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filterPrivacy="1" defaultThemeVersion="124226"/>
  <bookViews>
    <workbookView xWindow="720" yWindow="648" windowWidth="19632" windowHeight="7932" firstSheet="1" activeTab="1" xr2:uid="{00000000-000D-0000-FFFF-FFFF00000000}"/>
  </bookViews>
  <sheets>
    <sheet name="Raw Data" sheetId="1" r:id="rId1"/>
    <sheet name="2012 President" sheetId="2" r:id="rId2"/>
    <sheet name="By HD for Calcs" sheetId="8" r:id="rId3"/>
    <sheet name="Precinct Conversion" sheetId="5" r:id="rId4"/>
    <sheet name="By CE" sheetId="9" r:id="rId5"/>
    <sheet name="By CE For Import" sheetId="10" r:id="rId6"/>
    <sheet name="2012 House" sheetId="3" r:id="rId7"/>
    <sheet name="By HD" sheetId="6" r:id="rId8"/>
    <sheet name="By Borough" sheetId="7" r:id="rId9"/>
  </sheets>
  <definedNames>
    <definedName name="_xlnm._FilterDatabase" localSheetId="8" hidden="1">'By Borough'!$E$1:$F$30</definedName>
  </definedNames>
  <calcPr calcId="171027"/>
</workbook>
</file>

<file path=xl/calcChain.xml><?xml version="1.0" encoding="utf-8"?>
<calcChain xmlns="http://schemas.openxmlformats.org/spreadsheetml/2006/main">
  <c r="B3" i="8" l="1"/>
  <c r="BP3" i="9" l="1"/>
  <c r="BH72" i="9"/>
  <c r="BH71" i="9"/>
  <c r="BH70" i="9"/>
  <c r="BH69" i="9"/>
  <c r="BH68" i="9"/>
  <c r="BH67" i="9"/>
  <c r="BH66" i="9"/>
  <c r="BH65" i="9"/>
  <c r="BH64" i="9"/>
  <c r="BH63" i="9"/>
  <c r="BH62" i="9"/>
  <c r="BH61" i="9"/>
  <c r="BH60" i="9"/>
  <c r="BH59" i="9"/>
  <c r="BH58" i="9"/>
  <c r="BH57" i="9"/>
  <c r="BH56" i="9"/>
  <c r="BH55" i="9"/>
  <c r="BH54" i="9"/>
  <c r="BH53" i="9"/>
  <c r="BH52" i="9"/>
  <c r="BH51" i="9"/>
  <c r="BH50" i="9"/>
  <c r="BH49" i="9"/>
  <c r="BH48" i="9"/>
  <c r="BH47" i="9"/>
  <c r="BH46" i="9"/>
  <c r="BH45" i="9"/>
  <c r="BH44" i="9"/>
  <c r="BH43" i="9"/>
  <c r="BH42" i="9"/>
  <c r="BH41" i="9"/>
  <c r="BH40" i="9"/>
  <c r="BH39" i="9"/>
  <c r="BH38" i="9"/>
  <c r="BH37" i="9"/>
  <c r="BH36" i="9"/>
  <c r="BH35" i="9"/>
  <c r="BH34" i="9"/>
  <c r="BH33" i="9"/>
  <c r="BH32" i="9"/>
  <c r="BH31" i="9"/>
  <c r="BH30" i="9"/>
  <c r="BH29" i="9"/>
  <c r="BH28" i="9"/>
  <c r="BH27" i="9"/>
  <c r="BH26" i="9"/>
  <c r="BH25" i="9"/>
  <c r="BH24" i="9"/>
  <c r="BH23" i="9"/>
  <c r="BH22" i="9"/>
  <c r="BH21" i="9"/>
  <c r="BH20" i="9"/>
  <c r="BH19" i="9"/>
  <c r="BH18" i="9"/>
  <c r="BH17" i="9"/>
  <c r="BH16" i="9"/>
  <c r="BH15" i="9"/>
  <c r="BH14" i="9"/>
  <c r="BH13" i="9"/>
  <c r="BH12" i="9"/>
  <c r="BH11" i="9"/>
  <c r="BH10" i="9"/>
  <c r="BH9" i="9"/>
  <c r="BH8" i="9"/>
  <c r="BH7" i="9"/>
  <c r="BH6" i="9"/>
  <c r="BH5" i="9"/>
  <c r="BH4" i="9"/>
  <c r="BH3" i="9"/>
  <c r="BH151" i="9"/>
  <c r="BH150" i="9"/>
  <c r="BH149" i="9"/>
  <c r="BH148" i="9"/>
  <c r="BH147" i="9"/>
  <c r="BH146" i="9"/>
  <c r="BH145" i="9"/>
  <c r="BH144" i="9"/>
  <c r="BH143" i="9"/>
  <c r="BH142" i="9"/>
  <c r="BH141" i="9"/>
  <c r="BH140" i="9"/>
  <c r="BH139" i="9"/>
  <c r="BH138" i="9"/>
  <c r="BH137" i="9"/>
  <c r="BH136" i="9"/>
  <c r="BH135" i="9"/>
  <c r="BH134" i="9"/>
  <c r="BH133" i="9"/>
  <c r="BH132" i="9"/>
  <c r="BH131" i="9"/>
  <c r="BH130" i="9"/>
  <c r="BH129" i="9"/>
  <c r="BH128" i="9"/>
  <c r="BH127" i="9"/>
  <c r="BH126" i="9"/>
  <c r="BH125" i="9"/>
  <c r="BH124" i="9"/>
  <c r="BH123" i="9"/>
  <c r="BH122" i="9"/>
  <c r="BH121" i="9"/>
  <c r="BH120" i="9"/>
  <c r="BH119" i="9"/>
  <c r="BH118" i="9"/>
  <c r="BH117" i="9"/>
  <c r="BH116" i="9"/>
  <c r="BH115" i="9"/>
  <c r="BH114" i="9"/>
  <c r="BH113" i="9"/>
  <c r="BH112" i="9"/>
  <c r="BH111" i="9"/>
  <c r="BH110" i="9"/>
  <c r="BH109" i="9"/>
  <c r="BH108" i="9"/>
  <c r="BH107" i="9"/>
  <c r="BH106" i="9"/>
  <c r="BH105" i="9"/>
  <c r="BH104" i="9"/>
  <c r="BH103" i="9"/>
  <c r="BH102" i="9"/>
  <c r="BH101" i="9"/>
  <c r="BH100" i="9"/>
  <c r="BH99" i="9"/>
  <c r="BH98" i="9"/>
  <c r="BH97" i="9"/>
  <c r="BH96" i="9"/>
  <c r="BH95" i="9"/>
  <c r="BH94" i="9"/>
  <c r="BH93" i="9"/>
  <c r="BH92" i="9"/>
  <c r="BH91" i="9"/>
  <c r="BH90" i="9"/>
  <c r="BH89" i="9"/>
  <c r="BH88" i="9"/>
  <c r="BH87" i="9"/>
  <c r="BH86" i="9"/>
  <c r="BH85" i="9"/>
  <c r="BH84" i="9"/>
  <c r="BH83" i="9"/>
  <c r="BH82" i="9"/>
  <c r="CM128" i="9"/>
  <c r="CJ103" i="9"/>
  <c r="CK90" i="9"/>
  <c r="CE147" i="9"/>
  <c r="CA135" i="9"/>
  <c r="CB122" i="9"/>
  <c r="CC109" i="9"/>
  <c r="CC101" i="9"/>
  <c r="CB95" i="9"/>
  <c r="CE90" i="9"/>
  <c r="CE87" i="9"/>
  <c r="CD85" i="9"/>
  <c r="CD83" i="9"/>
  <c r="BV150" i="9"/>
  <c r="BS149" i="9"/>
  <c r="BU147" i="9"/>
  <c r="BW145" i="9"/>
  <c r="BT144" i="9"/>
  <c r="BV142" i="9"/>
  <c r="BS141" i="9"/>
  <c r="BU139" i="9"/>
  <c r="BW137" i="9"/>
  <c r="BT136" i="9"/>
  <c r="BV134" i="9"/>
  <c r="BS133" i="9"/>
  <c r="BU131" i="9"/>
  <c r="BW129" i="9"/>
  <c r="BT128" i="9"/>
  <c r="BV126" i="9"/>
  <c r="BS125" i="9"/>
  <c r="BU123" i="9"/>
  <c r="BW121" i="9"/>
  <c r="BT120" i="9"/>
  <c r="BV118" i="9"/>
  <c r="BS117" i="9"/>
  <c r="BU115" i="9"/>
  <c r="BW113" i="9"/>
  <c r="BT112" i="9"/>
  <c r="BV110" i="9"/>
  <c r="BS109" i="9"/>
  <c r="BU107" i="9"/>
  <c r="BW105" i="9"/>
  <c r="BT104" i="9"/>
  <c r="BV102" i="9"/>
  <c r="BS101" i="9"/>
  <c r="BU99" i="9"/>
  <c r="BW97" i="9"/>
  <c r="BT96" i="9"/>
  <c r="BV94" i="9"/>
  <c r="BS93" i="9"/>
  <c r="BU91" i="9"/>
  <c r="BW89" i="9"/>
  <c r="BT88" i="9"/>
  <c r="BV86" i="9"/>
  <c r="BS85" i="9"/>
  <c r="BU83" i="9"/>
  <c r="CO152" i="9"/>
  <c r="CN152" i="9"/>
  <c r="CG152" i="9"/>
  <c r="CF152" i="9"/>
  <c r="BY152" i="9"/>
  <c r="BX152" i="9"/>
  <c r="GY152" i="9"/>
  <c r="GX152" i="9"/>
  <c r="GW152" i="9"/>
  <c r="GV152" i="9"/>
  <c r="GU152" i="9"/>
  <c r="GT152" i="9"/>
  <c r="GS152" i="9"/>
  <c r="GY151" i="9"/>
  <c r="GX151" i="9"/>
  <c r="GW151" i="9"/>
  <c r="GV151" i="9"/>
  <c r="GU151" i="9"/>
  <c r="GT151" i="9"/>
  <c r="GS151" i="9"/>
  <c r="GY150" i="9"/>
  <c r="GX150" i="9"/>
  <c r="GW150" i="9"/>
  <c r="GV150" i="9"/>
  <c r="GU150" i="9"/>
  <c r="GT150" i="9"/>
  <c r="GS150" i="9"/>
  <c r="GY149" i="9"/>
  <c r="GX149" i="9"/>
  <c r="GW149" i="9"/>
  <c r="GV149" i="9"/>
  <c r="GU149" i="9"/>
  <c r="GT149" i="9"/>
  <c r="GS149" i="9"/>
  <c r="GY148" i="9"/>
  <c r="GX148" i="9"/>
  <c r="GW148" i="9"/>
  <c r="GV148" i="9"/>
  <c r="GU148" i="9"/>
  <c r="GT148" i="9"/>
  <c r="GS148" i="9"/>
  <c r="GY147" i="9"/>
  <c r="GX147" i="9"/>
  <c r="GW147" i="9"/>
  <c r="GV147" i="9"/>
  <c r="GU147" i="9"/>
  <c r="GT147" i="9"/>
  <c r="GS147" i="9"/>
  <c r="GY146" i="9"/>
  <c r="GX146" i="9"/>
  <c r="GW146" i="9"/>
  <c r="GV146" i="9"/>
  <c r="GU146" i="9"/>
  <c r="GT146" i="9"/>
  <c r="GS146" i="9"/>
  <c r="GY145" i="9"/>
  <c r="GX145" i="9"/>
  <c r="GW145" i="9"/>
  <c r="GV145" i="9"/>
  <c r="GU145" i="9"/>
  <c r="GT145" i="9"/>
  <c r="GS145" i="9"/>
  <c r="GY144" i="9"/>
  <c r="GX144" i="9"/>
  <c r="GW144" i="9"/>
  <c r="GV144" i="9"/>
  <c r="GU144" i="9"/>
  <c r="GT144" i="9"/>
  <c r="GS144" i="9"/>
  <c r="GY143" i="9"/>
  <c r="GX143" i="9"/>
  <c r="GW143" i="9"/>
  <c r="GV143" i="9"/>
  <c r="GU143" i="9"/>
  <c r="GT143" i="9"/>
  <c r="GS143" i="9"/>
  <c r="GY142" i="9"/>
  <c r="GX142" i="9"/>
  <c r="GW142" i="9"/>
  <c r="GV142" i="9"/>
  <c r="GU142" i="9"/>
  <c r="GT142" i="9"/>
  <c r="GS142" i="9"/>
  <c r="GY141" i="9"/>
  <c r="GX141" i="9"/>
  <c r="GW141" i="9"/>
  <c r="GV141" i="9"/>
  <c r="GU141" i="9"/>
  <c r="GT141" i="9"/>
  <c r="GS141" i="9"/>
  <c r="GY140" i="9"/>
  <c r="GX140" i="9"/>
  <c r="GW140" i="9"/>
  <c r="GV140" i="9"/>
  <c r="GU140" i="9"/>
  <c r="GT140" i="9"/>
  <c r="GS140" i="9"/>
  <c r="GY139" i="9"/>
  <c r="GX139" i="9"/>
  <c r="GW139" i="9"/>
  <c r="GV139" i="9"/>
  <c r="GU139" i="9"/>
  <c r="GT139" i="9"/>
  <c r="GS139" i="9"/>
  <c r="GY138" i="9"/>
  <c r="GX138" i="9"/>
  <c r="GW138" i="9"/>
  <c r="GV138" i="9"/>
  <c r="GU138" i="9"/>
  <c r="GT138" i="9"/>
  <c r="GS138" i="9"/>
  <c r="GY137" i="9"/>
  <c r="GX137" i="9"/>
  <c r="GW137" i="9"/>
  <c r="GV137" i="9"/>
  <c r="GU137" i="9"/>
  <c r="GT137" i="9"/>
  <c r="GS137" i="9"/>
  <c r="GY136" i="9"/>
  <c r="GX136" i="9"/>
  <c r="GW136" i="9"/>
  <c r="GV136" i="9"/>
  <c r="GU136" i="9"/>
  <c r="GT136" i="9"/>
  <c r="GS136" i="9"/>
  <c r="GY135" i="9"/>
  <c r="GX135" i="9"/>
  <c r="GW135" i="9"/>
  <c r="GV135" i="9"/>
  <c r="GU135" i="9"/>
  <c r="GT135" i="9"/>
  <c r="GS135" i="9"/>
  <c r="GY134" i="9"/>
  <c r="GX134" i="9"/>
  <c r="GW134" i="9"/>
  <c r="GV134" i="9"/>
  <c r="GU134" i="9"/>
  <c r="GT134" i="9"/>
  <c r="GS134" i="9"/>
  <c r="GY133" i="9"/>
  <c r="GX133" i="9"/>
  <c r="GW133" i="9"/>
  <c r="GV133" i="9"/>
  <c r="GU133" i="9"/>
  <c r="GT133" i="9"/>
  <c r="GS133" i="9"/>
  <c r="GY132" i="9"/>
  <c r="GX132" i="9"/>
  <c r="GW132" i="9"/>
  <c r="GV132" i="9"/>
  <c r="GU132" i="9"/>
  <c r="GT132" i="9"/>
  <c r="GS132" i="9"/>
  <c r="GY131" i="9"/>
  <c r="GX131" i="9"/>
  <c r="GW131" i="9"/>
  <c r="GV131" i="9"/>
  <c r="GU131" i="9"/>
  <c r="GT131" i="9"/>
  <c r="GS131" i="9"/>
  <c r="GY130" i="9"/>
  <c r="GX130" i="9"/>
  <c r="GW130" i="9"/>
  <c r="GV130" i="9"/>
  <c r="GU130" i="9"/>
  <c r="GT130" i="9"/>
  <c r="GS130" i="9"/>
  <c r="GY129" i="9"/>
  <c r="GX129" i="9"/>
  <c r="GW129" i="9"/>
  <c r="GV129" i="9"/>
  <c r="GU129" i="9"/>
  <c r="GT129" i="9"/>
  <c r="GS129" i="9"/>
  <c r="GY128" i="9"/>
  <c r="GX128" i="9"/>
  <c r="GW128" i="9"/>
  <c r="GV128" i="9"/>
  <c r="GU128" i="9"/>
  <c r="GT128" i="9"/>
  <c r="GS128" i="9"/>
  <c r="GY127" i="9"/>
  <c r="GX127" i="9"/>
  <c r="GW127" i="9"/>
  <c r="GV127" i="9"/>
  <c r="GU127" i="9"/>
  <c r="GT127" i="9"/>
  <c r="GS127" i="9"/>
  <c r="GY126" i="9"/>
  <c r="GX126" i="9"/>
  <c r="GW126" i="9"/>
  <c r="GV126" i="9"/>
  <c r="GU126" i="9"/>
  <c r="GT126" i="9"/>
  <c r="GS126" i="9"/>
  <c r="GY125" i="9"/>
  <c r="GX125" i="9"/>
  <c r="GW125" i="9"/>
  <c r="GV125" i="9"/>
  <c r="GU125" i="9"/>
  <c r="GT125" i="9"/>
  <c r="GS125" i="9"/>
  <c r="GY124" i="9"/>
  <c r="GX124" i="9"/>
  <c r="GW124" i="9"/>
  <c r="GV124" i="9"/>
  <c r="GU124" i="9"/>
  <c r="GT124" i="9"/>
  <c r="GS124" i="9"/>
  <c r="GY123" i="9"/>
  <c r="GX123" i="9"/>
  <c r="GW123" i="9"/>
  <c r="GV123" i="9"/>
  <c r="GU123" i="9"/>
  <c r="GT123" i="9"/>
  <c r="GS123" i="9"/>
  <c r="GY122" i="9"/>
  <c r="GX122" i="9"/>
  <c r="GW122" i="9"/>
  <c r="GV122" i="9"/>
  <c r="GU122" i="9"/>
  <c r="GT122" i="9"/>
  <c r="GS122" i="9"/>
  <c r="GY121" i="9"/>
  <c r="GX121" i="9"/>
  <c r="GW121" i="9"/>
  <c r="GV121" i="9"/>
  <c r="GU121" i="9"/>
  <c r="GT121" i="9"/>
  <c r="GS121" i="9"/>
  <c r="GY120" i="9"/>
  <c r="GX120" i="9"/>
  <c r="GW120" i="9"/>
  <c r="GV120" i="9"/>
  <c r="GU120" i="9"/>
  <c r="GT120" i="9"/>
  <c r="GS120" i="9"/>
  <c r="GY119" i="9"/>
  <c r="GX119" i="9"/>
  <c r="GW119" i="9"/>
  <c r="GV119" i="9"/>
  <c r="GU119" i="9"/>
  <c r="GT119" i="9"/>
  <c r="GS119" i="9"/>
  <c r="GY118" i="9"/>
  <c r="GX118" i="9"/>
  <c r="GW118" i="9"/>
  <c r="GV118" i="9"/>
  <c r="GU118" i="9"/>
  <c r="GT118" i="9"/>
  <c r="GS118" i="9"/>
  <c r="GY117" i="9"/>
  <c r="GX117" i="9"/>
  <c r="GW117" i="9"/>
  <c r="GV117" i="9"/>
  <c r="GU117" i="9"/>
  <c r="GT117" i="9"/>
  <c r="GS117" i="9"/>
  <c r="GY116" i="9"/>
  <c r="GX116" i="9"/>
  <c r="GW116" i="9"/>
  <c r="GV116" i="9"/>
  <c r="GU116" i="9"/>
  <c r="GT116" i="9"/>
  <c r="GS116" i="9"/>
  <c r="GY115" i="9"/>
  <c r="GX115" i="9"/>
  <c r="GW115" i="9"/>
  <c r="GV115" i="9"/>
  <c r="GU115" i="9"/>
  <c r="GT115" i="9"/>
  <c r="GS115" i="9"/>
  <c r="GY114" i="9"/>
  <c r="GX114" i="9"/>
  <c r="GW114" i="9"/>
  <c r="GV114" i="9"/>
  <c r="GU114" i="9"/>
  <c r="GT114" i="9"/>
  <c r="GS114" i="9"/>
  <c r="GY113" i="9"/>
  <c r="GX113" i="9"/>
  <c r="GW113" i="9"/>
  <c r="GV113" i="9"/>
  <c r="GU113" i="9"/>
  <c r="GT113" i="9"/>
  <c r="GS113" i="9"/>
  <c r="GY112" i="9"/>
  <c r="GX112" i="9"/>
  <c r="GW112" i="9"/>
  <c r="GV112" i="9"/>
  <c r="GU112" i="9"/>
  <c r="GT112" i="9"/>
  <c r="GS112" i="9"/>
  <c r="GY111" i="9"/>
  <c r="GX111" i="9"/>
  <c r="GW111" i="9"/>
  <c r="GV111" i="9"/>
  <c r="GU111" i="9"/>
  <c r="GT111" i="9"/>
  <c r="GS111" i="9"/>
  <c r="GY110" i="9"/>
  <c r="GX110" i="9"/>
  <c r="GW110" i="9"/>
  <c r="GV110" i="9"/>
  <c r="GU110" i="9"/>
  <c r="GT110" i="9"/>
  <c r="GS110" i="9"/>
  <c r="GY109" i="9"/>
  <c r="GX109" i="9"/>
  <c r="GW109" i="9"/>
  <c r="GV109" i="9"/>
  <c r="GU109" i="9"/>
  <c r="GT109" i="9"/>
  <c r="GS109" i="9"/>
  <c r="GY108" i="9"/>
  <c r="GX108" i="9"/>
  <c r="GW108" i="9"/>
  <c r="GV108" i="9"/>
  <c r="GU108" i="9"/>
  <c r="GT108" i="9"/>
  <c r="GS108" i="9"/>
  <c r="GY107" i="9"/>
  <c r="GX107" i="9"/>
  <c r="GW107" i="9"/>
  <c r="GV107" i="9"/>
  <c r="GU107" i="9"/>
  <c r="GT107" i="9"/>
  <c r="GS107" i="9"/>
  <c r="GY106" i="9"/>
  <c r="GX106" i="9"/>
  <c r="GW106" i="9"/>
  <c r="GV106" i="9"/>
  <c r="GU106" i="9"/>
  <c r="GT106" i="9"/>
  <c r="GS106" i="9"/>
  <c r="GY105" i="9"/>
  <c r="GX105" i="9"/>
  <c r="GW105" i="9"/>
  <c r="GV105" i="9"/>
  <c r="GU105" i="9"/>
  <c r="GT105" i="9"/>
  <c r="GS105" i="9"/>
  <c r="GY104" i="9"/>
  <c r="GX104" i="9"/>
  <c r="GW104" i="9"/>
  <c r="GV104" i="9"/>
  <c r="GU104" i="9"/>
  <c r="GT104" i="9"/>
  <c r="GS104" i="9"/>
  <c r="GY103" i="9"/>
  <c r="GX103" i="9"/>
  <c r="GW103" i="9"/>
  <c r="GV103" i="9"/>
  <c r="GU103" i="9"/>
  <c r="GT103" i="9"/>
  <c r="GS103" i="9"/>
  <c r="GY102" i="9"/>
  <c r="GX102" i="9"/>
  <c r="GW102" i="9"/>
  <c r="GV102" i="9"/>
  <c r="GU102" i="9"/>
  <c r="GT102" i="9"/>
  <c r="GS102" i="9"/>
  <c r="GY101" i="9"/>
  <c r="GX101" i="9"/>
  <c r="GW101" i="9"/>
  <c r="GV101" i="9"/>
  <c r="GU101" i="9"/>
  <c r="GT101" i="9"/>
  <c r="GS101" i="9"/>
  <c r="GY100" i="9"/>
  <c r="GX100" i="9"/>
  <c r="GW100" i="9"/>
  <c r="GV100" i="9"/>
  <c r="GU100" i="9"/>
  <c r="GT100" i="9"/>
  <c r="GS100" i="9"/>
  <c r="GY99" i="9"/>
  <c r="GX99" i="9"/>
  <c r="GW99" i="9"/>
  <c r="GV99" i="9"/>
  <c r="GU99" i="9"/>
  <c r="GT99" i="9"/>
  <c r="GS99" i="9"/>
  <c r="GY98" i="9"/>
  <c r="GX98" i="9"/>
  <c r="GW98" i="9"/>
  <c r="GV98" i="9"/>
  <c r="GU98" i="9"/>
  <c r="GT98" i="9"/>
  <c r="GS98" i="9"/>
  <c r="GY97" i="9"/>
  <c r="GX97" i="9"/>
  <c r="GW97" i="9"/>
  <c r="GV97" i="9"/>
  <c r="GU97" i="9"/>
  <c r="GT97" i="9"/>
  <c r="GS97" i="9"/>
  <c r="GY96" i="9"/>
  <c r="GX96" i="9"/>
  <c r="GW96" i="9"/>
  <c r="GV96" i="9"/>
  <c r="GU96" i="9"/>
  <c r="GT96" i="9"/>
  <c r="GS96" i="9"/>
  <c r="GY95" i="9"/>
  <c r="GX95" i="9"/>
  <c r="GW95" i="9"/>
  <c r="GV95" i="9"/>
  <c r="GU95" i="9"/>
  <c r="GT95" i="9"/>
  <c r="GS95" i="9"/>
  <c r="GY94" i="9"/>
  <c r="GX94" i="9"/>
  <c r="GW94" i="9"/>
  <c r="GV94" i="9"/>
  <c r="GU94" i="9"/>
  <c r="GT94" i="9"/>
  <c r="GS94" i="9"/>
  <c r="GY93" i="9"/>
  <c r="GX93" i="9"/>
  <c r="GW93" i="9"/>
  <c r="GV93" i="9"/>
  <c r="GU93" i="9"/>
  <c r="GT93" i="9"/>
  <c r="GS93" i="9"/>
  <c r="GY92" i="9"/>
  <c r="GX92" i="9"/>
  <c r="GW92" i="9"/>
  <c r="GV92" i="9"/>
  <c r="GU92" i="9"/>
  <c r="GT92" i="9"/>
  <c r="GS92" i="9"/>
  <c r="GY91" i="9"/>
  <c r="GX91" i="9"/>
  <c r="GW91" i="9"/>
  <c r="GV91" i="9"/>
  <c r="GU91" i="9"/>
  <c r="GT91" i="9"/>
  <c r="GS91" i="9"/>
  <c r="GY90" i="9"/>
  <c r="GX90" i="9"/>
  <c r="GW90" i="9"/>
  <c r="GV90" i="9"/>
  <c r="GU90" i="9"/>
  <c r="GT90" i="9"/>
  <c r="GS90" i="9"/>
  <c r="GY89" i="9"/>
  <c r="GX89" i="9"/>
  <c r="GW89" i="9"/>
  <c r="GV89" i="9"/>
  <c r="GU89" i="9"/>
  <c r="GT89" i="9"/>
  <c r="GS89" i="9"/>
  <c r="GY88" i="9"/>
  <c r="GX88" i="9"/>
  <c r="GW88" i="9"/>
  <c r="GV88" i="9"/>
  <c r="GU88" i="9"/>
  <c r="GT88" i="9"/>
  <c r="GS88" i="9"/>
  <c r="GY87" i="9"/>
  <c r="GX87" i="9"/>
  <c r="GW87" i="9"/>
  <c r="GV87" i="9"/>
  <c r="GU87" i="9"/>
  <c r="GT87" i="9"/>
  <c r="GS87" i="9"/>
  <c r="GY86" i="9"/>
  <c r="GX86" i="9"/>
  <c r="GW86" i="9"/>
  <c r="GV86" i="9"/>
  <c r="GU86" i="9"/>
  <c r="GT86" i="9"/>
  <c r="GS86" i="9"/>
  <c r="GY85" i="9"/>
  <c r="GX85" i="9"/>
  <c r="GW85" i="9"/>
  <c r="GV85" i="9"/>
  <c r="GU85" i="9"/>
  <c r="GT85" i="9"/>
  <c r="GS85" i="9"/>
  <c r="GY84" i="9"/>
  <c r="GX84" i="9"/>
  <c r="GW84" i="9"/>
  <c r="GV84" i="9"/>
  <c r="GU84" i="9"/>
  <c r="GT84" i="9"/>
  <c r="GS84" i="9"/>
  <c r="GY83" i="9"/>
  <c r="GX83" i="9"/>
  <c r="GW83" i="9"/>
  <c r="GV83" i="9"/>
  <c r="GU83" i="9"/>
  <c r="GT83" i="9"/>
  <c r="GS83" i="9"/>
  <c r="GY82" i="9"/>
  <c r="GX82" i="9"/>
  <c r="GW82" i="9"/>
  <c r="GV82" i="9"/>
  <c r="GU82" i="9"/>
  <c r="GT82" i="9"/>
  <c r="GS82" i="9"/>
  <c r="BQ151" i="9"/>
  <c r="CA151" i="9" s="1"/>
  <c r="BQ150" i="9"/>
  <c r="BW150" i="9" s="1"/>
  <c r="BQ149" i="9"/>
  <c r="BQ148" i="9"/>
  <c r="BU148" i="9" s="1"/>
  <c r="BQ147" i="9"/>
  <c r="BS147" i="9" s="1"/>
  <c r="BQ146" i="9"/>
  <c r="BW146" i="9" s="1"/>
  <c r="BQ145" i="9"/>
  <c r="BS145" i="9" s="1"/>
  <c r="BQ144" i="9"/>
  <c r="BW144" i="9" s="1"/>
  <c r="BQ143" i="9"/>
  <c r="BS143" i="9" s="1"/>
  <c r="BQ142" i="9"/>
  <c r="BW142" i="9" s="1"/>
  <c r="BQ141" i="9"/>
  <c r="BQ140" i="9"/>
  <c r="BQ139" i="9"/>
  <c r="BS139" i="9" s="1"/>
  <c r="BQ138" i="9"/>
  <c r="BW138" i="9" s="1"/>
  <c r="BQ137" i="9"/>
  <c r="BS137" i="9" s="1"/>
  <c r="BQ136" i="9"/>
  <c r="BW136" i="9" s="1"/>
  <c r="BQ135" i="9"/>
  <c r="BS135" i="9" s="1"/>
  <c r="BQ134" i="9"/>
  <c r="BW134" i="9" s="1"/>
  <c r="BQ133" i="9"/>
  <c r="BQ132" i="9"/>
  <c r="BU132" i="9" s="1"/>
  <c r="BQ131" i="9"/>
  <c r="CE131" i="9" s="1"/>
  <c r="BQ130" i="9"/>
  <c r="CB130" i="9" s="1"/>
  <c r="BQ129" i="9"/>
  <c r="BS129" i="9" s="1"/>
  <c r="BQ128" i="9"/>
  <c r="BW128" i="9" s="1"/>
  <c r="BQ127" i="9"/>
  <c r="BS127" i="9" s="1"/>
  <c r="BQ126" i="9"/>
  <c r="BW126" i="9" s="1"/>
  <c r="BQ125" i="9"/>
  <c r="BQ124" i="9"/>
  <c r="BT124" i="9" s="1"/>
  <c r="BQ123" i="9"/>
  <c r="BS123" i="9" s="1"/>
  <c r="BQ122" i="9"/>
  <c r="BW122" i="9" s="1"/>
  <c r="BQ121" i="9"/>
  <c r="BS121" i="9" s="1"/>
  <c r="BQ120" i="9"/>
  <c r="CM120" i="9" s="1"/>
  <c r="BQ119" i="9"/>
  <c r="CJ119" i="9" s="1"/>
  <c r="BQ118" i="9"/>
  <c r="BW118" i="9" s="1"/>
  <c r="BQ117" i="9"/>
  <c r="BQ116" i="9"/>
  <c r="BQ115" i="9"/>
  <c r="BS115" i="9" s="1"/>
  <c r="BQ114" i="9"/>
  <c r="BW114" i="9" s="1"/>
  <c r="BQ113" i="9"/>
  <c r="BS113" i="9" s="1"/>
  <c r="BQ112" i="9"/>
  <c r="BW112" i="9" s="1"/>
  <c r="BQ111" i="9"/>
  <c r="BS111" i="9" s="1"/>
  <c r="BQ110" i="9"/>
  <c r="BW110" i="9" s="1"/>
  <c r="BQ109" i="9"/>
  <c r="BQ108" i="9"/>
  <c r="BQ107" i="9"/>
  <c r="BS107" i="9" s="1"/>
  <c r="BQ106" i="9"/>
  <c r="BW106" i="9" s="1"/>
  <c r="BQ105" i="9"/>
  <c r="BS105" i="9" s="1"/>
  <c r="BQ104" i="9"/>
  <c r="BW104" i="9" s="1"/>
  <c r="BQ103" i="9"/>
  <c r="CA103" i="9" s="1"/>
  <c r="BQ102" i="9"/>
  <c r="CA102" i="9" s="1"/>
  <c r="BQ101" i="9"/>
  <c r="BQ100" i="9"/>
  <c r="BU100" i="9" s="1"/>
  <c r="BQ99" i="9"/>
  <c r="CE99" i="9" s="1"/>
  <c r="BQ98" i="9"/>
  <c r="CK98" i="9" s="1"/>
  <c r="BQ97" i="9"/>
  <c r="BS97" i="9" s="1"/>
  <c r="BQ96" i="9"/>
  <c r="BW96" i="9" s="1"/>
  <c r="BQ95" i="9"/>
  <c r="BS95" i="9" s="1"/>
  <c r="BQ94" i="9"/>
  <c r="BW94" i="9" s="1"/>
  <c r="BQ93" i="9"/>
  <c r="BQ92" i="9"/>
  <c r="BQ91" i="9"/>
  <c r="BS91" i="9" s="1"/>
  <c r="BQ90" i="9"/>
  <c r="BW90" i="9" s="1"/>
  <c r="BQ89" i="9"/>
  <c r="BS89" i="9" s="1"/>
  <c r="BQ88" i="9"/>
  <c r="CD88" i="9" s="1"/>
  <c r="BQ87" i="9"/>
  <c r="BS87" i="9" s="1"/>
  <c r="BQ86" i="9"/>
  <c r="CA86" i="9" s="1"/>
  <c r="BQ85" i="9"/>
  <c r="BQ84" i="9"/>
  <c r="CA84" i="9" s="1"/>
  <c r="BQ83" i="9"/>
  <c r="CB83" i="9" s="1"/>
  <c r="BQ82" i="9"/>
  <c r="BP152" i="9"/>
  <c r="BO152" i="9"/>
  <c r="BN152" i="9"/>
  <c r="BM152" i="9"/>
  <c r="BL152" i="9"/>
  <c r="BK152" i="9"/>
  <c r="BJ152" i="9"/>
  <c r="BI152" i="9"/>
  <c r="BG152" i="9"/>
  <c r="BM151" i="9"/>
  <c r="BL151" i="9"/>
  <c r="BK151" i="9"/>
  <c r="BJ151" i="9"/>
  <c r="BI151" i="9"/>
  <c r="BP151" i="9" s="1"/>
  <c r="BG151" i="9"/>
  <c r="BM150" i="9"/>
  <c r="BL150" i="9"/>
  <c r="BK150" i="9"/>
  <c r="BJ150" i="9"/>
  <c r="BI150" i="9"/>
  <c r="BG150" i="9"/>
  <c r="BM149" i="9"/>
  <c r="BL149" i="9"/>
  <c r="BK149" i="9"/>
  <c r="BJ149" i="9"/>
  <c r="BI149" i="9"/>
  <c r="BG149" i="9"/>
  <c r="BM148" i="9"/>
  <c r="BL148" i="9"/>
  <c r="BK148" i="9"/>
  <c r="BJ148" i="9"/>
  <c r="BI148" i="9"/>
  <c r="BG148" i="9"/>
  <c r="BM147" i="9"/>
  <c r="BL147" i="9"/>
  <c r="BK147" i="9"/>
  <c r="BJ147" i="9"/>
  <c r="BI147" i="9"/>
  <c r="BG147" i="9"/>
  <c r="BM146" i="9"/>
  <c r="BL146" i="9"/>
  <c r="BK146" i="9"/>
  <c r="BJ146" i="9"/>
  <c r="BI146" i="9"/>
  <c r="BG146" i="9"/>
  <c r="BM145" i="9"/>
  <c r="BL145" i="9"/>
  <c r="BK145" i="9"/>
  <c r="BJ145" i="9"/>
  <c r="BI145" i="9"/>
  <c r="BG145" i="9"/>
  <c r="BM144" i="9"/>
  <c r="BL144" i="9"/>
  <c r="BK144" i="9"/>
  <c r="BJ144" i="9"/>
  <c r="BI144" i="9"/>
  <c r="BG144" i="9"/>
  <c r="BM143" i="9"/>
  <c r="BL143" i="9"/>
  <c r="BK143" i="9"/>
  <c r="BJ143" i="9"/>
  <c r="BI143" i="9"/>
  <c r="BP143" i="9" s="1"/>
  <c r="BG143" i="9"/>
  <c r="BM142" i="9"/>
  <c r="BL142" i="9"/>
  <c r="BK142" i="9"/>
  <c r="BJ142" i="9"/>
  <c r="BI142" i="9"/>
  <c r="BG142" i="9"/>
  <c r="BM141" i="9"/>
  <c r="BL141" i="9"/>
  <c r="BK141" i="9"/>
  <c r="BJ141" i="9"/>
  <c r="BI141" i="9"/>
  <c r="BG141" i="9"/>
  <c r="BM140" i="9"/>
  <c r="BL140" i="9"/>
  <c r="BK140" i="9"/>
  <c r="BJ140" i="9"/>
  <c r="BI140" i="9"/>
  <c r="BG140" i="9"/>
  <c r="BM139" i="9"/>
  <c r="BL139" i="9"/>
  <c r="BK139" i="9"/>
  <c r="BJ139" i="9"/>
  <c r="BI139" i="9"/>
  <c r="BG139" i="9"/>
  <c r="BM138" i="9"/>
  <c r="BL138" i="9"/>
  <c r="BK138" i="9"/>
  <c r="BJ138" i="9"/>
  <c r="BI138" i="9"/>
  <c r="BG138" i="9"/>
  <c r="BM137" i="9"/>
  <c r="BL137" i="9"/>
  <c r="BK137" i="9"/>
  <c r="BJ137" i="9"/>
  <c r="BI137" i="9"/>
  <c r="BG137" i="9"/>
  <c r="BM136" i="9"/>
  <c r="BL136" i="9"/>
  <c r="BK136" i="9"/>
  <c r="BJ136" i="9"/>
  <c r="BI136" i="9"/>
  <c r="BG136" i="9"/>
  <c r="BM135" i="9"/>
  <c r="BL135" i="9"/>
  <c r="BK135" i="9"/>
  <c r="BJ135" i="9"/>
  <c r="BI135" i="9"/>
  <c r="BG135" i="9"/>
  <c r="BM134" i="9"/>
  <c r="BL134" i="9"/>
  <c r="BK134" i="9"/>
  <c r="BJ134" i="9"/>
  <c r="BI134" i="9"/>
  <c r="BG134" i="9"/>
  <c r="BM133" i="9"/>
  <c r="BL133" i="9"/>
  <c r="BK133" i="9"/>
  <c r="BJ133" i="9"/>
  <c r="BI133" i="9"/>
  <c r="BG133" i="9"/>
  <c r="BM132" i="9"/>
  <c r="BL132" i="9"/>
  <c r="BK132" i="9"/>
  <c r="BJ132" i="9"/>
  <c r="BI132" i="9"/>
  <c r="BG132" i="9"/>
  <c r="BM131" i="9"/>
  <c r="BL131" i="9"/>
  <c r="BK131" i="9"/>
  <c r="BJ131" i="9"/>
  <c r="BI131" i="9"/>
  <c r="BG131" i="9"/>
  <c r="BM130" i="9"/>
  <c r="BL130" i="9"/>
  <c r="BK130" i="9"/>
  <c r="BJ130" i="9"/>
  <c r="BI130" i="9"/>
  <c r="BG130" i="9"/>
  <c r="BM129" i="9"/>
  <c r="BL129" i="9"/>
  <c r="BK129" i="9"/>
  <c r="BJ129" i="9"/>
  <c r="BI129" i="9"/>
  <c r="BG129" i="9"/>
  <c r="BM128" i="9"/>
  <c r="BL128" i="9"/>
  <c r="BK128" i="9"/>
  <c r="BJ128" i="9"/>
  <c r="BI128" i="9"/>
  <c r="BG128" i="9"/>
  <c r="BM127" i="9"/>
  <c r="BL127" i="9"/>
  <c r="BK127" i="9"/>
  <c r="BJ127" i="9"/>
  <c r="BI127" i="9"/>
  <c r="BG127" i="9"/>
  <c r="BM126" i="9"/>
  <c r="BL126" i="9"/>
  <c r="BK126" i="9"/>
  <c r="BJ126" i="9"/>
  <c r="BI126" i="9"/>
  <c r="BG126" i="9"/>
  <c r="BM125" i="9"/>
  <c r="BL125" i="9"/>
  <c r="BK125" i="9"/>
  <c r="BJ125" i="9"/>
  <c r="BI125" i="9"/>
  <c r="BG125" i="9"/>
  <c r="BM124" i="9"/>
  <c r="BL124" i="9"/>
  <c r="BK124" i="9"/>
  <c r="BP124" i="9" s="1"/>
  <c r="BJ124" i="9"/>
  <c r="BI124" i="9"/>
  <c r="BG124" i="9"/>
  <c r="BM123" i="9"/>
  <c r="BL123" i="9"/>
  <c r="BK123" i="9"/>
  <c r="BJ123" i="9"/>
  <c r="BI123" i="9"/>
  <c r="BG123" i="9"/>
  <c r="BM122" i="9"/>
  <c r="BL122" i="9"/>
  <c r="BK122" i="9"/>
  <c r="BJ122" i="9"/>
  <c r="BI122" i="9"/>
  <c r="BG122" i="9"/>
  <c r="BM121" i="9"/>
  <c r="BL121" i="9"/>
  <c r="BK121" i="9"/>
  <c r="BJ121" i="9"/>
  <c r="BI121" i="9"/>
  <c r="BG121" i="9"/>
  <c r="BM120" i="9"/>
  <c r="BL120" i="9"/>
  <c r="BK120" i="9"/>
  <c r="BJ120" i="9"/>
  <c r="BI120" i="9"/>
  <c r="BG120" i="9"/>
  <c r="BM119" i="9"/>
  <c r="BL119" i="9"/>
  <c r="BK119" i="9"/>
  <c r="BJ119" i="9"/>
  <c r="BI119" i="9"/>
  <c r="BG119" i="9"/>
  <c r="BM118" i="9"/>
  <c r="BL118" i="9"/>
  <c r="BK118" i="9"/>
  <c r="BJ118" i="9"/>
  <c r="BI118" i="9"/>
  <c r="BG118" i="9"/>
  <c r="BM117" i="9"/>
  <c r="BL117" i="9"/>
  <c r="BK117" i="9"/>
  <c r="BJ117" i="9"/>
  <c r="BI117" i="9"/>
  <c r="BG117" i="9"/>
  <c r="BM116" i="9"/>
  <c r="BL116" i="9"/>
  <c r="BK116" i="9"/>
  <c r="BJ116" i="9"/>
  <c r="BI116" i="9"/>
  <c r="BG116" i="9"/>
  <c r="BM115" i="9"/>
  <c r="BL115" i="9"/>
  <c r="BK115" i="9"/>
  <c r="BJ115" i="9"/>
  <c r="BI115" i="9"/>
  <c r="BG115" i="9"/>
  <c r="BM114" i="9"/>
  <c r="BL114" i="9"/>
  <c r="BK114" i="9"/>
  <c r="BJ114" i="9"/>
  <c r="BI114" i="9"/>
  <c r="BG114" i="9"/>
  <c r="BM113" i="9"/>
  <c r="BL113" i="9"/>
  <c r="BK113" i="9"/>
  <c r="BJ113" i="9"/>
  <c r="BI113" i="9"/>
  <c r="BG113" i="9"/>
  <c r="BM112" i="9"/>
  <c r="BL112" i="9"/>
  <c r="BK112" i="9"/>
  <c r="BJ112" i="9"/>
  <c r="BI112" i="9"/>
  <c r="BG112" i="9"/>
  <c r="BM111" i="9"/>
  <c r="BL111" i="9"/>
  <c r="BK111" i="9"/>
  <c r="BJ111" i="9"/>
  <c r="BI111" i="9"/>
  <c r="BG111" i="9"/>
  <c r="BM110" i="9"/>
  <c r="BL110" i="9"/>
  <c r="BK110" i="9"/>
  <c r="BJ110" i="9"/>
  <c r="BI110" i="9"/>
  <c r="BG110" i="9"/>
  <c r="BM109" i="9"/>
  <c r="BL109" i="9"/>
  <c r="BK109" i="9"/>
  <c r="BJ109" i="9"/>
  <c r="BI109" i="9"/>
  <c r="BG109" i="9"/>
  <c r="BM108" i="9"/>
  <c r="BL108" i="9"/>
  <c r="BK108" i="9"/>
  <c r="BJ108" i="9"/>
  <c r="BI108" i="9"/>
  <c r="BG108" i="9"/>
  <c r="BM107" i="9"/>
  <c r="BL107" i="9"/>
  <c r="BK107" i="9"/>
  <c r="BJ107" i="9"/>
  <c r="BI107" i="9"/>
  <c r="BG107" i="9"/>
  <c r="BM106" i="9"/>
  <c r="BL106" i="9"/>
  <c r="BK106" i="9"/>
  <c r="BJ106" i="9"/>
  <c r="BI106" i="9"/>
  <c r="BG106" i="9"/>
  <c r="BM105" i="9"/>
  <c r="BL105" i="9"/>
  <c r="BK105" i="9"/>
  <c r="BJ105" i="9"/>
  <c r="BI105" i="9"/>
  <c r="BG105" i="9"/>
  <c r="BM104" i="9"/>
  <c r="BL104" i="9"/>
  <c r="BK104" i="9"/>
  <c r="BJ104" i="9"/>
  <c r="BI104" i="9"/>
  <c r="BG104" i="9"/>
  <c r="BM103" i="9"/>
  <c r="BL103" i="9"/>
  <c r="BK103" i="9"/>
  <c r="BJ103" i="9"/>
  <c r="BI103" i="9"/>
  <c r="BG103" i="9"/>
  <c r="BM102" i="9"/>
  <c r="BL102" i="9"/>
  <c r="BK102" i="9"/>
  <c r="BJ102" i="9"/>
  <c r="BI102" i="9"/>
  <c r="BG102" i="9"/>
  <c r="BM101" i="9"/>
  <c r="BL101" i="9"/>
  <c r="BK101" i="9"/>
  <c r="BJ101" i="9"/>
  <c r="BI101" i="9"/>
  <c r="BG101" i="9"/>
  <c r="BM100" i="9"/>
  <c r="BL100" i="9"/>
  <c r="BK100" i="9"/>
  <c r="BJ100" i="9"/>
  <c r="BI100" i="9"/>
  <c r="BG100" i="9"/>
  <c r="BM99" i="9"/>
  <c r="BL99" i="9"/>
  <c r="BK99" i="9"/>
  <c r="BJ99" i="9"/>
  <c r="BI99" i="9"/>
  <c r="BP99" i="9" s="1"/>
  <c r="BG99" i="9"/>
  <c r="BM98" i="9"/>
  <c r="BL98" i="9"/>
  <c r="BK98" i="9"/>
  <c r="BJ98" i="9"/>
  <c r="BI98" i="9"/>
  <c r="BG98" i="9"/>
  <c r="BM97" i="9"/>
  <c r="BL97" i="9"/>
  <c r="BK97" i="9"/>
  <c r="BJ97" i="9"/>
  <c r="BI97" i="9"/>
  <c r="BG97" i="9"/>
  <c r="BM96" i="9"/>
  <c r="BL96" i="9"/>
  <c r="BK96" i="9"/>
  <c r="BJ96" i="9"/>
  <c r="BI96" i="9"/>
  <c r="BG96" i="9"/>
  <c r="BM95" i="9"/>
  <c r="BL95" i="9"/>
  <c r="BK95" i="9"/>
  <c r="BJ95" i="9"/>
  <c r="BI95" i="9"/>
  <c r="BG95" i="9"/>
  <c r="BM94" i="9"/>
  <c r="BL94" i="9"/>
  <c r="BK94" i="9"/>
  <c r="BJ94" i="9"/>
  <c r="BI94" i="9"/>
  <c r="BG94" i="9"/>
  <c r="BM93" i="9"/>
  <c r="BL93" i="9"/>
  <c r="BK93" i="9"/>
  <c r="BJ93" i="9"/>
  <c r="BI93" i="9"/>
  <c r="BG93" i="9"/>
  <c r="BM92" i="9"/>
  <c r="BL92" i="9"/>
  <c r="BK92" i="9"/>
  <c r="BJ92" i="9"/>
  <c r="BI92" i="9"/>
  <c r="BG92" i="9"/>
  <c r="BM91" i="9"/>
  <c r="BL91" i="9"/>
  <c r="BK91" i="9"/>
  <c r="BJ91" i="9"/>
  <c r="BI91" i="9"/>
  <c r="BP91" i="9" s="1"/>
  <c r="BG91" i="9"/>
  <c r="BM90" i="9"/>
  <c r="BL90" i="9"/>
  <c r="BK90" i="9"/>
  <c r="BJ90" i="9"/>
  <c r="BI90" i="9"/>
  <c r="BG90" i="9"/>
  <c r="BM89" i="9"/>
  <c r="BL89" i="9"/>
  <c r="BK89" i="9"/>
  <c r="BJ89" i="9"/>
  <c r="BI89" i="9"/>
  <c r="BG89" i="9"/>
  <c r="BM88" i="9"/>
  <c r="BL88" i="9"/>
  <c r="BK88" i="9"/>
  <c r="BJ88" i="9"/>
  <c r="BI88" i="9"/>
  <c r="BG88" i="9"/>
  <c r="BM87" i="9"/>
  <c r="BL87" i="9"/>
  <c r="BK87" i="9"/>
  <c r="BJ87" i="9"/>
  <c r="BI87" i="9"/>
  <c r="BG87" i="9"/>
  <c r="BM86" i="9"/>
  <c r="BL86" i="9"/>
  <c r="BK86" i="9"/>
  <c r="BJ86" i="9"/>
  <c r="BI86" i="9"/>
  <c r="BG86" i="9"/>
  <c r="BM85" i="9"/>
  <c r="BL85" i="9"/>
  <c r="BK85" i="9"/>
  <c r="BJ85" i="9"/>
  <c r="BI85" i="9"/>
  <c r="BG85" i="9"/>
  <c r="BM84" i="9"/>
  <c r="BL84" i="9"/>
  <c r="BK84" i="9"/>
  <c r="BJ84" i="9"/>
  <c r="BI84" i="9"/>
  <c r="BG84" i="9"/>
  <c r="BM83" i="9"/>
  <c r="BL83" i="9"/>
  <c r="BK83" i="9"/>
  <c r="BJ83" i="9"/>
  <c r="BP83" i="9" s="1"/>
  <c r="BI83" i="9"/>
  <c r="BG83" i="9"/>
  <c r="BM82" i="9"/>
  <c r="BL82" i="9"/>
  <c r="BK82" i="9"/>
  <c r="BJ82" i="9"/>
  <c r="BI82" i="9"/>
  <c r="BG82" i="9"/>
  <c r="CW56" i="9"/>
  <c r="CV56" i="9"/>
  <c r="BM56" i="9"/>
  <c r="BL56" i="9"/>
  <c r="BK56" i="9"/>
  <c r="BJ56" i="9"/>
  <c r="BI56" i="9"/>
  <c r="BP56" i="9" s="1"/>
  <c r="BQ56" i="9" s="1"/>
  <c r="BG56" i="9"/>
  <c r="CW45" i="9"/>
  <c r="CV45" i="9"/>
  <c r="BM45" i="9"/>
  <c r="BL45" i="9"/>
  <c r="BK45" i="9"/>
  <c r="BJ45" i="9"/>
  <c r="BI45" i="9"/>
  <c r="BP45" i="9" s="1"/>
  <c r="BQ45" i="9" s="1"/>
  <c r="BG45" i="9"/>
  <c r="AY13" i="9"/>
  <c r="AY14" i="9" s="1"/>
  <c r="AY15" i="9" s="1"/>
  <c r="AY16" i="9" s="1"/>
  <c r="AY17" i="9" s="1"/>
  <c r="AY18" i="9" s="1"/>
  <c r="AY19" i="9" s="1"/>
  <c r="AY20" i="9" s="1"/>
  <c r="AY21" i="9" s="1"/>
  <c r="AY22" i="9" s="1"/>
  <c r="AY23" i="9" s="1"/>
  <c r="AY24" i="9" s="1"/>
  <c r="AY25" i="9" s="1"/>
  <c r="AY26" i="9" s="1"/>
  <c r="AY27" i="9" s="1"/>
  <c r="AY28" i="9" s="1"/>
  <c r="AY29" i="9" s="1"/>
  <c r="AY30" i="9" s="1"/>
  <c r="AY31" i="9" s="1"/>
  <c r="AY32" i="9" s="1"/>
  <c r="AY33" i="9" s="1"/>
  <c r="AY34" i="9" s="1"/>
  <c r="AY35" i="9" s="1"/>
  <c r="AY36" i="9" s="1"/>
  <c r="AY37" i="9" s="1"/>
  <c r="AY38" i="9" s="1"/>
  <c r="AY39" i="9" s="1"/>
  <c r="AY40" i="9" s="1"/>
  <c r="AY41" i="9" s="1"/>
  <c r="AY42" i="9" s="1"/>
  <c r="AY12" i="9"/>
  <c r="CO73" i="9"/>
  <c r="CN73" i="9"/>
  <c r="CG73" i="9"/>
  <c r="CF73" i="9"/>
  <c r="BY73" i="9"/>
  <c r="BX73" i="9"/>
  <c r="BN73" i="9"/>
  <c r="CW72" i="9"/>
  <c r="CV72" i="9"/>
  <c r="BM72" i="9"/>
  <c r="BL72" i="9"/>
  <c r="BK72" i="9"/>
  <c r="BJ72" i="9"/>
  <c r="BI72" i="9"/>
  <c r="BG72" i="9"/>
  <c r="CW71" i="9"/>
  <c r="CV71" i="9"/>
  <c r="BM71" i="9"/>
  <c r="BL71" i="9"/>
  <c r="BK71" i="9"/>
  <c r="BJ71" i="9"/>
  <c r="BI71" i="9"/>
  <c r="BG71" i="9"/>
  <c r="C94" i="9" s="1"/>
  <c r="CW70" i="9"/>
  <c r="CV70" i="9"/>
  <c r="BM70" i="9"/>
  <c r="BL70" i="9"/>
  <c r="BK70" i="9"/>
  <c r="BJ70" i="9"/>
  <c r="BI70" i="9"/>
  <c r="BG70" i="9"/>
  <c r="C60" i="9" s="1"/>
  <c r="CW69" i="9"/>
  <c r="CV69" i="9"/>
  <c r="BM69" i="9"/>
  <c r="BL69" i="9"/>
  <c r="BK69" i="9"/>
  <c r="BJ69" i="9"/>
  <c r="BI69" i="9"/>
  <c r="BG69" i="9"/>
  <c r="CW68" i="9"/>
  <c r="CV68" i="9"/>
  <c r="BM68" i="9"/>
  <c r="BL68" i="9"/>
  <c r="BK68" i="9"/>
  <c r="BJ68" i="9"/>
  <c r="BI68" i="9"/>
  <c r="BG68" i="9"/>
  <c r="CW67" i="9"/>
  <c r="CV67" i="9"/>
  <c r="BM67" i="9"/>
  <c r="BL67" i="9"/>
  <c r="BK67" i="9"/>
  <c r="BJ67" i="9"/>
  <c r="BI67" i="9"/>
  <c r="BG67" i="9"/>
  <c r="CW66" i="9"/>
  <c r="CV66" i="9"/>
  <c r="BM66" i="9"/>
  <c r="BL66" i="9"/>
  <c r="BK66" i="9"/>
  <c r="BJ66" i="9"/>
  <c r="BI66" i="9"/>
  <c r="BG66" i="9"/>
  <c r="CW65" i="9"/>
  <c r="CV65" i="9"/>
  <c r="BM65" i="9"/>
  <c r="BL65" i="9"/>
  <c r="BK65" i="9"/>
  <c r="BJ65" i="9"/>
  <c r="BI65" i="9"/>
  <c r="BG65" i="9"/>
  <c r="CW64" i="9"/>
  <c r="CV64" i="9"/>
  <c r="BM64" i="9"/>
  <c r="BL64" i="9"/>
  <c r="BK64" i="9"/>
  <c r="BJ64" i="9"/>
  <c r="BI64" i="9"/>
  <c r="BG64" i="9"/>
  <c r="CW63" i="9"/>
  <c r="CV63" i="9"/>
  <c r="BM63" i="9"/>
  <c r="BL63" i="9"/>
  <c r="BK63" i="9"/>
  <c r="BJ63" i="9"/>
  <c r="BI63" i="9"/>
  <c r="BG63" i="9"/>
  <c r="CW62" i="9"/>
  <c r="CV62" i="9"/>
  <c r="BM62" i="9"/>
  <c r="BL62" i="9"/>
  <c r="BK62" i="9"/>
  <c r="BJ62" i="9"/>
  <c r="BI62" i="9"/>
  <c r="BG62" i="9"/>
  <c r="CW61" i="9"/>
  <c r="CV61" i="9"/>
  <c r="BM61" i="9"/>
  <c r="BL61" i="9"/>
  <c r="BK61" i="9"/>
  <c r="BJ61" i="9"/>
  <c r="BI61" i="9"/>
  <c r="BG61" i="9"/>
  <c r="CW60" i="9"/>
  <c r="CV60" i="9"/>
  <c r="BM60" i="9"/>
  <c r="BL60" i="9"/>
  <c r="BK60" i="9"/>
  <c r="BJ60" i="9"/>
  <c r="BI60" i="9"/>
  <c r="BG60" i="9"/>
  <c r="C78" i="9" s="1"/>
  <c r="CW59" i="9"/>
  <c r="CV59" i="9"/>
  <c r="BM59" i="9"/>
  <c r="BL59" i="9"/>
  <c r="BK59" i="9"/>
  <c r="BP59" i="9" s="1"/>
  <c r="BQ59" i="9" s="1"/>
  <c r="BJ59" i="9"/>
  <c r="BI59" i="9"/>
  <c r="BG59" i="9"/>
  <c r="CW58" i="9"/>
  <c r="CV58" i="9"/>
  <c r="BM58" i="9"/>
  <c r="BL58" i="9"/>
  <c r="BK58" i="9"/>
  <c r="BJ58" i="9"/>
  <c r="BI58" i="9"/>
  <c r="BG58" i="9"/>
  <c r="CW57" i="9"/>
  <c r="CV57" i="9"/>
  <c r="BM57" i="9"/>
  <c r="BL57" i="9"/>
  <c r="BK57" i="9"/>
  <c r="BJ57" i="9"/>
  <c r="BI57" i="9"/>
  <c r="BG57" i="9"/>
  <c r="CW55" i="9"/>
  <c r="CV55" i="9"/>
  <c r="BM55" i="9"/>
  <c r="BL55" i="9"/>
  <c r="BK55" i="9"/>
  <c r="BJ55" i="9"/>
  <c r="BI55" i="9"/>
  <c r="BG55" i="9"/>
  <c r="CW54" i="9"/>
  <c r="CV54" i="9"/>
  <c r="BM54" i="9"/>
  <c r="BL54" i="9"/>
  <c r="BK54" i="9"/>
  <c r="BJ54" i="9"/>
  <c r="BI54" i="9"/>
  <c r="BG54" i="9"/>
  <c r="CW53" i="9"/>
  <c r="CV53" i="9"/>
  <c r="BM53" i="9"/>
  <c r="BL53" i="9"/>
  <c r="BK53" i="9"/>
  <c r="BJ53" i="9"/>
  <c r="BI53" i="9"/>
  <c r="BG53" i="9"/>
  <c r="CW52" i="9"/>
  <c r="CV52" i="9"/>
  <c r="BM52" i="9"/>
  <c r="BL52" i="9"/>
  <c r="BK52" i="9"/>
  <c r="BJ52" i="9"/>
  <c r="BI52" i="9"/>
  <c r="BG52" i="9"/>
  <c r="CW51" i="9"/>
  <c r="CV51" i="9"/>
  <c r="BM51" i="9"/>
  <c r="BL51" i="9"/>
  <c r="BK51" i="9"/>
  <c r="BJ51" i="9"/>
  <c r="BI51" i="9"/>
  <c r="BG51" i="9"/>
  <c r="CW50" i="9"/>
  <c r="CV50" i="9"/>
  <c r="BM50" i="9"/>
  <c r="BL50" i="9"/>
  <c r="BK50" i="9"/>
  <c r="BP50" i="9" s="1"/>
  <c r="BQ50" i="9" s="1"/>
  <c r="BJ50" i="9"/>
  <c r="BI50" i="9"/>
  <c r="BG50" i="9"/>
  <c r="CW49" i="9"/>
  <c r="CV49" i="9"/>
  <c r="BM49" i="9"/>
  <c r="BL49" i="9"/>
  <c r="BK49" i="9"/>
  <c r="BJ49" i="9"/>
  <c r="BI49" i="9"/>
  <c r="BG49" i="9"/>
  <c r="CW48" i="9"/>
  <c r="CV48" i="9"/>
  <c r="BM48" i="9"/>
  <c r="BL48" i="9"/>
  <c r="BK48" i="9"/>
  <c r="BJ48" i="9"/>
  <c r="BI48" i="9"/>
  <c r="BG48" i="9"/>
  <c r="CW47" i="9"/>
  <c r="CV47" i="9"/>
  <c r="BM47" i="9"/>
  <c r="BL47" i="9"/>
  <c r="BK47" i="9"/>
  <c r="BJ47" i="9"/>
  <c r="BI47" i="9"/>
  <c r="BG47" i="9"/>
  <c r="C68" i="9" s="1"/>
  <c r="CW46" i="9"/>
  <c r="CV46" i="9"/>
  <c r="BM46" i="9"/>
  <c r="BL46" i="9"/>
  <c r="BK46" i="9"/>
  <c r="BJ46" i="9"/>
  <c r="BI46" i="9"/>
  <c r="BG46" i="9"/>
  <c r="CW44" i="9"/>
  <c r="CV44" i="9"/>
  <c r="BM44" i="9"/>
  <c r="BL44" i="9"/>
  <c r="BK44" i="9"/>
  <c r="BJ44" i="9"/>
  <c r="BI44" i="9"/>
  <c r="BP44" i="9" s="1"/>
  <c r="BQ44" i="9" s="1"/>
  <c r="BG44" i="9"/>
  <c r="CW43" i="9"/>
  <c r="CV43" i="9"/>
  <c r="BM43" i="9"/>
  <c r="BL43" i="9"/>
  <c r="BK43" i="9"/>
  <c r="BJ43" i="9"/>
  <c r="BP43" i="9" s="1"/>
  <c r="BQ43" i="9" s="1"/>
  <c r="BI43" i="9"/>
  <c r="BG43" i="9"/>
  <c r="CW42" i="9"/>
  <c r="CV42" i="9"/>
  <c r="BM42" i="9"/>
  <c r="BL42" i="9"/>
  <c r="BK42" i="9"/>
  <c r="BJ42" i="9"/>
  <c r="BI42" i="9"/>
  <c r="BG42" i="9"/>
  <c r="CW41" i="9"/>
  <c r="CV41" i="9"/>
  <c r="BM41" i="9"/>
  <c r="BL41" i="9"/>
  <c r="BK41" i="9"/>
  <c r="BJ41" i="9"/>
  <c r="BP41" i="9" s="1"/>
  <c r="BQ41" i="9" s="1"/>
  <c r="BI41" i="9"/>
  <c r="BG41" i="9"/>
  <c r="CW40" i="9"/>
  <c r="CV40" i="9"/>
  <c r="BP40" i="9"/>
  <c r="BQ40" i="9" s="1"/>
  <c r="BM40" i="9"/>
  <c r="BL40" i="9"/>
  <c r="BK40" i="9"/>
  <c r="BJ40" i="9"/>
  <c r="BI40" i="9"/>
  <c r="BG40" i="9"/>
  <c r="CW39" i="9"/>
  <c r="CV39" i="9"/>
  <c r="BM39" i="9"/>
  <c r="BL39" i="9"/>
  <c r="BK39" i="9"/>
  <c r="BJ39" i="9"/>
  <c r="BI39" i="9"/>
  <c r="BG39" i="9"/>
  <c r="CW38" i="9"/>
  <c r="CV38" i="9"/>
  <c r="BM38" i="9"/>
  <c r="BL38" i="9"/>
  <c r="BK38" i="9"/>
  <c r="BJ38" i="9"/>
  <c r="BI38" i="9"/>
  <c r="BG38" i="9"/>
  <c r="BQ12" i="9"/>
  <c r="BQ4" i="9"/>
  <c r="BG3" i="9"/>
  <c r="BM37" i="9"/>
  <c r="BL37" i="9"/>
  <c r="BK37" i="9"/>
  <c r="BJ37" i="9"/>
  <c r="BI37" i="9"/>
  <c r="BG37" i="9"/>
  <c r="BM36" i="9"/>
  <c r="BL36" i="9"/>
  <c r="BK36" i="9"/>
  <c r="BJ36" i="9"/>
  <c r="BI36" i="9"/>
  <c r="BP36" i="9" s="1"/>
  <c r="BQ36" i="9" s="1"/>
  <c r="BG36" i="9"/>
  <c r="BM35" i="9"/>
  <c r="BL35" i="9"/>
  <c r="BK35" i="9"/>
  <c r="BJ35" i="9"/>
  <c r="BI35" i="9"/>
  <c r="BG35" i="9"/>
  <c r="BM34" i="9"/>
  <c r="BL34" i="9"/>
  <c r="BK34" i="9"/>
  <c r="BJ34" i="9"/>
  <c r="BI34" i="9"/>
  <c r="BG34" i="9"/>
  <c r="BM33" i="9"/>
  <c r="BL33" i="9"/>
  <c r="BK33" i="9"/>
  <c r="BJ33" i="9"/>
  <c r="BI33" i="9"/>
  <c r="BG33" i="9"/>
  <c r="BM32" i="9"/>
  <c r="BL32" i="9"/>
  <c r="BK32" i="9"/>
  <c r="BJ32" i="9"/>
  <c r="BI32" i="9"/>
  <c r="BG32" i="9"/>
  <c r="BM31" i="9"/>
  <c r="BL31" i="9"/>
  <c r="BK31" i="9"/>
  <c r="BJ31" i="9"/>
  <c r="BI31" i="9"/>
  <c r="BP31" i="9" s="1"/>
  <c r="BQ31" i="9" s="1"/>
  <c r="BG31" i="9"/>
  <c r="BM30" i="9"/>
  <c r="BL30" i="9"/>
  <c r="BK30" i="9"/>
  <c r="BJ30" i="9"/>
  <c r="BI30" i="9"/>
  <c r="BG30" i="9"/>
  <c r="BM29" i="9"/>
  <c r="BL29" i="9"/>
  <c r="BK29" i="9"/>
  <c r="BJ29" i="9"/>
  <c r="BI29" i="9"/>
  <c r="BG29" i="9"/>
  <c r="BM28" i="9"/>
  <c r="BL28" i="9"/>
  <c r="BK28" i="9"/>
  <c r="BJ28" i="9"/>
  <c r="BI28" i="9"/>
  <c r="BP28" i="9" s="1"/>
  <c r="BQ28" i="9" s="1"/>
  <c r="BG28" i="9"/>
  <c r="BM27" i="9"/>
  <c r="BL27" i="9"/>
  <c r="BK27" i="9"/>
  <c r="BJ27" i="9"/>
  <c r="BI27" i="9"/>
  <c r="BG27" i="9"/>
  <c r="BM26" i="9"/>
  <c r="BL26" i="9"/>
  <c r="BK26" i="9"/>
  <c r="BJ26" i="9"/>
  <c r="BI26" i="9"/>
  <c r="BG26" i="9"/>
  <c r="BM25" i="9"/>
  <c r="BL25" i="9"/>
  <c r="BK25" i="9"/>
  <c r="BJ25" i="9"/>
  <c r="BI25" i="9"/>
  <c r="BG25" i="9"/>
  <c r="BM24" i="9"/>
  <c r="BL24" i="9"/>
  <c r="BK24" i="9"/>
  <c r="BJ24" i="9"/>
  <c r="BI24" i="9"/>
  <c r="BG24" i="9"/>
  <c r="BM23" i="9"/>
  <c r="BL23" i="9"/>
  <c r="BK23" i="9"/>
  <c r="BJ23" i="9"/>
  <c r="BI23" i="9"/>
  <c r="BP23" i="9" s="1"/>
  <c r="BQ23" i="9" s="1"/>
  <c r="BG23" i="9"/>
  <c r="BM22" i="9"/>
  <c r="BL22" i="9"/>
  <c r="BK22" i="9"/>
  <c r="BJ22" i="9"/>
  <c r="BI22" i="9"/>
  <c r="BG22" i="9"/>
  <c r="BM21" i="9"/>
  <c r="BL21" i="9"/>
  <c r="BK21" i="9"/>
  <c r="BJ21" i="9"/>
  <c r="BI21" i="9"/>
  <c r="BG21" i="9"/>
  <c r="BM20" i="9"/>
  <c r="BL20" i="9"/>
  <c r="BK20" i="9"/>
  <c r="BJ20" i="9"/>
  <c r="BI20" i="9"/>
  <c r="BP20" i="9" s="1"/>
  <c r="BQ20" i="9" s="1"/>
  <c r="BG20" i="9"/>
  <c r="BM19" i="9"/>
  <c r="BL19" i="9"/>
  <c r="BK19" i="9"/>
  <c r="BJ19" i="9"/>
  <c r="BI19" i="9"/>
  <c r="BG19" i="9"/>
  <c r="BM18" i="9"/>
  <c r="BL18" i="9"/>
  <c r="BK18" i="9"/>
  <c r="BJ18" i="9"/>
  <c r="BI18" i="9"/>
  <c r="BG18" i="9"/>
  <c r="BM17" i="9"/>
  <c r="BL17" i="9"/>
  <c r="BK17" i="9"/>
  <c r="BJ17" i="9"/>
  <c r="BI17" i="9"/>
  <c r="BG17" i="9"/>
  <c r="BM16" i="9"/>
  <c r="BL16" i="9"/>
  <c r="BK16" i="9"/>
  <c r="BJ16" i="9"/>
  <c r="BI16" i="9"/>
  <c r="BG16" i="9"/>
  <c r="BM15" i="9"/>
  <c r="BL15" i="9"/>
  <c r="BK15" i="9"/>
  <c r="BJ15" i="9"/>
  <c r="BI15" i="9"/>
  <c r="BP15" i="9" s="1"/>
  <c r="BQ15" i="9" s="1"/>
  <c r="BG15" i="9"/>
  <c r="BM14" i="9"/>
  <c r="BL14" i="9"/>
  <c r="BK14" i="9"/>
  <c r="BJ14" i="9"/>
  <c r="BI14" i="9"/>
  <c r="BG14" i="9"/>
  <c r="BM13" i="9"/>
  <c r="BL13" i="9"/>
  <c r="BK13" i="9"/>
  <c r="BJ13" i="9"/>
  <c r="BI13" i="9"/>
  <c r="BG13" i="9"/>
  <c r="BM12" i="9"/>
  <c r="BL12" i="9"/>
  <c r="BK12" i="9"/>
  <c r="BJ12" i="9"/>
  <c r="BI12" i="9"/>
  <c r="BP12" i="9" s="1"/>
  <c r="BG12" i="9"/>
  <c r="BM11" i="9"/>
  <c r="BL11" i="9"/>
  <c r="BK11" i="9"/>
  <c r="BJ11" i="9"/>
  <c r="BI11" i="9"/>
  <c r="BG11" i="9"/>
  <c r="BM10" i="9"/>
  <c r="BL10" i="9"/>
  <c r="BK10" i="9"/>
  <c r="BJ10" i="9"/>
  <c r="BI10" i="9"/>
  <c r="BG10" i="9"/>
  <c r="BM9" i="9"/>
  <c r="BL9" i="9"/>
  <c r="BK9" i="9"/>
  <c r="BJ9" i="9"/>
  <c r="BI9" i="9"/>
  <c r="BG9" i="9"/>
  <c r="BM8" i="9"/>
  <c r="BL8" i="9"/>
  <c r="BK8" i="9"/>
  <c r="BJ8" i="9"/>
  <c r="BI8" i="9"/>
  <c r="BG8" i="9"/>
  <c r="BM7" i="9"/>
  <c r="BL7" i="9"/>
  <c r="BK7" i="9"/>
  <c r="BJ7" i="9"/>
  <c r="BI7" i="9"/>
  <c r="BP7" i="9" s="1"/>
  <c r="BQ7" i="9" s="1"/>
  <c r="BG7" i="9"/>
  <c r="BM6" i="9"/>
  <c r="BL6" i="9"/>
  <c r="BK6" i="9"/>
  <c r="BJ6" i="9"/>
  <c r="BI6" i="9"/>
  <c r="BG6" i="9"/>
  <c r="BM5" i="9"/>
  <c r="BL5" i="9"/>
  <c r="BK5" i="9"/>
  <c r="BJ5" i="9"/>
  <c r="BI5" i="9"/>
  <c r="BG5" i="9"/>
  <c r="BM4" i="9"/>
  <c r="BL4" i="9"/>
  <c r="BK4" i="9"/>
  <c r="BJ4" i="9"/>
  <c r="BI4" i="9"/>
  <c r="BP4" i="9" s="1"/>
  <c r="BG4" i="9"/>
  <c r="BM3" i="9"/>
  <c r="BL3" i="9"/>
  <c r="BK3" i="9"/>
  <c r="BJ3" i="9"/>
  <c r="BI3" i="9"/>
  <c r="L30" i="9"/>
  <c r="O28" i="9"/>
  <c r="N28" i="9"/>
  <c r="L27" i="9"/>
  <c r="P24" i="9"/>
  <c r="M24" i="9"/>
  <c r="L23" i="9"/>
  <c r="O21" i="9"/>
  <c r="M20" i="9"/>
  <c r="P18" i="9"/>
  <c r="O17" i="9"/>
  <c r="N17" i="9"/>
  <c r="O14" i="9"/>
  <c r="N13" i="9"/>
  <c r="M13" i="9"/>
  <c r="P11" i="9"/>
  <c r="M10" i="9"/>
  <c r="L9" i="9"/>
  <c r="P8" i="9"/>
  <c r="N7" i="9"/>
  <c r="L6" i="9"/>
  <c r="P4" i="9"/>
  <c r="O4" i="9"/>
  <c r="L3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H30" i="9"/>
  <c r="P30" i="9" s="1"/>
  <c r="G30" i="9"/>
  <c r="N30" i="9" s="1"/>
  <c r="F30" i="9"/>
  <c r="E30" i="9"/>
  <c r="D30" i="9"/>
  <c r="C30" i="9"/>
  <c r="O30" i="9" s="1"/>
  <c r="H29" i="9"/>
  <c r="P29" i="9" s="1"/>
  <c r="G29" i="9"/>
  <c r="N29" i="9" s="1"/>
  <c r="F29" i="9"/>
  <c r="E29" i="9"/>
  <c r="M29" i="9" s="1"/>
  <c r="Q29" i="9" s="1"/>
  <c r="D29" i="9"/>
  <c r="O29" i="9" s="1"/>
  <c r="C29" i="9"/>
  <c r="L29" i="9" s="1"/>
  <c r="H28" i="9"/>
  <c r="P28" i="9" s="1"/>
  <c r="G28" i="9"/>
  <c r="F28" i="9"/>
  <c r="L28" i="9" s="1"/>
  <c r="E28" i="9"/>
  <c r="M28" i="9" s="1"/>
  <c r="Q28" i="9" s="1"/>
  <c r="D28" i="9"/>
  <c r="C28" i="9"/>
  <c r="H27" i="9"/>
  <c r="P27" i="9" s="1"/>
  <c r="G27" i="9"/>
  <c r="N27" i="9" s="1"/>
  <c r="F27" i="9"/>
  <c r="E27" i="9"/>
  <c r="Q27" i="9" s="1"/>
  <c r="D27" i="9"/>
  <c r="O27" i="9" s="1"/>
  <c r="C27" i="9"/>
  <c r="H26" i="9"/>
  <c r="P26" i="9" s="1"/>
  <c r="G26" i="9"/>
  <c r="N26" i="9" s="1"/>
  <c r="F26" i="9"/>
  <c r="L26" i="9" s="1"/>
  <c r="E26" i="9"/>
  <c r="M26" i="9" s="1"/>
  <c r="D26" i="9"/>
  <c r="O26" i="9" s="1"/>
  <c r="C26" i="9"/>
  <c r="H25" i="9"/>
  <c r="P25" i="9" s="1"/>
  <c r="G25" i="9"/>
  <c r="N25" i="9" s="1"/>
  <c r="F25" i="9"/>
  <c r="L25" i="9" s="1"/>
  <c r="E25" i="9"/>
  <c r="M25" i="9" s="1"/>
  <c r="D25" i="9"/>
  <c r="O25" i="9" s="1"/>
  <c r="C25" i="9"/>
  <c r="H24" i="9"/>
  <c r="G24" i="9"/>
  <c r="N24" i="9" s="1"/>
  <c r="F24" i="9"/>
  <c r="L24" i="9" s="1"/>
  <c r="Q24" i="9" s="1"/>
  <c r="E24" i="9"/>
  <c r="D24" i="9"/>
  <c r="O24" i="9" s="1"/>
  <c r="C24" i="9"/>
  <c r="H23" i="9"/>
  <c r="P23" i="9" s="1"/>
  <c r="G23" i="9"/>
  <c r="N23" i="9" s="1"/>
  <c r="F23" i="9"/>
  <c r="E23" i="9"/>
  <c r="D23" i="9"/>
  <c r="O23" i="9" s="1"/>
  <c r="C23" i="9"/>
  <c r="H22" i="9"/>
  <c r="P22" i="9" s="1"/>
  <c r="G22" i="9"/>
  <c r="N22" i="9" s="1"/>
  <c r="F22" i="9"/>
  <c r="L22" i="9" s="1"/>
  <c r="Q22" i="9" s="1"/>
  <c r="E22" i="9"/>
  <c r="M22" i="9" s="1"/>
  <c r="D22" i="9"/>
  <c r="O22" i="9" s="1"/>
  <c r="C22" i="9"/>
  <c r="H21" i="9"/>
  <c r="P21" i="9" s="1"/>
  <c r="G21" i="9"/>
  <c r="N21" i="9" s="1"/>
  <c r="F21" i="9"/>
  <c r="L21" i="9" s="1"/>
  <c r="E21" i="9"/>
  <c r="M21" i="9" s="1"/>
  <c r="D21" i="9"/>
  <c r="C21" i="9"/>
  <c r="H20" i="9"/>
  <c r="P20" i="9" s="1"/>
  <c r="G20" i="9"/>
  <c r="N20" i="9" s="1"/>
  <c r="F20" i="9"/>
  <c r="L20" i="9" s="1"/>
  <c r="Q20" i="9" s="1"/>
  <c r="E20" i="9"/>
  <c r="D20" i="9"/>
  <c r="O20" i="9" s="1"/>
  <c r="C20" i="9"/>
  <c r="H19" i="9"/>
  <c r="P19" i="9" s="1"/>
  <c r="G19" i="9"/>
  <c r="N19" i="9" s="1"/>
  <c r="F19" i="9"/>
  <c r="L19" i="9" s="1"/>
  <c r="E19" i="9"/>
  <c r="M19" i="9" s="1"/>
  <c r="D19" i="9"/>
  <c r="O19" i="9" s="1"/>
  <c r="C19" i="9"/>
  <c r="H18" i="9"/>
  <c r="G18" i="9"/>
  <c r="N18" i="9" s="1"/>
  <c r="F18" i="9"/>
  <c r="L18" i="9" s="1"/>
  <c r="Q18" i="9" s="1"/>
  <c r="E18" i="9"/>
  <c r="M18" i="9" s="1"/>
  <c r="D18" i="9"/>
  <c r="C18" i="9"/>
  <c r="O18" i="9" s="1"/>
  <c r="H17" i="9"/>
  <c r="P17" i="9" s="1"/>
  <c r="G17" i="9"/>
  <c r="F17" i="9"/>
  <c r="L17" i="9" s="1"/>
  <c r="E17" i="9"/>
  <c r="Q17" i="9" s="1"/>
  <c r="D17" i="9"/>
  <c r="C17" i="9"/>
  <c r="H16" i="9"/>
  <c r="P16" i="9" s="1"/>
  <c r="G16" i="9"/>
  <c r="N16" i="9" s="1"/>
  <c r="F16" i="9"/>
  <c r="L16" i="9" s="1"/>
  <c r="E16" i="9"/>
  <c r="M16" i="9" s="1"/>
  <c r="Q16" i="9" s="1"/>
  <c r="D16" i="9"/>
  <c r="O16" i="9" s="1"/>
  <c r="C16" i="9"/>
  <c r="H15" i="9"/>
  <c r="P15" i="9" s="1"/>
  <c r="G15" i="9"/>
  <c r="N15" i="9" s="1"/>
  <c r="F15" i="9"/>
  <c r="E15" i="9"/>
  <c r="M15" i="9" s="1"/>
  <c r="D15" i="9"/>
  <c r="O15" i="9" s="1"/>
  <c r="C15" i="9"/>
  <c r="L15" i="9" s="1"/>
  <c r="H14" i="9"/>
  <c r="G14" i="9"/>
  <c r="N14" i="9" s="1"/>
  <c r="F14" i="9"/>
  <c r="L14" i="9" s="1"/>
  <c r="E14" i="9"/>
  <c r="M14" i="9" s="1"/>
  <c r="D14" i="9"/>
  <c r="C14" i="9"/>
  <c r="P14" i="9" s="1"/>
  <c r="H13" i="9"/>
  <c r="P13" i="9" s="1"/>
  <c r="G13" i="9"/>
  <c r="F13" i="9"/>
  <c r="L13" i="9" s="1"/>
  <c r="E13" i="9"/>
  <c r="Q13" i="9" s="1"/>
  <c r="D13" i="9"/>
  <c r="O13" i="9" s="1"/>
  <c r="C13" i="9"/>
  <c r="H12" i="9"/>
  <c r="P12" i="9" s="1"/>
  <c r="G12" i="9"/>
  <c r="N12" i="9" s="1"/>
  <c r="F12" i="9"/>
  <c r="L12" i="9" s="1"/>
  <c r="E12" i="9"/>
  <c r="M12" i="9" s="1"/>
  <c r="Q12" i="9" s="1"/>
  <c r="D12" i="9"/>
  <c r="O12" i="9" s="1"/>
  <c r="C12" i="9"/>
  <c r="H11" i="9"/>
  <c r="G11" i="9"/>
  <c r="N11" i="9" s="1"/>
  <c r="F11" i="9"/>
  <c r="L11" i="9" s="1"/>
  <c r="E11" i="9"/>
  <c r="M11" i="9" s="1"/>
  <c r="Q11" i="9" s="1"/>
  <c r="D11" i="9"/>
  <c r="O11" i="9" s="1"/>
  <c r="C11" i="9"/>
  <c r="H10" i="9"/>
  <c r="P10" i="9" s="1"/>
  <c r="G10" i="9"/>
  <c r="F10" i="9"/>
  <c r="L10" i="9" s="1"/>
  <c r="E10" i="9"/>
  <c r="Q10" i="9" s="1"/>
  <c r="D10" i="9"/>
  <c r="O10" i="9" s="1"/>
  <c r="C10" i="9"/>
  <c r="N10" i="9" s="1"/>
  <c r="H9" i="9"/>
  <c r="P9" i="9" s="1"/>
  <c r="G9" i="9"/>
  <c r="N9" i="9" s="1"/>
  <c r="F9" i="9"/>
  <c r="E9" i="9"/>
  <c r="Q9" i="9" s="1"/>
  <c r="D9" i="9"/>
  <c r="O9" i="9" s="1"/>
  <c r="C9" i="9"/>
  <c r="H8" i="9"/>
  <c r="G8" i="9"/>
  <c r="N8" i="9" s="1"/>
  <c r="F8" i="9"/>
  <c r="L8" i="9" s="1"/>
  <c r="E8" i="9"/>
  <c r="M8" i="9" s="1"/>
  <c r="Q8" i="9" s="1"/>
  <c r="D8" i="9"/>
  <c r="O8" i="9" s="1"/>
  <c r="C8" i="9"/>
  <c r="H7" i="9"/>
  <c r="P7" i="9" s="1"/>
  <c r="G7" i="9"/>
  <c r="F7" i="9"/>
  <c r="L7" i="9" s="1"/>
  <c r="E7" i="9"/>
  <c r="D7" i="9"/>
  <c r="O7" i="9" s="1"/>
  <c r="C7" i="9"/>
  <c r="H6" i="9"/>
  <c r="P6" i="9" s="1"/>
  <c r="G6" i="9"/>
  <c r="N6" i="9" s="1"/>
  <c r="F6" i="9"/>
  <c r="E6" i="9"/>
  <c r="Q6" i="9" s="1"/>
  <c r="D6" i="9"/>
  <c r="O6" i="9" s="1"/>
  <c r="C6" i="9"/>
  <c r="M6" i="9" s="1"/>
  <c r="H5" i="9"/>
  <c r="P5" i="9" s="1"/>
  <c r="G5" i="9"/>
  <c r="N5" i="9" s="1"/>
  <c r="F5" i="9"/>
  <c r="L5" i="9" s="1"/>
  <c r="E5" i="9"/>
  <c r="M5" i="9" s="1"/>
  <c r="D5" i="9"/>
  <c r="O5" i="9" s="1"/>
  <c r="C5" i="9"/>
  <c r="H4" i="9"/>
  <c r="G4" i="9"/>
  <c r="N4" i="9" s="1"/>
  <c r="F4" i="9"/>
  <c r="L4" i="9" s="1"/>
  <c r="E4" i="9"/>
  <c r="M4" i="9" s="1"/>
  <c r="Q4" i="9" s="1"/>
  <c r="D4" i="9"/>
  <c r="C4" i="9"/>
  <c r="H3" i="9"/>
  <c r="P3" i="9" s="1"/>
  <c r="G3" i="9"/>
  <c r="N3" i="9" s="1"/>
  <c r="F3" i="9"/>
  <c r="E3" i="9"/>
  <c r="M3" i="9" s="1"/>
  <c r="Q3" i="9" s="1"/>
  <c r="D3" i="9"/>
  <c r="D31" i="9" s="1"/>
  <c r="C3" i="9"/>
  <c r="H2" i="9"/>
  <c r="P2" i="9" s="1"/>
  <c r="G2" i="9"/>
  <c r="N2" i="9" s="1"/>
  <c r="F2" i="9"/>
  <c r="L2" i="9" s="1"/>
  <c r="E2" i="9"/>
  <c r="M2" i="9" s="1"/>
  <c r="D2" i="9"/>
  <c r="O2" i="9" s="1"/>
  <c r="C2" i="9"/>
  <c r="C31" i="9" s="1"/>
  <c r="C74" i="9"/>
  <c r="C70" i="9"/>
  <c r="C42" i="9"/>
  <c r="BJ43" i="8"/>
  <c r="BI43" i="8"/>
  <c r="BH43" i="8"/>
  <c r="BE43" i="8"/>
  <c r="BO43" i="8" s="1"/>
  <c r="BD43" i="8"/>
  <c r="BN43" i="8" s="1"/>
  <c r="BC43" i="8"/>
  <c r="BM43" i="8" s="1"/>
  <c r="BB43" i="8"/>
  <c r="AU43" i="8"/>
  <c r="AT43" i="8"/>
  <c r="AS43" i="8"/>
  <c r="AR43" i="8"/>
  <c r="AQ43" i="8"/>
  <c r="AM43" i="8"/>
  <c r="AL43" i="8"/>
  <c r="AK43" i="8"/>
  <c r="AJ43" i="8"/>
  <c r="AI43" i="8"/>
  <c r="AH43" i="8"/>
  <c r="AE43" i="8"/>
  <c r="AD43" i="8"/>
  <c r="AC43" i="8"/>
  <c r="AB43" i="8"/>
  <c r="AA43" i="8"/>
  <c r="Z43" i="8"/>
  <c r="W43" i="8"/>
  <c r="V43" i="8"/>
  <c r="U43" i="8"/>
  <c r="T43" i="8"/>
  <c r="S43" i="8"/>
  <c r="R43" i="8"/>
  <c r="I43" i="8"/>
  <c r="G43" i="8"/>
  <c r="F43" i="8"/>
  <c r="E43" i="8"/>
  <c r="D43" i="8"/>
  <c r="C43" i="8"/>
  <c r="B43" i="8"/>
  <c r="H43" i="8" s="1"/>
  <c r="AM42" i="8"/>
  <c r="AL42" i="8"/>
  <c r="AK42" i="8"/>
  <c r="AJ42" i="8"/>
  <c r="AI42" i="8"/>
  <c r="AH42" i="8"/>
  <c r="AE42" i="8"/>
  <c r="AD42" i="8"/>
  <c r="AT42" i="8" s="1"/>
  <c r="AC42" i="8"/>
  <c r="AB42" i="8"/>
  <c r="AA42" i="8"/>
  <c r="Z42" i="8"/>
  <c r="W42" i="8"/>
  <c r="V42" i="8"/>
  <c r="U42" i="8"/>
  <c r="T42" i="8"/>
  <c r="S42" i="8"/>
  <c r="R42" i="8"/>
  <c r="G42" i="8"/>
  <c r="F42" i="8"/>
  <c r="E42" i="8"/>
  <c r="D42" i="8"/>
  <c r="C42" i="8"/>
  <c r="B42" i="8"/>
  <c r="H42" i="8" s="1"/>
  <c r="AM41" i="8"/>
  <c r="AL41" i="8"/>
  <c r="AK41" i="8"/>
  <c r="AJ41" i="8"/>
  <c r="AI41" i="8"/>
  <c r="AH41" i="8"/>
  <c r="AE41" i="8"/>
  <c r="AD41" i="8"/>
  <c r="AC41" i="8"/>
  <c r="AB41" i="8"/>
  <c r="AA41" i="8"/>
  <c r="Z41" i="8"/>
  <c r="W41" i="8"/>
  <c r="V41" i="8"/>
  <c r="U41" i="8"/>
  <c r="T41" i="8"/>
  <c r="BH41" i="8" s="1"/>
  <c r="S41" i="8"/>
  <c r="R41" i="8"/>
  <c r="G41" i="8"/>
  <c r="F41" i="8"/>
  <c r="E41" i="8"/>
  <c r="D41" i="8"/>
  <c r="C41" i="8"/>
  <c r="B41" i="8"/>
  <c r="L41" i="8" s="1"/>
  <c r="AM40" i="8"/>
  <c r="AL40" i="8"/>
  <c r="AK40" i="8"/>
  <c r="AJ40" i="8"/>
  <c r="AI40" i="8"/>
  <c r="AH40" i="8"/>
  <c r="AE40" i="8"/>
  <c r="AD40" i="8"/>
  <c r="AC40" i="8"/>
  <c r="AB40" i="8"/>
  <c r="AA40" i="8"/>
  <c r="Z40" i="8"/>
  <c r="W40" i="8"/>
  <c r="V40" i="8"/>
  <c r="U40" i="8"/>
  <c r="T40" i="8"/>
  <c r="BH40" i="8" s="1"/>
  <c r="S40" i="8"/>
  <c r="R40" i="8"/>
  <c r="G40" i="8"/>
  <c r="F40" i="8"/>
  <c r="E40" i="8"/>
  <c r="D40" i="8"/>
  <c r="C40" i="8"/>
  <c r="B40" i="8"/>
  <c r="K40" i="8" s="1"/>
  <c r="AM39" i="8"/>
  <c r="AL39" i="8"/>
  <c r="AK39" i="8"/>
  <c r="AJ39" i="8"/>
  <c r="AI39" i="8"/>
  <c r="AH39" i="8"/>
  <c r="AE39" i="8"/>
  <c r="AD39" i="8"/>
  <c r="AT39" i="8" s="1"/>
  <c r="AC39" i="8"/>
  <c r="AB39" i="8"/>
  <c r="AA39" i="8"/>
  <c r="Z39" i="8"/>
  <c r="W39" i="8"/>
  <c r="V39" i="8"/>
  <c r="U39" i="8"/>
  <c r="T39" i="8"/>
  <c r="BH39" i="8" s="1"/>
  <c r="S39" i="8"/>
  <c r="R39" i="8"/>
  <c r="G39" i="8"/>
  <c r="F39" i="8"/>
  <c r="E39" i="8"/>
  <c r="D39" i="8"/>
  <c r="C39" i="8"/>
  <c r="B39" i="8"/>
  <c r="AM38" i="8"/>
  <c r="AL38" i="8"/>
  <c r="AK38" i="8"/>
  <c r="AJ38" i="8"/>
  <c r="AI38" i="8"/>
  <c r="AH38" i="8"/>
  <c r="AE38" i="8"/>
  <c r="AD38" i="8"/>
  <c r="AT38" i="8" s="1"/>
  <c r="AC38" i="8"/>
  <c r="AB38" i="8"/>
  <c r="AA38" i="8"/>
  <c r="Z38" i="8"/>
  <c r="W38" i="8"/>
  <c r="V38" i="8"/>
  <c r="U38" i="8"/>
  <c r="T38" i="8"/>
  <c r="BH38" i="8" s="1"/>
  <c r="S38" i="8"/>
  <c r="R38" i="8"/>
  <c r="G38" i="8"/>
  <c r="F38" i="8"/>
  <c r="E38" i="8"/>
  <c r="D38" i="8"/>
  <c r="C38" i="8"/>
  <c r="B38" i="8"/>
  <c r="H38" i="8" s="1"/>
  <c r="AM37" i="8"/>
  <c r="AL37" i="8"/>
  <c r="AK37" i="8"/>
  <c r="AJ37" i="8"/>
  <c r="AI37" i="8"/>
  <c r="AH37" i="8"/>
  <c r="AE37" i="8"/>
  <c r="AD37" i="8"/>
  <c r="AC37" i="8"/>
  <c r="AB37" i="8"/>
  <c r="AA37" i="8"/>
  <c r="Z37" i="8"/>
  <c r="W37" i="8"/>
  <c r="V37" i="8"/>
  <c r="U37" i="8"/>
  <c r="T37" i="8"/>
  <c r="BH37" i="8" s="1"/>
  <c r="S37" i="8"/>
  <c r="R37" i="8"/>
  <c r="G37" i="8"/>
  <c r="F37" i="8"/>
  <c r="E37" i="8"/>
  <c r="D37" i="8"/>
  <c r="C37" i="8"/>
  <c r="B37" i="8"/>
  <c r="BG37" i="8" s="1"/>
  <c r="AM36" i="8"/>
  <c r="AL36" i="8"/>
  <c r="AK36" i="8"/>
  <c r="AJ36" i="8"/>
  <c r="AI36" i="8"/>
  <c r="AH36" i="8"/>
  <c r="AE36" i="8"/>
  <c r="AD36" i="8"/>
  <c r="AT36" i="8" s="1"/>
  <c r="AC36" i="8"/>
  <c r="AB36" i="8"/>
  <c r="AA36" i="8"/>
  <c r="Z36" i="8"/>
  <c r="W36" i="8"/>
  <c r="V36" i="8"/>
  <c r="U36" i="8"/>
  <c r="T36" i="8"/>
  <c r="S36" i="8"/>
  <c r="R36" i="8"/>
  <c r="G36" i="8"/>
  <c r="F36" i="8"/>
  <c r="E36" i="8"/>
  <c r="D36" i="8"/>
  <c r="C36" i="8"/>
  <c r="B36" i="8"/>
  <c r="L36" i="8" s="1"/>
  <c r="AM35" i="8"/>
  <c r="AL35" i="8"/>
  <c r="AK35" i="8"/>
  <c r="AJ35" i="8"/>
  <c r="AI35" i="8"/>
  <c r="AH35" i="8"/>
  <c r="AE35" i="8"/>
  <c r="AD35" i="8"/>
  <c r="AT35" i="8" s="1"/>
  <c r="AC35" i="8"/>
  <c r="AB35" i="8"/>
  <c r="AA35" i="8"/>
  <c r="Z35" i="8"/>
  <c r="W35" i="8"/>
  <c r="V35" i="8"/>
  <c r="U35" i="8"/>
  <c r="T35" i="8"/>
  <c r="AR35" i="8" s="1"/>
  <c r="S35" i="8"/>
  <c r="R35" i="8"/>
  <c r="G35" i="8"/>
  <c r="F35" i="8"/>
  <c r="E35" i="8"/>
  <c r="D35" i="8"/>
  <c r="C35" i="8"/>
  <c r="B35" i="8"/>
  <c r="K35" i="8" s="1"/>
  <c r="AM34" i="8"/>
  <c r="AL34" i="8"/>
  <c r="AK34" i="8"/>
  <c r="AJ34" i="8"/>
  <c r="AI34" i="8"/>
  <c r="AH34" i="8"/>
  <c r="AE34" i="8"/>
  <c r="AD34" i="8"/>
  <c r="AT34" i="8" s="1"/>
  <c r="AC34" i="8"/>
  <c r="AB34" i="8"/>
  <c r="AA34" i="8"/>
  <c r="Z34" i="8"/>
  <c r="W34" i="8"/>
  <c r="V34" i="8"/>
  <c r="U34" i="8"/>
  <c r="T34" i="8"/>
  <c r="BH34" i="8" s="1"/>
  <c r="S34" i="8"/>
  <c r="R34" i="8"/>
  <c r="G34" i="8"/>
  <c r="F34" i="8"/>
  <c r="E34" i="8"/>
  <c r="D34" i="8"/>
  <c r="C34" i="8"/>
  <c r="B34" i="8"/>
  <c r="H34" i="8" s="1"/>
  <c r="AM33" i="8"/>
  <c r="AL33" i="8"/>
  <c r="AK33" i="8"/>
  <c r="AJ33" i="8"/>
  <c r="AI33" i="8"/>
  <c r="AH33" i="8"/>
  <c r="AE33" i="8"/>
  <c r="AD33" i="8"/>
  <c r="AC33" i="8"/>
  <c r="AB33" i="8"/>
  <c r="AA33" i="8"/>
  <c r="Z33" i="8"/>
  <c r="W33" i="8"/>
  <c r="V33" i="8"/>
  <c r="U33" i="8"/>
  <c r="T33" i="8"/>
  <c r="AR33" i="8" s="1"/>
  <c r="S33" i="8"/>
  <c r="R33" i="8"/>
  <c r="G33" i="8"/>
  <c r="F33" i="8"/>
  <c r="E33" i="8"/>
  <c r="D33" i="8"/>
  <c r="C33" i="8"/>
  <c r="B33" i="8"/>
  <c r="K33" i="8" s="1"/>
  <c r="AM32" i="8"/>
  <c r="AL32" i="8"/>
  <c r="AK32" i="8"/>
  <c r="AJ32" i="8"/>
  <c r="AI32" i="8"/>
  <c r="AH32" i="8"/>
  <c r="AE32" i="8"/>
  <c r="AD32" i="8"/>
  <c r="AT32" i="8" s="1"/>
  <c r="AC32" i="8"/>
  <c r="AB32" i="8"/>
  <c r="AA32" i="8"/>
  <c r="Z32" i="8"/>
  <c r="W32" i="8"/>
  <c r="V32" i="8"/>
  <c r="U32" i="8"/>
  <c r="T32" i="8"/>
  <c r="BH32" i="8" s="1"/>
  <c r="S32" i="8"/>
  <c r="R32" i="8"/>
  <c r="G32" i="8"/>
  <c r="F32" i="8"/>
  <c r="E32" i="8"/>
  <c r="D32" i="8"/>
  <c r="C32" i="8"/>
  <c r="B32" i="8"/>
  <c r="L32" i="8" s="1"/>
  <c r="AM31" i="8"/>
  <c r="AL31" i="8"/>
  <c r="AK31" i="8"/>
  <c r="AJ31" i="8"/>
  <c r="AI31" i="8"/>
  <c r="AH31" i="8"/>
  <c r="AE31" i="8"/>
  <c r="AD31" i="8"/>
  <c r="AT31" i="8" s="1"/>
  <c r="AC31" i="8"/>
  <c r="AB31" i="8"/>
  <c r="AA31" i="8"/>
  <c r="Z31" i="8"/>
  <c r="W31" i="8"/>
  <c r="V31" i="8"/>
  <c r="U31" i="8"/>
  <c r="T31" i="8"/>
  <c r="BH31" i="8" s="1"/>
  <c r="S31" i="8"/>
  <c r="R31" i="8"/>
  <c r="G31" i="8"/>
  <c r="F31" i="8"/>
  <c r="E31" i="8"/>
  <c r="D31" i="8"/>
  <c r="C31" i="8"/>
  <c r="B31" i="8"/>
  <c r="J31" i="8" s="1"/>
  <c r="AM30" i="8"/>
  <c r="AL30" i="8"/>
  <c r="AK30" i="8"/>
  <c r="AJ30" i="8"/>
  <c r="AI30" i="8"/>
  <c r="AH30" i="8"/>
  <c r="AE30" i="8"/>
  <c r="AD30" i="8"/>
  <c r="AT30" i="8" s="1"/>
  <c r="AC30" i="8"/>
  <c r="AB30" i="8"/>
  <c r="AA30" i="8"/>
  <c r="Z30" i="8"/>
  <c r="W30" i="8"/>
  <c r="V30" i="8"/>
  <c r="U30" i="8"/>
  <c r="T30" i="8"/>
  <c r="S30" i="8"/>
  <c r="R30" i="8"/>
  <c r="G30" i="8"/>
  <c r="F30" i="8"/>
  <c r="E30" i="8"/>
  <c r="D30" i="8"/>
  <c r="C30" i="8"/>
  <c r="B30" i="8"/>
  <c r="H30" i="8" s="1"/>
  <c r="AM29" i="8"/>
  <c r="AL29" i="8"/>
  <c r="AK29" i="8"/>
  <c r="AJ29" i="8"/>
  <c r="AI29" i="8"/>
  <c r="AH29" i="8"/>
  <c r="AE29" i="8"/>
  <c r="AD29" i="8"/>
  <c r="AC29" i="8"/>
  <c r="AB29" i="8"/>
  <c r="AA29" i="8"/>
  <c r="Z29" i="8"/>
  <c r="W29" i="8"/>
  <c r="V29" i="8"/>
  <c r="U29" i="8"/>
  <c r="T29" i="8"/>
  <c r="BH29" i="8" s="1"/>
  <c r="S29" i="8"/>
  <c r="R29" i="8"/>
  <c r="G29" i="8"/>
  <c r="F29" i="8"/>
  <c r="E29" i="8"/>
  <c r="D29" i="8"/>
  <c r="C29" i="8"/>
  <c r="B29" i="8"/>
  <c r="BG29" i="8" s="1"/>
  <c r="AM28" i="8"/>
  <c r="AL28" i="8"/>
  <c r="AK28" i="8"/>
  <c r="AJ28" i="8"/>
  <c r="AI28" i="8"/>
  <c r="AH28" i="8"/>
  <c r="AE28" i="8"/>
  <c r="AD28" i="8"/>
  <c r="AT28" i="8" s="1"/>
  <c r="AC28" i="8"/>
  <c r="AB28" i="8"/>
  <c r="AA28" i="8"/>
  <c r="Z28" i="8"/>
  <c r="W28" i="8"/>
  <c r="V28" i="8"/>
  <c r="U28" i="8"/>
  <c r="T28" i="8"/>
  <c r="BH28" i="8" s="1"/>
  <c r="BM28" i="8" s="1"/>
  <c r="S28" i="8"/>
  <c r="R28" i="8"/>
  <c r="G28" i="8"/>
  <c r="F28" i="8"/>
  <c r="E28" i="8"/>
  <c r="D28" i="8"/>
  <c r="C28" i="8"/>
  <c r="B28" i="8"/>
  <c r="K28" i="8" s="1"/>
  <c r="AM27" i="8"/>
  <c r="AL27" i="8"/>
  <c r="AK27" i="8"/>
  <c r="AJ27" i="8"/>
  <c r="AI27" i="8"/>
  <c r="AH27" i="8"/>
  <c r="AE27" i="8"/>
  <c r="AD27" i="8"/>
  <c r="AT27" i="8" s="1"/>
  <c r="AC27" i="8"/>
  <c r="AB27" i="8"/>
  <c r="AA27" i="8"/>
  <c r="Z27" i="8"/>
  <c r="W27" i="8"/>
  <c r="V27" i="8"/>
  <c r="U27" i="8"/>
  <c r="T27" i="8"/>
  <c r="BH27" i="8" s="1"/>
  <c r="S27" i="8"/>
  <c r="R27" i="8"/>
  <c r="G27" i="8"/>
  <c r="F27" i="8"/>
  <c r="E27" i="8"/>
  <c r="D27" i="8"/>
  <c r="C27" i="8"/>
  <c r="B27" i="8"/>
  <c r="J27" i="8" s="1"/>
  <c r="AM26" i="8"/>
  <c r="AL26" i="8"/>
  <c r="AK26" i="8"/>
  <c r="AJ26" i="8"/>
  <c r="AI26" i="8"/>
  <c r="AH26" i="8"/>
  <c r="AE26" i="8"/>
  <c r="AD26" i="8"/>
  <c r="AT26" i="8" s="1"/>
  <c r="AC26" i="8"/>
  <c r="AB26" i="8"/>
  <c r="AA26" i="8"/>
  <c r="Z26" i="8"/>
  <c r="W26" i="8"/>
  <c r="V26" i="8"/>
  <c r="U26" i="8"/>
  <c r="T26" i="8"/>
  <c r="BH26" i="8" s="1"/>
  <c r="S26" i="8"/>
  <c r="R26" i="8"/>
  <c r="G26" i="8"/>
  <c r="F26" i="8"/>
  <c r="E26" i="8"/>
  <c r="D26" i="8"/>
  <c r="C26" i="8"/>
  <c r="B26" i="8"/>
  <c r="H26" i="8" s="1"/>
  <c r="AM25" i="8"/>
  <c r="AL25" i="8"/>
  <c r="AK25" i="8"/>
  <c r="AJ25" i="8"/>
  <c r="AI25" i="8"/>
  <c r="AH25" i="8"/>
  <c r="AE25" i="8"/>
  <c r="AD25" i="8"/>
  <c r="AC25" i="8"/>
  <c r="AB25" i="8"/>
  <c r="AA25" i="8"/>
  <c r="Z25" i="8"/>
  <c r="W25" i="8"/>
  <c r="V25" i="8"/>
  <c r="U25" i="8"/>
  <c r="T25" i="8"/>
  <c r="BH25" i="8" s="1"/>
  <c r="S25" i="8"/>
  <c r="R25" i="8"/>
  <c r="G25" i="8"/>
  <c r="F25" i="8"/>
  <c r="E25" i="8"/>
  <c r="D25" i="8"/>
  <c r="C25" i="8"/>
  <c r="B25" i="8"/>
  <c r="BG25" i="8" s="1"/>
  <c r="AM24" i="8"/>
  <c r="AL24" i="8"/>
  <c r="AK24" i="8"/>
  <c r="AJ24" i="8"/>
  <c r="AI24" i="8"/>
  <c r="AH24" i="8"/>
  <c r="AE24" i="8"/>
  <c r="AD24" i="8"/>
  <c r="AT24" i="8" s="1"/>
  <c r="AC24" i="8"/>
  <c r="AB24" i="8"/>
  <c r="AA24" i="8"/>
  <c r="Z24" i="8"/>
  <c r="W24" i="8"/>
  <c r="V24" i="8"/>
  <c r="U24" i="8"/>
  <c r="T24" i="8"/>
  <c r="BH24" i="8" s="1"/>
  <c r="S24" i="8"/>
  <c r="R24" i="8"/>
  <c r="G24" i="8"/>
  <c r="F24" i="8"/>
  <c r="E24" i="8"/>
  <c r="D24" i="8"/>
  <c r="C24" i="8"/>
  <c r="B24" i="8"/>
  <c r="K24" i="8" s="1"/>
  <c r="AM23" i="8"/>
  <c r="AL23" i="8"/>
  <c r="AK23" i="8"/>
  <c r="AJ23" i="8"/>
  <c r="AI23" i="8"/>
  <c r="AH23" i="8"/>
  <c r="AE23" i="8"/>
  <c r="AD23" i="8"/>
  <c r="AT23" i="8" s="1"/>
  <c r="AC23" i="8"/>
  <c r="AB23" i="8"/>
  <c r="AA23" i="8"/>
  <c r="Z23" i="8"/>
  <c r="W23" i="8"/>
  <c r="V23" i="8"/>
  <c r="U23" i="8"/>
  <c r="T23" i="8"/>
  <c r="S23" i="8"/>
  <c r="R23" i="8"/>
  <c r="G23" i="8"/>
  <c r="F23" i="8"/>
  <c r="E23" i="8"/>
  <c r="D23" i="8"/>
  <c r="C23" i="8"/>
  <c r="B23" i="8"/>
  <c r="AM22" i="8"/>
  <c r="AL22" i="8"/>
  <c r="AK22" i="8"/>
  <c r="AJ22" i="8"/>
  <c r="AI22" i="8"/>
  <c r="AH22" i="8"/>
  <c r="AE22" i="8"/>
  <c r="AD22" i="8"/>
  <c r="AC22" i="8"/>
  <c r="AB22" i="8"/>
  <c r="AA22" i="8"/>
  <c r="Z22" i="8"/>
  <c r="W22" i="8"/>
  <c r="V22" i="8"/>
  <c r="U22" i="8"/>
  <c r="T22" i="8"/>
  <c r="BH22" i="8" s="1"/>
  <c r="S22" i="8"/>
  <c r="R22" i="8"/>
  <c r="G22" i="8"/>
  <c r="F22" i="8"/>
  <c r="E22" i="8"/>
  <c r="D22" i="8"/>
  <c r="C22" i="8"/>
  <c r="B22" i="8"/>
  <c r="AP22" i="8" s="1"/>
  <c r="AM21" i="8"/>
  <c r="AL21" i="8"/>
  <c r="AK21" i="8"/>
  <c r="AJ21" i="8"/>
  <c r="AI21" i="8"/>
  <c r="AH21" i="8"/>
  <c r="AE21" i="8"/>
  <c r="AD21" i="8"/>
  <c r="AT21" i="8" s="1"/>
  <c r="AC21" i="8"/>
  <c r="AB21" i="8"/>
  <c r="AA21" i="8"/>
  <c r="Z21" i="8"/>
  <c r="W21" i="8"/>
  <c r="V21" i="8"/>
  <c r="U21" i="8"/>
  <c r="T21" i="8"/>
  <c r="AR21" i="8" s="1"/>
  <c r="S21" i="8"/>
  <c r="R21" i="8"/>
  <c r="G21" i="8"/>
  <c r="F21" i="8"/>
  <c r="E21" i="8"/>
  <c r="D21" i="8"/>
  <c r="C21" i="8"/>
  <c r="B21" i="8"/>
  <c r="BB21" i="8" s="1"/>
  <c r="AM20" i="8"/>
  <c r="AL20" i="8"/>
  <c r="AK20" i="8"/>
  <c r="AJ20" i="8"/>
  <c r="AI20" i="8"/>
  <c r="AH20" i="8"/>
  <c r="AE20" i="8"/>
  <c r="AD20" i="8"/>
  <c r="AT20" i="8" s="1"/>
  <c r="AC20" i="8"/>
  <c r="AB20" i="8"/>
  <c r="AA20" i="8"/>
  <c r="Z20" i="8"/>
  <c r="W20" i="8"/>
  <c r="V20" i="8"/>
  <c r="U20" i="8"/>
  <c r="T20" i="8"/>
  <c r="BH20" i="8" s="1"/>
  <c r="S20" i="8"/>
  <c r="R20" i="8"/>
  <c r="G20" i="8"/>
  <c r="F20" i="8"/>
  <c r="E20" i="8"/>
  <c r="D20" i="8"/>
  <c r="C20" i="8"/>
  <c r="B20" i="8"/>
  <c r="L20" i="8" s="1"/>
  <c r="AM19" i="8"/>
  <c r="AL19" i="8"/>
  <c r="AK19" i="8"/>
  <c r="AJ19" i="8"/>
  <c r="AI19" i="8"/>
  <c r="AH19" i="8"/>
  <c r="AE19" i="8"/>
  <c r="AD19" i="8"/>
  <c r="AT19" i="8" s="1"/>
  <c r="AC19" i="8"/>
  <c r="AB19" i="8"/>
  <c r="AA19" i="8"/>
  <c r="Z19" i="8"/>
  <c r="W19" i="8"/>
  <c r="V19" i="8"/>
  <c r="U19" i="8"/>
  <c r="T19" i="8"/>
  <c r="AR19" i="8" s="1"/>
  <c r="S19" i="8"/>
  <c r="R19" i="8"/>
  <c r="G19" i="8"/>
  <c r="F19" i="8"/>
  <c r="E19" i="8"/>
  <c r="D19" i="8"/>
  <c r="C19" i="8"/>
  <c r="B19" i="8"/>
  <c r="J19" i="8" s="1"/>
  <c r="AM18" i="8"/>
  <c r="AL18" i="8"/>
  <c r="AK18" i="8"/>
  <c r="AJ18" i="8"/>
  <c r="AI18" i="8"/>
  <c r="AH18" i="8"/>
  <c r="AE18" i="8"/>
  <c r="AD18" i="8"/>
  <c r="AT18" i="8" s="1"/>
  <c r="AC18" i="8"/>
  <c r="AB18" i="8"/>
  <c r="AA18" i="8"/>
  <c r="Z18" i="8"/>
  <c r="W18" i="8"/>
  <c r="V18" i="8"/>
  <c r="U18" i="8"/>
  <c r="T18" i="8"/>
  <c r="AR18" i="8" s="1"/>
  <c r="S18" i="8"/>
  <c r="R18" i="8"/>
  <c r="G18" i="8"/>
  <c r="F18" i="8"/>
  <c r="E18" i="8"/>
  <c r="D18" i="8"/>
  <c r="C18" i="8"/>
  <c r="B18" i="8"/>
  <c r="K18" i="8" s="1"/>
  <c r="AM17" i="8"/>
  <c r="AL17" i="8"/>
  <c r="AK17" i="8"/>
  <c r="AJ17" i="8"/>
  <c r="AI17" i="8"/>
  <c r="AH17" i="8"/>
  <c r="AE17" i="8"/>
  <c r="AD17" i="8"/>
  <c r="AC17" i="8"/>
  <c r="AB17" i="8"/>
  <c r="AA17" i="8"/>
  <c r="Z17" i="8"/>
  <c r="W17" i="8"/>
  <c r="V17" i="8"/>
  <c r="U17" i="8"/>
  <c r="T17" i="8"/>
  <c r="BH17" i="8" s="1"/>
  <c r="S17" i="8"/>
  <c r="R17" i="8"/>
  <c r="G17" i="8"/>
  <c r="F17" i="8"/>
  <c r="E17" i="8"/>
  <c r="D17" i="8"/>
  <c r="C17" i="8"/>
  <c r="B17" i="8"/>
  <c r="K17" i="8" s="1"/>
  <c r="AM16" i="8"/>
  <c r="AL16" i="8"/>
  <c r="AK16" i="8"/>
  <c r="AJ16" i="8"/>
  <c r="AI16" i="8"/>
  <c r="AH16" i="8"/>
  <c r="AE16" i="8"/>
  <c r="AD16" i="8"/>
  <c r="AT16" i="8" s="1"/>
  <c r="AC16" i="8"/>
  <c r="AB16" i="8"/>
  <c r="AA16" i="8"/>
  <c r="Z16" i="8"/>
  <c r="W16" i="8"/>
  <c r="V16" i="8"/>
  <c r="U16" i="8"/>
  <c r="T16" i="8"/>
  <c r="BH16" i="8" s="1"/>
  <c r="BM16" i="8" s="1"/>
  <c r="S16" i="8"/>
  <c r="R16" i="8"/>
  <c r="G16" i="8"/>
  <c r="F16" i="8"/>
  <c r="E16" i="8"/>
  <c r="D16" i="8"/>
  <c r="C16" i="8"/>
  <c r="B16" i="8"/>
  <c r="L16" i="8" s="1"/>
  <c r="AM15" i="8"/>
  <c r="AL15" i="8"/>
  <c r="AK15" i="8"/>
  <c r="AJ15" i="8"/>
  <c r="AI15" i="8"/>
  <c r="AH15" i="8"/>
  <c r="AE15" i="8"/>
  <c r="AD15" i="8"/>
  <c r="AT15" i="8" s="1"/>
  <c r="AC15" i="8"/>
  <c r="AB15" i="8"/>
  <c r="AA15" i="8"/>
  <c r="Z15" i="8"/>
  <c r="W15" i="8"/>
  <c r="V15" i="8"/>
  <c r="U15" i="8"/>
  <c r="T15" i="8"/>
  <c r="BH15" i="8" s="1"/>
  <c r="S15" i="8"/>
  <c r="R15" i="8"/>
  <c r="G15" i="8"/>
  <c r="F15" i="8"/>
  <c r="E15" i="8"/>
  <c r="D15" i="8"/>
  <c r="C15" i="8"/>
  <c r="B15" i="8"/>
  <c r="J15" i="8" s="1"/>
  <c r="AM14" i="8"/>
  <c r="AL14" i="8"/>
  <c r="AK14" i="8"/>
  <c r="AJ14" i="8"/>
  <c r="AI14" i="8"/>
  <c r="AH14" i="8"/>
  <c r="AE14" i="8"/>
  <c r="AD14" i="8"/>
  <c r="AT14" i="8" s="1"/>
  <c r="AC14" i="8"/>
  <c r="AB14" i="8"/>
  <c r="AA14" i="8"/>
  <c r="Z14" i="8"/>
  <c r="W14" i="8"/>
  <c r="V14" i="8"/>
  <c r="U14" i="8"/>
  <c r="T14" i="8"/>
  <c r="BH14" i="8" s="1"/>
  <c r="S14" i="8"/>
  <c r="R14" i="8"/>
  <c r="G14" i="8"/>
  <c r="F14" i="8"/>
  <c r="E14" i="8"/>
  <c r="D14" i="8"/>
  <c r="C14" i="8"/>
  <c r="B14" i="8"/>
  <c r="AP14" i="8" s="1"/>
  <c r="AM13" i="8"/>
  <c r="AL13" i="8"/>
  <c r="AK13" i="8"/>
  <c r="AJ13" i="8"/>
  <c r="AI13" i="8"/>
  <c r="AH13" i="8"/>
  <c r="AE13" i="8"/>
  <c r="AD13" i="8"/>
  <c r="AC13" i="8"/>
  <c r="AB13" i="8"/>
  <c r="AA13" i="8"/>
  <c r="Z13" i="8"/>
  <c r="W13" i="8"/>
  <c r="V13" i="8"/>
  <c r="U13" i="8"/>
  <c r="T13" i="8"/>
  <c r="BH13" i="8" s="1"/>
  <c r="S13" i="8"/>
  <c r="R13" i="8"/>
  <c r="G13" i="8"/>
  <c r="F13" i="8"/>
  <c r="E13" i="8"/>
  <c r="D13" i="8"/>
  <c r="C13" i="8"/>
  <c r="B13" i="8"/>
  <c r="BG13" i="8" s="1"/>
  <c r="AM12" i="8"/>
  <c r="AL12" i="8"/>
  <c r="AK12" i="8"/>
  <c r="AJ12" i="8"/>
  <c r="AI12" i="8"/>
  <c r="AH12" i="8"/>
  <c r="AE12" i="8"/>
  <c r="AD12" i="8"/>
  <c r="AT12" i="8" s="1"/>
  <c r="AC12" i="8"/>
  <c r="AB12" i="8"/>
  <c r="AA12" i="8"/>
  <c r="Z12" i="8"/>
  <c r="W12" i="8"/>
  <c r="V12" i="8"/>
  <c r="U12" i="8"/>
  <c r="T12" i="8"/>
  <c r="S12" i="8"/>
  <c r="R12" i="8"/>
  <c r="G12" i="8"/>
  <c r="F12" i="8"/>
  <c r="E12" i="8"/>
  <c r="D12" i="8"/>
  <c r="C12" i="8"/>
  <c r="B12" i="8"/>
  <c r="L12" i="8" s="1"/>
  <c r="AM11" i="8"/>
  <c r="AL11" i="8"/>
  <c r="AK11" i="8"/>
  <c r="AJ11" i="8"/>
  <c r="AI11" i="8"/>
  <c r="AH11" i="8"/>
  <c r="AE11" i="8"/>
  <c r="AD11" i="8"/>
  <c r="AT11" i="8" s="1"/>
  <c r="AC11" i="8"/>
  <c r="AB11" i="8"/>
  <c r="AA11" i="8"/>
  <c r="Z11" i="8"/>
  <c r="W11" i="8"/>
  <c r="V11" i="8"/>
  <c r="U11" i="8"/>
  <c r="T11" i="8"/>
  <c r="BH11" i="8" s="1"/>
  <c r="S11" i="8"/>
  <c r="R11" i="8"/>
  <c r="G11" i="8"/>
  <c r="F11" i="8"/>
  <c r="E11" i="8"/>
  <c r="D11" i="8"/>
  <c r="C11" i="8"/>
  <c r="B11" i="8"/>
  <c r="J11" i="8" s="1"/>
  <c r="AM10" i="8"/>
  <c r="AL10" i="8"/>
  <c r="AK10" i="8"/>
  <c r="AJ10" i="8"/>
  <c r="AI10" i="8"/>
  <c r="AH10" i="8"/>
  <c r="AE10" i="8"/>
  <c r="AD10" i="8"/>
  <c r="AT10" i="8" s="1"/>
  <c r="AC10" i="8"/>
  <c r="AB10" i="8"/>
  <c r="AA10" i="8"/>
  <c r="Z10" i="8"/>
  <c r="W10" i="8"/>
  <c r="V10" i="8"/>
  <c r="U10" i="8"/>
  <c r="T10" i="8"/>
  <c r="BH10" i="8" s="1"/>
  <c r="S10" i="8"/>
  <c r="R10" i="8"/>
  <c r="G10" i="8"/>
  <c r="F10" i="8"/>
  <c r="E10" i="8"/>
  <c r="D10" i="8"/>
  <c r="C10" i="8"/>
  <c r="B10" i="8"/>
  <c r="H10" i="8" s="1"/>
  <c r="AM9" i="8"/>
  <c r="AL9" i="8"/>
  <c r="AK9" i="8"/>
  <c r="AJ9" i="8"/>
  <c r="AI9" i="8"/>
  <c r="AH9" i="8"/>
  <c r="AE9" i="8"/>
  <c r="AD9" i="8"/>
  <c r="AC9" i="8"/>
  <c r="AB9" i="8"/>
  <c r="AA9" i="8"/>
  <c r="Z9" i="8"/>
  <c r="W9" i="8"/>
  <c r="V9" i="8"/>
  <c r="U9" i="8"/>
  <c r="T9" i="8"/>
  <c r="AR9" i="8" s="1"/>
  <c r="S9" i="8"/>
  <c r="R9" i="8"/>
  <c r="G9" i="8"/>
  <c r="F9" i="8"/>
  <c r="E9" i="8"/>
  <c r="D9" i="8"/>
  <c r="C9" i="8"/>
  <c r="B9" i="8"/>
  <c r="I9" i="8" s="1"/>
  <c r="AM8" i="8"/>
  <c r="AL8" i="8"/>
  <c r="AK8" i="8"/>
  <c r="AJ8" i="8"/>
  <c r="AI8" i="8"/>
  <c r="AH8" i="8"/>
  <c r="AE8" i="8"/>
  <c r="AD8" i="8"/>
  <c r="AT8" i="8" s="1"/>
  <c r="AC8" i="8"/>
  <c r="AB8" i="8"/>
  <c r="AA8" i="8"/>
  <c r="Z8" i="8"/>
  <c r="W8" i="8"/>
  <c r="V8" i="8"/>
  <c r="U8" i="8"/>
  <c r="T8" i="8"/>
  <c r="BH8" i="8" s="1"/>
  <c r="S8" i="8"/>
  <c r="R8" i="8"/>
  <c r="G8" i="8"/>
  <c r="F8" i="8"/>
  <c r="E8" i="8"/>
  <c r="D8" i="8"/>
  <c r="C8" i="8"/>
  <c r="B8" i="8"/>
  <c r="AM7" i="8"/>
  <c r="AL7" i="8"/>
  <c r="AK7" i="8"/>
  <c r="AJ7" i="8"/>
  <c r="AI7" i="8"/>
  <c r="AH7" i="8"/>
  <c r="AE7" i="8"/>
  <c r="AD7" i="8"/>
  <c r="AT7" i="8" s="1"/>
  <c r="AC7" i="8"/>
  <c r="AB7" i="8"/>
  <c r="AA7" i="8"/>
  <c r="Z7" i="8"/>
  <c r="W7" i="8"/>
  <c r="V7" i="8"/>
  <c r="U7" i="8"/>
  <c r="T7" i="8"/>
  <c r="BH7" i="8" s="1"/>
  <c r="S7" i="8"/>
  <c r="R7" i="8"/>
  <c r="G7" i="8"/>
  <c r="F7" i="8"/>
  <c r="E7" i="8"/>
  <c r="D7" i="8"/>
  <c r="C7" i="8"/>
  <c r="B7" i="8"/>
  <c r="J7" i="8" s="1"/>
  <c r="AM6" i="8"/>
  <c r="AL6" i="8"/>
  <c r="AK6" i="8"/>
  <c r="AJ6" i="8"/>
  <c r="AI6" i="8"/>
  <c r="AH6" i="8"/>
  <c r="AE6" i="8"/>
  <c r="AD6" i="8"/>
  <c r="AT6" i="8" s="1"/>
  <c r="AC6" i="8"/>
  <c r="AB6" i="8"/>
  <c r="AA6" i="8"/>
  <c r="Z6" i="8"/>
  <c r="W6" i="8"/>
  <c r="V6" i="8"/>
  <c r="U6" i="8"/>
  <c r="T6" i="8"/>
  <c r="BH6" i="8" s="1"/>
  <c r="S6" i="8"/>
  <c r="R6" i="8"/>
  <c r="G6" i="8"/>
  <c r="F6" i="8"/>
  <c r="E6" i="8"/>
  <c r="D6" i="8"/>
  <c r="C6" i="8"/>
  <c r="B6" i="8"/>
  <c r="J6" i="8" s="1"/>
  <c r="AM5" i="8"/>
  <c r="AL5" i="8"/>
  <c r="AK5" i="8"/>
  <c r="AJ5" i="8"/>
  <c r="AI5" i="8"/>
  <c r="AH5" i="8"/>
  <c r="AE5" i="8"/>
  <c r="AD5" i="8"/>
  <c r="AC5" i="8"/>
  <c r="AB5" i="8"/>
  <c r="AA5" i="8"/>
  <c r="Z5" i="8"/>
  <c r="W5" i="8"/>
  <c r="V5" i="8"/>
  <c r="U5" i="8"/>
  <c r="T5" i="8"/>
  <c r="S5" i="8"/>
  <c r="R5" i="8"/>
  <c r="G5" i="8"/>
  <c r="F5" i="8"/>
  <c r="E5" i="8"/>
  <c r="D5" i="8"/>
  <c r="C5" i="8"/>
  <c r="B5" i="8"/>
  <c r="L5" i="8" s="1"/>
  <c r="AM4" i="8"/>
  <c r="AL4" i="8"/>
  <c r="AK4" i="8"/>
  <c r="AJ4" i="8"/>
  <c r="AI4" i="8"/>
  <c r="AH4" i="8"/>
  <c r="AE4" i="8"/>
  <c r="AD4" i="8"/>
  <c r="AT4" i="8" s="1"/>
  <c r="AC4" i="8"/>
  <c r="AB4" i="8"/>
  <c r="AA4" i="8"/>
  <c r="Z4" i="8"/>
  <c r="W4" i="8"/>
  <c r="V4" i="8"/>
  <c r="U4" i="8"/>
  <c r="T4" i="8"/>
  <c r="BH4" i="8" s="1"/>
  <c r="S4" i="8"/>
  <c r="R4" i="8"/>
  <c r="G4" i="8"/>
  <c r="F4" i="8"/>
  <c r="E4" i="8"/>
  <c r="D4" i="8"/>
  <c r="C4" i="8"/>
  <c r="B4" i="8"/>
  <c r="I4" i="8" s="1"/>
  <c r="AM3" i="8"/>
  <c r="AL3" i="8"/>
  <c r="AK3" i="8"/>
  <c r="AJ3" i="8"/>
  <c r="AI3" i="8"/>
  <c r="AH3" i="8"/>
  <c r="BJ3" i="8" s="1"/>
  <c r="AE3" i="8"/>
  <c r="AD3" i="8"/>
  <c r="AC3" i="8"/>
  <c r="AB3" i="8"/>
  <c r="AA3" i="8"/>
  <c r="Z3" i="8"/>
  <c r="W3" i="8"/>
  <c r="V3" i="8"/>
  <c r="U3" i="8"/>
  <c r="T3" i="8"/>
  <c r="AR3" i="8" s="1"/>
  <c r="S3" i="8"/>
  <c r="R3" i="8"/>
  <c r="G3" i="8"/>
  <c r="L3" i="8" s="1"/>
  <c r="F3" i="8"/>
  <c r="E3" i="8"/>
  <c r="BB3" i="8" s="1"/>
  <c r="D3" i="8"/>
  <c r="C3" i="8"/>
  <c r="AP3" i="8"/>
  <c r="AP43" i="8" s="1"/>
  <c r="BI42" i="8"/>
  <c r="AQ42" i="8"/>
  <c r="BE42" i="8"/>
  <c r="BJ42" i="8"/>
  <c r="BD42" i="8"/>
  <c r="BC42" i="8"/>
  <c r="BH42" i="8"/>
  <c r="BE41" i="8"/>
  <c r="BJ41" i="8"/>
  <c r="BD41" i="8"/>
  <c r="BI41" i="8"/>
  <c r="BC41" i="8"/>
  <c r="BE40" i="8"/>
  <c r="BO40" i="8" s="1"/>
  <c r="AU40" i="8"/>
  <c r="BJ40" i="8"/>
  <c r="BD40" i="8"/>
  <c r="BN40" i="8" s="1"/>
  <c r="BI40" i="8"/>
  <c r="BC40" i="8"/>
  <c r="AT40" i="8"/>
  <c r="BC39" i="8"/>
  <c r="AS39" i="8"/>
  <c r="BE39" i="8"/>
  <c r="BJ39" i="8"/>
  <c r="BD39" i="8"/>
  <c r="BI39" i="8"/>
  <c r="BI38" i="8"/>
  <c r="AQ38" i="8"/>
  <c r="BE38" i="8"/>
  <c r="BJ38" i="8"/>
  <c r="BD38" i="8"/>
  <c r="BN38" i="8" s="1"/>
  <c r="BC38" i="8"/>
  <c r="AP38" i="8"/>
  <c r="BA38" i="8" s="1"/>
  <c r="BE37" i="8"/>
  <c r="BO37" i="8" s="1"/>
  <c r="BJ37" i="8"/>
  <c r="BD37" i="8"/>
  <c r="BI37" i="8"/>
  <c r="BC37" i="8"/>
  <c r="AR37" i="8"/>
  <c r="AU36" i="8"/>
  <c r="BE36" i="8"/>
  <c r="BJ36" i="8"/>
  <c r="BD36" i="8"/>
  <c r="BC36" i="8"/>
  <c r="BM36" i="8" s="1"/>
  <c r="BH36" i="8"/>
  <c r="BC35" i="8"/>
  <c r="AS35" i="8"/>
  <c r="BE35" i="8"/>
  <c r="BJ35" i="8"/>
  <c r="BD35" i="8"/>
  <c r="BI35" i="8"/>
  <c r="AU35" i="8"/>
  <c r="BB35" i="8"/>
  <c r="BI34" i="8"/>
  <c r="AQ34" i="8"/>
  <c r="BE34" i="8"/>
  <c r="BJ34" i="8"/>
  <c r="BD34" i="8"/>
  <c r="BC34" i="8"/>
  <c r="AS34" i="8"/>
  <c r="BG33" i="8"/>
  <c r="BE33" i="8"/>
  <c r="BJ33" i="8"/>
  <c r="BD33" i="8"/>
  <c r="BI33" i="8"/>
  <c r="AU33" i="8"/>
  <c r="BC33" i="8"/>
  <c r="AS33" i="8"/>
  <c r="BE32" i="8"/>
  <c r="BO32" i="8" s="1"/>
  <c r="AU32" i="8"/>
  <c r="BJ32" i="8"/>
  <c r="BD32" i="8"/>
  <c r="BI32" i="8"/>
  <c r="BC32" i="8"/>
  <c r="BC31" i="8"/>
  <c r="AS31" i="8"/>
  <c r="BE31" i="8"/>
  <c r="BO31" i="8" s="1"/>
  <c r="BJ31" i="8"/>
  <c r="BD31" i="8"/>
  <c r="BI31" i="8"/>
  <c r="AR31" i="8"/>
  <c r="BI30" i="8"/>
  <c r="AQ30" i="8"/>
  <c r="BE30" i="8"/>
  <c r="BJ30" i="8"/>
  <c r="BD30" i="8"/>
  <c r="BN30" i="8" s="1"/>
  <c r="BC30" i="8"/>
  <c r="BH30" i="8"/>
  <c r="BE29" i="8"/>
  <c r="BJ29" i="8"/>
  <c r="BD29" i="8"/>
  <c r="BI29" i="8"/>
  <c r="AU29" i="8"/>
  <c r="BC29" i="8"/>
  <c r="AS29" i="8"/>
  <c r="K29" i="8"/>
  <c r="AU28" i="8"/>
  <c r="BE28" i="8"/>
  <c r="BO28" i="8" s="1"/>
  <c r="BJ28" i="8"/>
  <c r="BD28" i="8"/>
  <c r="BI28" i="8"/>
  <c r="BC28" i="8"/>
  <c r="L28" i="8"/>
  <c r="BC27" i="8"/>
  <c r="AS27" i="8"/>
  <c r="BE27" i="8"/>
  <c r="BJ27" i="8"/>
  <c r="BD27" i="8"/>
  <c r="BI27" i="8"/>
  <c r="AU27" i="8"/>
  <c r="K27" i="8"/>
  <c r="BI26" i="8"/>
  <c r="AQ26" i="8"/>
  <c r="BE26" i="8"/>
  <c r="BO26" i="8" s="1"/>
  <c r="BJ26" i="8"/>
  <c r="BD26" i="8"/>
  <c r="BC26" i="8"/>
  <c r="BE25" i="8"/>
  <c r="BJ25" i="8"/>
  <c r="BO25" i="8" s="1"/>
  <c r="BD25" i="8"/>
  <c r="BI25" i="8"/>
  <c r="AU25" i="8"/>
  <c r="BC25" i="8"/>
  <c r="AS25" i="8"/>
  <c r="K25" i="8"/>
  <c r="AU24" i="8"/>
  <c r="BE24" i="8"/>
  <c r="BO24" i="8" s="1"/>
  <c r="BJ24" i="8"/>
  <c r="BD24" i="8"/>
  <c r="BI24" i="8"/>
  <c r="BC24" i="8"/>
  <c r="L24" i="8"/>
  <c r="BI23" i="8"/>
  <c r="BE23" i="8"/>
  <c r="BJ23" i="8"/>
  <c r="BD23" i="8"/>
  <c r="AQ23" i="8"/>
  <c r="AU23" i="8"/>
  <c r="BE22" i="8"/>
  <c r="BO22" i="8" s="1"/>
  <c r="BJ22" i="8"/>
  <c r="BD22" i="8"/>
  <c r="BI22" i="8"/>
  <c r="BC22" i="8"/>
  <c r="AS22" i="8"/>
  <c r="BJ21" i="8"/>
  <c r="BE21" i="8"/>
  <c r="BO21" i="8" s="1"/>
  <c r="AU21" i="8"/>
  <c r="BD21" i="8"/>
  <c r="BI21" i="8"/>
  <c r="BC21" i="8"/>
  <c r="H21" i="8"/>
  <c r="AQ21" i="8"/>
  <c r="BC20" i="8"/>
  <c r="AU20" i="8"/>
  <c r="AS20" i="8"/>
  <c r="BJ20" i="8"/>
  <c r="BD20" i="8"/>
  <c r="BI20" i="8"/>
  <c r="J20" i="8"/>
  <c r="BI19" i="8"/>
  <c r="BC19" i="8"/>
  <c r="AS19" i="8"/>
  <c r="BE19" i="8"/>
  <c r="BJ19" i="8"/>
  <c r="AQ19" i="8"/>
  <c r="BD19" i="8"/>
  <c r="BN19" i="8" s="1"/>
  <c r="BH19" i="8"/>
  <c r="AU19" i="8"/>
  <c r="BI18" i="8"/>
  <c r="BG18" i="8"/>
  <c r="AQ18" i="8"/>
  <c r="BE18" i="8"/>
  <c r="BO18" i="8" s="1"/>
  <c r="BJ18" i="8"/>
  <c r="BD18" i="8"/>
  <c r="BC18" i="8"/>
  <c r="H18" i="8"/>
  <c r="AU17" i="8"/>
  <c r="BE17" i="8"/>
  <c r="BO17" i="8" s="1"/>
  <c r="BJ17" i="8"/>
  <c r="BD17" i="8"/>
  <c r="BI17" i="8"/>
  <c r="BC17" i="8"/>
  <c r="AR17" i="8"/>
  <c r="BE16" i="8"/>
  <c r="BC16" i="8"/>
  <c r="AU16" i="8"/>
  <c r="AS16" i="8"/>
  <c r="BJ16" i="8"/>
  <c r="BD16" i="8"/>
  <c r="BI16" i="8"/>
  <c r="BI15" i="8"/>
  <c r="BC15" i="8"/>
  <c r="AS15" i="8"/>
  <c r="BE15" i="8"/>
  <c r="BO15" i="8" s="1"/>
  <c r="BJ15" i="8"/>
  <c r="AQ15" i="8"/>
  <c r="BD15" i="8"/>
  <c r="AR15" i="8"/>
  <c r="BI14" i="8"/>
  <c r="AQ14" i="8"/>
  <c r="BE14" i="8"/>
  <c r="BJ14" i="8"/>
  <c r="BD14" i="8"/>
  <c r="BN14" i="8" s="1"/>
  <c r="BC14" i="8"/>
  <c r="AU14" i="8"/>
  <c r="AS14" i="8"/>
  <c r="K14" i="8"/>
  <c r="AU13" i="8"/>
  <c r="BE13" i="8"/>
  <c r="BJ13" i="8"/>
  <c r="BO13" i="8" s="1"/>
  <c r="BD13" i="8"/>
  <c r="BN13" i="8" s="1"/>
  <c r="BI13" i="8"/>
  <c r="BC13" i="8"/>
  <c r="AS13" i="8"/>
  <c r="K13" i="8"/>
  <c r="BC12" i="8"/>
  <c r="BM12" i="8" s="1"/>
  <c r="AU12" i="8"/>
  <c r="AS12" i="8"/>
  <c r="BJ12" i="8"/>
  <c r="BD12" i="8"/>
  <c r="BI12" i="8"/>
  <c r="BH12" i="8"/>
  <c r="BI11" i="8"/>
  <c r="BC11" i="8"/>
  <c r="AS11" i="8"/>
  <c r="BE11" i="8"/>
  <c r="AQ11" i="8"/>
  <c r="BJ11" i="8"/>
  <c r="BD11" i="8"/>
  <c r="BN11" i="8" s="1"/>
  <c r="AU11" i="8"/>
  <c r="AR11" i="8"/>
  <c r="BI10" i="8"/>
  <c r="AQ10" i="8"/>
  <c r="BE10" i="8"/>
  <c r="BJ10" i="8"/>
  <c r="BD10" i="8"/>
  <c r="BC10" i="8"/>
  <c r="BB9" i="8"/>
  <c r="AU9" i="8"/>
  <c r="BE9" i="8"/>
  <c r="BO9" i="8" s="1"/>
  <c r="BJ9" i="8"/>
  <c r="BD9" i="8"/>
  <c r="BI9" i="8"/>
  <c r="BC9" i="8"/>
  <c r="L9" i="8"/>
  <c r="AS9" i="8"/>
  <c r="BC8" i="8"/>
  <c r="AU8" i="8"/>
  <c r="AS8" i="8"/>
  <c r="BE8" i="8"/>
  <c r="BO8" i="8" s="1"/>
  <c r="BJ8" i="8"/>
  <c r="BD8" i="8"/>
  <c r="BI8" i="8"/>
  <c r="BI7" i="8"/>
  <c r="AQ7" i="8"/>
  <c r="BE7" i="8"/>
  <c r="BO7" i="8" s="1"/>
  <c r="BJ7" i="8"/>
  <c r="BD7" i="8"/>
  <c r="BC7" i="8"/>
  <c r="BG6" i="8"/>
  <c r="BE6" i="8"/>
  <c r="BJ6" i="8"/>
  <c r="BD6" i="8"/>
  <c r="BC6" i="8"/>
  <c r="AU6" i="8"/>
  <c r="AQ6" i="8"/>
  <c r="AU5" i="8"/>
  <c r="BE5" i="8"/>
  <c r="BJ5" i="8"/>
  <c r="BD5" i="8"/>
  <c r="BC5" i="8"/>
  <c r="BH5" i="8"/>
  <c r="BI4" i="8"/>
  <c r="BE4" i="8"/>
  <c r="BD4" i="8"/>
  <c r="BN4" i="8" s="1"/>
  <c r="BJ4" i="8"/>
  <c r="AS4" i="8"/>
  <c r="AQ4" i="8"/>
  <c r="K4" i="8"/>
  <c r="BI3" i="8"/>
  <c r="BE3" i="8"/>
  <c r="BD3" i="8"/>
  <c r="BN3" i="8" s="1"/>
  <c r="BC3" i="8"/>
  <c r="AU3" i="8"/>
  <c r="AT3" i="8"/>
  <c r="AS3" i="8"/>
  <c r="AQ3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" i="8"/>
  <c r="Y638" i="2"/>
  <c r="Y637" i="2"/>
  <c r="Y636" i="2"/>
  <c r="Y635" i="2"/>
  <c r="Y634" i="2"/>
  <c r="Y633" i="2"/>
  <c r="Y632" i="2"/>
  <c r="Y631" i="2"/>
  <c r="Y630" i="2"/>
  <c r="Y629" i="2"/>
  <c r="Y628" i="2"/>
  <c r="Y627" i="2"/>
  <c r="Y626" i="2"/>
  <c r="Y625" i="2"/>
  <c r="Y624" i="2"/>
  <c r="Y623" i="2"/>
  <c r="Y622" i="2"/>
  <c r="Y621" i="2"/>
  <c r="Y620" i="2"/>
  <c r="Y619" i="2"/>
  <c r="Y618" i="2"/>
  <c r="Y617" i="2"/>
  <c r="Y616" i="2"/>
  <c r="Y615" i="2"/>
  <c r="Y614" i="2"/>
  <c r="Y613" i="2"/>
  <c r="Y612" i="2"/>
  <c r="Y611" i="2"/>
  <c r="Y610" i="2"/>
  <c r="Y609" i="2"/>
  <c r="Y608" i="2"/>
  <c r="Y607" i="2"/>
  <c r="Y606" i="2"/>
  <c r="Y605" i="2"/>
  <c r="Y604" i="2"/>
  <c r="Y603" i="2"/>
  <c r="Y602" i="2"/>
  <c r="Y601" i="2"/>
  <c r="Y600" i="2"/>
  <c r="Y599" i="2"/>
  <c r="Y598" i="2"/>
  <c r="Y597" i="2"/>
  <c r="Y596" i="2"/>
  <c r="Y595" i="2"/>
  <c r="Y594" i="2"/>
  <c r="Y593" i="2"/>
  <c r="Y592" i="2"/>
  <c r="Y591" i="2"/>
  <c r="Y590" i="2"/>
  <c r="Y589" i="2"/>
  <c r="Y588" i="2"/>
  <c r="Y587" i="2"/>
  <c r="Y586" i="2"/>
  <c r="Y585" i="2"/>
  <c r="Y584" i="2"/>
  <c r="Y583" i="2"/>
  <c r="Y582" i="2"/>
  <c r="Y581" i="2"/>
  <c r="Y580" i="2"/>
  <c r="Y579" i="2"/>
  <c r="Y578" i="2"/>
  <c r="Y577" i="2"/>
  <c r="Y576" i="2"/>
  <c r="Y575" i="2"/>
  <c r="Y574" i="2"/>
  <c r="Y573" i="2"/>
  <c r="Y572" i="2"/>
  <c r="Y571" i="2"/>
  <c r="Y570" i="2"/>
  <c r="Y569" i="2"/>
  <c r="Y568" i="2"/>
  <c r="Y567" i="2"/>
  <c r="Y566" i="2"/>
  <c r="Y565" i="2"/>
  <c r="Y564" i="2"/>
  <c r="Y563" i="2"/>
  <c r="Y562" i="2"/>
  <c r="Y561" i="2"/>
  <c r="Y560" i="2"/>
  <c r="Y559" i="2"/>
  <c r="Y558" i="2"/>
  <c r="Y557" i="2"/>
  <c r="Y556" i="2"/>
  <c r="Y555" i="2"/>
  <c r="Y554" i="2"/>
  <c r="Y553" i="2"/>
  <c r="Y552" i="2"/>
  <c r="Y551" i="2"/>
  <c r="Y550" i="2"/>
  <c r="Y549" i="2"/>
  <c r="Y548" i="2"/>
  <c r="Y547" i="2"/>
  <c r="Y546" i="2"/>
  <c r="Y545" i="2"/>
  <c r="Y544" i="2"/>
  <c r="Y543" i="2"/>
  <c r="Y542" i="2"/>
  <c r="Y541" i="2"/>
  <c r="Y540" i="2"/>
  <c r="Y539" i="2"/>
  <c r="Y538" i="2"/>
  <c r="Y537" i="2"/>
  <c r="Y536" i="2"/>
  <c r="Y535" i="2"/>
  <c r="Y534" i="2"/>
  <c r="Y533" i="2"/>
  <c r="Y532" i="2"/>
  <c r="Y531" i="2"/>
  <c r="Y530" i="2"/>
  <c r="Y529" i="2"/>
  <c r="Y528" i="2"/>
  <c r="Y527" i="2"/>
  <c r="Y526" i="2"/>
  <c r="Y525" i="2"/>
  <c r="Y524" i="2"/>
  <c r="Y523" i="2"/>
  <c r="Y522" i="2"/>
  <c r="Y521" i="2"/>
  <c r="Y520" i="2"/>
  <c r="Y519" i="2"/>
  <c r="Y518" i="2"/>
  <c r="Y517" i="2"/>
  <c r="Y516" i="2"/>
  <c r="Y515" i="2"/>
  <c r="Y514" i="2"/>
  <c r="Y513" i="2"/>
  <c r="Y512" i="2"/>
  <c r="Y511" i="2"/>
  <c r="Y510" i="2"/>
  <c r="Y509" i="2"/>
  <c r="Y508" i="2"/>
  <c r="Y507" i="2"/>
  <c r="Y506" i="2"/>
  <c r="Y505" i="2"/>
  <c r="Y504" i="2"/>
  <c r="Y503" i="2"/>
  <c r="Y502" i="2"/>
  <c r="Y501" i="2"/>
  <c r="Y500" i="2"/>
  <c r="Y499" i="2"/>
  <c r="Y498" i="2"/>
  <c r="Y497" i="2"/>
  <c r="Y496" i="2"/>
  <c r="Y495" i="2"/>
  <c r="Y494" i="2"/>
  <c r="Y493" i="2"/>
  <c r="Y492" i="2"/>
  <c r="Y491" i="2"/>
  <c r="Y490" i="2"/>
  <c r="Y489" i="2"/>
  <c r="Y488" i="2"/>
  <c r="Y487" i="2"/>
  <c r="Y486" i="2"/>
  <c r="Y485" i="2"/>
  <c r="Y484" i="2"/>
  <c r="Y483" i="2"/>
  <c r="Y482" i="2"/>
  <c r="Y481" i="2"/>
  <c r="Y480" i="2"/>
  <c r="Y479" i="2"/>
  <c r="Y478" i="2"/>
  <c r="Y477" i="2"/>
  <c r="Y476" i="2"/>
  <c r="Y475" i="2"/>
  <c r="Y474" i="2"/>
  <c r="Y473" i="2"/>
  <c r="Y472" i="2"/>
  <c r="Y471" i="2"/>
  <c r="Y470" i="2"/>
  <c r="Y469" i="2"/>
  <c r="Y468" i="2"/>
  <c r="Y467" i="2"/>
  <c r="Y466" i="2"/>
  <c r="Y465" i="2"/>
  <c r="Y464" i="2"/>
  <c r="Y463" i="2"/>
  <c r="Y462" i="2"/>
  <c r="Y461" i="2"/>
  <c r="Y460" i="2"/>
  <c r="Y459" i="2"/>
  <c r="Y458" i="2"/>
  <c r="Y457" i="2"/>
  <c r="Y456" i="2"/>
  <c r="Y455" i="2"/>
  <c r="Y454" i="2"/>
  <c r="Y453" i="2"/>
  <c r="Y452" i="2"/>
  <c r="Y451" i="2"/>
  <c r="Y450" i="2"/>
  <c r="Y449" i="2"/>
  <c r="Y448" i="2"/>
  <c r="Y447" i="2"/>
  <c r="Y446" i="2"/>
  <c r="Y445" i="2"/>
  <c r="Y444" i="2"/>
  <c r="Y443" i="2"/>
  <c r="Y442" i="2"/>
  <c r="Y441" i="2"/>
  <c r="Y440" i="2"/>
  <c r="Y439" i="2"/>
  <c r="Y438" i="2"/>
  <c r="Y437" i="2"/>
  <c r="Y436" i="2"/>
  <c r="Y435" i="2"/>
  <c r="Y434" i="2"/>
  <c r="Y433" i="2"/>
  <c r="Y432" i="2"/>
  <c r="Y431" i="2"/>
  <c r="Y430" i="2"/>
  <c r="Y429" i="2"/>
  <c r="Y428" i="2"/>
  <c r="Y427" i="2"/>
  <c r="Y426" i="2"/>
  <c r="Y425" i="2"/>
  <c r="Y424" i="2"/>
  <c r="Y423" i="2"/>
  <c r="Y422" i="2"/>
  <c r="Y421" i="2"/>
  <c r="Y420" i="2"/>
  <c r="Y419" i="2"/>
  <c r="Y418" i="2"/>
  <c r="Y417" i="2"/>
  <c r="Y416" i="2"/>
  <c r="Y415" i="2"/>
  <c r="Y414" i="2"/>
  <c r="Y413" i="2"/>
  <c r="Y412" i="2"/>
  <c r="Y411" i="2"/>
  <c r="Y410" i="2"/>
  <c r="Y409" i="2"/>
  <c r="Y408" i="2"/>
  <c r="Y407" i="2"/>
  <c r="Y406" i="2"/>
  <c r="Y405" i="2"/>
  <c r="Y404" i="2"/>
  <c r="Y403" i="2"/>
  <c r="Y402" i="2"/>
  <c r="Y401" i="2"/>
  <c r="Y400" i="2"/>
  <c r="Y399" i="2"/>
  <c r="Y398" i="2"/>
  <c r="Y397" i="2"/>
  <c r="Y396" i="2"/>
  <c r="Y395" i="2"/>
  <c r="Y394" i="2"/>
  <c r="Y393" i="2"/>
  <c r="Y392" i="2"/>
  <c r="Y391" i="2"/>
  <c r="Y390" i="2"/>
  <c r="Y389" i="2"/>
  <c r="Y388" i="2"/>
  <c r="Y387" i="2"/>
  <c r="Y386" i="2"/>
  <c r="Y385" i="2"/>
  <c r="Y384" i="2"/>
  <c r="Y383" i="2"/>
  <c r="Y382" i="2"/>
  <c r="Y381" i="2"/>
  <c r="Y380" i="2"/>
  <c r="Y379" i="2"/>
  <c r="Y378" i="2"/>
  <c r="Y377" i="2"/>
  <c r="Y376" i="2"/>
  <c r="Y375" i="2"/>
  <c r="Y374" i="2"/>
  <c r="Y373" i="2"/>
  <c r="Y372" i="2"/>
  <c r="Y371" i="2"/>
  <c r="Y370" i="2"/>
  <c r="Y369" i="2"/>
  <c r="Y368" i="2"/>
  <c r="Y367" i="2"/>
  <c r="Y366" i="2"/>
  <c r="Y365" i="2"/>
  <c r="Y364" i="2"/>
  <c r="Y363" i="2"/>
  <c r="Y362" i="2"/>
  <c r="Y361" i="2"/>
  <c r="Y360" i="2"/>
  <c r="Y359" i="2"/>
  <c r="Y358" i="2"/>
  <c r="Y357" i="2"/>
  <c r="Y356" i="2"/>
  <c r="Y355" i="2"/>
  <c r="Y354" i="2"/>
  <c r="Y353" i="2"/>
  <c r="Y352" i="2"/>
  <c r="Y351" i="2"/>
  <c r="Y350" i="2"/>
  <c r="Y349" i="2"/>
  <c r="Y348" i="2"/>
  <c r="Y347" i="2"/>
  <c r="Y346" i="2"/>
  <c r="Y345" i="2"/>
  <c r="Y344" i="2"/>
  <c r="Y343" i="2"/>
  <c r="Y342" i="2"/>
  <c r="Y341" i="2"/>
  <c r="Y340" i="2"/>
  <c r="Y339" i="2"/>
  <c r="Y338" i="2"/>
  <c r="Y337" i="2"/>
  <c r="Y336" i="2"/>
  <c r="Y335" i="2"/>
  <c r="Y334" i="2"/>
  <c r="Y333" i="2"/>
  <c r="Y332" i="2"/>
  <c r="Y331" i="2"/>
  <c r="Y330" i="2"/>
  <c r="Y329" i="2"/>
  <c r="Y328" i="2"/>
  <c r="Y327" i="2"/>
  <c r="Y326" i="2"/>
  <c r="Y325" i="2"/>
  <c r="Y324" i="2"/>
  <c r="Y323" i="2"/>
  <c r="Y322" i="2"/>
  <c r="Y321" i="2"/>
  <c r="Y320" i="2"/>
  <c r="Y319" i="2"/>
  <c r="Y318" i="2"/>
  <c r="Y317" i="2"/>
  <c r="Y316" i="2"/>
  <c r="Y315" i="2"/>
  <c r="Y314" i="2"/>
  <c r="Y313" i="2"/>
  <c r="Y312" i="2"/>
  <c r="Y311" i="2"/>
  <c r="Y310" i="2"/>
  <c r="Y309" i="2"/>
  <c r="Y308" i="2"/>
  <c r="Y307" i="2"/>
  <c r="Y306" i="2"/>
  <c r="Y305" i="2"/>
  <c r="Y304" i="2"/>
  <c r="Y303" i="2"/>
  <c r="Y302" i="2"/>
  <c r="Y301" i="2"/>
  <c r="Y300" i="2"/>
  <c r="Y299" i="2"/>
  <c r="Y298" i="2"/>
  <c r="Y297" i="2"/>
  <c r="Y296" i="2"/>
  <c r="Y295" i="2"/>
  <c r="Y294" i="2"/>
  <c r="Y293" i="2"/>
  <c r="Y292" i="2"/>
  <c r="Y291" i="2"/>
  <c r="Y290" i="2"/>
  <c r="Y289" i="2"/>
  <c r="Y288" i="2"/>
  <c r="Y287" i="2"/>
  <c r="Y286" i="2"/>
  <c r="Y285" i="2"/>
  <c r="Y284" i="2"/>
  <c r="Y283" i="2"/>
  <c r="Y282" i="2"/>
  <c r="Y281" i="2"/>
  <c r="Y280" i="2"/>
  <c r="Y279" i="2"/>
  <c r="Y278" i="2"/>
  <c r="Y277" i="2"/>
  <c r="Y276" i="2"/>
  <c r="Y275" i="2"/>
  <c r="Y274" i="2"/>
  <c r="Y273" i="2"/>
  <c r="Y272" i="2"/>
  <c r="Y271" i="2"/>
  <c r="Y270" i="2"/>
  <c r="Y269" i="2"/>
  <c r="Y268" i="2"/>
  <c r="Y267" i="2"/>
  <c r="Y266" i="2"/>
  <c r="Y265" i="2"/>
  <c r="Y264" i="2"/>
  <c r="Y263" i="2"/>
  <c r="Y262" i="2"/>
  <c r="Y261" i="2"/>
  <c r="Y260" i="2"/>
  <c r="Y259" i="2"/>
  <c r="Y258" i="2"/>
  <c r="Y257" i="2"/>
  <c r="Y256" i="2"/>
  <c r="Y255" i="2"/>
  <c r="Y254" i="2"/>
  <c r="Y253" i="2"/>
  <c r="Y252" i="2"/>
  <c r="Y251" i="2"/>
  <c r="Y250" i="2"/>
  <c r="Y249" i="2"/>
  <c r="Y248" i="2"/>
  <c r="Y247" i="2"/>
  <c r="Y246" i="2"/>
  <c r="Y245" i="2"/>
  <c r="Y244" i="2"/>
  <c r="Y243" i="2"/>
  <c r="Y242" i="2"/>
  <c r="Y241" i="2"/>
  <c r="Y240" i="2"/>
  <c r="Y239" i="2"/>
  <c r="Y238" i="2"/>
  <c r="Y237" i="2"/>
  <c r="Y236" i="2"/>
  <c r="Y235" i="2"/>
  <c r="Y234" i="2"/>
  <c r="Y233" i="2"/>
  <c r="Y232" i="2"/>
  <c r="Y231" i="2"/>
  <c r="Y230" i="2"/>
  <c r="Y229" i="2"/>
  <c r="Y228" i="2"/>
  <c r="Y227" i="2"/>
  <c r="Y226" i="2"/>
  <c r="Y225" i="2"/>
  <c r="Y224" i="2"/>
  <c r="Y223" i="2"/>
  <c r="Y222" i="2"/>
  <c r="Y221" i="2"/>
  <c r="Y220" i="2"/>
  <c r="Y219" i="2"/>
  <c r="Y218" i="2"/>
  <c r="Y217" i="2"/>
  <c r="Y216" i="2"/>
  <c r="Y215" i="2"/>
  <c r="Y214" i="2"/>
  <c r="Y213" i="2"/>
  <c r="Y212" i="2"/>
  <c r="Y211" i="2"/>
  <c r="Y210" i="2"/>
  <c r="Y209" i="2"/>
  <c r="Y208" i="2"/>
  <c r="Y207" i="2"/>
  <c r="Y206" i="2"/>
  <c r="Y205" i="2"/>
  <c r="Y204" i="2"/>
  <c r="Y203" i="2"/>
  <c r="Y202" i="2"/>
  <c r="Y201" i="2"/>
  <c r="Y200" i="2"/>
  <c r="Y199" i="2"/>
  <c r="Y198" i="2"/>
  <c r="Y197" i="2"/>
  <c r="Y196" i="2"/>
  <c r="Y195" i="2"/>
  <c r="Y194" i="2"/>
  <c r="Y193" i="2"/>
  <c r="Y192" i="2"/>
  <c r="Y191" i="2"/>
  <c r="Y190" i="2"/>
  <c r="Y189" i="2"/>
  <c r="Y188" i="2"/>
  <c r="Y187" i="2"/>
  <c r="Y186" i="2"/>
  <c r="Y185" i="2"/>
  <c r="Y184" i="2"/>
  <c r="Y183" i="2"/>
  <c r="Y182" i="2"/>
  <c r="Y181" i="2"/>
  <c r="Y180" i="2"/>
  <c r="Y179" i="2"/>
  <c r="Y178" i="2"/>
  <c r="Y177" i="2"/>
  <c r="Y176" i="2"/>
  <c r="Y175" i="2"/>
  <c r="Y174" i="2"/>
  <c r="Y173" i="2"/>
  <c r="Y172" i="2"/>
  <c r="Y171" i="2"/>
  <c r="Y170" i="2"/>
  <c r="Y169" i="2"/>
  <c r="Y168" i="2"/>
  <c r="Y167" i="2"/>
  <c r="Y166" i="2"/>
  <c r="Y165" i="2"/>
  <c r="Y164" i="2"/>
  <c r="Y163" i="2"/>
  <c r="Y162" i="2"/>
  <c r="Y161" i="2"/>
  <c r="Y160" i="2"/>
  <c r="Y159" i="2"/>
  <c r="Y15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X638" i="2"/>
  <c r="X634" i="2"/>
  <c r="X635" i="2" s="1"/>
  <c r="X636" i="2" s="1"/>
  <c r="X637" i="2" s="1"/>
  <c r="X633" i="2"/>
  <c r="X632" i="2"/>
  <c r="X631" i="2"/>
  <c r="X630" i="2"/>
  <c r="X629" i="2"/>
  <c r="X628" i="2"/>
  <c r="X627" i="2"/>
  <c r="X626" i="2"/>
  <c r="X625" i="2"/>
  <c r="X624" i="2"/>
  <c r="X623" i="2"/>
  <c r="X622" i="2"/>
  <c r="X621" i="2"/>
  <c r="X620" i="2"/>
  <c r="X619" i="2"/>
  <c r="X618" i="2"/>
  <c r="X617" i="2"/>
  <c r="X616" i="2"/>
  <c r="X615" i="2"/>
  <c r="X614" i="2"/>
  <c r="X613" i="2"/>
  <c r="X610" i="2"/>
  <c r="X611" i="2" s="1"/>
  <c r="X612" i="2" s="1"/>
  <c r="X609" i="2"/>
  <c r="X608" i="2"/>
  <c r="X607" i="2"/>
  <c r="X606" i="2"/>
  <c r="X605" i="2"/>
  <c r="X604" i="2"/>
  <c r="X603" i="2"/>
  <c r="X602" i="2"/>
  <c r="X601" i="2"/>
  <c r="X600" i="2"/>
  <c r="X599" i="2"/>
  <c r="X598" i="2"/>
  <c r="X597" i="2"/>
  <c r="X596" i="2"/>
  <c r="X595" i="2"/>
  <c r="X594" i="2"/>
  <c r="X593" i="2"/>
  <c r="X592" i="2"/>
  <c r="X591" i="2"/>
  <c r="X590" i="2"/>
  <c r="X589" i="2"/>
  <c r="X588" i="2"/>
  <c r="X587" i="2"/>
  <c r="X586" i="2"/>
  <c r="X585" i="2"/>
  <c r="X584" i="2"/>
  <c r="X583" i="2"/>
  <c r="X582" i="2"/>
  <c r="X581" i="2"/>
  <c r="X580" i="2"/>
  <c r="X579" i="2"/>
  <c r="X578" i="2"/>
  <c r="X577" i="2"/>
  <c r="X576" i="2"/>
  <c r="X575" i="2"/>
  <c r="X574" i="2"/>
  <c r="X573" i="2"/>
  <c r="X572" i="2"/>
  <c r="X571" i="2"/>
  <c r="X570" i="2"/>
  <c r="X569" i="2"/>
  <c r="X568" i="2"/>
  <c r="X567" i="2"/>
  <c r="X566" i="2"/>
  <c r="X565" i="2"/>
  <c r="X562" i="2"/>
  <c r="X563" i="2" s="1"/>
  <c r="X564" i="2" s="1"/>
  <c r="X561" i="2"/>
  <c r="X560" i="2"/>
  <c r="X559" i="2"/>
  <c r="X558" i="2"/>
  <c r="X557" i="2"/>
  <c r="X556" i="2"/>
  <c r="X555" i="2"/>
  <c r="X554" i="2"/>
  <c r="X553" i="2"/>
  <c r="X552" i="2"/>
  <c r="X551" i="2"/>
  <c r="X550" i="2"/>
  <c r="X549" i="2"/>
  <c r="X548" i="2"/>
  <c r="X547" i="2"/>
  <c r="X546" i="2"/>
  <c r="X545" i="2"/>
  <c r="X544" i="2"/>
  <c r="X543" i="2"/>
  <c r="X542" i="2"/>
  <c r="X541" i="2"/>
  <c r="X540" i="2"/>
  <c r="X539" i="2"/>
  <c r="X538" i="2"/>
  <c r="X537" i="2"/>
  <c r="X536" i="2"/>
  <c r="X535" i="2"/>
  <c r="X534" i="2"/>
  <c r="X533" i="2"/>
  <c r="X532" i="2"/>
  <c r="X531" i="2"/>
  <c r="X527" i="2"/>
  <c r="X528" i="2" s="1"/>
  <c r="X529" i="2" s="1"/>
  <c r="X530" i="2" s="1"/>
  <c r="X526" i="2"/>
  <c r="X525" i="2"/>
  <c r="X524" i="2"/>
  <c r="X523" i="2"/>
  <c r="X522" i="2"/>
  <c r="X521" i="2"/>
  <c r="X520" i="2"/>
  <c r="X519" i="2"/>
  <c r="X518" i="2"/>
  <c r="X517" i="2"/>
  <c r="X516" i="2"/>
  <c r="X515" i="2"/>
  <c r="X514" i="2"/>
  <c r="X513" i="2"/>
  <c r="X512" i="2"/>
  <c r="X511" i="2"/>
  <c r="X510" i="2"/>
  <c r="X509" i="2"/>
  <c r="X508" i="2"/>
  <c r="X507" i="2"/>
  <c r="X503" i="2"/>
  <c r="X504" i="2" s="1"/>
  <c r="X505" i="2" s="1"/>
  <c r="X506" i="2" s="1"/>
  <c r="X502" i="2"/>
  <c r="X501" i="2"/>
  <c r="X500" i="2"/>
  <c r="X499" i="2"/>
  <c r="X498" i="2"/>
  <c r="X497" i="2"/>
  <c r="X496" i="2"/>
  <c r="X495" i="2"/>
  <c r="X494" i="2"/>
  <c r="X493" i="2"/>
  <c r="X492" i="2"/>
  <c r="X491" i="2"/>
  <c r="X490" i="2"/>
  <c r="X489" i="2"/>
  <c r="X488" i="2"/>
  <c r="X487" i="2"/>
  <c r="X486" i="2"/>
  <c r="X485" i="2"/>
  <c r="X484" i="2"/>
  <c r="X483" i="2"/>
  <c r="X482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5" i="2"/>
  <c r="X456" i="2" s="1"/>
  <c r="X457" i="2" s="1"/>
  <c r="X458" i="2" s="1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37" i="2"/>
  <c r="X438" i="2" s="1"/>
  <c r="X439" i="2" s="1"/>
  <c r="X440" i="2" s="1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17" i="2"/>
  <c r="X418" i="2" s="1"/>
  <c r="X419" i="2" s="1"/>
  <c r="X420" i="2" s="1"/>
  <c r="X416" i="2"/>
  <c r="X415" i="2"/>
  <c r="X414" i="2"/>
  <c r="X413" i="2"/>
  <c r="X412" i="2"/>
  <c r="X411" i="2"/>
  <c r="X410" i="2"/>
  <c r="X409" i="2"/>
  <c r="X408" i="2"/>
  <c r="X407" i="2"/>
  <c r="X406" i="2"/>
  <c r="X402" i="2"/>
  <c r="X403" i="2" s="1"/>
  <c r="X404" i="2" s="1"/>
  <c r="X405" i="2" s="1"/>
  <c r="X401" i="2"/>
  <c r="X400" i="2"/>
  <c r="X399" i="2"/>
  <c r="X398" i="2"/>
  <c r="X397" i="2"/>
  <c r="X396" i="2"/>
  <c r="X395" i="2"/>
  <c r="X394" i="2"/>
  <c r="X393" i="2"/>
  <c r="X392" i="2"/>
  <c r="X391" i="2"/>
  <c r="X387" i="2"/>
  <c r="X388" i="2" s="1"/>
  <c r="X389" i="2" s="1"/>
  <c r="X390" i="2" s="1"/>
  <c r="X386" i="2"/>
  <c r="X385" i="2"/>
  <c r="X384" i="2"/>
  <c r="X383" i="2"/>
  <c r="X382" i="2"/>
  <c r="X381" i="2"/>
  <c r="X380" i="2"/>
  <c r="X379" i="2"/>
  <c r="X375" i="2"/>
  <c r="X376" i="2" s="1"/>
  <c r="X377" i="2" s="1"/>
  <c r="X378" i="2" s="1"/>
  <c r="X374" i="2"/>
  <c r="X373" i="2"/>
  <c r="X372" i="2"/>
  <c r="X371" i="2"/>
  <c r="X370" i="2"/>
  <c r="X369" i="2"/>
  <c r="X368" i="2"/>
  <c r="X367" i="2"/>
  <c r="X366" i="2"/>
  <c r="X365" i="2"/>
  <c r="X364" i="2"/>
  <c r="X363" i="2"/>
  <c r="X359" i="2"/>
  <c r="X360" i="2" s="1"/>
  <c r="X361" i="2" s="1"/>
  <c r="X362" i="2" s="1"/>
  <c r="X358" i="2"/>
  <c r="X357" i="2"/>
  <c r="X356" i="2"/>
  <c r="X355" i="2"/>
  <c r="X354" i="2"/>
  <c r="X353" i="2"/>
  <c r="X352" i="2"/>
  <c r="X348" i="2"/>
  <c r="X349" i="2" s="1"/>
  <c r="X350" i="2" s="1"/>
  <c r="X351" i="2" s="1"/>
  <c r="X347" i="2"/>
  <c r="X346" i="2"/>
  <c r="X345" i="2"/>
  <c r="X344" i="2"/>
  <c r="X343" i="2"/>
  <c r="X342" i="2"/>
  <c r="X341" i="2"/>
  <c r="X340" i="2"/>
  <c r="X339" i="2"/>
  <c r="X338" i="2"/>
  <c r="X337" i="2"/>
  <c r="X333" i="2"/>
  <c r="X334" i="2" s="1"/>
  <c r="X335" i="2" s="1"/>
  <c r="X336" i="2" s="1"/>
  <c r="X332" i="2"/>
  <c r="X331" i="2"/>
  <c r="X330" i="2"/>
  <c r="X329" i="2"/>
  <c r="X328" i="2"/>
  <c r="X327" i="2"/>
  <c r="X326" i="2"/>
  <c r="X325" i="2"/>
  <c r="X324" i="2"/>
  <c r="X323" i="2"/>
  <c r="X319" i="2"/>
  <c r="X320" i="2" s="1"/>
  <c r="X321" i="2" s="1"/>
  <c r="X322" i="2" s="1"/>
  <c r="X318" i="2"/>
  <c r="X317" i="2"/>
  <c r="X316" i="2"/>
  <c r="X315" i="2"/>
  <c r="X314" i="2"/>
  <c r="X313" i="2"/>
  <c r="X312" i="2"/>
  <c r="X311" i="2"/>
  <c r="X307" i="2"/>
  <c r="X308" i="2" s="1"/>
  <c r="X309" i="2" s="1"/>
  <c r="X310" i="2" s="1"/>
  <c r="X306" i="2"/>
  <c r="X305" i="2"/>
  <c r="X304" i="2"/>
  <c r="X303" i="2"/>
  <c r="X302" i="2"/>
  <c r="X301" i="2"/>
  <c r="X300" i="2"/>
  <c r="X299" i="2"/>
  <c r="X298" i="2"/>
  <c r="X295" i="2"/>
  <c r="X296" i="2" s="1"/>
  <c r="X297" i="2" s="1"/>
  <c r="X294" i="2"/>
  <c r="X293" i="2"/>
  <c r="X292" i="2"/>
  <c r="X291" i="2"/>
  <c r="X290" i="2"/>
  <c r="X289" i="2"/>
  <c r="X288" i="2"/>
  <c r="X287" i="2"/>
  <c r="X286" i="2"/>
  <c r="X282" i="2"/>
  <c r="X283" i="2" s="1"/>
  <c r="X284" i="2" s="1"/>
  <c r="X285" i="2" s="1"/>
  <c r="X281" i="2"/>
  <c r="X280" i="2"/>
  <c r="X279" i="2"/>
  <c r="X278" i="2"/>
  <c r="X277" i="2"/>
  <c r="X276" i="2"/>
  <c r="X275" i="2"/>
  <c r="X274" i="2"/>
  <c r="X273" i="2"/>
  <c r="X269" i="2"/>
  <c r="X270" i="2" s="1"/>
  <c r="X271" i="2" s="1"/>
  <c r="X272" i="2" s="1"/>
  <c r="X268" i="2"/>
  <c r="X267" i="2"/>
  <c r="X266" i="2"/>
  <c r="X265" i="2"/>
  <c r="X264" i="2"/>
  <c r="X263" i="2"/>
  <c r="X262" i="2"/>
  <c r="X261" i="2"/>
  <c r="X260" i="2"/>
  <c r="X256" i="2"/>
  <c r="X257" i="2" s="1"/>
  <c r="X258" i="2" s="1"/>
  <c r="X259" i="2" s="1"/>
  <c r="X255" i="2"/>
  <c r="X254" i="2"/>
  <c r="X253" i="2"/>
  <c r="X252" i="2"/>
  <c r="X251" i="2"/>
  <c r="X250" i="2"/>
  <c r="X249" i="2"/>
  <c r="X248" i="2"/>
  <c r="X244" i="2"/>
  <c r="X245" i="2" s="1"/>
  <c r="X246" i="2" s="1"/>
  <c r="X247" i="2" s="1"/>
  <c r="X243" i="2"/>
  <c r="X242" i="2"/>
  <c r="X241" i="2"/>
  <c r="X240" i="2"/>
  <c r="X239" i="2"/>
  <c r="X238" i="2"/>
  <c r="X237" i="2"/>
  <c r="X236" i="2"/>
  <c r="X232" i="2"/>
  <c r="X233" i="2" s="1"/>
  <c r="X234" i="2" s="1"/>
  <c r="X235" i="2" s="1"/>
  <c r="X231" i="2"/>
  <c r="X230" i="2"/>
  <c r="X229" i="2"/>
  <c r="X228" i="2"/>
  <c r="X227" i="2"/>
  <c r="X226" i="2"/>
  <c r="X225" i="2"/>
  <c r="X224" i="2"/>
  <c r="X223" i="2"/>
  <c r="X219" i="2"/>
  <c r="X220" i="2" s="1"/>
  <c r="X221" i="2" s="1"/>
  <c r="X222" i="2" s="1"/>
  <c r="X218" i="2"/>
  <c r="X217" i="2"/>
  <c r="X216" i="2"/>
  <c r="X215" i="2"/>
  <c r="X214" i="2"/>
  <c r="X213" i="2"/>
  <c r="X212" i="2"/>
  <c r="X211" i="2"/>
  <c r="X210" i="2"/>
  <c r="X209" i="2"/>
  <c r="X205" i="2"/>
  <c r="X206" i="2" s="1"/>
  <c r="X207" i="2" s="1"/>
  <c r="X208" i="2" s="1"/>
  <c r="X204" i="2"/>
  <c r="X203" i="2"/>
  <c r="X202" i="2"/>
  <c r="X201" i="2"/>
  <c r="X200" i="2"/>
  <c r="X199" i="2"/>
  <c r="X198" i="2"/>
  <c r="X194" i="2"/>
  <c r="X195" i="2" s="1"/>
  <c r="X196" i="2" s="1"/>
  <c r="X197" i="2" s="1"/>
  <c r="X193" i="2"/>
  <c r="X192" i="2"/>
  <c r="X191" i="2"/>
  <c r="X190" i="2"/>
  <c r="X189" i="2"/>
  <c r="X188" i="2"/>
  <c r="X187" i="2"/>
  <c r="X186" i="2"/>
  <c r="X185" i="2"/>
  <c r="X184" i="2"/>
  <c r="X183" i="2"/>
  <c r="X179" i="2"/>
  <c r="X180" i="2" s="1"/>
  <c r="X181" i="2" s="1"/>
  <c r="X182" i="2" s="1"/>
  <c r="X178" i="2"/>
  <c r="X177" i="2"/>
  <c r="X176" i="2"/>
  <c r="X175" i="2"/>
  <c r="X174" i="2"/>
  <c r="X173" i="2"/>
  <c r="X172" i="2"/>
  <c r="X171" i="2"/>
  <c r="X167" i="2"/>
  <c r="X168" i="2" s="1"/>
  <c r="X169" i="2" s="1"/>
  <c r="X170" i="2" s="1"/>
  <c r="X166" i="2"/>
  <c r="X165" i="2"/>
  <c r="X164" i="2"/>
  <c r="X163" i="2"/>
  <c r="X162" i="2"/>
  <c r="X161" i="2"/>
  <c r="X160" i="2"/>
  <c r="X159" i="2"/>
  <c r="X155" i="2"/>
  <c r="X156" i="2" s="1"/>
  <c r="X157" i="2" s="1"/>
  <c r="X158" i="2" s="1"/>
  <c r="X154" i="2"/>
  <c r="X153" i="2"/>
  <c r="X152" i="2"/>
  <c r="X151" i="2"/>
  <c r="X150" i="2"/>
  <c r="X149" i="2"/>
  <c r="X145" i="2"/>
  <c r="X146" i="2" s="1"/>
  <c r="X147" i="2" s="1"/>
  <c r="X148" i="2" s="1"/>
  <c r="X144" i="2"/>
  <c r="X143" i="2"/>
  <c r="X142" i="2"/>
  <c r="X141" i="2"/>
  <c r="X140" i="2"/>
  <c r="X139" i="2"/>
  <c r="X135" i="2"/>
  <c r="X136" i="2" s="1"/>
  <c r="X137" i="2" s="1"/>
  <c r="X138" i="2" s="1"/>
  <c r="X134" i="2"/>
  <c r="X133" i="2"/>
  <c r="X132" i="2"/>
  <c r="X131" i="2"/>
  <c r="X130" i="2"/>
  <c r="X129" i="2"/>
  <c r="X128" i="2"/>
  <c r="X127" i="2"/>
  <c r="X123" i="2"/>
  <c r="X124" i="2" s="1"/>
  <c r="X125" i="2" s="1"/>
  <c r="X126" i="2" s="1"/>
  <c r="X122" i="2"/>
  <c r="X121" i="2"/>
  <c r="X120" i="2"/>
  <c r="X119" i="2"/>
  <c r="X118" i="2"/>
  <c r="X117" i="2"/>
  <c r="X116" i="2"/>
  <c r="X112" i="2"/>
  <c r="X113" i="2" s="1"/>
  <c r="X114" i="2" s="1"/>
  <c r="X115" i="2" s="1"/>
  <c r="X111" i="2"/>
  <c r="X110" i="2"/>
  <c r="X109" i="2"/>
  <c r="X108" i="2"/>
  <c r="X107" i="2"/>
  <c r="X106" i="2"/>
  <c r="X105" i="2"/>
  <c r="X101" i="2"/>
  <c r="X102" i="2" s="1"/>
  <c r="X103" i="2" s="1"/>
  <c r="X104" i="2" s="1"/>
  <c r="X100" i="2"/>
  <c r="X99" i="2"/>
  <c r="X98" i="2"/>
  <c r="X97" i="2"/>
  <c r="X96" i="2"/>
  <c r="X95" i="2"/>
  <c r="X94" i="2"/>
  <c r="X93" i="2"/>
  <c r="X92" i="2"/>
  <c r="X91" i="2"/>
  <c r="X87" i="2"/>
  <c r="X88" i="2" s="1"/>
  <c r="X89" i="2" s="1"/>
  <c r="X90" i="2" s="1"/>
  <c r="X86" i="2"/>
  <c r="X85" i="2"/>
  <c r="X84" i="2"/>
  <c r="X83" i="2"/>
  <c r="X82" i="2"/>
  <c r="X81" i="2"/>
  <c r="X80" i="2"/>
  <c r="X79" i="2"/>
  <c r="X78" i="2"/>
  <c r="X77" i="2"/>
  <c r="X73" i="2"/>
  <c r="X74" i="2" s="1"/>
  <c r="X75" i="2" s="1"/>
  <c r="X76" i="2" s="1"/>
  <c r="X72" i="2"/>
  <c r="X71" i="2"/>
  <c r="X70" i="2"/>
  <c r="X69" i="2"/>
  <c r="X68" i="2"/>
  <c r="X67" i="2"/>
  <c r="X66" i="2"/>
  <c r="X65" i="2"/>
  <c r="X64" i="2"/>
  <c r="X63" i="2"/>
  <c r="X62" i="2"/>
  <c r="X58" i="2"/>
  <c r="X59" i="2" s="1"/>
  <c r="X60" i="2" s="1"/>
  <c r="X61" i="2" s="1"/>
  <c r="X57" i="2"/>
  <c r="X56" i="2"/>
  <c r="X55" i="2"/>
  <c r="X54" i="2"/>
  <c r="X53" i="2"/>
  <c r="X52" i="2"/>
  <c r="X51" i="2"/>
  <c r="X50" i="2"/>
  <c r="X49" i="2"/>
  <c r="X48" i="2"/>
  <c r="X44" i="2"/>
  <c r="X45" i="2" s="1"/>
  <c r="X46" i="2" s="1"/>
  <c r="X47" i="2" s="1"/>
  <c r="X43" i="2"/>
  <c r="X42" i="2"/>
  <c r="X41" i="2"/>
  <c r="X40" i="2"/>
  <c r="X39" i="2"/>
  <c r="X38" i="2"/>
  <c r="X37" i="2"/>
  <c r="X36" i="2"/>
  <c r="X35" i="2"/>
  <c r="X34" i="2"/>
  <c r="X33" i="2"/>
  <c r="X29" i="2"/>
  <c r="X30" i="2" s="1"/>
  <c r="X31" i="2" s="1"/>
  <c r="X32" i="2" s="1"/>
  <c r="X28" i="2"/>
  <c r="X27" i="2"/>
  <c r="X26" i="2"/>
  <c r="X25" i="2"/>
  <c r="X24" i="2"/>
  <c r="X23" i="2"/>
  <c r="X19" i="2"/>
  <c r="X20" i="2" s="1"/>
  <c r="X21" i="2" s="1"/>
  <c r="X22" i="2" s="1"/>
  <c r="X18" i="2"/>
  <c r="X17" i="2"/>
  <c r="X16" i="2"/>
  <c r="X15" i="2"/>
  <c r="X14" i="2"/>
  <c r="X13" i="2"/>
  <c r="X12" i="2"/>
  <c r="X8" i="2"/>
  <c r="X7" i="2"/>
  <c r="X6" i="2"/>
  <c r="X5" i="2"/>
  <c r="X4" i="2"/>
  <c r="X3" i="2"/>
  <c r="X2" i="2"/>
  <c r="X9" i="2"/>
  <c r="X10" i="2" s="1"/>
  <c r="X11" i="2" s="1"/>
  <c r="BA43" i="8" l="1"/>
  <c r="AZ43" i="8"/>
  <c r="AY43" i="8"/>
  <c r="BF43" i="8"/>
  <c r="BK43" i="8"/>
  <c r="BZ92" i="9"/>
  <c r="CH92" i="9"/>
  <c r="BR92" i="9"/>
  <c r="CE92" i="9"/>
  <c r="CM92" i="9"/>
  <c r="CD92" i="9"/>
  <c r="CL92" i="9"/>
  <c r="CK92" i="9"/>
  <c r="CB92" i="9"/>
  <c r="CJ92" i="9"/>
  <c r="CM140" i="9"/>
  <c r="BZ140" i="9"/>
  <c r="CL140" i="9"/>
  <c r="CK140" i="9"/>
  <c r="CH140" i="9"/>
  <c r="CJ140" i="9"/>
  <c r="CI140" i="9"/>
  <c r="BR140" i="9"/>
  <c r="CE140" i="9"/>
  <c r="CD140" i="9"/>
  <c r="CC140" i="9"/>
  <c r="CB140" i="9"/>
  <c r="CA140" i="9"/>
  <c r="BK3" i="8"/>
  <c r="J43" i="8"/>
  <c r="BR44" i="9"/>
  <c r="BZ44" i="9"/>
  <c r="CH44" i="9"/>
  <c r="BZ85" i="9"/>
  <c r="CH85" i="9"/>
  <c r="BR85" i="9"/>
  <c r="CK85" i="9"/>
  <c r="CJ85" i="9"/>
  <c r="CA85" i="9"/>
  <c r="CI85" i="9"/>
  <c r="CE85" i="9"/>
  <c r="CM85" i="9"/>
  <c r="BZ93" i="9"/>
  <c r="CH93" i="9"/>
  <c r="BR93" i="9"/>
  <c r="CK93" i="9"/>
  <c r="CB93" i="9"/>
  <c r="CJ93" i="9"/>
  <c r="CA93" i="9"/>
  <c r="CI93" i="9"/>
  <c r="CE93" i="9"/>
  <c r="CM93" i="9"/>
  <c r="BZ101" i="9"/>
  <c r="CH101" i="9"/>
  <c r="BR101" i="9"/>
  <c r="CK101" i="9"/>
  <c r="CB101" i="9"/>
  <c r="CJ101" i="9"/>
  <c r="CA101" i="9"/>
  <c r="CI101" i="9"/>
  <c r="CE101" i="9"/>
  <c r="CM101" i="9"/>
  <c r="CD101" i="9"/>
  <c r="BZ109" i="9"/>
  <c r="CH109" i="9"/>
  <c r="BR109" i="9"/>
  <c r="CK109" i="9"/>
  <c r="CB109" i="9"/>
  <c r="CJ109" i="9"/>
  <c r="CA109" i="9"/>
  <c r="CI109" i="9"/>
  <c r="CE109" i="9"/>
  <c r="CM109" i="9"/>
  <c r="CD109" i="9"/>
  <c r="BZ117" i="9"/>
  <c r="CH117" i="9"/>
  <c r="BR117" i="9"/>
  <c r="CK117" i="9"/>
  <c r="CB117" i="9"/>
  <c r="CJ117" i="9"/>
  <c r="CA117" i="9"/>
  <c r="CI117" i="9"/>
  <c r="CE117" i="9"/>
  <c r="CM117" i="9"/>
  <c r="CD117" i="9"/>
  <c r="BZ125" i="9"/>
  <c r="CH125" i="9"/>
  <c r="BR125" i="9"/>
  <c r="CK125" i="9"/>
  <c r="CB125" i="9"/>
  <c r="CJ125" i="9"/>
  <c r="CA125" i="9"/>
  <c r="CI125" i="9"/>
  <c r="CE125" i="9"/>
  <c r="CM125" i="9"/>
  <c r="CD125" i="9"/>
  <c r="CI133" i="9"/>
  <c r="BZ133" i="9"/>
  <c r="CH133" i="9"/>
  <c r="CM133" i="9"/>
  <c r="BR133" i="9"/>
  <c r="CL133" i="9"/>
  <c r="CK133" i="9"/>
  <c r="CB133" i="9"/>
  <c r="CA133" i="9"/>
  <c r="CE133" i="9"/>
  <c r="CJ133" i="9"/>
  <c r="CD133" i="9"/>
  <c r="CI141" i="9"/>
  <c r="BZ141" i="9"/>
  <c r="CH141" i="9"/>
  <c r="CM141" i="9"/>
  <c r="BR141" i="9"/>
  <c r="CL141" i="9"/>
  <c r="CK141" i="9"/>
  <c r="CB141" i="9"/>
  <c r="CJ141" i="9"/>
  <c r="CA141" i="9"/>
  <c r="CE141" i="9"/>
  <c r="CD141" i="9"/>
  <c r="CI149" i="9"/>
  <c r="BZ149" i="9"/>
  <c r="CH149" i="9"/>
  <c r="CM149" i="9"/>
  <c r="BR149" i="9"/>
  <c r="CL149" i="9"/>
  <c r="CK149" i="9"/>
  <c r="CB149" i="9"/>
  <c r="CA149" i="9"/>
  <c r="CJ149" i="9"/>
  <c r="CE149" i="9"/>
  <c r="CD149" i="9"/>
  <c r="BV83" i="9"/>
  <c r="BT85" i="9"/>
  <c r="BW86" i="9"/>
  <c r="BU88" i="9"/>
  <c r="BS90" i="9"/>
  <c r="BV91" i="9"/>
  <c r="BT93" i="9"/>
  <c r="BU96" i="9"/>
  <c r="BS98" i="9"/>
  <c r="BV99" i="9"/>
  <c r="BT101" i="9"/>
  <c r="BW102" i="9"/>
  <c r="BU104" i="9"/>
  <c r="BS106" i="9"/>
  <c r="BV107" i="9"/>
  <c r="BT109" i="9"/>
  <c r="BU112" i="9"/>
  <c r="BS114" i="9"/>
  <c r="BV115" i="9"/>
  <c r="BT117" i="9"/>
  <c r="BU120" i="9"/>
  <c r="BS122" i="9"/>
  <c r="BV123" i="9"/>
  <c r="BT125" i="9"/>
  <c r="BU128" i="9"/>
  <c r="BS130" i="9"/>
  <c r="BV131" i="9"/>
  <c r="BT133" i="9"/>
  <c r="BU136" i="9"/>
  <c r="BS138" i="9"/>
  <c r="BV139" i="9"/>
  <c r="BT141" i="9"/>
  <c r="BU144" i="9"/>
  <c r="BS146" i="9"/>
  <c r="BV147" i="9"/>
  <c r="BT149" i="9"/>
  <c r="CE83" i="9"/>
  <c r="CA88" i="9"/>
  <c r="CE91" i="9"/>
  <c r="CD95" i="9"/>
  <c r="CA111" i="9"/>
  <c r="CE123" i="9"/>
  <c r="CD136" i="9"/>
  <c r="CC149" i="9"/>
  <c r="CI92" i="9"/>
  <c r="CM104" i="9"/>
  <c r="CL117" i="9"/>
  <c r="CM132" i="9"/>
  <c r="AZ25" i="9"/>
  <c r="BR28" i="9"/>
  <c r="BZ28" i="9"/>
  <c r="CH28" i="9"/>
  <c r="BZ116" i="9"/>
  <c r="CH116" i="9"/>
  <c r="BR116" i="9"/>
  <c r="CE116" i="9"/>
  <c r="CM116" i="9"/>
  <c r="CD116" i="9"/>
  <c r="CL116" i="9"/>
  <c r="CC116" i="9"/>
  <c r="CK116" i="9"/>
  <c r="CB116" i="9"/>
  <c r="CJ116" i="9"/>
  <c r="CA116" i="9"/>
  <c r="K43" i="8"/>
  <c r="CC7" i="9"/>
  <c r="CH7" i="9"/>
  <c r="BR7" i="9"/>
  <c r="BZ7" i="9"/>
  <c r="CH15" i="9"/>
  <c r="BR15" i="9"/>
  <c r="CH23" i="9"/>
  <c r="BR23" i="9"/>
  <c r="BZ23" i="9"/>
  <c r="CH31" i="9"/>
  <c r="BR31" i="9"/>
  <c r="BZ31" i="9"/>
  <c r="BR41" i="9"/>
  <c r="BZ41" i="9"/>
  <c r="CH41" i="9"/>
  <c r="BR43" i="9"/>
  <c r="BZ43" i="9"/>
  <c r="CH43" i="9"/>
  <c r="BZ45" i="9"/>
  <c r="CH45" i="9"/>
  <c r="BR45" i="9"/>
  <c r="CH56" i="9"/>
  <c r="BR56" i="9"/>
  <c r="BZ56" i="9"/>
  <c r="BZ86" i="9"/>
  <c r="CH86" i="9"/>
  <c r="BR86" i="9"/>
  <c r="CM86" i="9"/>
  <c r="CD86" i="9"/>
  <c r="CL86" i="9"/>
  <c r="CK86" i="9"/>
  <c r="CJ86" i="9"/>
  <c r="CI86" i="9"/>
  <c r="BZ94" i="9"/>
  <c r="CH94" i="9"/>
  <c r="BR94" i="9"/>
  <c r="CE94" i="9"/>
  <c r="CM94" i="9"/>
  <c r="CD94" i="9"/>
  <c r="CL94" i="9"/>
  <c r="CC94" i="9"/>
  <c r="CK94" i="9"/>
  <c r="CB94" i="9"/>
  <c r="CJ94" i="9"/>
  <c r="CI94" i="9"/>
  <c r="BZ102" i="9"/>
  <c r="CH102" i="9"/>
  <c r="BR102" i="9"/>
  <c r="CE102" i="9"/>
  <c r="CM102" i="9"/>
  <c r="CD102" i="9"/>
  <c r="CL102" i="9"/>
  <c r="CC102" i="9"/>
  <c r="CK102" i="9"/>
  <c r="CB102" i="9"/>
  <c r="CJ102" i="9"/>
  <c r="CI102" i="9"/>
  <c r="BZ110" i="9"/>
  <c r="CH110" i="9"/>
  <c r="BR110" i="9"/>
  <c r="CE110" i="9"/>
  <c r="CM110" i="9"/>
  <c r="CD110" i="9"/>
  <c r="CL110" i="9"/>
  <c r="CC110" i="9"/>
  <c r="CK110" i="9"/>
  <c r="CB110" i="9"/>
  <c r="CJ110" i="9"/>
  <c r="CA110" i="9"/>
  <c r="CI110" i="9"/>
  <c r="BZ118" i="9"/>
  <c r="CH118" i="9"/>
  <c r="BR118" i="9"/>
  <c r="CE118" i="9"/>
  <c r="CM118" i="9"/>
  <c r="CD118" i="9"/>
  <c r="CL118" i="9"/>
  <c r="CC118" i="9"/>
  <c r="CK118" i="9"/>
  <c r="CB118" i="9"/>
  <c r="CJ118" i="9"/>
  <c r="CA118" i="9"/>
  <c r="CI118" i="9"/>
  <c r="BZ126" i="9"/>
  <c r="CH126" i="9"/>
  <c r="BR126" i="9"/>
  <c r="CE126" i="9"/>
  <c r="CM126" i="9"/>
  <c r="CD126" i="9"/>
  <c r="CL126" i="9"/>
  <c r="CC126" i="9"/>
  <c r="CK126" i="9"/>
  <c r="CB126" i="9"/>
  <c r="CJ126" i="9"/>
  <c r="CA126" i="9"/>
  <c r="CI126" i="9"/>
  <c r="BZ134" i="9"/>
  <c r="CL134" i="9"/>
  <c r="CK134" i="9"/>
  <c r="CH134" i="9"/>
  <c r="CJ134" i="9"/>
  <c r="CI134" i="9"/>
  <c r="BR134" i="9"/>
  <c r="CE134" i="9"/>
  <c r="CD134" i="9"/>
  <c r="CC134" i="9"/>
  <c r="CB134" i="9"/>
  <c r="CA134" i="9"/>
  <c r="CM134" i="9"/>
  <c r="BZ142" i="9"/>
  <c r="CL142" i="9"/>
  <c r="CK142" i="9"/>
  <c r="CH142" i="9"/>
  <c r="CJ142" i="9"/>
  <c r="CI142" i="9"/>
  <c r="BR142" i="9"/>
  <c r="CM142" i="9"/>
  <c r="CE142" i="9"/>
  <c r="CD142" i="9"/>
  <c r="CC142" i="9"/>
  <c r="CB142" i="9"/>
  <c r="CA142" i="9"/>
  <c r="BZ150" i="9"/>
  <c r="CL150" i="9"/>
  <c r="CK150" i="9"/>
  <c r="CH150" i="9"/>
  <c r="CJ150" i="9"/>
  <c r="CI150" i="9"/>
  <c r="BR150" i="9"/>
  <c r="CE150" i="9"/>
  <c r="CD150" i="9"/>
  <c r="CC150" i="9"/>
  <c r="CM150" i="9"/>
  <c r="CB150" i="9"/>
  <c r="CA150" i="9"/>
  <c r="BW83" i="9"/>
  <c r="BU85" i="9"/>
  <c r="BV88" i="9"/>
  <c r="BT90" i="9"/>
  <c r="BW91" i="9"/>
  <c r="BU93" i="9"/>
  <c r="BV96" i="9"/>
  <c r="BT98" i="9"/>
  <c r="BW99" i="9"/>
  <c r="BU101" i="9"/>
  <c r="BS103" i="9"/>
  <c r="BV104" i="9"/>
  <c r="BT106" i="9"/>
  <c r="BW107" i="9"/>
  <c r="BU109" i="9"/>
  <c r="BV112" i="9"/>
  <c r="BT114" i="9"/>
  <c r="BW115" i="9"/>
  <c r="BU117" i="9"/>
  <c r="BS119" i="9"/>
  <c r="BV120" i="9"/>
  <c r="BT122" i="9"/>
  <c r="BW123" i="9"/>
  <c r="BU125" i="9"/>
  <c r="BV128" i="9"/>
  <c r="BT130" i="9"/>
  <c r="BW131" i="9"/>
  <c r="BU133" i="9"/>
  <c r="BV136" i="9"/>
  <c r="BT138" i="9"/>
  <c r="BW139" i="9"/>
  <c r="BU141" i="9"/>
  <c r="BV144" i="9"/>
  <c r="BT146" i="9"/>
  <c r="BW147" i="9"/>
  <c r="BU149" i="9"/>
  <c r="BS151" i="9"/>
  <c r="CB86" i="9"/>
  <c r="CC88" i="9"/>
  <c r="CA92" i="9"/>
  <c r="CD96" i="9"/>
  <c r="CD112" i="9"/>
  <c r="CC125" i="9"/>
  <c r="CB138" i="9"/>
  <c r="CL93" i="9"/>
  <c r="CK106" i="9"/>
  <c r="CK144" i="9"/>
  <c r="BZ84" i="9"/>
  <c r="CH84" i="9"/>
  <c r="BR84" i="9"/>
  <c r="CM84" i="9"/>
  <c r="CL84" i="9"/>
  <c r="CK84" i="9"/>
  <c r="CB84" i="9"/>
  <c r="CJ84" i="9"/>
  <c r="BZ108" i="9"/>
  <c r="CH108" i="9"/>
  <c r="BR108" i="9"/>
  <c r="CE108" i="9"/>
  <c r="CM108" i="9"/>
  <c r="CD108" i="9"/>
  <c r="CL108" i="9"/>
  <c r="CC108" i="9"/>
  <c r="CK108" i="9"/>
  <c r="CB108" i="9"/>
  <c r="CJ108" i="9"/>
  <c r="CA108" i="9"/>
  <c r="L43" i="8"/>
  <c r="CI50" i="9"/>
  <c r="BR50" i="9"/>
  <c r="BZ50" i="9"/>
  <c r="CH50" i="9"/>
  <c r="CI59" i="9"/>
  <c r="BR59" i="9"/>
  <c r="BZ59" i="9"/>
  <c r="CH59" i="9"/>
  <c r="CH87" i="9"/>
  <c r="BR87" i="9"/>
  <c r="CI87" i="9"/>
  <c r="BZ87" i="9"/>
  <c r="CM87" i="9"/>
  <c r="CL87" i="9"/>
  <c r="CC87" i="9"/>
  <c r="CK87" i="9"/>
  <c r="CH95" i="9"/>
  <c r="BR95" i="9"/>
  <c r="BZ95" i="9"/>
  <c r="CI95" i="9"/>
  <c r="CE95" i="9"/>
  <c r="CM95" i="9"/>
  <c r="CL95" i="9"/>
  <c r="CC95" i="9"/>
  <c r="CK95" i="9"/>
  <c r="CH103" i="9"/>
  <c r="BR103" i="9"/>
  <c r="CI103" i="9"/>
  <c r="CE103" i="9"/>
  <c r="CM103" i="9"/>
  <c r="CL103" i="9"/>
  <c r="CC103" i="9"/>
  <c r="CK103" i="9"/>
  <c r="CB103" i="9"/>
  <c r="CH111" i="9"/>
  <c r="BR111" i="9"/>
  <c r="CI111" i="9"/>
  <c r="CE111" i="9"/>
  <c r="CM111" i="9"/>
  <c r="CD111" i="9"/>
  <c r="CL111" i="9"/>
  <c r="CC111" i="9"/>
  <c r="BZ111" i="9"/>
  <c r="CK111" i="9"/>
  <c r="CB111" i="9"/>
  <c r="CH119" i="9"/>
  <c r="BR119" i="9"/>
  <c r="CI119" i="9"/>
  <c r="CE119" i="9"/>
  <c r="CM119" i="9"/>
  <c r="CD119" i="9"/>
  <c r="BZ119" i="9"/>
  <c r="CL119" i="9"/>
  <c r="CC119" i="9"/>
  <c r="CK119" i="9"/>
  <c r="CB119" i="9"/>
  <c r="CH127" i="9"/>
  <c r="BR127" i="9"/>
  <c r="CI127" i="9"/>
  <c r="CE127" i="9"/>
  <c r="BZ127" i="9"/>
  <c r="CM127" i="9"/>
  <c r="CD127" i="9"/>
  <c r="CL127" i="9"/>
  <c r="CC127" i="9"/>
  <c r="CK127" i="9"/>
  <c r="CB127" i="9"/>
  <c r="CH135" i="9"/>
  <c r="CM135" i="9"/>
  <c r="BR135" i="9"/>
  <c r="CL135" i="9"/>
  <c r="CK135" i="9"/>
  <c r="CJ135" i="9"/>
  <c r="CI135" i="9"/>
  <c r="BZ135" i="9"/>
  <c r="CE135" i="9"/>
  <c r="CD135" i="9"/>
  <c r="CC135" i="9"/>
  <c r="CB135" i="9"/>
  <c r="CH143" i="9"/>
  <c r="CM143" i="9"/>
  <c r="BR143" i="9"/>
  <c r="CL143" i="9"/>
  <c r="CK143" i="9"/>
  <c r="CJ143" i="9"/>
  <c r="CI143" i="9"/>
  <c r="BZ143" i="9"/>
  <c r="CE143" i="9"/>
  <c r="CD143" i="9"/>
  <c r="CC143" i="9"/>
  <c r="CB143" i="9"/>
  <c r="CH151" i="9"/>
  <c r="CM151" i="9"/>
  <c r="BR151" i="9"/>
  <c r="CL151" i="9"/>
  <c r="CK151" i="9"/>
  <c r="CJ151" i="9"/>
  <c r="CI151" i="9"/>
  <c r="BZ151" i="9"/>
  <c r="CE151" i="9"/>
  <c r="CD151" i="9"/>
  <c r="CC151" i="9"/>
  <c r="CB151" i="9"/>
  <c r="BS84" i="9"/>
  <c r="BV85" i="9"/>
  <c r="BT87" i="9"/>
  <c r="BW88" i="9"/>
  <c r="BU90" i="9"/>
  <c r="BS92" i="9"/>
  <c r="BV93" i="9"/>
  <c r="BT95" i="9"/>
  <c r="BU98" i="9"/>
  <c r="BS100" i="9"/>
  <c r="BV101" i="9"/>
  <c r="BT103" i="9"/>
  <c r="BU106" i="9"/>
  <c r="BS108" i="9"/>
  <c r="BV109" i="9"/>
  <c r="BT111" i="9"/>
  <c r="BU114" i="9"/>
  <c r="BS116" i="9"/>
  <c r="BV117" i="9"/>
  <c r="BT119" i="9"/>
  <c r="BW120" i="9"/>
  <c r="BU122" i="9"/>
  <c r="BS124" i="9"/>
  <c r="BV125" i="9"/>
  <c r="BT127" i="9"/>
  <c r="BU130" i="9"/>
  <c r="BS132" i="9"/>
  <c r="BV133" i="9"/>
  <c r="BT135" i="9"/>
  <c r="BU138" i="9"/>
  <c r="BS140" i="9"/>
  <c r="BV141" i="9"/>
  <c r="BT143" i="9"/>
  <c r="BU146" i="9"/>
  <c r="BS148" i="9"/>
  <c r="BV149" i="9"/>
  <c r="BT151" i="9"/>
  <c r="CC84" i="9"/>
  <c r="CC86" i="9"/>
  <c r="CC92" i="9"/>
  <c r="CB97" i="9"/>
  <c r="CD103" i="9"/>
  <c r="CB114" i="9"/>
  <c r="CA127" i="9"/>
  <c r="CE139" i="9"/>
  <c r="CJ95" i="9"/>
  <c r="CI108" i="9"/>
  <c r="AX43" i="8"/>
  <c r="CM4" i="9"/>
  <c r="BR4" i="9"/>
  <c r="BZ4" i="9"/>
  <c r="CH4" i="9"/>
  <c r="CH88" i="9"/>
  <c r="BR88" i="9"/>
  <c r="BZ88" i="9"/>
  <c r="CL88" i="9"/>
  <c r="CK88" i="9"/>
  <c r="CB88" i="9"/>
  <c r="CJ88" i="9"/>
  <c r="CI88" i="9"/>
  <c r="CH96" i="9"/>
  <c r="BR96" i="9"/>
  <c r="BZ96" i="9"/>
  <c r="CL96" i="9"/>
  <c r="CC96" i="9"/>
  <c r="CK96" i="9"/>
  <c r="CB96" i="9"/>
  <c r="CJ96" i="9"/>
  <c r="CA96" i="9"/>
  <c r="CI96" i="9"/>
  <c r="CE96" i="9"/>
  <c r="CH104" i="9"/>
  <c r="BR104" i="9"/>
  <c r="BZ104" i="9"/>
  <c r="CL104" i="9"/>
  <c r="CC104" i="9"/>
  <c r="CK104" i="9"/>
  <c r="CB104" i="9"/>
  <c r="CJ104" i="9"/>
  <c r="CA104" i="9"/>
  <c r="CI104" i="9"/>
  <c r="CE104" i="9"/>
  <c r="CH112" i="9"/>
  <c r="BR112" i="9"/>
  <c r="BZ112" i="9"/>
  <c r="CL112" i="9"/>
  <c r="CC112" i="9"/>
  <c r="CK112" i="9"/>
  <c r="CB112" i="9"/>
  <c r="CJ112" i="9"/>
  <c r="CA112" i="9"/>
  <c r="CI112" i="9"/>
  <c r="CE112" i="9"/>
  <c r="CH120" i="9"/>
  <c r="BR120" i="9"/>
  <c r="BZ120" i="9"/>
  <c r="CL120" i="9"/>
  <c r="CC120" i="9"/>
  <c r="CK120" i="9"/>
  <c r="CB120" i="9"/>
  <c r="CJ120" i="9"/>
  <c r="CA120" i="9"/>
  <c r="CI120" i="9"/>
  <c r="CE120" i="9"/>
  <c r="CH128" i="9"/>
  <c r="BR128" i="9"/>
  <c r="BZ128" i="9"/>
  <c r="CL128" i="9"/>
  <c r="CC128" i="9"/>
  <c r="CK128" i="9"/>
  <c r="CB128" i="9"/>
  <c r="CJ128" i="9"/>
  <c r="CA128" i="9"/>
  <c r="CI128" i="9"/>
  <c r="CE128" i="9"/>
  <c r="CH136" i="9"/>
  <c r="CJ136" i="9"/>
  <c r="CI136" i="9"/>
  <c r="BR136" i="9"/>
  <c r="CM136" i="9"/>
  <c r="BZ136" i="9"/>
  <c r="CL136" i="9"/>
  <c r="CC136" i="9"/>
  <c r="CB136" i="9"/>
  <c r="CA136" i="9"/>
  <c r="CK136" i="9"/>
  <c r="CE136" i="9"/>
  <c r="CH144" i="9"/>
  <c r="CJ144" i="9"/>
  <c r="CI144" i="9"/>
  <c r="BR144" i="9"/>
  <c r="CM144" i="9"/>
  <c r="BZ144" i="9"/>
  <c r="CL144" i="9"/>
  <c r="CC144" i="9"/>
  <c r="CB144" i="9"/>
  <c r="CA144" i="9"/>
  <c r="CE144" i="9"/>
  <c r="BW82" i="9"/>
  <c r="BT84" i="9"/>
  <c r="BW85" i="9"/>
  <c r="BU87" i="9"/>
  <c r="BV90" i="9"/>
  <c r="BT92" i="9"/>
  <c r="BW93" i="9"/>
  <c r="BU95" i="9"/>
  <c r="BV98" i="9"/>
  <c r="BT100" i="9"/>
  <c r="BW101" i="9"/>
  <c r="BU103" i="9"/>
  <c r="BV106" i="9"/>
  <c r="BT108" i="9"/>
  <c r="BW109" i="9"/>
  <c r="BU111" i="9"/>
  <c r="BV114" i="9"/>
  <c r="BT116" i="9"/>
  <c r="BW117" i="9"/>
  <c r="BU119" i="9"/>
  <c r="BV122" i="9"/>
  <c r="BW125" i="9"/>
  <c r="BU127" i="9"/>
  <c r="BV130" i="9"/>
  <c r="BT132" i="9"/>
  <c r="BW133" i="9"/>
  <c r="BU135" i="9"/>
  <c r="BV138" i="9"/>
  <c r="BT140" i="9"/>
  <c r="BW141" i="9"/>
  <c r="BU143" i="9"/>
  <c r="BV146" i="9"/>
  <c r="BT148" i="9"/>
  <c r="BW149" i="9"/>
  <c r="BU151" i="9"/>
  <c r="CE82" i="9"/>
  <c r="CD84" i="9"/>
  <c r="CE86" i="9"/>
  <c r="CE88" i="9"/>
  <c r="CC93" i="9"/>
  <c r="CB98" i="9"/>
  <c r="CD104" i="9"/>
  <c r="CE115" i="9"/>
  <c r="CD128" i="9"/>
  <c r="CC141" i="9"/>
  <c r="CI84" i="9"/>
  <c r="CM96" i="9"/>
  <c r="CL109" i="9"/>
  <c r="CK122" i="9"/>
  <c r="BZ103" i="9"/>
  <c r="BR36" i="9"/>
  <c r="BZ36" i="9"/>
  <c r="CH36" i="9"/>
  <c r="BZ124" i="9"/>
  <c r="CH124" i="9"/>
  <c r="BR124" i="9"/>
  <c r="CE124" i="9"/>
  <c r="CM124" i="9"/>
  <c r="CD124" i="9"/>
  <c r="CL124" i="9"/>
  <c r="CC124" i="9"/>
  <c r="CK124" i="9"/>
  <c r="CB124" i="9"/>
  <c r="CJ124" i="9"/>
  <c r="CA124" i="9"/>
  <c r="BG43" i="8"/>
  <c r="BL43" i="8" s="1"/>
  <c r="CB4" i="9"/>
  <c r="CH40" i="9"/>
  <c r="BR40" i="9"/>
  <c r="BZ40" i="9"/>
  <c r="BR89" i="9"/>
  <c r="BZ89" i="9"/>
  <c r="CH89" i="9"/>
  <c r="CE89" i="9"/>
  <c r="CM89" i="9"/>
  <c r="CD89" i="9"/>
  <c r="CL89" i="9"/>
  <c r="CC89" i="9"/>
  <c r="CK89" i="9"/>
  <c r="CJ89" i="9"/>
  <c r="CA89" i="9"/>
  <c r="CI89" i="9"/>
  <c r="BR97" i="9"/>
  <c r="BZ97" i="9"/>
  <c r="CE97" i="9"/>
  <c r="CM97" i="9"/>
  <c r="CD97" i="9"/>
  <c r="CL97" i="9"/>
  <c r="CC97" i="9"/>
  <c r="CK97" i="9"/>
  <c r="CJ97" i="9"/>
  <c r="CA97" i="9"/>
  <c r="CI97" i="9"/>
  <c r="BR105" i="9"/>
  <c r="BZ105" i="9"/>
  <c r="CE105" i="9"/>
  <c r="CM105" i="9"/>
  <c r="CD105" i="9"/>
  <c r="CL105" i="9"/>
  <c r="CC105" i="9"/>
  <c r="CK105" i="9"/>
  <c r="CJ105" i="9"/>
  <c r="CA105" i="9"/>
  <c r="CH105" i="9"/>
  <c r="CI105" i="9"/>
  <c r="BR113" i="9"/>
  <c r="BZ113" i="9"/>
  <c r="CE113" i="9"/>
  <c r="CM113" i="9"/>
  <c r="CD113" i="9"/>
  <c r="CL113" i="9"/>
  <c r="CC113" i="9"/>
  <c r="CK113" i="9"/>
  <c r="CB113" i="9"/>
  <c r="CH113" i="9"/>
  <c r="CJ113" i="9"/>
  <c r="CA113" i="9"/>
  <c r="CI113" i="9"/>
  <c r="BR121" i="9"/>
  <c r="BZ121" i="9"/>
  <c r="CE121" i="9"/>
  <c r="CM121" i="9"/>
  <c r="CD121" i="9"/>
  <c r="CL121" i="9"/>
  <c r="CC121" i="9"/>
  <c r="CH121" i="9"/>
  <c r="CK121" i="9"/>
  <c r="CB121" i="9"/>
  <c r="CJ121" i="9"/>
  <c r="CA121" i="9"/>
  <c r="CI121" i="9"/>
  <c r="CM129" i="9"/>
  <c r="BR129" i="9"/>
  <c r="BZ129" i="9"/>
  <c r="CE129" i="9"/>
  <c r="CD129" i="9"/>
  <c r="CH129" i="9"/>
  <c r="CL129" i="9"/>
  <c r="CC129" i="9"/>
  <c r="CK129" i="9"/>
  <c r="CB129" i="9"/>
  <c r="CJ129" i="9"/>
  <c r="CA129" i="9"/>
  <c r="CI129" i="9"/>
  <c r="CM137" i="9"/>
  <c r="BR137" i="9"/>
  <c r="CL137" i="9"/>
  <c r="CK137" i="9"/>
  <c r="CJ137" i="9"/>
  <c r="CI137" i="9"/>
  <c r="BZ137" i="9"/>
  <c r="CE137" i="9"/>
  <c r="CH137" i="9"/>
  <c r="CD137" i="9"/>
  <c r="CC137" i="9"/>
  <c r="CB137" i="9"/>
  <c r="CA137" i="9"/>
  <c r="CM145" i="9"/>
  <c r="BR145" i="9"/>
  <c r="CL145" i="9"/>
  <c r="CK145" i="9"/>
  <c r="CJ145" i="9"/>
  <c r="CI145" i="9"/>
  <c r="BZ145" i="9"/>
  <c r="CH145" i="9"/>
  <c r="CE145" i="9"/>
  <c r="CD145" i="9"/>
  <c r="CC145" i="9"/>
  <c r="CB145" i="9"/>
  <c r="CA145" i="9"/>
  <c r="BU84" i="9"/>
  <c r="BS86" i="9"/>
  <c r="BV87" i="9"/>
  <c r="BT89" i="9"/>
  <c r="BU92" i="9"/>
  <c r="BS94" i="9"/>
  <c r="BV95" i="9"/>
  <c r="BT97" i="9"/>
  <c r="BW98" i="9"/>
  <c r="BS102" i="9"/>
  <c r="BV103" i="9"/>
  <c r="BT105" i="9"/>
  <c r="BU108" i="9"/>
  <c r="BS110" i="9"/>
  <c r="BV111" i="9"/>
  <c r="BT113" i="9"/>
  <c r="BU116" i="9"/>
  <c r="BS118" i="9"/>
  <c r="BV119" i="9"/>
  <c r="BT121" i="9"/>
  <c r="BU124" i="9"/>
  <c r="BS126" i="9"/>
  <c r="BV127" i="9"/>
  <c r="BT129" i="9"/>
  <c r="BW130" i="9"/>
  <c r="BS134" i="9"/>
  <c r="BV135" i="9"/>
  <c r="BT137" i="9"/>
  <c r="BU140" i="9"/>
  <c r="BS142" i="9"/>
  <c r="BV143" i="9"/>
  <c r="BT145" i="9"/>
  <c r="BS150" i="9"/>
  <c r="BV151" i="9"/>
  <c r="CA83" i="9"/>
  <c r="CE84" i="9"/>
  <c r="CA87" i="9"/>
  <c r="CB89" i="9"/>
  <c r="CD93" i="9"/>
  <c r="CE98" i="9"/>
  <c r="CB105" i="9"/>
  <c r="CC117" i="9"/>
  <c r="CA143" i="9"/>
  <c r="CL85" i="9"/>
  <c r="CJ111" i="9"/>
  <c r="CI124" i="9"/>
  <c r="BR91" i="9"/>
  <c r="CH97" i="9"/>
  <c r="BR20" i="9"/>
  <c r="BZ20" i="9"/>
  <c r="CH20" i="9"/>
  <c r="BZ100" i="9"/>
  <c r="CH100" i="9"/>
  <c r="BR100" i="9"/>
  <c r="CE100" i="9"/>
  <c r="CM100" i="9"/>
  <c r="CD100" i="9"/>
  <c r="CL100" i="9"/>
  <c r="CK100" i="9"/>
  <c r="CB100" i="9"/>
  <c r="CJ100" i="9"/>
  <c r="CA100" i="9"/>
  <c r="BZ132" i="9"/>
  <c r="CL132" i="9"/>
  <c r="CK132" i="9"/>
  <c r="CH132" i="9"/>
  <c r="CJ132" i="9"/>
  <c r="CI132" i="9"/>
  <c r="BR132" i="9"/>
  <c r="CE132" i="9"/>
  <c r="CD132" i="9"/>
  <c r="CC132" i="9"/>
  <c r="CB132" i="9"/>
  <c r="CA132" i="9"/>
  <c r="CM148" i="9"/>
  <c r="BZ148" i="9"/>
  <c r="CL148" i="9"/>
  <c r="CK148" i="9"/>
  <c r="CH148" i="9"/>
  <c r="CJ148" i="9"/>
  <c r="CI148" i="9"/>
  <c r="BR148" i="9"/>
  <c r="CE148" i="9"/>
  <c r="CD148" i="9"/>
  <c r="CC148" i="9"/>
  <c r="CB148" i="9"/>
  <c r="CA148" i="9"/>
  <c r="CK12" i="9"/>
  <c r="BR12" i="9"/>
  <c r="BZ12" i="9"/>
  <c r="CH12" i="9"/>
  <c r="BR82" i="9"/>
  <c r="BZ82" i="9"/>
  <c r="CH82" i="9"/>
  <c r="CM82" i="9"/>
  <c r="BR90" i="9"/>
  <c r="BZ90" i="9"/>
  <c r="CH90" i="9"/>
  <c r="CJ90" i="9"/>
  <c r="CA90" i="9"/>
  <c r="CI90" i="9"/>
  <c r="CM90" i="9"/>
  <c r="CD90" i="9"/>
  <c r="CL90" i="9"/>
  <c r="BR98" i="9"/>
  <c r="BZ98" i="9"/>
  <c r="CH98" i="9"/>
  <c r="CJ98" i="9"/>
  <c r="CA98" i="9"/>
  <c r="CI98" i="9"/>
  <c r="CM98" i="9"/>
  <c r="CD98" i="9"/>
  <c r="CL98" i="9"/>
  <c r="CC98" i="9"/>
  <c r="BR106" i="9"/>
  <c r="BZ106" i="9"/>
  <c r="CH106" i="9"/>
  <c r="CJ106" i="9"/>
  <c r="CA106" i="9"/>
  <c r="CI106" i="9"/>
  <c r="CE106" i="9"/>
  <c r="CM106" i="9"/>
  <c r="CD106" i="9"/>
  <c r="CL106" i="9"/>
  <c r="CC106" i="9"/>
  <c r="BR114" i="9"/>
  <c r="BZ114" i="9"/>
  <c r="CH114" i="9"/>
  <c r="CJ114" i="9"/>
  <c r="CA114" i="9"/>
  <c r="CI114" i="9"/>
  <c r="CE114" i="9"/>
  <c r="CM114" i="9"/>
  <c r="CD114" i="9"/>
  <c r="CL114" i="9"/>
  <c r="CC114" i="9"/>
  <c r="BR122" i="9"/>
  <c r="BZ122" i="9"/>
  <c r="CH122" i="9"/>
  <c r="CJ122" i="9"/>
  <c r="CA122" i="9"/>
  <c r="CI122" i="9"/>
  <c r="CE122" i="9"/>
  <c r="CM122" i="9"/>
  <c r="CD122" i="9"/>
  <c r="CL122" i="9"/>
  <c r="CC122" i="9"/>
  <c r="BR130" i="9"/>
  <c r="CM130" i="9"/>
  <c r="BZ130" i="9"/>
  <c r="CL130" i="9"/>
  <c r="CK130" i="9"/>
  <c r="CH130" i="9"/>
  <c r="CJ130" i="9"/>
  <c r="CA130" i="9"/>
  <c r="CI130" i="9"/>
  <c r="CE130" i="9"/>
  <c r="CD130" i="9"/>
  <c r="CC130" i="9"/>
  <c r="BR138" i="9"/>
  <c r="CM138" i="9"/>
  <c r="BZ138" i="9"/>
  <c r="CL138" i="9"/>
  <c r="CK138" i="9"/>
  <c r="CH138" i="9"/>
  <c r="CJ138" i="9"/>
  <c r="CA138" i="9"/>
  <c r="CI138" i="9"/>
  <c r="CE138" i="9"/>
  <c r="CD138" i="9"/>
  <c r="CC138" i="9"/>
  <c r="BR146" i="9"/>
  <c r="CM146" i="9"/>
  <c r="BZ146" i="9"/>
  <c r="CL146" i="9"/>
  <c r="CK146" i="9"/>
  <c r="CH146" i="9"/>
  <c r="CJ146" i="9"/>
  <c r="CA146" i="9"/>
  <c r="CE146" i="9"/>
  <c r="CD146" i="9"/>
  <c r="CI146" i="9"/>
  <c r="CC146" i="9"/>
  <c r="BS83" i="9"/>
  <c r="BV84" i="9"/>
  <c r="BT86" i="9"/>
  <c r="BW87" i="9"/>
  <c r="BU89" i="9"/>
  <c r="BV92" i="9"/>
  <c r="BT94" i="9"/>
  <c r="BW95" i="9"/>
  <c r="BU97" i="9"/>
  <c r="BS99" i="9"/>
  <c r="BV100" i="9"/>
  <c r="BT102" i="9"/>
  <c r="BW103" i="9"/>
  <c r="BU105" i="9"/>
  <c r="BV108" i="9"/>
  <c r="BT110" i="9"/>
  <c r="BW111" i="9"/>
  <c r="BU113" i="9"/>
  <c r="BV116" i="9"/>
  <c r="BT118" i="9"/>
  <c r="BW119" i="9"/>
  <c r="BU121" i="9"/>
  <c r="BV124" i="9"/>
  <c r="BT126" i="9"/>
  <c r="BW127" i="9"/>
  <c r="BU129" i="9"/>
  <c r="BS131" i="9"/>
  <c r="BV132" i="9"/>
  <c r="BT134" i="9"/>
  <c r="BW135" i="9"/>
  <c r="BU137" i="9"/>
  <c r="BV140" i="9"/>
  <c r="BT142" i="9"/>
  <c r="BW143" i="9"/>
  <c r="BU145" i="9"/>
  <c r="BV148" i="9"/>
  <c r="BT150" i="9"/>
  <c r="BW151" i="9"/>
  <c r="CB85" i="9"/>
  <c r="CB87" i="9"/>
  <c r="CB90" i="9"/>
  <c r="CA94" i="9"/>
  <c r="CB106" i="9"/>
  <c r="CA119" i="9"/>
  <c r="CD144" i="9"/>
  <c r="CJ87" i="9"/>
  <c r="CI100" i="9"/>
  <c r="CM112" i="9"/>
  <c r="CL125" i="9"/>
  <c r="BZ15" i="9"/>
  <c r="CI116" i="9"/>
  <c r="BZ83" i="9"/>
  <c r="CH83" i="9"/>
  <c r="BR83" i="9"/>
  <c r="CM83" i="9"/>
  <c r="CL83" i="9"/>
  <c r="CK83" i="9"/>
  <c r="CJ83" i="9"/>
  <c r="CI83" i="9"/>
  <c r="BZ91" i="9"/>
  <c r="CH91" i="9"/>
  <c r="CM91" i="9"/>
  <c r="CD91" i="9"/>
  <c r="CL91" i="9"/>
  <c r="CC91" i="9"/>
  <c r="CK91" i="9"/>
  <c r="CB91" i="9"/>
  <c r="CJ91" i="9"/>
  <c r="CA91" i="9"/>
  <c r="CI91" i="9"/>
  <c r="BZ99" i="9"/>
  <c r="CH99" i="9"/>
  <c r="CM99" i="9"/>
  <c r="CD99" i="9"/>
  <c r="CL99" i="9"/>
  <c r="CC99" i="9"/>
  <c r="CK99" i="9"/>
  <c r="CB99" i="9"/>
  <c r="CJ99" i="9"/>
  <c r="CA99" i="9"/>
  <c r="CI99" i="9"/>
  <c r="BR99" i="9"/>
  <c r="BZ107" i="9"/>
  <c r="CH107" i="9"/>
  <c r="CM107" i="9"/>
  <c r="CD107" i="9"/>
  <c r="CL107" i="9"/>
  <c r="CC107" i="9"/>
  <c r="CK107" i="9"/>
  <c r="CB107" i="9"/>
  <c r="CJ107" i="9"/>
  <c r="CA107" i="9"/>
  <c r="CI107" i="9"/>
  <c r="BR107" i="9"/>
  <c r="BZ115" i="9"/>
  <c r="CH115" i="9"/>
  <c r="CM115" i="9"/>
  <c r="CD115" i="9"/>
  <c r="CL115" i="9"/>
  <c r="CC115" i="9"/>
  <c r="CK115" i="9"/>
  <c r="CB115" i="9"/>
  <c r="CJ115" i="9"/>
  <c r="CA115" i="9"/>
  <c r="BR115" i="9"/>
  <c r="CI115" i="9"/>
  <c r="BZ123" i="9"/>
  <c r="CH123" i="9"/>
  <c r="CM123" i="9"/>
  <c r="CD123" i="9"/>
  <c r="CL123" i="9"/>
  <c r="CC123" i="9"/>
  <c r="CK123" i="9"/>
  <c r="CB123" i="9"/>
  <c r="BR123" i="9"/>
  <c r="CJ123" i="9"/>
  <c r="CA123" i="9"/>
  <c r="CI123" i="9"/>
  <c r="CK131" i="9"/>
  <c r="CI131" i="9"/>
  <c r="BZ131" i="9"/>
  <c r="CH131" i="9"/>
  <c r="CM131" i="9"/>
  <c r="CL131" i="9"/>
  <c r="CD131" i="9"/>
  <c r="CJ131" i="9"/>
  <c r="CC131" i="9"/>
  <c r="BR131" i="9"/>
  <c r="CB131" i="9"/>
  <c r="CA131" i="9"/>
  <c r="CK139" i="9"/>
  <c r="CJ139" i="9"/>
  <c r="CI139" i="9"/>
  <c r="BZ139" i="9"/>
  <c r="BZ152" i="9" s="1"/>
  <c r="CH139" i="9"/>
  <c r="CM139" i="9"/>
  <c r="CD139" i="9"/>
  <c r="BR139" i="9"/>
  <c r="CC139" i="9"/>
  <c r="CL139" i="9"/>
  <c r="CB139" i="9"/>
  <c r="CA139" i="9"/>
  <c r="CK147" i="9"/>
  <c r="CJ147" i="9"/>
  <c r="CI147" i="9"/>
  <c r="BZ147" i="9"/>
  <c r="CH147" i="9"/>
  <c r="CM147" i="9"/>
  <c r="BR147" i="9"/>
  <c r="CD147" i="9"/>
  <c r="CC147" i="9"/>
  <c r="CB147" i="9"/>
  <c r="CA147" i="9"/>
  <c r="CL147" i="9"/>
  <c r="BT83" i="9"/>
  <c r="BW84" i="9"/>
  <c r="BU86" i="9"/>
  <c r="BS88" i="9"/>
  <c r="BV89" i="9"/>
  <c r="BT91" i="9"/>
  <c r="BW92" i="9"/>
  <c r="BU94" i="9"/>
  <c r="BS96" i="9"/>
  <c r="BV97" i="9"/>
  <c r="BT99" i="9"/>
  <c r="BW100" i="9"/>
  <c r="BW152" i="9" s="1"/>
  <c r="BU102" i="9"/>
  <c r="BS104" i="9"/>
  <c r="BV105" i="9"/>
  <c r="BT107" i="9"/>
  <c r="BW108" i="9"/>
  <c r="BU110" i="9"/>
  <c r="BS112" i="9"/>
  <c r="BV113" i="9"/>
  <c r="BT115" i="9"/>
  <c r="BW116" i="9"/>
  <c r="BU118" i="9"/>
  <c r="BS120" i="9"/>
  <c r="BV121" i="9"/>
  <c r="BT123" i="9"/>
  <c r="BW124" i="9"/>
  <c r="BU126" i="9"/>
  <c r="BS128" i="9"/>
  <c r="BV129" i="9"/>
  <c r="BT131" i="9"/>
  <c r="BW132" i="9"/>
  <c r="BU134" i="9"/>
  <c r="BS136" i="9"/>
  <c r="BV137" i="9"/>
  <c r="BT139" i="9"/>
  <c r="BW140" i="9"/>
  <c r="BU142" i="9"/>
  <c r="BS144" i="9"/>
  <c r="BV145" i="9"/>
  <c r="BT147" i="9"/>
  <c r="BW148" i="9"/>
  <c r="BU150" i="9"/>
  <c r="CC83" i="9"/>
  <c r="CC85" i="9"/>
  <c r="CD87" i="9"/>
  <c r="CC90" i="9"/>
  <c r="CA95" i="9"/>
  <c r="CC100" i="9"/>
  <c r="CE107" i="9"/>
  <c r="CD120" i="9"/>
  <c r="CC133" i="9"/>
  <c r="CB146" i="9"/>
  <c r="CM88" i="9"/>
  <c r="CM152" i="9" s="1"/>
  <c r="CL101" i="9"/>
  <c r="CK114" i="9"/>
  <c r="CJ127" i="9"/>
  <c r="CH152" i="9"/>
  <c r="BH152" i="9"/>
  <c r="BR152" i="9"/>
  <c r="CE152" i="9"/>
  <c r="BQ152" i="9"/>
  <c r="BP92" i="9"/>
  <c r="BP87" i="9"/>
  <c r="BP89" i="9"/>
  <c r="BP94" i="9"/>
  <c r="BP96" i="9"/>
  <c r="BP100" i="9"/>
  <c r="BP106" i="9"/>
  <c r="BP114" i="9"/>
  <c r="BP121" i="9"/>
  <c r="BP126" i="9"/>
  <c r="BP129" i="9"/>
  <c r="BP132" i="9"/>
  <c r="BP135" i="9"/>
  <c r="BP138" i="9"/>
  <c r="BP140" i="9"/>
  <c r="BP142" i="9"/>
  <c r="BP146" i="9"/>
  <c r="BP148" i="9"/>
  <c r="CM56" i="9"/>
  <c r="CC56" i="9"/>
  <c r="BS56" i="9"/>
  <c r="CE56" i="9"/>
  <c r="CU56" i="9" s="1"/>
  <c r="CL56" i="9"/>
  <c r="CB56" i="9"/>
  <c r="CP56" i="9"/>
  <c r="CK56" i="9"/>
  <c r="CA56" i="9"/>
  <c r="CJ56" i="9"/>
  <c r="BU56" i="9"/>
  <c r="CI56" i="9"/>
  <c r="BW56" i="9"/>
  <c r="BV56" i="9"/>
  <c r="CD56" i="9"/>
  <c r="CT56" i="9" s="1"/>
  <c r="BT56" i="9"/>
  <c r="CD12" i="9"/>
  <c r="BL73" i="9"/>
  <c r="BP66" i="9"/>
  <c r="BQ66" i="9" s="1"/>
  <c r="CI12" i="9"/>
  <c r="BP58" i="9"/>
  <c r="BQ58" i="9" s="1"/>
  <c r="CJ58" i="9" s="1"/>
  <c r="BS12" i="9"/>
  <c r="BV12" i="9"/>
  <c r="BP64" i="9"/>
  <c r="BQ64" i="9" s="1"/>
  <c r="BP72" i="9"/>
  <c r="BQ72" i="9" s="1"/>
  <c r="CC12" i="9"/>
  <c r="BH73" i="9"/>
  <c r="BG73" i="9"/>
  <c r="BP65" i="9"/>
  <c r="BQ65" i="9" s="1"/>
  <c r="BI73" i="9"/>
  <c r="CM45" i="9"/>
  <c r="CC45" i="9"/>
  <c r="BS45" i="9"/>
  <c r="CL45" i="9"/>
  <c r="CB45" i="9"/>
  <c r="CK45" i="9"/>
  <c r="CA45" i="9"/>
  <c r="CJ45" i="9"/>
  <c r="CI45" i="9"/>
  <c r="BW45" i="9"/>
  <c r="CU45" i="9" s="1"/>
  <c r="BV45" i="9"/>
  <c r="CE45" i="9"/>
  <c r="BU45" i="9"/>
  <c r="CD45" i="9"/>
  <c r="BT45" i="9"/>
  <c r="CQ45" i="9"/>
  <c r="BJ73" i="9"/>
  <c r="BK73" i="9"/>
  <c r="BM73" i="9"/>
  <c r="CB58" i="9"/>
  <c r="CL58" i="9"/>
  <c r="CB66" i="9"/>
  <c r="CK20" i="9"/>
  <c r="CL20" i="9"/>
  <c r="CM20" i="9"/>
  <c r="AZ17" i="9"/>
  <c r="CJ20" i="9"/>
  <c r="BW20" i="9"/>
  <c r="CI20" i="9"/>
  <c r="BV20" i="9"/>
  <c r="BU20" i="9"/>
  <c r="CB20" i="9"/>
  <c r="CE20" i="9"/>
  <c r="BT20" i="9"/>
  <c r="CD20" i="9"/>
  <c r="BS20" i="9"/>
  <c r="CC20" i="9"/>
  <c r="BS15" i="9"/>
  <c r="CM15" i="9"/>
  <c r="CL15" i="9"/>
  <c r="CD15" i="9"/>
  <c r="CC15" i="9"/>
  <c r="CB15" i="9"/>
  <c r="CA15" i="9"/>
  <c r="CD23" i="9"/>
  <c r="CE23" i="9"/>
  <c r="CI23" i="9"/>
  <c r="CC23" i="9"/>
  <c r="CA23" i="9"/>
  <c r="CL23" i="9"/>
  <c r="BW23" i="9"/>
  <c r="CK23" i="9"/>
  <c r="BU23" i="9"/>
  <c r="AZ20" i="9"/>
  <c r="CJ23" i="9"/>
  <c r="BT23" i="9"/>
  <c r="CL31" i="9"/>
  <c r="BW31" i="9"/>
  <c r="CK31" i="9"/>
  <c r="AZ28" i="9"/>
  <c r="CJ31" i="9"/>
  <c r="CK4" i="9"/>
  <c r="CL4" i="9"/>
  <c r="BU4" i="9"/>
  <c r="CJ4" i="9"/>
  <c r="BW4" i="9"/>
  <c r="CI4" i="9"/>
  <c r="BV4" i="9"/>
  <c r="CE4" i="9"/>
  <c r="BT4" i="9"/>
  <c r="CC4" i="9"/>
  <c r="CD4" i="9"/>
  <c r="BS4" i="9"/>
  <c r="AZ4" i="9"/>
  <c r="BT15" i="9"/>
  <c r="AZ33" i="9"/>
  <c r="CM36" i="9"/>
  <c r="CC36" i="9"/>
  <c r="CA36" i="9"/>
  <c r="BP48" i="9"/>
  <c r="BQ48" i="9" s="1"/>
  <c r="CA48" i="9" s="1"/>
  <c r="BT12" i="9"/>
  <c r="CE12" i="9"/>
  <c r="BP55" i="9"/>
  <c r="BQ55" i="9" s="1"/>
  <c r="BP62" i="9"/>
  <c r="BQ62" i="9" s="1"/>
  <c r="BS62" i="9" s="1"/>
  <c r="CB7" i="9"/>
  <c r="BU12" i="9"/>
  <c r="BP51" i="9"/>
  <c r="BQ51" i="9" s="1"/>
  <c r="AZ7" i="9"/>
  <c r="CM65" i="9"/>
  <c r="CE7" i="9"/>
  <c r="BW12" i="9"/>
  <c r="CJ12" i="9"/>
  <c r="BS65" i="9"/>
  <c r="BP68" i="9"/>
  <c r="BQ68" i="9" s="1"/>
  <c r="BT68" i="9" s="1"/>
  <c r="CL12" i="9"/>
  <c r="BU65" i="9"/>
  <c r="CB12" i="9"/>
  <c r="CM12" i="9"/>
  <c r="BP46" i="9"/>
  <c r="BQ46" i="9" s="1"/>
  <c r="BP47" i="9"/>
  <c r="BQ47" i="9" s="1"/>
  <c r="CA47" i="9" s="1"/>
  <c r="AZ10" i="9"/>
  <c r="CI48" i="9"/>
  <c r="CL48" i="9"/>
  <c r="CJ48" i="9"/>
  <c r="CE48" i="9"/>
  <c r="CD48" i="9"/>
  <c r="CM48" i="9"/>
  <c r="BU55" i="9"/>
  <c r="BT55" i="9"/>
  <c r="BS55" i="9"/>
  <c r="CK55" i="9"/>
  <c r="CI55" i="9"/>
  <c r="BV55" i="9"/>
  <c r="CJ41" i="9"/>
  <c r="CI41" i="9"/>
  <c r="BW41" i="9"/>
  <c r="BV41" i="9"/>
  <c r="CE41" i="9"/>
  <c r="BU41" i="9"/>
  <c r="CD41" i="9"/>
  <c r="BT41" i="9"/>
  <c r="CM41" i="9"/>
  <c r="CC41" i="9"/>
  <c r="BS41" i="9"/>
  <c r="CL41" i="9"/>
  <c r="CB41" i="9"/>
  <c r="CK41" i="9"/>
  <c r="CA41" i="9"/>
  <c r="CM40" i="9"/>
  <c r="CC40" i="9"/>
  <c r="BS40" i="9"/>
  <c r="CL40" i="9"/>
  <c r="CB40" i="9"/>
  <c r="CK40" i="9"/>
  <c r="CA40" i="9"/>
  <c r="CJ40" i="9"/>
  <c r="CI40" i="9"/>
  <c r="BW40" i="9"/>
  <c r="BV40" i="9"/>
  <c r="CE40" i="9"/>
  <c r="BU40" i="9"/>
  <c r="CD40" i="9"/>
  <c r="BT40" i="9"/>
  <c r="CL43" i="9"/>
  <c r="CB43" i="9"/>
  <c r="CK43" i="9"/>
  <c r="CA43" i="9"/>
  <c r="CJ43" i="9"/>
  <c r="CR43" i="9" s="1"/>
  <c r="CI43" i="9"/>
  <c r="BW43" i="9"/>
  <c r="BV43" i="9"/>
  <c r="CE43" i="9"/>
  <c r="BU43" i="9"/>
  <c r="CD43" i="9"/>
  <c r="BT43" i="9"/>
  <c r="CM43" i="9"/>
  <c r="CC43" i="9"/>
  <c r="BS43" i="9"/>
  <c r="CQ43" i="9" s="1"/>
  <c r="CI44" i="9"/>
  <c r="BW44" i="9"/>
  <c r="BV44" i="9"/>
  <c r="CE44" i="9"/>
  <c r="BU44" i="9"/>
  <c r="CD44" i="9"/>
  <c r="BT44" i="9"/>
  <c r="CM44" i="9"/>
  <c r="CU44" i="9" s="1"/>
  <c r="CC44" i="9"/>
  <c r="BS44" i="9"/>
  <c r="CL44" i="9"/>
  <c r="CB44" i="9"/>
  <c r="CK44" i="9"/>
  <c r="CA44" i="9"/>
  <c r="CJ44" i="9"/>
  <c r="CD46" i="9"/>
  <c r="BT46" i="9"/>
  <c r="CC46" i="9"/>
  <c r="CL46" i="9"/>
  <c r="CB46" i="9"/>
  <c r="CA46" i="9"/>
  <c r="CJ46" i="9"/>
  <c r="BW46" i="9"/>
  <c r="CE46" i="9"/>
  <c r="BU46" i="9"/>
  <c r="CL47" i="9"/>
  <c r="CB47" i="9"/>
  <c r="CM47" i="9"/>
  <c r="CK47" i="9"/>
  <c r="CJ47" i="9"/>
  <c r="BW47" i="9"/>
  <c r="CI47" i="9"/>
  <c r="BV47" i="9"/>
  <c r="BU47" i="9"/>
  <c r="CE47" i="9"/>
  <c r="CD47" i="9"/>
  <c r="BS47" i="9"/>
  <c r="CC47" i="9"/>
  <c r="CE59" i="9"/>
  <c r="BP60" i="9"/>
  <c r="BQ60" i="9" s="1"/>
  <c r="CM62" i="9"/>
  <c r="CC62" i="9"/>
  <c r="CL62" i="9"/>
  <c r="CB62" i="9"/>
  <c r="CK62" i="9"/>
  <c r="CA62" i="9"/>
  <c r="CJ62" i="9"/>
  <c r="CI62" i="9"/>
  <c r="BW62" i="9"/>
  <c r="BU62" i="9"/>
  <c r="BP70" i="9"/>
  <c r="BQ70" i="9" s="1"/>
  <c r="BP39" i="9"/>
  <c r="BQ39" i="9" s="1"/>
  <c r="BP42" i="9"/>
  <c r="BQ42" i="9" s="1"/>
  <c r="BU50" i="9"/>
  <c r="BT51" i="9"/>
  <c r="BP54" i="9"/>
  <c r="BQ54" i="9" s="1"/>
  <c r="BP57" i="9"/>
  <c r="BQ57" i="9" s="1"/>
  <c r="CI66" i="9"/>
  <c r="BW66" i="9"/>
  <c r="BV66" i="9"/>
  <c r="CE66" i="9"/>
  <c r="CD66" i="9"/>
  <c r="BT66" i="9"/>
  <c r="CM66" i="9"/>
  <c r="CC66" i="9"/>
  <c r="BS66" i="9"/>
  <c r="CK66" i="9"/>
  <c r="CA66" i="9"/>
  <c r="BW50" i="9"/>
  <c r="BP53" i="9"/>
  <c r="BQ53" i="9" s="1"/>
  <c r="CD59" i="9"/>
  <c r="CT59" i="9" s="1"/>
  <c r="BT59" i="9"/>
  <c r="CM59" i="9"/>
  <c r="CC59" i="9"/>
  <c r="BS59" i="9"/>
  <c r="CL59" i="9"/>
  <c r="CB59" i="9"/>
  <c r="CK59" i="9"/>
  <c r="CA59" i="9"/>
  <c r="CJ59" i="9"/>
  <c r="BV59" i="9"/>
  <c r="CE64" i="9"/>
  <c r="BU64" i="9"/>
  <c r="CD64" i="9"/>
  <c r="BT64" i="9"/>
  <c r="CM64" i="9"/>
  <c r="CC64" i="9"/>
  <c r="BS64" i="9"/>
  <c r="CL64" i="9"/>
  <c r="CB64" i="9"/>
  <c r="CK64" i="9"/>
  <c r="CA64" i="9"/>
  <c r="CI64" i="9"/>
  <c r="BW64" i="9"/>
  <c r="CE50" i="9"/>
  <c r="CI51" i="9"/>
  <c r="BS51" i="9"/>
  <c r="BV64" i="9"/>
  <c r="CK68" i="9"/>
  <c r="CA68" i="9"/>
  <c r="CJ68" i="9"/>
  <c r="CI68" i="9"/>
  <c r="BW68" i="9"/>
  <c r="BV68" i="9"/>
  <c r="CE68" i="9"/>
  <c r="CM68" i="9"/>
  <c r="CC68" i="9"/>
  <c r="BS68" i="9"/>
  <c r="CD68" i="9"/>
  <c r="BP71" i="9"/>
  <c r="BQ71" i="9" s="1"/>
  <c r="CR41" i="9"/>
  <c r="BV72" i="9"/>
  <c r="CE72" i="9"/>
  <c r="BU72" i="9"/>
  <c r="CD72" i="9"/>
  <c r="BT72" i="9"/>
  <c r="CM72" i="9"/>
  <c r="CC72" i="9"/>
  <c r="BS72" i="9"/>
  <c r="CL72" i="9"/>
  <c r="CB72" i="9"/>
  <c r="CK72" i="9"/>
  <c r="CA72" i="9"/>
  <c r="CI72" i="9"/>
  <c r="BW72" i="9"/>
  <c r="BP38" i="9"/>
  <c r="CI58" i="9"/>
  <c r="BW58" i="9"/>
  <c r="BV58" i="9"/>
  <c r="CE58" i="9"/>
  <c r="BU58" i="9"/>
  <c r="CD58" i="9"/>
  <c r="BT58" i="9"/>
  <c r="CM58" i="9"/>
  <c r="CC58" i="9"/>
  <c r="BS58" i="9"/>
  <c r="CK58" i="9"/>
  <c r="CA58" i="9"/>
  <c r="BU59" i="9"/>
  <c r="CD62" i="9"/>
  <c r="BP63" i="9"/>
  <c r="BQ63" i="9" s="1"/>
  <c r="CL65" i="9"/>
  <c r="CB65" i="9"/>
  <c r="CK65" i="9"/>
  <c r="CA65" i="9"/>
  <c r="CJ65" i="9"/>
  <c r="CI65" i="9"/>
  <c r="BW65" i="9"/>
  <c r="BV65" i="9"/>
  <c r="CD65" i="9"/>
  <c r="BT65" i="9"/>
  <c r="CE65" i="9"/>
  <c r="CJ66" i="9"/>
  <c r="BP49" i="9"/>
  <c r="BQ49" i="9" s="1"/>
  <c r="CD50" i="9"/>
  <c r="BT50" i="9"/>
  <c r="CM50" i="9"/>
  <c r="CC50" i="9"/>
  <c r="BS50" i="9"/>
  <c r="CL50" i="9"/>
  <c r="CB50" i="9"/>
  <c r="CP50" i="9"/>
  <c r="CK50" i="9"/>
  <c r="CA50" i="9"/>
  <c r="CJ50" i="9"/>
  <c r="BV50" i="9"/>
  <c r="CS50" i="9"/>
  <c r="BW59" i="9"/>
  <c r="CU59" i="9" s="1"/>
  <c r="CJ64" i="9"/>
  <c r="BP67" i="9"/>
  <c r="BQ67" i="9" s="1"/>
  <c r="CJ72" i="9"/>
  <c r="BP52" i="9"/>
  <c r="BQ52" i="9" s="1"/>
  <c r="BP61" i="9"/>
  <c r="BQ61" i="9" s="1"/>
  <c r="BP69" i="9"/>
  <c r="BQ69" i="9" s="1"/>
  <c r="CI28" i="9"/>
  <c r="BW28" i="9"/>
  <c r="CK28" i="9"/>
  <c r="CJ28" i="9"/>
  <c r="BV28" i="9"/>
  <c r="BU28" i="9"/>
  <c r="CL28" i="9"/>
  <c r="CA28" i="9"/>
  <c r="CM28" i="9"/>
  <c r="CI7" i="9"/>
  <c r="BW7" i="9"/>
  <c r="BV7" i="9"/>
  <c r="CJ7" i="9"/>
  <c r="CD7" i="9"/>
  <c r="BS28" i="9"/>
  <c r="CE36" i="9"/>
  <c r="BU36" i="9"/>
  <c r="CD36" i="9"/>
  <c r="BS36" i="9"/>
  <c r="CJ36" i="9"/>
  <c r="BV36" i="9"/>
  <c r="CI36" i="9"/>
  <c r="BT36" i="9"/>
  <c r="CB36" i="9"/>
  <c r="CK36" i="9"/>
  <c r="BW36" i="9"/>
  <c r="BT28" i="9"/>
  <c r="BV31" i="9"/>
  <c r="CE31" i="9"/>
  <c r="BT31" i="9"/>
  <c r="CD31" i="9"/>
  <c r="BS31" i="9"/>
  <c r="CC31" i="9"/>
  <c r="CI31" i="9"/>
  <c r="BU31" i="9"/>
  <c r="CM31" i="9"/>
  <c r="CB28" i="9"/>
  <c r="BT7" i="9"/>
  <c r="CL7" i="9"/>
  <c r="CC28" i="9"/>
  <c r="BS7" i="9"/>
  <c r="CK7" i="9"/>
  <c r="BU7" i="9"/>
  <c r="CM7" i="9"/>
  <c r="CI15" i="9"/>
  <c r="BW15" i="9"/>
  <c r="BV15" i="9"/>
  <c r="CE15" i="9"/>
  <c r="CU15" i="9" s="1"/>
  <c r="BU15" i="9"/>
  <c r="CJ15" i="9"/>
  <c r="CR15" i="9" s="1"/>
  <c r="CK15" i="9"/>
  <c r="CD28" i="9"/>
  <c r="CA31" i="9"/>
  <c r="CL36" i="9"/>
  <c r="CA7" i="9"/>
  <c r="CE28" i="9"/>
  <c r="CB31" i="9"/>
  <c r="CA4" i="9"/>
  <c r="CC6" i="9"/>
  <c r="CA12" i="9"/>
  <c r="CA20" i="9"/>
  <c r="BS23" i="9"/>
  <c r="CC32" i="9"/>
  <c r="BV23" i="9"/>
  <c r="CB23" i="9"/>
  <c r="CM23" i="9"/>
  <c r="CC34" i="9"/>
  <c r="CK37" i="9"/>
  <c r="CR100" i="9"/>
  <c r="CS83" i="9"/>
  <c r="CT96" i="9"/>
  <c r="O31" i="9"/>
  <c r="Q2" i="9"/>
  <c r="Q5" i="9"/>
  <c r="M7" i="9"/>
  <c r="Q7" i="9" s="1"/>
  <c r="M17" i="9"/>
  <c r="Q19" i="9"/>
  <c r="Q26" i="9"/>
  <c r="BP16" i="9"/>
  <c r="BQ16" i="9" s="1"/>
  <c r="BP24" i="9"/>
  <c r="BQ24" i="9" s="1"/>
  <c r="BP32" i="9"/>
  <c r="BQ32" i="9" s="1"/>
  <c r="CB32" i="9" s="1"/>
  <c r="M30" i="9"/>
  <c r="Q30" i="9" s="1"/>
  <c r="BP6" i="9"/>
  <c r="BQ6" i="9" s="1"/>
  <c r="BP14" i="9"/>
  <c r="BQ14" i="9" s="1"/>
  <c r="CK14" i="9" s="1"/>
  <c r="BP22" i="9"/>
  <c r="BQ22" i="9" s="1"/>
  <c r="BP30" i="9"/>
  <c r="BQ30" i="9" s="1"/>
  <c r="CR124" i="9"/>
  <c r="F74" i="9" s="1"/>
  <c r="Q25" i="9"/>
  <c r="M27" i="9"/>
  <c r="F31" i="9"/>
  <c r="L31" i="9" s="1"/>
  <c r="M9" i="9"/>
  <c r="Q14" i="9"/>
  <c r="Q21" i="9"/>
  <c r="M23" i="9"/>
  <c r="Q23" i="9" s="1"/>
  <c r="BP5" i="9"/>
  <c r="BQ5" i="9" s="1"/>
  <c r="BP13" i="9"/>
  <c r="BQ13" i="9" s="1"/>
  <c r="BP21" i="9"/>
  <c r="BQ21" i="9" s="1"/>
  <c r="CL21" i="9" s="1"/>
  <c r="BP29" i="9"/>
  <c r="BQ29" i="9" s="1"/>
  <c r="BP37" i="9"/>
  <c r="BQ37" i="9" s="1"/>
  <c r="E31" i="9"/>
  <c r="G31" i="9"/>
  <c r="N31" i="9" s="1"/>
  <c r="O3" i="9"/>
  <c r="H31" i="9"/>
  <c r="P31" i="9" s="1"/>
  <c r="BP11" i="9"/>
  <c r="BQ11" i="9" s="1"/>
  <c r="BP19" i="9"/>
  <c r="BQ19" i="9" s="1"/>
  <c r="BP27" i="9"/>
  <c r="BQ27" i="9" s="1"/>
  <c r="BP35" i="9"/>
  <c r="BQ35" i="9" s="1"/>
  <c r="Q15" i="9"/>
  <c r="C92" i="9"/>
  <c r="BP10" i="9"/>
  <c r="BQ10" i="9" s="1"/>
  <c r="BP18" i="9"/>
  <c r="BQ18" i="9" s="1"/>
  <c r="BP26" i="9"/>
  <c r="BQ26" i="9" s="1"/>
  <c r="BP34" i="9"/>
  <c r="BQ34" i="9" s="1"/>
  <c r="CR92" i="9"/>
  <c r="BP9" i="9"/>
  <c r="BQ9" i="9" s="1"/>
  <c r="BP17" i="9"/>
  <c r="BQ17" i="9" s="1"/>
  <c r="BP25" i="9"/>
  <c r="BQ25" i="9" s="1"/>
  <c r="BP33" i="9"/>
  <c r="BQ33" i="9" s="1"/>
  <c r="CT94" i="9"/>
  <c r="CS94" i="9"/>
  <c r="CR94" i="9"/>
  <c r="CR135" i="9"/>
  <c r="CR121" i="9"/>
  <c r="CQ92" i="9"/>
  <c r="CT106" i="9"/>
  <c r="CQ132" i="9"/>
  <c r="CQ124" i="9"/>
  <c r="E74" i="9" s="1"/>
  <c r="CS146" i="9"/>
  <c r="CQ146" i="9"/>
  <c r="BQ3" i="9"/>
  <c r="C93" i="9"/>
  <c r="C61" i="9"/>
  <c r="C79" i="9"/>
  <c r="C47" i="9"/>
  <c r="C81" i="9"/>
  <c r="C75" i="9"/>
  <c r="C41" i="9"/>
  <c r="C56" i="9"/>
  <c r="C48" i="9"/>
  <c r="C66" i="9"/>
  <c r="C76" i="9"/>
  <c r="C46" i="9"/>
  <c r="C38" i="9"/>
  <c r="C87" i="9"/>
  <c r="C71" i="9"/>
  <c r="C35" i="9"/>
  <c r="C59" i="9"/>
  <c r="C83" i="9"/>
  <c r="C37" i="9"/>
  <c r="C86" i="9"/>
  <c r="C45" i="9"/>
  <c r="C77" i="9"/>
  <c r="C62" i="9"/>
  <c r="C80" i="9"/>
  <c r="C51" i="9"/>
  <c r="C55" i="9"/>
  <c r="C58" i="9"/>
  <c r="C88" i="9"/>
  <c r="C90" i="9"/>
  <c r="C89" i="9"/>
  <c r="C91" i="9"/>
  <c r="C57" i="9"/>
  <c r="C44" i="9"/>
  <c r="C73" i="9"/>
  <c r="C54" i="9"/>
  <c r="C36" i="9"/>
  <c r="C67" i="9"/>
  <c r="C39" i="9"/>
  <c r="C34" i="9"/>
  <c r="C43" i="9"/>
  <c r="C69" i="9"/>
  <c r="C72" i="9"/>
  <c r="C40" i="9"/>
  <c r="C49" i="9"/>
  <c r="C85" i="9"/>
  <c r="C52" i="9"/>
  <c r="C53" i="9"/>
  <c r="C50" i="9"/>
  <c r="C82" i="9"/>
  <c r="C84" i="9"/>
  <c r="CU31" i="9"/>
  <c r="BP86" i="9"/>
  <c r="BP84" i="9"/>
  <c r="BP88" i="9"/>
  <c r="BP85" i="9"/>
  <c r="BP97" i="9"/>
  <c r="CQ91" i="9"/>
  <c r="CS91" i="9"/>
  <c r="CU96" i="9"/>
  <c r="CS99" i="9"/>
  <c r="BP102" i="9"/>
  <c r="BP82" i="9"/>
  <c r="BP98" i="9"/>
  <c r="BP101" i="9"/>
  <c r="BP95" i="9"/>
  <c r="BP103" i="9"/>
  <c r="CQ106" i="9"/>
  <c r="BP90" i="9"/>
  <c r="BP93" i="9"/>
  <c r="BP111" i="9"/>
  <c r="BP105" i="9"/>
  <c r="BP108" i="9"/>
  <c r="BP113" i="9"/>
  <c r="BP116" i="9"/>
  <c r="BP109" i="9"/>
  <c r="BP117" i="9"/>
  <c r="BP118" i="9"/>
  <c r="BP104" i="9"/>
  <c r="BP112" i="9"/>
  <c r="BP107" i="9"/>
  <c r="BP115" i="9"/>
  <c r="BP110" i="9"/>
  <c r="BP119" i="9"/>
  <c r="BP127" i="9"/>
  <c r="BP122" i="9"/>
  <c r="BP130" i="9"/>
  <c r="BP125" i="9"/>
  <c r="BP120" i="9"/>
  <c r="BP128" i="9"/>
  <c r="BP123" i="9"/>
  <c r="BP131" i="9"/>
  <c r="CT140" i="9"/>
  <c r="BP133" i="9"/>
  <c r="BP141" i="9"/>
  <c r="BP149" i="9"/>
  <c r="BP136" i="9"/>
  <c r="BP144" i="9"/>
  <c r="BP139" i="9"/>
  <c r="BP147" i="9"/>
  <c r="BP134" i="9"/>
  <c r="BP150" i="9"/>
  <c r="BP137" i="9"/>
  <c r="BP145" i="9"/>
  <c r="K31" i="9"/>
  <c r="AY14" i="8"/>
  <c r="AZ14" i="8"/>
  <c r="BA22" i="8"/>
  <c r="AY22" i="8"/>
  <c r="AX22" i="8"/>
  <c r="AZ22" i="8"/>
  <c r="AZ3" i="8"/>
  <c r="BF3" i="8"/>
  <c r="BP3" i="8" s="1"/>
  <c r="AY3" i="8"/>
  <c r="BM5" i="8"/>
  <c r="H6" i="8"/>
  <c r="BH9" i="8"/>
  <c r="BG9" i="8"/>
  <c r="BB11" i="8"/>
  <c r="AR13" i="8"/>
  <c r="I17" i="8"/>
  <c r="BH18" i="8"/>
  <c r="K20" i="8"/>
  <c r="K22" i="8"/>
  <c r="AR25" i="8"/>
  <c r="AR27" i="8"/>
  <c r="AR29" i="8"/>
  <c r="BO29" i="8"/>
  <c r="BM30" i="8"/>
  <c r="BB31" i="8"/>
  <c r="BH33" i="8"/>
  <c r="AP34" i="8"/>
  <c r="BA34" i="8" s="1"/>
  <c r="K38" i="8"/>
  <c r="BO38" i="8"/>
  <c r="BN39" i="8"/>
  <c r="L40" i="8"/>
  <c r="K41" i="8"/>
  <c r="BO41" i="8"/>
  <c r="BM42" i="8"/>
  <c r="H3" i="8"/>
  <c r="BT82" i="9" s="1"/>
  <c r="BT152" i="9" s="1"/>
  <c r="AX3" i="8"/>
  <c r="AP10" i="8"/>
  <c r="AY10" i="8" s="1"/>
  <c r="BB17" i="8"/>
  <c r="BB20" i="8"/>
  <c r="BG22" i="8"/>
  <c r="BM31" i="8"/>
  <c r="BG38" i="8"/>
  <c r="AR41" i="8"/>
  <c r="BM10" i="8"/>
  <c r="BG3" i="8"/>
  <c r="BL3" i="8" s="1"/>
  <c r="I3" i="8"/>
  <c r="CK82" i="9" s="1"/>
  <c r="AR7" i="8"/>
  <c r="BN12" i="8"/>
  <c r="BM18" i="8"/>
  <c r="BN32" i="8"/>
  <c r="K34" i="8"/>
  <c r="BM37" i="8"/>
  <c r="BG41" i="8"/>
  <c r="BM6" i="8"/>
  <c r="K10" i="8"/>
  <c r="K16" i="8"/>
  <c r="BN18" i="8"/>
  <c r="BM20" i="8"/>
  <c r="BN21" i="8"/>
  <c r="BF22" i="8"/>
  <c r="BO23" i="8"/>
  <c r="AP26" i="8"/>
  <c r="BN26" i="8"/>
  <c r="AP30" i="8"/>
  <c r="BA30" i="8" s="1"/>
  <c r="J32" i="8"/>
  <c r="BG34" i="8"/>
  <c r="J35" i="8"/>
  <c r="J36" i="8"/>
  <c r="BO39" i="8"/>
  <c r="BM40" i="8"/>
  <c r="AP42" i="8"/>
  <c r="BA42" i="8" s="1"/>
  <c r="K3" i="8"/>
  <c r="CI82" i="9" s="1"/>
  <c r="CI152" i="9" s="1"/>
  <c r="BG4" i="8"/>
  <c r="AR14" i="8"/>
  <c r="BH3" i="8"/>
  <c r="BM3" i="8" s="1"/>
  <c r="J16" i="8"/>
  <c r="L17" i="8"/>
  <c r="K19" i="8"/>
  <c r="BM24" i="8"/>
  <c r="BB27" i="8"/>
  <c r="L4" i="8"/>
  <c r="BG5" i="8"/>
  <c r="BM8" i="8"/>
  <c r="I13" i="8"/>
  <c r="BN15" i="8"/>
  <c r="BG17" i="8"/>
  <c r="J5" i="8"/>
  <c r="K9" i="8"/>
  <c r="AR10" i="8"/>
  <c r="BK10" i="8" s="1"/>
  <c r="J12" i="8"/>
  <c r="L13" i="8"/>
  <c r="BB13" i="8"/>
  <c r="BL13" i="8" s="1"/>
  <c r="AP18" i="8"/>
  <c r="BK18" i="8" s="1"/>
  <c r="BB19" i="8"/>
  <c r="L22" i="8"/>
  <c r="BN24" i="8"/>
  <c r="BM25" i="8"/>
  <c r="K26" i="8"/>
  <c r="BM27" i="8"/>
  <c r="BM29" i="8"/>
  <c r="K30" i="8"/>
  <c r="BO30" i="8"/>
  <c r="K32" i="8"/>
  <c r="BF34" i="8"/>
  <c r="BH35" i="8"/>
  <c r="K36" i="8"/>
  <c r="BO36" i="8"/>
  <c r="BN37" i="8"/>
  <c r="K42" i="8"/>
  <c r="BO42" i="8"/>
  <c r="BL9" i="8"/>
  <c r="BM32" i="8"/>
  <c r="H5" i="8"/>
  <c r="BO6" i="8"/>
  <c r="BM7" i="8"/>
  <c r="BG10" i="8"/>
  <c r="K12" i="8"/>
  <c r="H14" i="8"/>
  <c r="BG14" i="8"/>
  <c r="BG21" i="8"/>
  <c r="BL21" i="8" s="1"/>
  <c r="J24" i="8"/>
  <c r="BG26" i="8"/>
  <c r="J28" i="8"/>
  <c r="BG30" i="8"/>
  <c r="BB36" i="8"/>
  <c r="AR39" i="8"/>
  <c r="BM39" i="8"/>
  <c r="BM41" i="8"/>
  <c r="BG42" i="8"/>
  <c r="I5" i="8"/>
  <c r="BM13" i="8"/>
  <c r="BM19" i="8"/>
  <c r="BM38" i="8"/>
  <c r="I40" i="8"/>
  <c r="BM15" i="8"/>
  <c r="BO3" i="8"/>
  <c r="BO4" i="8"/>
  <c r="BN20" i="8"/>
  <c r="BN29" i="8"/>
  <c r="BO33" i="8"/>
  <c r="K37" i="8"/>
  <c r="BN41" i="8"/>
  <c r="BA3" i="8"/>
  <c r="BO5" i="8"/>
  <c r="AS6" i="8"/>
  <c r="BB6" i="8"/>
  <c r="BL6" i="8" s="1"/>
  <c r="I6" i="8"/>
  <c r="BB8" i="8"/>
  <c r="I8" i="8"/>
  <c r="AP8" i="8"/>
  <c r="AX8" i="8"/>
  <c r="AR4" i="8"/>
  <c r="BC4" i="8"/>
  <c r="BM4" i="8" s="1"/>
  <c r="AR5" i="8"/>
  <c r="K7" i="8"/>
  <c r="BN7" i="8"/>
  <c r="K8" i="8"/>
  <c r="BN8" i="8"/>
  <c r="BN9" i="8"/>
  <c r="AS10" i="8"/>
  <c r="BF10" i="8" s="1"/>
  <c r="BP10" i="8" s="1"/>
  <c r="BO11" i="8"/>
  <c r="AT13" i="8"/>
  <c r="J13" i="8"/>
  <c r="BO14" i="8"/>
  <c r="K15" i="8"/>
  <c r="BC23" i="8"/>
  <c r="AR12" i="8"/>
  <c r="H12" i="8"/>
  <c r="BG12" i="8"/>
  <c r="AS7" i="8"/>
  <c r="BM9" i="8"/>
  <c r="AU10" i="8"/>
  <c r="AZ10" i="8"/>
  <c r="H11" i="8"/>
  <c r="AP11" i="8"/>
  <c r="AX11" i="8" s="1"/>
  <c r="BE12" i="8"/>
  <c r="BO12" i="8" s="1"/>
  <c r="BB15" i="8"/>
  <c r="BN17" i="8"/>
  <c r="AS18" i="8"/>
  <c r="BF18" i="8" s="1"/>
  <c r="BO19" i="8"/>
  <c r="BN22" i="8"/>
  <c r="AT5" i="8"/>
  <c r="AU4" i="8"/>
  <c r="AP5" i="8"/>
  <c r="AY5" i="8" s="1"/>
  <c r="K6" i="8"/>
  <c r="AT9" i="8"/>
  <c r="J9" i="8"/>
  <c r="BO10" i="8"/>
  <c r="K11" i="8"/>
  <c r="AR20" i="8"/>
  <c r="H20" i="8"/>
  <c r="BG20" i="8"/>
  <c r="BL20" i="8" s="1"/>
  <c r="AR8" i="8"/>
  <c r="BK8" i="8" s="1"/>
  <c r="H8" i="8"/>
  <c r="BG8" i="8"/>
  <c r="BF8" i="8"/>
  <c r="BP8" i="8" s="1"/>
  <c r="AR23" i="8"/>
  <c r="BG23" i="8"/>
  <c r="H23" i="8"/>
  <c r="BB7" i="8"/>
  <c r="AQ5" i="8"/>
  <c r="K5" i="8"/>
  <c r="BI5" i="8"/>
  <c r="BN5" i="8" s="1"/>
  <c r="AZ5" i="8"/>
  <c r="BB5" i="8"/>
  <c r="BL5" i="8" s="1"/>
  <c r="AP6" i="8"/>
  <c r="AZ6" i="8" s="1"/>
  <c r="BI6" i="8"/>
  <c r="BN6" i="8" s="1"/>
  <c r="AU7" i="8"/>
  <c r="BM11" i="8"/>
  <c r="BK14" i="8"/>
  <c r="BM14" i="8"/>
  <c r="BA14" i="8"/>
  <c r="AU15" i="8"/>
  <c r="BN16" i="8"/>
  <c r="AS17" i="8"/>
  <c r="BM17" i="8"/>
  <c r="BL17" i="8"/>
  <c r="AU18" i="8"/>
  <c r="AZ18" i="8"/>
  <c r="H19" i="8"/>
  <c r="AP19" i="8"/>
  <c r="BA19" i="8" s="1"/>
  <c r="AX19" i="8"/>
  <c r="BE20" i="8"/>
  <c r="BO20" i="8" s="1"/>
  <c r="BM22" i="8"/>
  <c r="J4" i="8"/>
  <c r="H7" i="8"/>
  <c r="J8" i="8"/>
  <c r="BN10" i="8"/>
  <c r="BF14" i="8"/>
  <c r="BP14" i="8" s="1"/>
  <c r="AT17" i="8"/>
  <c r="J17" i="8"/>
  <c r="AR32" i="8"/>
  <c r="H32" i="8"/>
  <c r="BG32" i="8"/>
  <c r="H39" i="8"/>
  <c r="AP39" i="8"/>
  <c r="AX39" i="8"/>
  <c r="J39" i="8"/>
  <c r="AP4" i="8"/>
  <c r="BA4" i="8" s="1"/>
  <c r="AS5" i="8"/>
  <c r="AR6" i="8"/>
  <c r="L8" i="8"/>
  <c r="AR16" i="8"/>
  <c r="H16" i="8"/>
  <c r="BG16" i="8"/>
  <c r="AT25" i="8"/>
  <c r="J25" i="8"/>
  <c r="H4" i="8"/>
  <c r="BB4" i="8"/>
  <c r="BL4" i="8" s="1"/>
  <c r="AP7" i="8"/>
  <c r="AX7" i="8"/>
  <c r="AY7" i="8"/>
  <c r="BA10" i="8"/>
  <c r="H15" i="8"/>
  <c r="AP15" i="8"/>
  <c r="AX15" i="8" s="1"/>
  <c r="BO16" i="8"/>
  <c r="AT22" i="8"/>
  <c r="J22" i="8"/>
  <c r="BK39" i="8"/>
  <c r="AP9" i="8"/>
  <c r="AY9" i="8" s="1"/>
  <c r="I10" i="8"/>
  <c r="BB10" i="8"/>
  <c r="BL10" i="8" s="1"/>
  <c r="AP13" i="8"/>
  <c r="AY13" i="8" s="1"/>
  <c r="I14" i="8"/>
  <c r="BB14" i="8"/>
  <c r="BL14" i="8" s="1"/>
  <c r="AP17" i="8"/>
  <c r="AY17" i="8" s="1"/>
  <c r="I18" i="8"/>
  <c r="BB18" i="8"/>
  <c r="BL18" i="8" s="1"/>
  <c r="I21" i="8"/>
  <c r="AS21" i="8"/>
  <c r="AQ22" i="8"/>
  <c r="BB23" i="8"/>
  <c r="BL23" i="8" s="1"/>
  <c r="BN23" i="8"/>
  <c r="BM26" i="8"/>
  <c r="BO27" i="8"/>
  <c r="AR28" i="8"/>
  <c r="H28" i="8"/>
  <c r="BG28" i="8"/>
  <c r="AS30" i="8"/>
  <c r="BF30" i="8" s="1"/>
  <c r="BN33" i="8"/>
  <c r="H35" i="8"/>
  <c r="AP35" i="8"/>
  <c r="AQ35" i="8"/>
  <c r="BN35" i="8"/>
  <c r="AU38" i="8"/>
  <c r="AZ38" i="8"/>
  <c r="AQ39" i="8"/>
  <c r="BF39" i="8"/>
  <c r="BP39" i="8" s="1"/>
  <c r="AU42" i="8"/>
  <c r="AZ42" i="8"/>
  <c r="L7" i="8"/>
  <c r="H9" i="8"/>
  <c r="AQ9" i="8"/>
  <c r="J10" i="8"/>
  <c r="L11" i="8"/>
  <c r="H13" i="8"/>
  <c r="AQ13" i="8"/>
  <c r="J14" i="8"/>
  <c r="L15" i="8"/>
  <c r="H17" i="8"/>
  <c r="AQ17" i="8"/>
  <c r="J18" i="8"/>
  <c r="L19" i="8"/>
  <c r="AP21" i="8"/>
  <c r="BA21" i="8" s="1"/>
  <c r="J21" i="8"/>
  <c r="H22" i="8"/>
  <c r="BH23" i="8"/>
  <c r="AR24" i="8"/>
  <c r="H24" i="8"/>
  <c r="BG24" i="8"/>
  <c r="AS26" i="8"/>
  <c r="BF26" i="8" s="1"/>
  <c r="H31" i="8"/>
  <c r="AP31" i="8"/>
  <c r="AZ31" i="8" s="1"/>
  <c r="AX31" i="8"/>
  <c r="AQ31" i="8"/>
  <c r="BN31" i="8"/>
  <c r="AU34" i="8"/>
  <c r="AZ34" i="8"/>
  <c r="AP12" i="8"/>
  <c r="AZ12" i="8" s="1"/>
  <c r="AP16" i="8"/>
  <c r="AZ16" i="8" s="1"/>
  <c r="AP20" i="8"/>
  <c r="AZ20" i="8" s="1"/>
  <c r="K21" i="8"/>
  <c r="AZ21" i="8"/>
  <c r="AS23" i="8"/>
  <c r="BN25" i="8"/>
  <c r="H27" i="8"/>
  <c r="AP27" i="8"/>
  <c r="AX27" i="8" s="1"/>
  <c r="AQ27" i="8"/>
  <c r="BN27" i="8"/>
  <c r="AU30" i="8"/>
  <c r="AZ30" i="8"/>
  <c r="K31" i="8"/>
  <c r="BM33" i="8"/>
  <c r="BO34" i="8"/>
  <c r="BM35" i="8"/>
  <c r="AY38" i="8"/>
  <c r="BB39" i="8"/>
  <c r="AS41" i="8"/>
  <c r="AY42" i="8"/>
  <c r="L6" i="8"/>
  <c r="BG7" i="8"/>
  <c r="AQ8" i="8"/>
  <c r="BA8" i="8"/>
  <c r="L10" i="8"/>
  <c r="BG11" i="8"/>
  <c r="BL11" i="8" s="1"/>
  <c r="AQ12" i="8"/>
  <c r="L14" i="8"/>
  <c r="BG15" i="8"/>
  <c r="AQ16" i="8"/>
  <c r="L18" i="8"/>
  <c r="BG19" i="8"/>
  <c r="BL19" i="8" s="1"/>
  <c r="AQ20" i="8"/>
  <c r="L21" i="8"/>
  <c r="AU22" i="8"/>
  <c r="AU26" i="8"/>
  <c r="AZ26" i="8"/>
  <c r="BF27" i="8"/>
  <c r="AY34" i="8"/>
  <c r="AS37" i="8"/>
  <c r="AU37" i="8"/>
  <c r="AT41" i="8"/>
  <c r="J41" i="8"/>
  <c r="BN42" i="8"/>
  <c r="AX10" i="8"/>
  <c r="I12" i="8"/>
  <c r="BB12" i="8"/>
  <c r="BL12" i="8" s="1"/>
  <c r="AX14" i="8"/>
  <c r="I16" i="8"/>
  <c r="BB16" i="8"/>
  <c r="BL16" i="8" s="1"/>
  <c r="AX18" i="8"/>
  <c r="I20" i="8"/>
  <c r="I23" i="8"/>
  <c r="AY30" i="8"/>
  <c r="BF33" i="8"/>
  <c r="BN34" i="8"/>
  <c r="AT37" i="8"/>
  <c r="J37" i="8"/>
  <c r="AU39" i="8"/>
  <c r="AZ39" i="8"/>
  <c r="AU41" i="8"/>
  <c r="AR22" i="8"/>
  <c r="BK22" i="8" s="1"/>
  <c r="BP22" i="8" s="1"/>
  <c r="AP23" i="8"/>
  <c r="AX23" i="8" s="1"/>
  <c r="J23" i="8"/>
  <c r="AT33" i="8"/>
  <c r="J33" i="8"/>
  <c r="AR40" i="8"/>
  <c r="H40" i="8"/>
  <c r="BG40" i="8"/>
  <c r="I7" i="8"/>
  <c r="I11" i="8"/>
  <c r="I15" i="8"/>
  <c r="I19" i="8"/>
  <c r="BH21" i="8"/>
  <c r="BM21" i="8" s="1"/>
  <c r="BB22" i="8"/>
  <c r="BL22" i="8" s="1"/>
  <c r="I22" i="8"/>
  <c r="K23" i="8"/>
  <c r="L23" i="8"/>
  <c r="BN28" i="8"/>
  <c r="AT29" i="8"/>
  <c r="J29" i="8"/>
  <c r="AU31" i="8"/>
  <c r="BM34" i="8"/>
  <c r="BO35" i="8"/>
  <c r="AR36" i="8"/>
  <c r="H36" i="8"/>
  <c r="BG36" i="8"/>
  <c r="BL36" i="8" s="1"/>
  <c r="AS38" i="8"/>
  <c r="BF38" i="8" s="1"/>
  <c r="AY39" i="8"/>
  <c r="AS40" i="8"/>
  <c r="AS42" i="8"/>
  <c r="BF42" i="8" s="1"/>
  <c r="AX24" i="8"/>
  <c r="AP25" i="8"/>
  <c r="AY25" i="8" s="1"/>
  <c r="I26" i="8"/>
  <c r="AR26" i="8"/>
  <c r="BK26" i="8" s="1"/>
  <c r="BB26" i="8"/>
  <c r="BL26" i="8" s="1"/>
  <c r="AP29" i="8"/>
  <c r="AY29" i="8" s="1"/>
  <c r="I30" i="8"/>
  <c r="AR30" i="8"/>
  <c r="BK30" i="8" s="1"/>
  <c r="BB30" i="8"/>
  <c r="BL30" i="8" s="1"/>
  <c r="AP33" i="8"/>
  <c r="AY33" i="8" s="1"/>
  <c r="I34" i="8"/>
  <c r="AR34" i="8"/>
  <c r="BK34" i="8" s="1"/>
  <c r="BP34" i="8" s="1"/>
  <c r="BB34" i="8"/>
  <c r="BL34" i="8" s="1"/>
  <c r="AX36" i="8"/>
  <c r="AP37" i="8"/>
  <c r="AY37" i="8" s="1"/>
  <c r="I38" i="8"/>
  <c r="AR38" i="8"/>
  <c r="BK38" i="8" s="1"/>
  <c r="BB38" i="8"/>
  <c r="BL38" i="8" s="1"/>
  <c r="K39" i="8"/>
  <c r="AP41" i="8"/>
  <c r="AY41" i="8" s="1"/>
  <c r="I42" i="8"/>
  <c r="AR42" i="8"/>
  <c r="BK42" i="8" s="1"/>
  <c r="BB42" i="8"/>
  <c r="BL42" i="8" s="1"/>
  <c r="H25" i="8"/>
  <c r="AQ25" i="8"/>
  <c r="J26" i="8"/>
  <c r="L27" i="8"/>
  <c r="H29" i="8"/>
  <c r="AQ29" i="8"/>
  <c r="J30" i="8"/>
  <c r="L31" i="8"/>
  <c r="H33" i="8"/>
  <c r="AQ33" i="8"/>
  <c r="J34" i="8"/>
  <c r="L35" i="8"/>
  <c r="H37" i="8"/>
  <c r="AQ37" i="8"/>
  <c r="J38" i="8"/>
  <c r="L39" i="8"/>
  <c r="H41" i="8"/>
  <c r="AQ41" i="8"/>
  <c r="J42" i="8"/>
  <c r="AP24" i="8"/>
  <c r="AY24" i="8" s="1"/>
  <c r="I25" i="8"/>
  <c r="BB25" i="8"/>
  <c r="BL25" i="8" s="1"/>
  <c r="AP28" i="8"/>
  <c r="AY28" i="8" s="1"/>
  <c r="AZ28" i="8"/>
  <c r="I29" i="8"/>
  <c r="BB29" i="8"/>
  <c r="BL29" i="8" s="1"/>
  <c r="AP32" i="8"/>
  <c r="AY32" i="8" s="1"/>
  <c r="I33" i="8"/>
  <c r="BB33" i="8"/>
  <c r="BL33" i="8" s="1"/>
  <c r="AP36" i="8"/>
  <c r="BA36" i="8" s="1"/>
  <c r="AZ36" i="8"/>
  <c r="I37" i="8"/>
  <c r="BB37" i="8"/>
  <c r="BL37" i="8" s="1"/>
  <c r="AP40" i="8"/>
  <c r="AZ40" i="8" s="1"/>
  <c r="I41" i="8"/>
  <c r="BB41" i="8"/>
  <c r="BL41" i="8" s="1"/>
  <c r="AQ24" i="8"/>
  <c r="L26" i="8"/>
  <c r="BG27" i="8"/>
  <c r="BL27" i="8" s="1"/>
  <c r="AQ28" i="8"/>
  <c r="L30" i="8"/>
  <c r="BG31" i="8"/>
  <c r="BL31" i="8" s="1"/>
  <c r="AQ32" i="8"/>
  <c r="L34" i="8"/>
  <c r="BG35" i="8"/>
  <c r="BL35" i="8" s="1"/>
  <c r="AQ36" i="8"/>
  <c r="BI36" i="8"/>
  <c r="BN36" i="8" s="1"/>
  <c r="L38" i="8"/>
  <c r="BG39" i="8"/>
  <c r="AQ40" i="8"/>
  <c r="L42" i="8"/>
  <c r="I24" i="8"/>
  <c r="BB24" i="8"/>
  <c r="BL24" i="8" s="1"/>
  <c r="AX26" i="8"/>
  <c r="I28" i="8"/>
  <c r="BB28" i="8"/>
  <c r="BL28" i="8" s="1"/>
  <c r="AX30" i="8"/>
  <c r="I32" i="8"/>
  <c r="BB32" i="8"/>
  <c r="BL32" i="8" s="1"/>
  <c r="AX34" i="8"/>
  <c r="I36" i="8"/>
  <c r="AX38" i="8"/>
  <c r="BB40" i="8"/>
  <c r="BL40" i="8" s="1"/>
  <c r="AX42" i="8"/>
  <c r="AS24" i="8"/>
  <c r="L25" i="8"/>
  <c r="BA27" i="8"/>
  <c r="AS28" i="8"/>
  <c r="L29" i="8"/>
  <c r="BA31" i="8"/>
  <c r="AS32" i="8"/>
  <c r="BF32" i="8" s="1"/>
  <c r="L33" i="8"/>
  <c r="BA35" i="8"/>
  <c r="AS36" i="8"/>
  <c r="BF36" i="8" s="1"/>
  <c r="L37" i="8"/>
  <c r="BA39" i="8"/>
  <c r="J40" i="8"/>
  <c r="I27" i="8"/>
  <c r="I31" i="8"/>
  <c r="I35" i="8"/>
  <c r="I39" i="8"/>
  <c r="J3" i="8"/>
  <c r="BV82" i="9" s="1"/>
  <c r="BV152" i="9" s="1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Q644" i="2"/>
  <c r="P644" i="2"/>
  <c r="O644" i="2"/>
  <c r="Q643" i="2"/>
  <c r="P643" i="2"/>
  <c r="O643" i="2"/>
  <c r="Q642" i="2"/>
  <c r="P642" i="2"/>
  <c r="O642" i="2"/>
  <c r="Q641" i="2"/>
  <c r="P641" i="2"/>
  <c r="O641" i="2"/>
  <c r="Q640" i="2"/>
  <c r="P640" i="2"/>
  <c r="O640" i="2"/>
  <c r="Q639" i="2"/>
  <c r="P639" i="2"/>
  <c r="O639" i="2"/>
  <c r="Q638" i="2"/>
  <c r="P638" i="2"/>
  <c r="O638" i="2"/>
  <c r="Q637" i="2"/>
  <c r="P637" i="2"/>
  <c r="O637" i="2"/>
  <c r="Q636" i="2"/>
  <c r="P636" i="2"/>
  <c r="O636" i="2"/>
  <c r="Q635" i="2"/>
  <c r="P635" i="2"/>
  <c r="O635" i="2"/>
  <c r="Q634" i="2"/>
  <c r="P634" i="2"/>
  <c r="O634" i="2"/>
  <c r="Q633" i="2"/>
  <c r="P633" i="2"/>
  <c r="O633" i="2"/>
  <c r="Q632" i="2"/>
  <c r="P632" i="2"/>
  <c r="O632" i="2"/>
  <c r="Q631" i="2"/>
  <c r="P631" i="2"/>
  <c r="O631" i="2"/>
  <c r="Q630" i="2"/>
  <c r="P630" i="2"/>
  <c r="O630" i="2"/>
  <c r="Q629" i="2"/>
  <c r="P629" i="2"/>
  <c r="O629" i="2"/>
  <c r="Q628" i="2"/>
  <c r="P628" i="2"/>
  <c r="O628" i="2"/>
  <c r="Q627" i="2"/>
  <c r="P627" i="2"/>
  <c r="O627" i="2"/>
  <c r="Q626" i="2"/>
  <c r="P626" i="2"/>
  <c r="O626" i="2"/>
  <c r="Q625" i="2"/>
  <c r="P625" i="2"/>
  <c r="O625" i="2"/>
  <c r="Q624" i="2"/>
  <c r="P624" i="2"/>
  <c r="O624" i="2"/>
  <c r="Q623" i="2"/>
  <c r="P623" i="2"/>
  <c r="O623" i="2"/>
  <c r="Q622" i="2"/>
  <c r="P622" i="2"/>
  <c r="O622" i="2"/>
  <c r="Q621" i="2"/>
  <c r="P621" i="2"/>
  <c r="O621" i="2"/>
  <c r="Q620" i="2"/>
  <c r="P620" i="2"/>
  <c r="O620" i="2"/>
  <c r="Q619" i="2"/>
  <c r="P619" i="2"/>
  <c r="O619" i="2"/>
  <c r="Q618" i="2"/>
  <c r="P618" i="2"/>
  <c r="O618" i="2"/>
  <c r="Q617" i="2"/>
  <c r="P617" i="2"/>
  <c r="O617" i="2"/>
  <c r="Q616" i="2"/>
  <c r="P616" i="2"/>
  <c r="O616" i="2"/>
  <c r="Q615" i="2"/>
  <c r="P615" i="2"/>
  <c r="O615" i="2"/>
  <c r="Q614" i="2"/>
  <c r="P614" i="2"/>
  <c r="O614" i="2"/>
  <c r="Q613" i="2"/>
  <c r="P613" i="2"/>
  <c r="O613" i="2"/>
  <c r="Q612" i="2"/>
  <c r="P612" i="2"/>
  <c r="O612" i="2"/>
  <c r="Q611" i="2"/>
  <c r="P611" i="2"/>
  <c r="O611" i="2"/>
  <c r="Q610" i="2"/>
  <c r="P610" i="2"/>
  <c r="O610" i="2"/>
  <c r="Q609" i="2"/>
  <c r="P609" i="2"/>
  <c r="O609" i="2"/>
  <c r="Q608" i="2"/>
  <c r="P608" i="2"/>
  <c r="O608" i="2"/>
  <c r="Q607" i="2"/>
  <c r="P607" i="2"/>
  <c r="O607" i="2"/>
  <c r="Q606" i="2"/>
  <c r="P606" i="2"/>
  <c r="O606" i="2"/>
  <c r="Q605" i="2"/>
  <c r="P605" i="2"/>
  <c r="O605" i="2"/>
  <c r="Q604" i="2"/>
  <c r="P604" i="2"/>
  <c r="O604" i="2"/>
  <c r="Q603" i="2"/>
  <c r="P603" i="2"/>
  <c r="O603" i="2"/>
  <c r="Q602" i="2"/>
  <c r="P602" i="2"/>
  <c r="O602" i="2"/>
  <c r="Q601" i="2"/>
  <c r="P601" i="2"/>
  <c r="O601" i="2"/>
  <c r="Q600" i="2"/>
  <c r="P600" i="2"/>
  <c r="O600" i="2"/>
  <c r="Q599" i="2"/>
  <c r="P599" i="2"/>
  <c r="O599" i="2"/>
  <c r="Q598" i="2"/>
  <c r="P598" i="2"/>
  <c r="O598" i="2"/>
  <c r="Q597" i="2"/>
  <c r="P597" i="2"/>
  <c r="O597" i="2"/>
  <c r="Q596" i="2"/>
  <c r="P596" i="2"/>
  <c r="O596" i="2"/>
  <c r="Q595" i="2"/>
  <c r="P595" i="2"/>
  <c r="O595" i="2"/>
  <c r="Q594" i="2"/>
  <c r="P594" i="2"/>
  <c r="O594" i="2"/>
  <c r="Q593" i="2"/>
  <c r="P593" i="2"/>
  <c r="O593" i="2"/>
  <c r="Q592" i="2"/>
  <c r="P592" i="2"/>
  <c r="O592" i="2"/>
  <c r="Q591" i="2"/>
  <c r="P591" i="2"/>
  <c r="O591" i="2"/>
  <c r="Q590" i="2"/>
  <c r="P590" i="2"/>
  <c r="O590" i="2"/>
  <c r="Q589" i="2"/>
  <c r="P589" i="2"/>
  <c r="O589" i="2"/>
  <c r="Q588" i="2"/>
  <c r="P588" i="2"/>
  <c r="O588" i="2"/>
  <c r="Q587" i="2"/>
  <c r="P587" i="2"/>
  <c r="O587" i="2"/>
  <c r="Q586" i="2"/>
  <c r="P586" i="2"/>
  <c r="O586" i="2"/>
  <c r="Q585" i="2"/>
  <c r="P585" i="2"/>
  <c r="O585" i="2"/>
  <c r="Q584" i="2"/>
  <c r="P584" i="2"/>
  <c r="O584" i="2"/>
  <c r="Q583" i="2"/>
  <c r="P583" i="2"/>
  <c r="O583" i="2"/>
  <c r="Q582" i="2"/>
  <c r="P582" i="2"/>
  <c r="O582" i="2"/>
  <c r="Q581" i="2"/>
  <c r="P581" i="2"/>
  <c r="O581" i="2"/>
  <c r="Q580" i="2"/>
  <c r="P580" i="2"/>
  <c r="O580" i="2"/>
  <c r="Q579" i="2"/>
  <c r="P579" i="2"/>
  <c r="O579" i="2"/>
  <c r="Q578" i="2"/>
  <c r="P578" i="2"/>
  <c r="O578" i="2"/>
  <c r="Q577" i="2"/>
  <c r="P577" i="2"/>
  <c r="O577" i="2"/>
  <c r="Q576" i="2"/>
  <c r="P576" i="2"/>
  <c r="O576" i="2"/>
  <c r="Q575" i="2"/>
  <c r="P575" i="2"/>
  <c r="O575" i="2"/>
  <c r="Q574" i="2"/>
  <c r="P574" i="2"/>
  <c r="O574" i="2"/>
  <c r="Q573" i="2"/>
  <c r="P573" i="2"/>
  <c r="O573" i="2"/>
  <c r="Q572" i="2"/>
  <c r="P572" i="2"/>
  <c r="O572" i="2"/>
  <c r="Q571" i="2"/>
  <c r="P571" i="2"/>
  <c r="O571" i="2"/>
  <c r="Q570" i="2"/>
  <c r="P570" i="2"/>
  <c r="O570" i="2"/>
  <c r="Q569" i="2"/>
  <c r="P569" i="2"/>
  <c r="O569" i="2"/>
  <c r="Q568" i="2"/>
  <c r="P568" i="2"/>
  <c r="O568" i="2"/>
  <c r="Q567" i="2"/>
  <c r="P567" i="2"/>
  <c r="O567" i="2"/>
  <c r="Q566" i="2"/>
  <c r="P566" i="2"/>
  <c r="O566" i="2"/>
  <c r="Q565" i="2"/>
  <c r="P565" i="2"/>
  <c r="O565" i="2"/>
  <c r="Q564" i="2"/>
  <c r="P564" i="2"/>
  <c r="O564" i="2"/>
  <c r="Q563" i="2"/>
  <c r="P563" i="2"/>
  <c r="O563" i="2"/>
  <c r="Q562" i="2"/>
  <c r="P562" i="2"/>
  <c r="O562" i="2"/>
  <c r="Q561" i="2"/>
  <c r="P561" i="2"/>
  <c r="O561" i="2"/>
  <c r="Q560" i="2"/>
  <c r="P560" i="2"/>
  <c r="O560" i="2"/>
  <c r="Q559" i="2"/>
  <c r="P559" i="2"/>
  <c r="O559" i="2"/>
  <c r="Q558" i="2"/>
  <c r="P558" i="2"/>
  <c r="O558" i="2"/>
  <c r="Q557" i="2"/>
  <c r="P557" i="2"/>
  <c r="O557" i="2"/>
  <c r="Q556" i="2"/>
  <c r="P556" i="2"/>
  <c r="O556" i="2"/>
  <c r="Q555" i="2"/>
  <c r="P555" i="2"/>
  <c r="O555" i="2"/>
  <c r="Q554" i="2"/>
  <c r="P554" i="2"/>
  <c r="O554" i="2"/>
  <c r="Q553" i="2"/>
  <c r="P553" i="2"/>
  <c r="O553" i="2"/>
  <c r="Q552" i="2"/>
  <c r="P552" i="2"/>
  <c r="O552" i="2"/>
  <c r="Q551" i="2"/>
  <c r="P551" i="2"/>
  <c r="O551" i="2"/>
  <c r="Q550" i="2"/>
  <c r="P550" i="2"/>
  <c r="O550" i="2"/>
  <c r="Q549" i="2"/>
  <c r="P549" i="2"/>
  <c r="O549" i="2"/>
  <c r="Q548" i="2"/>
  <c r="P548" i="2"/>
  <c r="O548" i="2"/>
  <c r="Q547" i="2"/>
  <c r="P547" i="2"/>
  <c r="O547" i="2"/>
  <c r="Q546" i="2"/>
  <c r="P546" i="2"/>
  <c r="O546" i="2"/>
  <c r="Q545" i="2"/>
  <c r="P545" i="2"/>
  <c r="O545" i="2"/>
  <c r="Q544" i="2"/>
  <c r="P544" i="2"/>
  <c r="O544" i="2"/>
  <c r="Q543" i="2"/>
  <c r="P543" i="2"/>
  <c r="O543" i="2"/>
  <c r="Q542" i="2"/>
  <c r="P542" i="2"/>
  <c r="O542" i="2"/>
  <c r="Q541" i="2"/>
  <c r="P541" i="2"/>
  <c r="O541" i="2"/>
  <c r="Q540" i="2"/>
  <c r="P540" i="2"/>
  <c r="O540" i="2"/>
  <c r="Q539" i="2"/>
  <c r="P539" i="2"/>
  <c r="O539" i="2"/>
  <c r="Q538" i="2"/>
  <c r="P538" i="2"/>
  <c r="O538" i="2"/>
  <c r="Q537" i="2"/>
  <c r="P537" i="2"/>
  <c r="O537" i="2"/>
  <c r="Q536" i="2"/>
  <c r="P536" i="2"/>
  <c r="O536" i="2"/>
  <c r="Q535" i="2"/>
  <c r="P535" i="2"/>
  <c r="O535" i="2"/>
  <c r="Q534" i="2"/>
  <c r="P534" i="2"/>
  <c r="O534" i="2"/>
  <c r="Q533" i="2"/>
  <c r="P533" i="2"/>
  <c r="O533" i="2"/>
  <c r="Q532" i="2"/>
  <c r="P532" i="2"/>
  <c r="O532" i="2"/>
  <c r="Q531" i="2"/>
  <c r="P531" i="2"/>
  <c r="O531" i="2"/>
  <c r="Q530" i="2"/>
  <c r="P530" i="2"/>
  <c r="O530" i="2"/>
  <c r="Q529" i="2"/>
  <c r="P529" i="2"/>
  <c r="O529" i="2"/>
  <c r="Q528" i="2"/>
  <c r="P528" i="2"/>
  <c r="O528" i="2"/>
  <c r="Q527" i="2"/>
  <c r="P527" i="2"/>
  <c r="O527" i="2"/>
  <c r="Q526" i="2"/>
  <c r="P526" i="2"/>
  <c r="O526" i="2"/>
  <c r="Q525" i="2"/>
  <c r="P525" i="2"/>
  <c r="O525" i="2"/>
  <c r="Q524" i="2"/>
  <c r="P524" i="2"/>
  <c r="O524" i="2"/>
  <c r="Q523" i="2"/>
  <c r="P523" i="2"/>
  <c r="O523" i="2"/>
  <c r="Q522" i="2"/>
  <c r="P522" i="2"/>
  <c r="O522" i="2"/>
  <c r="Q521" i="2"/>
  <c r="P521" i="2"/>
  <c r="O521" i="2"/>
  <c r="Q520" i="2"/>
  <c r="P520" i="2"/>
  <c r="O520" i="2"/>
  <c r="Q519" i="2"/>
  <c r="P519" i="2"/>
  <c r="O519" i="2"/>
  <c r="Q518" i="2"/>
  <c r="P518" i="2"/>
  <c r="O518" i="2"/>
  <c r="Q517" i="2"/>
  <c r="P517" i="2"/>
  <c r="O517" i="2"/>
  <c r="Q516" i="2"/>
  <c r="P516" i="2"/>
  <c r="O516" i="2"/>
  <c r="Q515" i="2"/>
  <c r="P515" i="2"/>
  <c r="O515" i="2"/>
  <c r="Q514" i="2"/>
  <c r="P514" i="2"/>
  <c r="O514" i="2"/>
  <c r="Q513" i="2"/>
  <c r="P513" i="2"/>
  <c r="O513" i="2"/>
  <c r="Q512" i="2"/>
  <c r="P512" i="2"/>
  <c r="O512" i="2"/>
  <c r="Q511" i="2"/>
  <c r="P511" i="2"/>
  <c r="O511" i="2"/>
  <c r="Q510" i="2"/>
  <c r="P510" i="2"/>
  <c r="O510" i="2"/>
  <c r="Q509" i="2"/>
  <c r="P509" i="2"/>
  <c r="O509" i="2"/>
  <c r="Q508" i="2"/>
  <c r="P508" i="2"/>
  <c r="O508" i="2"/>
  <c r="Q507" i="2"/>
  <c r="P507" i="2"/>
  <c r="O507" i="2"/>
  <c r="Q506" i="2"/>
  <c r="P506" i="2"/>
  <c r="O506" i="2"/>
  <c r="Q505" i="2"/>
  <c r="P505" i="2"/>
  <c r="O505" i="2"/>
  <c r="Q504" i="2"/>
  <c r="P504" i="2"/>
  <c r="O504" i="2"/>
  <c r="Q503" i="2"/>
  <c r="P503" i="2"/>
  <c r="O503" i="2"/>
  <c r="Q502" i="2"/>
  <c r="P502" i="2"/>
  <c r="O502" i="2"/>
  <c r="Q501" i="2"/>
  <c r="P501" i="2"/>
  <c r="O501" i="2"/>
  <c r="Q500" i="2"/>
  <c r="P500" i="2"/>
  <c r="O500" i="2"/>
  <c r="Q499" i="2"/>
  <c r="P499" i="2"/>
  <c r="O499" i="2"/>
  <c r="Q498" i="2"/>
  <c r="P498" i="2"/>
  <c r="O498" i="2"/>
  <c r="Q497" i="2"/>
  <c r="P497" i="2"/>
  <c r="O497" i="2"/>
  <c r="Q496" i="2"/>
  <c r="P496" i="2"/>
  <c r="O496" i="2"/>
  <c r="Q495" i="2"/>
  <c r="P495" i="2"/>
  <c r="O495" i="2"/>
  <c r="Q494" i="2"/>
  <c r="P494" i="2"/>
  <c r="O494" i="2"/>
  <c r="Q493" i="2"/>
  <c r="P493" i="2"/>
  <c r="O493" i="2"/>
  <c r="Q492" i="2"/>
  <c r="P492" i="2"/>
  <c r="O492" i="2"/>
  <c r="Q491" i="2"/>
  <c r="P491" i="2"/>
  <c r="O491" i="2"/>
  <c r="Q490" i="2"/>
  <c r="P490" i="2"/>
  <c r="O490" i="2"/>
  <c r="Q489" i="2"/>
  <c r="P489" i="2"/>
  <c r="O489" i="2"/>
  <c r="Q488" i="2"/>
  <c r="P488" i="2"/>
  <c r="O488" i="2"/>
  <c r="Q487" i="2"/>
  <c r="P487" i="2"/>
  <c r="O487" i="2"/>
  <c r="Q486" i="2"/>
  <c r="P486" i="2"/>
  <c r="O486" i="2"/>
  <c r="Q485" i="2"/>
  <c r="P485" i="2"/>
  <c r="O485" i="2"/>
  <c r="Q484" i="2"/>
  <c r="P484" i="2"/>
  <c r="O484" i="2"/>
  <c r="Q483" i="2"/>
  <c r="P483" i="2"/>
  <c r="O483" i="2"/>
  <c r="Q482" i="2"/>
  <c r="P482" i="2"/>
  <c r="O482" i="2"/>
  <c r="Q481" i="2"/>
  <c r="P481" i="2"/>
  <c r="O481" i="2"/>
  <c r="Q480" i="2"/>
  <c r="P480" i="2"/>
  <c r="O480" i="2"/>
  <c r="Q479" i="2"/>
  <c r="P479" i="2"/>
  <c r="O479" i="2"/>
  <c r="Q478" i="2"/>
  <c r="P478" i="2"/>
  <c r="O478" i="2"/>
  <c r="Q477" i="2"/>
  <c r="P477" i="2"/>
  <c r="O477" i="2"/>
  <c r="Q476" i="2"/>
  <c r="P476" i="2"/>
  <c r="O476" i="2"/>
  <c r="Q475" i="2"/>
  <c r="P475" i="2"/>
  <c r="O475" i="2"/>
  <c r="Q474" i="2"/>
  <c r="P474" i="2"/>
  <c r="O474" i="2"/>
  <c r="Q473" i="2"/>
  <c r="P473" i="2"/>
  <c r="O473" i="2"/>
  <c r="Q472" i="2"/>
  <c r="P472" i="2"/>
  <c r="O472" i="2"/>
  <c r="Q471" i="2"/>
  <c r="P471" i="2"/>
  <c r="O471" i="2"/>
  <c r="Q470" i="2"/>
  <c r="P470" i="2"/>
  <c r="O470" i="2"/>
  <c r="Q469" i="2"/>
  <c r="P469" i="2"/>
  <c r="O469" i="2"/>
  <c r="Q468" i="2"/>
  <c r="P468" i="2"/>
  <c r="O468" i="2"/>
  <c r="Q467" i="2"/>
  <c r="P467" i="2"/>
  <c r="O467" i="2"/>
  <c r="Q466" i="2"/>
  <c r="P466" i="2"/>
  <c r="O466" i="2"/>
  <c r="Q465" i="2"/>
  <c r="P465" i="2"/>
  <c r="O465" i="2"/>
  <c r="Q464" i="2"/>
  <c r="P464" i="2"/>
  <c r="O464" i="2"/>
  <c r="Q463" i="2"/>
  <c r="P463" i="2"/>
  <c r="O463" i="2"/>
  <c r="Q462" i="2"/>
  <c r="P462" i="2"/>
  <c r="O462" i="2"/>
  <c r="Q461" i="2"/>
  <c r="P461" i="2"/>
  <c r="O461" i="2"/>
  <c r="Q460" i="2"/>
  <c r="P460" i="2"/>
  <c r="O460" i="2"/>
  <c r="Q459" i="2"/>
  <c r="P459" i="2"/>
  <c r="O459" i="2"/>
  <c r="Q458" i="2"/>
  <c r="P458" i="2"/>
  <c r="O458" i="2"/>
  <c r="Q457" i="2"/>
  <c r="P457" i="2"/>
  <c r="O457" i="2"/>
  <c r="Q456" i="2"/>
  <c r="P456" i="2"/>
  <c r="O456" i="2"/>
  <c r="Q455" i="2"/>
  <c r="P455" i="2"/>
  <c r="O455" i="2"/>
  <c r="Q454" i="2"/>
  <c r="P454" i="2"/>
  <c r="O454" i="2"/>
  <c r="Q453" i="2"/>
  <c r="P453" i="2"/>
  <c r="O453" i="2"/>
  <c r="Q452" i="2"/>
  <c r="P452" i="2"/>
  <c r="O452" i="2"/>
  <c r="Q451" i="2"/>
  <c r="P451" i="2"/>
  <c r="O451" i="2"/>
  <c r="Q450" i="2"/>
  <c r="P450" i="2"/>
  <c r="O450" i="2"/>
  <c r="Q449" i="2"/>
  <c r="P449" i="2"/>
  <c r="O449" i="2"/>
  <c r="Q448" i="2"/>
  <c r="P448" i="2"/>
  <c r="O448" i="2"/>
  <c r="Q447" i="2"/>
  <c r="P447" i="2"/>
  <c r="O447" i="2"/>
  <c r="Q446" i="2"/>
  <c r="P446" i="2"/>
  <c r="O446" i="2"/>
  <c r="Q445" i="2"/>
  <c r="P445" i="2"/>
  <c r="O445" i="2"/>
  <c r="Q444" i="2"/>
  <c r="P444" i="2"/>
  <c r="O444" i="2"/>
  <c r="Q443" i="2"/>
  <c r="P443" i="2"/>
  <c r="O443" i="2"/>
  <c r="Q442" i="2"/>
  <c r="P442" i="2"/>
  <c r="O442" i="2"/>
  <c r="Q441" i="2"/>
  <c r="P441" i="2"/>
  <c r="O441" i="2"/>
  <c r="Q440" i="2"/>
  <c r="P440" i="2"/>
  <c r="O440" i="2"/>
  <c r="Q439" i="2"/>
  <c r="P439" i="2"/>
  <c r="O439" i="2"/>
  <c r="Q438" i="2"/>
  <c r="P438" i="2"/>
  <c r="O438" i="2"/>
  <c r="Q437" i="2"/>
  <c r="P437" i="2"/>
  <c r="O437" i="2"/>
  <c r="Q436" i="2"/>
  <c r="P436" i="2"/>
  <c r="O436" i="2"/>
  <c r="Q435" i="2"/>
  <c r="P435" i="2"/>
  <c r="O435" i="2"/>
  <c r="Q434" i="2"/>
  <c r="P434" i="2"/>
  <c r="O434" i="2"/>
  <c r="Q433" i="2"/>
  <c r="P433" i="2"/>
  <c r="O433" i="2"/>
  <c r="Q432" i="2"/>
  <c r="P432" i="2"/>
  <c r="O432" i="2"/>
  <c r="Q431" i="2"/>
  <c r="P431" i="2"/>
  <c r="O431" i="2"/>
  <c r="Q430" i="2"/>
  <c r="P430" i="2"/>
  <c r="O430" i="2"/>
  <c r="Q429" i="2"/>
  <c r="P429" i="2"/>
  <c r="O429" i="2"/>
  <c r="Q428" i="2"/>
  <c r="P428" i="2"/>
  <c r="O428" i="2"/>
  <c r="Q427" i="2"/>
  <c r="P427" i="2"/>
  <c r="O427" i="2"/>
  <c r="Q426" i="2"/>
  <c r="P426" i="2"/>
  <c r="O426" i="2"/>
  <c r="Q425" i="2"/>
  <c r="P425" i="2"/>
  <c r="O425" i="2"/>
  <c r="Q424" i="2"/>
  <c r="P424" i="2"/>
  <c r="O424" i="2"/>
  <c r="Q423" i="2"/>
  <c r="P423" i="2"/>
  <c r="O423" i="2"/>
  <c r="Q422" i="2"/>
  <c r="P422" i="2"/>
  <c r="O422" i="2"/>
  <c r="Q421" i="2"/>
  <c r="P421" i="2"/>
  <c r="O421" i="2"/>
  <c r="Q420" i="2"/>
  <c r="P420" i="2"/>
  <c r="O420" i="2"/>
  <c r="Q419" i="2"/>
  <c r="P419" i="2"/>
  <c r="O419" i="2"/>
  <c r="Q418" i="2"/>
  <c r="P418" i="2"/>
  <c r="O418" i="2"/>
  <c r="Q417" i="2"/>
  <c r="P417" i="2"/>
  <c r="O417" i="2"/>
  <c r="Q416" i="2"/>
  <c r="P416" i="2"/>
  <c r="O416" i="2"/>
  <c r="Q415" i="2"/>
  <c r="P415" i="2"/>
  <c r="O415" i="2"/>
  <c r="Q414" i="2"/>
  <c r="P414" i="2"/>
  <c r="O414" i="2"/>
  <c r="Q413" i="2"/>
  <c r="P413" i="2"/>
  <c r="O413" i="2"/>
  <c r="Q412" i="2"/>
  <c r="P412" i="2"/>
  <c r="O412" i="2"/>
  <c r="Q411" i="2"/>
  <c r="P411" i="2"/>
  <c r="O411" i="2"/>
  <c r="Q410" i="2"/>
  <c r="P410" i="2"/>
  <c r="O410" i="2"/>
  <c r="Q409" i="2"/>
  <c r="P409" i="2"/>
  <c r="O409" i="2"/>
  <c r="Q408" i="2"/>
  <c r="P408" i="2"/>
  <c r="O408" i="2"/>
  <c r="Q407" i="2"/>
  <c r="P407" i="2"/>
  <c r="O407" i="2"/>
  <c r="Q406" i="2"/>
  <c r="P406" i="2"/>
  <c r="O406" i="2"/>
  <c r="Q405" i="2"/>
  <c r="P405" i="2"/>
  <c r="O405" i="2"/>
  <c r="Q404" i="2"/>
  <c r="P404" i="2"/>
  <c r="O404" i="2"/>
  <c r="Q403" i="2"/>
  <c r="P403" i="2"/>
  <c r="O403" i="2"/>
  <c r="Q402" i="2"/>
  <c r="P402" i="2"/>
  <c r="O402" i="2"/>
  <c r="Q401" i="2"/>
  <c r="P401" i="2"/>
  <c r="O401" i="2"/>
  <c r="Q400" i="2"/>
  <c r="P400" i="2"/>
  <c r="O400" i="2"/>
  <c r="Q399" i="2"/>
  <c r="P399" i="2"/>
  <c r="O399" i="2"/>
  <c r="Q398" i="2"/>
  <c r="P398" i="2"/>
  <c r="O398" i="2"/>
  <c r="Q397" i="2"/>
  <c r="P397" i="2"/>
  <c r="O397" i="2"/>
  <c r="Q396" i="2"/>
  <c r="P396" i="2"/>
  <c r="O396" i="2"/>
  <c r="Q395" i="2"/>
  <c r="P395" i="2"/>
  <c r="O395" i="2"/>
  <c r="Q394" i="2"/>
  <c r="P394" i="2"/>
  <c r="O394" i="2"/>
  <c r="Q393" i="2"/>
  <c r="P393" i="2"/>
  <c r="O393" i="2"/>
  <c r="Q392" i="2"/>
  <c r="P392" i="2"/>
  <c r="O392" i="2"/>
  <c r="Q391" i="2"/>
  <c r="P391" i="2"/>
  <c r="O391" i="2"/>
  <c r="Q390" i="2"/>
  <c r="P390" i="2"/>
  <c r="O390" i="2"/>
  <c r="Q389" i="2"/>
  <c r="P389" i="2"/>
  <c r="O389" i="2"/>
  <c r="Q388" i="2"/>
  <c r="P388" i="2"/>
  <c r="O388" i="2"/>
  <c r="Q387" i="2"/>
  <c r="P387" i="2"/>
  <c r="O387" i="2"/>
  <c r="Q386" i="2"/>
  <c r="P386" i="2"/>
  <c r="O386" i="2"/>
  <c r="Q385" i="2"/>
  <c r="P385" i="2"/>
  <c r="O385" i="2"/>
  <c r="Q384" i="2"/>
  <c r="P384" i="2"/>
  <c r="O384" i="2"/>
  <c r="Q383" i="2"/>
  <c r="P383" i="2"/>
  <c r="O383" i="2"/>
  <c r="Q382" i="2"/>
  <c r="P382" i="2"/>
  <c r="O382" i="2"/>
  <c r="Q381" i="2"/>
  <c r="P381" i="2"/>
  <c r="O381" i="2"/>
  <c r="Q380" i="2"/>
  <c r="P380" i="2"/>
  <c r="O380" i="2"/>
  <c r="Q379" i="2"/>
  <c r="P379" i="2"/>
  <c r="O379" i="2"/>
  <c r="Q378" i="2"/>
  <c r="P378" i="2"/>
  <c r="O378" i="2"/>
  <c r="Q377" i="2"/>
  <c r="P377" i="2"/>
  <c r="O377" i="2"/>
  <c r="Q376" i="2"/>
  <c r="P376" i="2"/>
  <c r="O376" i="2"/>
  <c r="Q375" i="2"/>
  <c r="P375" i="2"/>
  <c r="O375" i="2"/>
  <c r="Q374" i="2"/>
  <c r="P374" i="2"/>
  <c r="O374" i="2"/>
  <c r="Q373" i="2"/>
  <c r="P373" i="2"/>
  <c r="O373" i="2"/>
  <c r="Q372" i="2"/>
  <c r="P372" i="2"/>
  <c r="O372" i="2"/>
  <c r="Q371" i="2"/>
  <c r="P371" i="2"/>
  <c r="O371" i="2"/>
  <c r="Q370" i="2"/>
  <c r="P370" i="2"/>
  <c r="O370" i="2"/>
  <c r="Q369" i="2"/>
  <c r="P369" i="2"/>
  <c r="O369" i="2"/>
  <c r="Q368" i="2"/>
  <c r="P368" i="2"/>
  <c r="O368" i="2"/>
  <c r="Q367" i="2"/>
  <c r="P367" i="2"/>
  <c r="O367" i="2"/>
  <c r="Q366" i="2"/>
  <c r="P366" i="2"/>
  <c r="O366" i="2"/>
  <c r="Q365" i="2"/>
  <c r="P365" i="2"/>
  <c r="O365" i="2"/>
  <c r="Q364" i="2"/>
  <c r="P364" i="2"/>
  <c r="O364" i="2"/>
  <c r="Q363" i="2"/>
  <c r="P363" i="2"/>
  <c r="O363" i="2"/>
  <c r="Q362" i="2"/>
  <c r="P362" i="2"/>
  <c r="O362" i="2"/>
  <c r="Q361" i="2"/>
  <c r="P361" i="2"/>
  <c r="O361" i="2"/>
  <c r="Q360" i="2"/>
  <c r="P360" i="2"/>
  <c r="O360" i="2"/>
  <c r="Q359" i="2"/>
  <c r="P359" i="2"/>
  <c r="O359" i="2"/>
  <c r="Q358" i="2"/>
  <c r="P358" i="2"/>
  <c r="O358" i="2"/>
  <c r="Q357" i="2"/>
  <c r="P357" i="2"/>
  <c r="O357" i="2"/>
  <c r="Q356" i="2"/>
  <c r="P356" i="2"/>
  <c r="O356" i="2"/>
  <c r="Q355" i="2"/>
  <c r="P355" i="2"/>
  <c r="O355" i="2"/>
  <c r="Q354" i="2"/>
  <c r="P354" i="2"/>
  <c r="O354" i="2"/>
  <c r="Q353" i="2"/>
  <c r="P353" i="2"/>
  <c r="O353" i="2"/>
  <c r="Q352" i="2"/>
  <c r="P352" i="2"/>
  <c r="O352" i="2"/>
  <c r="Q351" i="2"/>
  <c r="P351" i="2"/>
  <c r="O351" i="2"/>
  <c r="Q350" i="2"/>
  <c r="P350" i="2"/>
  <c r="O350" i="2"/>
  <c r="Q349" i="2"/>
  <c r="P349" i="2"/>
  <c r="O349" i="2"/>
  <c r="Q348" i="2"/>
  <c r="P348" i="2"/>
  <c r="O348" i="2"/>
  <c r="Q347" i="2"/>
  <c r="P347" i="2"/>
  <c r="O347" i="2"/>
  <c r="Q346" i="2"/>
  <c r="P346" i="2"/>
  <c r="O346" i="2"/>
  <c r="Q345" i="2"/>
  <c r="P345" i="2"/>
  <c r="O345" i="2"/>
  <c r="Q344" i="2"/>
  <c r="P344" i="2"/>
  <c r="O344" i="2"/>
  <c r="Q343" i="2"/>
  <c r="P343" i="2"/>
  <c r="O343" i="2"/>
  <c r="Q342" i="2"/>
  <c r="P342" i="2"/>
  <c r="O342" i="2"/>
  <c r="Q341" i="2"/>
  <c r="P341" i="2"/>
  <c r="O341" i="2"/>
  <c r="Q340" i="2"/>
  <c r="P340" i="2"/>
  <c r="O340" i="2"/>
  <c r="Q339" i="2"/>
  <c r="P339" i="2"/>
  <c r="O339" i="2"/>
  <c r="Q338" i="2"/>
  <c r="P338" i="2"/>
  <c r="O338" i="2"/>
  <c r="Q337" i="2"/>
  <c r="P337" i="2"/>
  <c r="O337" i="2"/>
  <c r="Q336" i="2"/>
  <c r="P336" i="2"/>
  <c r="O336" i="2"/>
  <c r="Q335" i="2"/>
  <c r="P335" i="2"/>
  <c r="O335" i="2"/>
  <c r="Q334" i="2"/>
  <c r="P334" i="2"/>
  <c r="O334" i="2"/>
  <c r="Q333" i="2"/>
  <c r="P333" i="2"/>
  <c r="O333" i="2"/>
  <c r="Q332" i="2"/>
  <c r="P332" i="2"/>
  <c r="O332" i="2"/>
  <c r="Q331" i="2"/>
  <c r="P331" i="2"/>
  <c r="O331" i="2"/>
  <c r="Q330" i="2"/>
  <c r="P330" i="2"/>
  <c r="O330" i="2"/>
  <c r="Q329" i="2"/>
  <c r="P329" i="2"/>
  <c r="O329" i="2"/>
  <c r="Q328" i="2"/>
  <c r="P328" i="2"/>
  <c r="O328" i="2"/>
  <c r="Q327" i="2"/>
  <c r="P327" i="2"/>
  <c r="O327" i="2"/>
  <c r="Q326" i="2"/>
  <c r="P326" i="2"/>
  <c r="O326" i="2"/>
  <c r="Q325" i="2"/>
  <c r="P325" i="2"/>
  <c r="O325" i="2"/>
  <c r="Q324" i="2"/>
  <c r="P324" i="2"/>
  <c r="O324" i="2"/>
  <c r="Q323" i="2"/>
  <c r="P323" i="2"/>
  <c r="O323" i="2"/>
  <c r="Q322" i="2"/>
  <c r="P322" i="2"/>
  <c r="O322" i="2"/>
  <c r="Q321" i="2"/>
  <c r="P321" i="2"/>
  <c r="O321" i="2"/>
  <c r="Q320" i="2"/>
  <c r="P320" i="2"/>
  <c r="O320" i="2"/>
  <c r="Q319" i="2"/>
  <c r="P319" i="2"/>
  <c r="O319" i="2"/>
  <c r="Q318" i="2"/>
  <c r="P318" i="2"/>
  <c r="O318" i="2"/>
  <c r="Q317" i="2"/>
  <c r="P317" i="2"/>
  <c r="O317" i="2"/>
  <c r="Q316" i="2"/>
  <c r="P316" i="2"/>
  <c r="O316" i="2"/>
  <c r="Q315" i="2"/>
  <c r="P315" i="2"/>
  <c r="O315" i="2"/>
  <c r="Q314" i="2"/>
  <c r="P314" i="2"/>
  <c r="O314" i="2"/>
  <c r="Q313" i="2"/>
  <c r="P313" i="2"/>
  <c r="O313" i="2"/>
  <c r="Q312" i="2"/>
  <c r="P312" i="2"/>
  <c r="O312" i="2"/>
  <c r="Q311" i="2"/>
  <c r="P311" i="2"/>
  <c r="O311" i="2"/>
  <c r="Q310" i="2"/>
  <c r="P310" i="2"/>
  <c r="O310" i="2"/>
  <c r="Q309" i="2"/>
  <c r="P309" i="2"/>
  <c r="O309" i="2"/>
  <c r="Q308" i="2"/>
  <c r="P308" i="2"/>
  <c r="O308" i="2"/>
  <c r="Q307" i="2"/>
  <c r="P307" i="2"/>
  <c r="O307" i="2"/>
  <c r="Q306" i="2"/>
  <c r="P306" i="2"/>
  <c r="O306" i="2"/>
  <c r="Q305" i="2"/>
  <c r="P305" i="2"/>
  <c r="O305" i="2"/>
  <c r="Q304" i="2"/>
  <c r="P304" i="2"/>
  <c r="O304" i="2"/>
  <c r="Q303" i="2"/>
  <c r="P303" i="2"/>
  <c r="O303" i="2"/>
  <c r="Q302" i="2"/>
  <c r="P302" i="2"/>
  <c r="O302" i="2"/>
  <c r="Q301" i="2"/>
  <c r="P301" i="2"/>
  <c r="O301" i="2"/>
  <c r="Q300" i="2"/>
  <c r="P300" i="2"/>
  <c r="O300" i="2"/>
  <c r="Q299" i="2"/>
  <c r="P299" i="2"/>
  <c r="O299" i="2"/>
  <c r="Q298" i="2"/>
  <c r="P298" i="2"/>
  <c r="O298" i="2"/>
  <c r="Q297" i="2"/>
  <c r="P297" i="2"/>
  <c r="O297" i="2"/>
  <c r="Q296" i="2"/>
  <c r="P296" i="2"/>
  <c r="O296" i="2"/>
  <c r="Q295" i="2"/>
  <c r="P295" i="2"/>
  <c r="O295" i="2"/>
  <c r="Q294" i="2"/>
  <c r="P294" i="2"/>
  <c r="O294" i="2"/>
  <c r="Q293" i="2"/>
  <c r="P293" i="2"/>
  <c r="O293" i="2"/>
  <c r="Q292" i="2"/>
  <c r="P292" i="2"/>
  <c r="O292" i="2"/>
  <c r="Q291" i="2"/>
  <c r="P291" i="2"/>
  <c r="O291" i="2"/>
  <c r="Q290" i="2"/>
  <c r="P290" i="2"/>
  <c r="O290" i="2"/>
  <c r="Q289" i="2"/>
  <c r="P289" i="2"/>
  <c r="O289" i="2"/>
  <c r="Q288" i="2"/>
  <c r="P288" i="2"/>
  <c r="O288" i="2"/>
  <c r="Q287" i="2"/>
  <c r="P287" i="2"/>
  <c r="O287" i="2"/>
  <c r="Q286" i="2"/>
  <c r="P286" i="2"/>
  <c r="O286" i="2"/>
  <c r="Q285" i="2"/>
  <c r="P285" i="2"/>
  <c r="O285" i="2"/>
  <c r="Q284" i="2"/>
  <c r="P284" i="2"/>
  <c r="O284" i="2"/>
  <c r="Q283" i="2"/>
  <c r="P283" i="2"/>
  <c r="O283" i="2"/>
  <c r="Q282" i="2"/>
  <c r="P282" i="2"/>
  <c r="O282" i="2"/>
  <c r="Q281" i="2"/>
  <c r="P281" i="2"/>
  <c r="O281" i="2"/>
  <c r="Q280" i="2"/>
  <c r="P280" i="2"/>
  <c r="O280" i="2"/>
  <c r="Q279" i="2"/>
  <c r="P279" i="2"/>
  <c r="O279" i="2"/>
  <c r="Q278" i="2"/>
  <c r="P278" i="2"/>
  <c r="O278" i="2"/>
  <c r="Q277" i="2"/>
  <c r="P277" i="2"/>
  <c r="O277" i="2"/>
  <c r="Q276" i="2"/>
  <c r="P276" i="2"/>
  <c r="O276" i="2"/>
  <c r="Q275" i="2"/>
  <c r="P275" i="2"/>
  <c r="O275" i="2"/>
  <c r="Q274" i="2"/>
  <c r="P274" i="2"/>
  <c r="O274" i="2"/>
  <c r="Q273" i="2"/>
  <c r="P273" i="2"/>
  <c r="O273" i="2"/>
  <c r="Q272" i="2"/>
  <c r="P272" i="2"/>
  <c r="O272" i="2"/>
  <c r="Q271" i="2"/>
  <c r="P271" i="2"/>
  <c r="O271" i="2"/>
  <c r="Q270" i="2"/>
  <c r="P270" i="2"/>
  <c r="O270" i="2"/>
  <c r="Q269" i="2"/>
  <c r="P269" i="2"/>
  <c r="O269" i="2"/>
  <c r="Q268" i="2"/>
  <c r="P268" i="2"/>
  <c r="O268" i="2"/>
  <c r="Q267" i="2"/>
  <c r="P267" i="2"/>
  <c r="O267" i="2"/>
  <c r="Q266" i="2"/>
  <c r="P266" i="2"/>
  <c r="O266" i="2"/>
  <c r="Q265" i="2"/>
  <c r="P265" i="2"/>
  <c r="O265" i="2"/>
  <c r="Q264" i="2"/>
  <c r="P264" i="2"/>
  <c r="O264" i="2"/>
  <c r="Q263" i="2"/>
  <c r="P263" i="2"/>
  <c r="O263" i="2"/>
  <c r="Q262" i="2"/>
  <c r="P262" i="2"/>
  <c r="O262" i="2"/>
  <c r="Q261" i="2"/>
  <c r="P261" i="2"/>
  <c r="O261" i="2"/>
  <c r="Q260" i="2"/>
  <c r="P260" i="2"/>
  <c r="O260" i="2"/>
  <c r="Q259" i="2"/>
  <c r="P259" i="2"/>
  <c r="O259" i="2"/>
  <c r="Q258" i="2"/>
  <c r="P258" i="2"/>
  <c r="O258" i="2"/>
  <c r="Q257" i="2"/>
  <c r="P257" i="2"/>
  <c r="O257" i="2"/>
  <c r="Q256" i="2"/>
  <c r="P256" i="2"/>
  <c r="O256" i="2"/>
  <c r="Q255" i="2"/>
  <c r="P255" i="2"/>
  <c r="O255" i="2"/>
  <c r="Q254" i="2"/>
  <c r="P254" i="2"/>
  <c r="O254" i="2"/>
  <c r="Q253" i="2"/>
  <c r="P253" i="2"/>
  <c r="O253" i="2"/>
  <c r="Q252" i="2"/>
  <c r="P252" i="2"/>
  <c r="O252" i="2"/>
  <c r="Q251" i="2"/>
  <c r="P251" i="2"/>
  <c r="O251" i="2"/>
  <c r="Q250" i="2"/>
  <c r="P250" i="2"/>
  <c r="O250" i="2"/>
  <c r="Q249" i="2"/>
  <c r="P249" i="2"/>
  <c r="O249" i="2"/>
  <c r="Q248" i="2"/>
  <c r="P248" i="2"/>
  <c r="O248" i="2"/>
  <c r="Q247" i="2"/>
  <c r="P247" i="2"/>
  <c r="O247" i="2"/>
  <c r="Q246" i="2"/>
  <c r="P246" i="2"/>
  <c r="O246" i="2"/>
  <c r="Q245" i="2"/>
  <c r="P245" i="2"/>
  <c r="O245" i="2"/>
  <c r="Q244" i="2"/>
  <c r="P244" i="2"/>
  <c r="O244" i="2"/>
  <c r="Q243" i="2"/>
  <c r="P243" i="2"/>
  <c r="O243" i="2"/>
  <c r="Q242" i="2"/>
  <c r="P242" i="2"/>
  <c r="O242" i="2"/>
  <c r="Q241" i="2"/>
  <c r="P241" i="2"/>
  <c r="O241" i="2"/>
  <c r="Q240" i="2"/>
  <c r="P240" i="2"/>
  <c r="O240" i="2"/>
  <c r="Q239" i="2"/>
  <c r="P239" i="2"/>
  <c r="O239" i="2"/>
  <c r="Q238" i="2"/>
  <c r="P238" i="2"/>
  <c r="O238" i="2"/>
  <c r="Q237" i="2"/>
  <c r="P237" i="2"/>
  <c r="O237" i="2"/>
  <c r="Q236" i="2"/>
  <c r="P236" i="2"/>
  <c r="O236" i="2"/>
  <c r="Q235" i="2"/>
  <c r="P235" i="2"/>
  <c r="O235" i="2"/>
  <c r="Q234" i="2"/>
  <c r="P234" i="2"/>
  <c r="O234" i="2"/>
  <c r="Q233" i="2"/>
  <c r="P233" i="2"/>
  <c r="O233" i="2"/>
  <c r="Q232" i="2"/>
  <c r="P232" i="2"/>
  <c r="O232" i="2"/>
  <c r="Q231" i="2"/>
  <c r="P231" i="2"/>
  <c r="O231" i="2"/>
  <c r="Q230" i="2"/>
  <c r="P230" i="2"/>
  <c r="O230" i="2"/>
  <c r="Q229" i="2"/>
  <c r="P229" i="2"/>
  <c r="O229" i="2"/>
  <c r="Q228" i="2"/>
  <c r="P228" i="2"/>
  <c r="O228" i="2"/>
  <c r="Q227" i="2"/>
  <c r="P227" i="2"/>
  <c r="O227" i="2"/>
  <c r="Q226" i="2"/>
  <c r="P226" i="2"/>
  <c r="O226" i="2"/>
  <c r="Q225" i="2"/>
  <c r="P225" i="2"/>
  <c r="O225" i="2"/>
  <c r="Q224" i="2"/>
  <c r="P224" i="2"/>
  <c r="O224" i="2"/>
  <c r="Q223" i="2"/>
  <c r="P223" i="2"/>
  <c r="O223" i="2"/>
  <c r="Q222" i="2"/>
  <c r="P222" i="2"/>
  <c r="O222" i="2"/>
  <c r="Q221" i="2"/>
  <c r="P221" i="2"/>
  <c r="O221" i="2"/>
  <c r="Q220" i="2"/>
  <c r="P220" i="2"/>
  <c r="O220" i="2"/>
  <c r="Q219" i="2"/>
  <c r="P219" i="2"/>
  <c r="O219" i="2"/>
  <c r="Q218" i="2"/>
  <c r="P218" i="2"/>
  <c r="O218" i="2"/>
  <c r="Q217" i="2"/>
  <c r="P217" i="2"/>
  <c r="O217" i="2"/>
  <c r="Q216" i="2"/>
  <c r="P216" i="2"/>
  <c r="O216" i="2"/>
  <c r="Q215" i="2"/>
  <c r="P215" i="2"/>
  <c r="O215" i="2"/>
  <c r="Q214" i="2"/>
  <c r="P214" i="2"/>
  <c r="O214" i="2"/>
  <c r="Q213" i="2"/>
  <c r="P213" i="2"/>
  <c r="O213" i="2"/>
  <c r="Q212" i="2"/>
  <c r="P212" i="2"/>
  <c r="O212" i="2"/>
  <c r="Q211" i="2"/>
  <c r="P211" i="2"/>
  <c r="O211" i="2"/>
  <c r="Q210" i="2"/>
  <c r="P210" i="2"/>
  <c r="O210" i="2"/>
  <c r="Q209" i="2"/>
  <c r="P209" i="2"/>
  <c r="O209" i="2"/>
  <c r="Q208" i="2"/>
  <c r="P208" i="2"/>
  <c r="O208" i="2"/>
  <c r="Q207" i="2"/>
  <c r="P207" i="2"/>
  <c r="O207" i="2"/>
  <c r="Q206" i="2"/>
  <c r="P206" i="2"/>
  <c r="O206" i="2"/>
  <c r="Q205" i="2"/>
  <c r="P205" i="2"/>
  <c r="O205" i="2"/>
  <c r="Q204" i="2"/>
  <c r="P204" i="2"/>
  <c r="O204" i="2"/>
  <c r="Q203" i="2"/>
  <c r="P203" i="2"/>
  <c r="O203" i="2"/>
  <c r="Q202" i="2"/>
  <c r="P202" i="2"/>
  <c r="O202" i="2"/>
  <c r="Q201" i="2"/>
  <c r="P201" i="2"/>
  <c r="O201" i="2"/>
  <c r="Q200" i="2"/>
  <c r="P200" i="2"/>
  <c r="O200" i="2"/>
  <c r="Q199" i="2"/>
  <c r="P199" i="2"/>
  <c r="O199" i="2"/>
  <c r="Q198" i="2"/>
  <c r="P198" i="2"/>
  <c r="O198" i="2"/>
  <c r="Q197" i="2"/>
  <c r="P197" i="2"/>
  <c r="O197" i="2"/>
  <c r="Q196" i="2"/>
  <c r="P196" i="2"/>
  <c r="O196" i="2"/>
  <c r="Q195" i="2"/>
  <c r="P195" i="2"/>
  <c r="O195" i="2"/>
  <c r="Q194" i="2"/>
  <c r="P194" i="2"/>
  <c r="O194" i="2"/>
  <c r="Q193" i="2"/>
  <c r="P193" i="2"/>
  <c r="O193" i="2"/>
  <c r="Q192" i="2"/>
  <c r="P192" i="2"/>
  <c r="O192" i="2"/>
  <c r="Q191" i="2"/>
  <c r="P191" i="2"/>
  <c r="O191" i="2"/>
  <c r="Q190" i="2"/>
  <c r="P190" i="2"/>
  <c r="O190" i="2"/>
  <c r="Q189" i="2"/>
  <c r="P189" i="2"/>
  <c r="O189" i="2"/>
  <c r="Q188" i="2"/>
  <c r="P188" i="2"/>
  <c r="O188" i="2"/>
  <c r="Q187" i="2"/>
  <c r="P187" i="2"/>
  <c r="O187" i="2"/>
  <c r="Q186" i="2"/>
  <c r="P186" i="2"/>
  <c r="O186" i="2"/>
  <c r="Q185" i="2"/>
  <c r="P185" i="2"/>
  <c r="O185" i="2"/>
  <c r="Q184" i="2"/>
  <c r="P184" i="2"/>
  <c r="O184" i="2"/>
  <c r="Q183" i="2"/>
  <c r="P183" i="2"/>
  <c r="O183" i="2"/>
  <c r="Q182" i="2"/>
  <c r="P182" i="2"/>
  <c r="O182" i="2"/>
  <c r="Q181" i="2"/>
  <c r="P181" i="2"/>
  <c r="O181" i="2"/>
  <c r="Q180" i="2"/>
  <c r="P180" i="2"/>
  <c r="O180" i="2"/>
  <c r="Q179" i="2"/>
  <c r="P179" i="2"/>
  <c r="O179" i="2"/>
  <c r="Q178" i="2"/>
  <c r="P178" i="2"/>
  <c r="O178" i="2"/>
  <c r="Q177" i="2"/>
  <c r="P177" i="2"/>
  <c r="O177" i="2"/>
  <c r="Q176" i="2"/>
  <c r="P176" i="2"/>
  <c r="O176" i="2"/>
  <c r="Q175" i="2"/>
  <c r="P175" i="2"/>
  <c r="O175" i="2"/>
  <c r="Q174" i="2"/>
  <c r="P174" i="2"/>
  <c r="O174" i="2"/>
  <c r="Q173" i="2"/>
  <c r="P173" i="2"/>
  <c r="O173" i="2"/>
  <c r="Q172" i="2"/>
  <c r="P172" i="2"/>
  <c r="O172" i="2"/>
  <c r="Q171" i="2"/>
  <c r="P171" i="2"/>
  <c r="O171" i="2"/>
  <c r="Q170" i="2"/>
  <c r="P170" i="2"/>
  <c r="O170" i="2"/>
  <c r="Q169" i="2"/>
  <c r="P169" i="2"/>
  <c r="O169" i="2"/>
  <c r="Q168" i="2"/>
  <c r="P168" i="2"/>
  <c r="O168" i="2"/>
  <c r="Q167" i="2"/>
  <c r="P167" i="2"/>
  <c r="O167" i="2"/>
  <c r="Q166" i="2"/>
  <c r="P166" i="2"/>
  <c r="O166" i="2"/>
  <c r="Q165" i="2"/>
  <c r="P165" i="2"/>
  <c r="O165" i="2"/>
  <c r="Q164" i="2"/>
  <c r="P164" i="2"/>
  <c r="O164" i="2"/>
  <c r="Q163" i="2"/>
  <c r="P163" i="2"/>
  <c r="O163" i="2"/>
  <c r="Q162" i="2"/>
  <c r="P162" i="2"/>
  <c r="O162" i="2"/>
  <c r="Q161" i="2"/>
  <c r="P161" i="2"/>
  <c r="O161" i="2"/>
  <c r="Q160" i="2"/>
  <c r="P160" i="2"/>
  <c r="O160" i="2"/>
  <c r="Q159" i="2"/>
  <c r="P159" i="2"/>
  <c r="O159" i="2"/>
  <c r="Q158" i="2"/>
  <c r="P158" i="2"/>
  <c r="O158" i="2"/>
  <c r="Q157" i="2"/>
  <c r="P157" i="2"/>
  <c r="O157" i="2"/>
  <c r="Q156" i="2"/>
  <c r="P156" i="2"/>
  <c r="O156" i="2"/>
  <c r="Q155" i="2"/>
  <c r="P155" i="2"/>
  <c r="O155" i="2"/>
  <c r="Q154" i="2"/>
  <c r="P154" i="2"/>
  <c r="O154" i="2"/>
  <c r="Q153" i="2"/>
  <c r="P153" i="2"/>
  <c r="O153" i="2"/>
  <c r="Q152" i="2"/>
  <c r="P152" i="2"/>
  <c r="O152" i="2"/>
  <c r="Q151" i="2"/>
  <c r="P151" i="2"/>
  <c r="O151" i="2"/>
  <c r="Q150" i="2"/>
  <c r="P150" i="2"/>
  <c r="O150" i="2"/>
  <c r="Q149" i="2"/>
  <c r="P149" i="2"/>
  <c r="O149" i="2"/>
  <c r="Q148" i="2"/>
  <c r="P148" i="2"/>
  <c r="O148" i="2"/>
  <c r="Q147" i="2"/>
  <c r="P147" i="2"/>
  <c r="O147" i="2"/>
  <c r="Q146" i="2"/>
  <c r="P146" i="2"/>
  <c r="O146" i="2"/>
  <c r="Q145" i="2"/>
  <c r="P145" i="2"/>
  <c r="O145" i="2"/>
  <c r="Q144" i="2"/>
  <c r="P144" i="2"/>
  <c r="O144" i="2"/>
  <c r="Q143" i="2"/>
  <c r="P143" i="2"/>
  <c r="O143" i="2"/>
  <c r="Q142" i="2"/>
  <c r="P142" i="2"/>
  <c r="O142" i="2"/>
  <c r="Q141" i="2"/>
  <c r="P141" i="2"/>
  <c r="O141" i="2"/>
  <c r="Q140" i="2"/>
  <c r="P140" i="2"/>
  <c r="O140" i="2"/>
  <c r="Q139" i="2"/>
  <c r="P139" i="2"/>
  <c r="O139" i="2"/>
  <c r="Q138" i="2"/>
  <c r="P138" i="2"/>
  <c r="O138" i="2"/>
  <c r="Q137" i="2"/>
  <c r="P137" i="2"/>
  <c r="O137" i="2"/>
  <c r="Q136" i="2"/>
  <c r="P136" i="2"/>
  <c r="O136" i="2"/>
  <c r="Q135" i="2"/>
  <c r="P135" i="2"/>
  <c r="O135" i="2"/>
  <c r="Q134" i="2"/>
  <c r="P134" i="2"/>
  <c r="O134" i="2"/>
  <c r="Q133" i="2"/>
  <c r="P133" i="2"/>
  <c r="O133" i="2"/>
  <c r="Q132" i="2"/>
  <c r="P132" i="2"/>
  <c r="O132" i="2"/>
  <c r="Q131" i="2"/>
  <c r="P131" i="2"/>
  <c r="O131" i="2"/>
  <c r="Q130" i="2"/>
  <c r="P130" i="2"/>
  <c r="O130" i="2"/>
  <c r="Q129" i="2"/>
  <c r="P129" i="2"/>
  <c r="O129" i="2"/>
  <c r="Q128" i="2"/>
  <c r="P128" i="2"/>
  <c r="O128" i="2"/>
  <c r="Q127" i="2"/>
  <c r="P127" i="2"/>
  <c r="O127" i="2"/>
  <c r="Q126" i="2"/>
  <c r="P126" i="2"/>
  <c r="O126" i="2"/>
  <c r="Q125" i="2"/>
  <c r="P125" i="2"/>
  <c r="O125" i="2"/>
  <c r="Q124" i="2"/>
  <c r="P124" i="2"/>
  <c r="O124" i="2"/>
  <c r="Q123" i="2"/>
  <c r="P123" i="2"/>
  <c r="O123" i="2"/>
  <c r="Q122" i="2"/>
  <c r="P122" i="2"/>
  <c r="O122" i="2"/>
  <c r="Q121" i="2"/>
  <c r="P121" i="2"/>
  <c r="O121" i="2"/>
  <c r="Q120" i="2"/>
  <c r="P120" i="2"/>
  <c r="O120" i="2"/>
  <c r="Q119" i="2"/>
  <c r="P119" i="2"/>
  <c r="O119" i="2"/>
  <c r="Q118" i="2"/>
  <c r="P118" i="2"/>
  <c r="O118" i="2"/>
  <c r="Q117" i="2"/>
  <c r="P117" i="2"/>
  <c r="O117" i="2"/>
  <c r="Q116" i="2"/>
  <c r="P116" i="2"/>
  <c r="O116" i="2"/>
  <c r="Q115" i="2"/>
  <c r="P115" i="2"/>
  <c r="O115" i="2"/>
  <c r="Q114" i="2"/>
  <c r="P114" i="2"/>
  <c r="O114" i="2"/>
  <c r="Q113" i="2"/>
  <c r="P113" i="2"/>
  <c r="O113" i="2"/>
  <c r="Q112" i="2"/>
  <c r="P112" i="2"/>
  <c r="O112" i="2"/>
  <c r="Q111" i="2"/>
  <c r="P111" i="2"/>
  <c r="O111" i="2"/>
  <c r="Q110" i="2"/>
  <c r="P110" i="2"/>
  <c r="O110" i="2"/>
  <c r="Q109" i="2"/>
  <c r="P109" i="2"/>
  <c r="O109" i="2"/>
  <c r="Q108" i="2"/>
  <c r="P108" i="2"/>
  <c r="O108" i="2"/>
  <c r="Q107" i="2"/>
  <c r="P107" i="2"/>
  <c r="O107" i="2"/>
  <c r="Q106" i="2"/>
  <c r="P106" i="2"/>
  <c r="O106" i="2"/>
  <c r="Q105" i="2"/>
  <c r="P105" i="2"/>
  <c r="O105" i="2"/>
  <c r="Q104" i="2"/>
  <c r="P104" i="2"/>
  <c r="O104" i="2"/>
  <c r="Q103" i="2"/>
  <c r="P103" i="2"/>
  <c r="O103" i="2"/>
  <c r="Q102" i="2"/>
  <c r="P102" i="2"/>
  <c r="O102" i="2"/>
  <c r="Q101" i="2"/>
  <c r="P101" i="2"/>
  <c r="O101" i="2"/>
  <c r="Q100" i="2"/>
  <c r="P100" i="2"/>
  <c r="O100" i="2"/>
  <c r="Q99" i="2"/>
  <c r="P99" i="2"/>
  <c r="O99" i="2"/>
  <c r="Q98" i="2"/>
  <c r="P98" i="2"/>
  <c r="O98" i="2"/>
  <c r="Q97" i="2"/>
  <c r="P97" i="2"/>
  <c r="O97" i="2"/>
  <c r="Q96" i="2"/>
  <c r="P96" i="2"/>
  <c r="O96" i="2"/>
  <c r="Q95" i="2"/>
  <c r="P95" i="2"/>
  <c r="O95" i="2"/>
  <c r="Q94" i="2"/>
  <c r="P94" i="2"/>
  <c r="O94" i="2"/>
  <c r="Q93" i="2"/>
  <c r="P93" i="2"/>
  <c r="O93" i="2"/>
  <c r="Q92" i="2"/>
  <c r="P92" i="2"/>
  <c r="O92" i="2"/>
  <c r="Q91" i="2"/>
  <c r="P91" i="2"/>
  <c r="O91" i="2"/>
  <c r="Q90" i="2"/>
  <c r="P90" i="2"/>
  <c r="O90" i="2"/>
  <c r="Q89" i="2"/>
  <c r="P89" i="2"/>
  <c r="O89" i="2"/>
  <c r="Q88" i="2"/>
  <c r="P88" i="2"/>
  <c r="O88" i="2"/>
  <c r="Q87" i="2"/>
  <c r="P87" i="2"/>
  <c r="O87" i="2"/>
  <c r="Q86" i="2"/>
  <c r="P86" i="2"/>
  <c r="O86" i="2"/>
  <c r="Q85" i="2"/>
  <c r="P85" i="2"/>
  <c r="O85" i="2"/>
  <c r="Q84" i="2"/>
  <c r="P84" i="2"/>
  <c r="O84" i="2"/>
  <c r="Q83" i="2"/>
  <c r="P83" i="2"/>
  <c r="O83" i="2"/>
  <c r="Q82" i="2"/>
  <c r="P82" i="2"/>
  <c r="O82" i="2"/>
  <c r="Q81" i="2"/>
  <c r="P81" i="2"/>
  <c r="O81" i="2"/>
  <c r="Q80" i="2"/>
  <c r="P80" i="2"/>
  <c r="O80" i="2"/>
  <c r="Q79" i="2"/>
  <c r="P79" i="2"/>
  <c r="O79" i="2"/>
  <c r="Q78" i="2"/>
  <c r="P78" i="2"/>
  <c r="O78" i="2"/>
  <c r="Q77" i="2"/>
  <c r="P77" i="2"/>
  <c r="O77" i="2"/>
  <c r="Q76" i="2"/>
  <c r="P76" i="2"/>
  <c r="O76" i="2"/>
  <c r="Q75" i="2"/>
  <c r="P75" i="2"/>
  <c r="O75" i="2"/>
  <c r="Q74" i="2"/>
  <c r="P74" i="2"/>
  <c r="O74" i="2"/>
  <c r="Q73" i="2"/>
  <c r="P73" i="2"/>
  <c r="O73" i="2"/>
  <c r="Q72" i="2"/>
  <c r="P72" i="2"/>
  <c r="O72" i="2"/>
  <c r="Q71" i="2"/>
  <c r="P71" i="2"/>
  <c r="O71" i="2"/>
  <c r="Q70" i="2"/>
  <c r="P70" i="2"/>
  <c r="O70" i="2"/>
  <c r="Q69" i="2"/>
  <c r="P69" i="2"/>
  <c r="O69" i="2"/>
  <c r="Q68" i="2"/>
  <c r="P68" i="2"/>
  <c r="O68" i="2"/>
  <c r="Q67" i="2"/>
  <c r="P67" i="2"/>
  <c r="O67" i="2"/>
  <c r="Q66" i="2"/>
  <c r="P66" i="2"/>
  <c r="O66" i="2"/>
  <c r="Q65" i="2"/>
  <c r="P65" i="2"/>
  <c r="O65" i="2"/>
  <c r="Q64" i="2"/>
  <c r="P64" i="2"/>
  <c r="O64" i="2"/>
  <c r="Q63" i="2"/>
  <c r="P63" i="2"/>
  <c r="O63" i="2"/>
  <c r="Q62" i="2"/>
  <c r="P62" i="2"/>
  <c r="O62" i="2"/>
  <c r="Q61" i="2"/>
  <c r="P61" i="2"/>
  <c r="O61" i="2"/>
  <c r="Q60" i="2"/>
  <c r="P60" i="2"/>
  <c r="O60" i="2"/>
  <c r="Q59" i="2"/>
  <c r="P59" i="2"/>
  <c r="O59" i="2"/>
  <c r="Q58" i="2"/>
  <c r="P58" i="2"/>
  <c r="O58" i="2"/>
  <c r="Q57" i="2"/>
  <c r="P57" i="2"/>
  <c r="O57" i="2"/>
  <c r="Q56" i="2"/>
  <c r="P56" i="2"/>
  <c r="O56" i="2"/>
  <c r="Q55" i="2"/>
  <c r="P55" i="2"/>
  <c r="O55" i="2"/>
  <c r="Q54" i="2"/>
  <c r="P54" i="2"/>
  <c r="O54" i="2"/>
  <c r="Q53" i="2"/>
  <c r="P53" i="2"/>
  <c r="O53" i="2"/>
  <c r="Q52" i="2"/>
  <c r="P52" i="2"/>
  <c r="O52" i="2"/>
  <c r="Q51" i="2"/>
  <c r="P51" i="2"/>
  <c r="O51" i="2"/>
  <c r="Q50" i="2"/>
  <c r="P50" i="2"/>
  <c r="O50" i="2"/>
  <c r="Q49" i="2"/>
  <c r="P49" i="2"/>
  <c r="O49" i="2"/>
  <c r="Q48" i="2"/>
  <c r="P48" i="2"/>
  <c r="O48" i="2"/>
  <c r="Q47" i="2"/>
  <c r="P47" i="2"/>
  <c r="O47" i="2"/>
  <c r="Q46" i="2"/>
  <c r="P46" i="2"/>
  <c r="O46" i="2"/>
  <c r="Q45" i="2"/>
  <c r="P45" i="2"/>
  <c r="O45" i="2"/>
  <c r="Q44" i="2"/>
  <c r="P44" i="2"/>
  <c r="O44" i="2"/>
  <c r="Q43" i="2"/>
  <c r="P43" i="2"/>
  <c r="O43" i="2"/>
  <c r="Q42" i="2"/>
  <c r="P42" i="2"/>
  <c r="O42" i="2"/>
  <c r="Q41" i="2"/>
  <c r="P41" i="2"/>
  <c r="O41" i="2"/>
  <c r="Q40" i="2"/>
  <c r="P40" i="2"/>
  <c r="O40" i="2"/>
  <c r="Q39" i="2"/>
  <c r="P39" i="2"/>
  <c r="O39" i="2"/>
  <c r="Q38" i="2"/>
  <c r="P38" i="2"/>
  <c r="O38" i="2"/>
  <c r="Q37" i="2"/>
  <c r="P37" i="2"/>
  <c r="O37" i="2"/>
  <c r="Q36" i="2"/>
  <c r="P36" i="2"/>
  <c r="O36" i="2"/>
  <c r="Q35" i="2"/>
  <c r="P35" i="2"/>
  <c r="O35" i="2"/>
  <c r="Q34" i="2"/>
  <c r="P34" i="2"/>
  <c r="O34" i="2"/>
  <c r="Q33" i="2"/>
  <c r="P33" i="2"/>
  <c r="O33" i="2"/>
  <c r="Q32" i="2"/>
  <c r="P32" i="2"/>
  <c r="O32" i="2"/>
  <c r="Q31" i="2"/>
  <c r="P31" i="2"/>
  <c r="O31" i="2"/>
  <c r="Q30" i="2"/>
  <c r="P30" i="2"/>
  <c r="O30" i="2"/>
  <c r="Q29" i="2"/>
  <c r="P29" i="2"/>
  <c r="O29" i="2"/>
  <c r="Q28" i="2"/>
  <c r="P28" i="2"/>
  <c r="O28" i="2"/>
  <c r="Q27" i="2"/>
  <c r="P27" i="2"/>
  <c r="O27" i="2"/>
  <c r="Q26" i="2"/>
  <c r="P26" i="2"/>
  <c r="O26" i="2"/>
  <c r="Q25" i="2"/>
  <c r="P25" i="2"/>
  <c r="O25" i="2"/>
  <c r="Q24" i="2"/>
  <c r="P24" i="2"/>
  <c r="O24" i="2"/>
  <c r="Q23" i="2"/>
  <c r="P23" i="2"/>
  <c r="O23" i="2"/>
  <c r="Q22" i="2"/>
  <c r="P22" i="2"/>
  <c r="O22" i="2"/>
  <c r="Q21" i="2"/>
  <c r="P21" i="2"/>
  <c r="O21" i="2"/>
  <c r="Q20" i="2"/>
  <c r="P20" i="2"/>
  <c r="O20" i="2"/>
  <c r="Q19" i="2"/>
  <c r="P19" i="2"/>
  <c r="O19" i="2"/>
  <c r="Q18" i="2"/>
  <c r="P18" i="2"/>
  <c r="O18" i="2"/>
  <c r="Q17" i="2"/>
  <c r="P17" i="2"/>
  <c r="O17" i="2"/>
  <c r="Q16" i="2"/>
  <c r="P16" i="2"/>
  <c r="O16" i="2"/>
  <c r="Q15" i="2"/>
  <c r="P15" i="2"/>
  <c r="O15" i="2"/>
  <c r="Q14" i="2"/>
  <c r="P14" i="2"/>
  <c r="O14" i="2"/>
  <c r="Q13" i="2"/>
  <c r="P13" i="2"/>
  <c r="O13" i="2"/>
  <c r="Q12" i="2"/>
  <c r="P12" i="2"/>
  <c r="O12" i="2"/>
  <c r="Q11" i="2"/>
  <c r="P11" i="2"/>
  <c r="O11" i="2"/>
  <c r="Q10" i="2"/>
  <c r="P10" i="2"/>
  <c r="O10" i="2"/>
  <c r="Q9" i="2"/>
  <c r="P9" i="2"/>
  <c r="O9" i="2"/>
  <c r="Q8" i="2"/>
  <c r="P8" i="2"/>
  <c r="O8" i="2"/>
  <c r="Q7" i="2"/>
  <c r="P7" i="2"/>
  <c r="O7" i="2"/>
  <c r="Q6" i="2"/>
  <c r="P6" i="2"/>
  <c r="O6" i="2"/>
  <c r="Q5" i="2"/>
  <c r="P5" i="2"/>
  <c r="O5" i="2"/>
  <c r="Q4" i="2"/>
  <c r="P4" i="2"/>
  <c r="O4" i="2"/>
  <c r="Q3" i="2"/>
  <c r="P3" i="2"/>
  <c r="O3" i="2"/>
  <c r="Q2" i="2"/>
  <c r="P2" i="2"/>
  <c r="O2" i="2"/>
  <c r="BR3" i="9" l="1"/>
  <c r="BZ3" i="9"/>
  <c r="CH3" i="9"/>
  <c r="BZ29" i="9"/>
  <c r="CH29" i="9"/>
  <c r="BR29" i="9"/>
  <c r="CE26" i="9"/>
  <c r="BR26" i="9"/>
  <c r="BZ26" i="9"/>
  <c r="CH26" i="9"/>
  <c r="CH24" i="9"/>
  <c r="BR24" i="9"/>
  <c r="BZ24" i="9"/>
  <c r="CD5" i="9"/>
  <c r="BZ5" i="9"/>
  <c r="CH5" i="9"/>
  <c r="BR5" i="9"/>
  <c r="CJ16" i="9"/>
  <c r="CH16" i="9"/>
  <c r="BR16" i="9"/>
  <c r="BZ16" i="9"/>
  <c r="AZ36" i="9"/>
  <c r="BZ46" i="9"/>
  <c r="CH46" i="9"/>
  <c r="BR46" i="9"/>
  <c r="CH55" i="9"/>
  <c r="BR55" i="9"/>
  <c r="BZ55" i="9"/>
  <c r="BR66" i="9"/>
  <c r="CP66" i="9" s="1"/>
  <c r="BZ66" i="9"/>
  <c r="CH66" i="9"/>
  <c r="AZ24" i="9"/>
  <c r="BR27" i="9"/>
  <c r="BZ27" i="9"/>
  <c r="CH27" i="9"/>
  <c r="CD11" i="9"/>
  <c r="BR11" i="9"/>
  <c r="BZ11" i="9"/>
  <c r="CH11" i="9"/>
  <c r="CC13" i="9"/>
  <c r="BZ13" i="9"/>
  <c r="CH13" i="9"/>
  <c r="BR13" i="9"/>
  <c r="BW18" i="9"/>
  <c r="BR18" i="9"/>
  <c r="BZ18" i="9"/>
  <c r="CH18" i="9"/>
  <c r="CM14" i="9"/>
  <c r="BZ61" i="9"/>
  <c r="CH61" i="9"/>
  <c r="BR61" i="9"/>
  <c r="CM33" i="9"/>
  <c r="BR33" i="9"/>
  <c r="BZ33" i="9"/>
  <c r="CH33" i="9"/>
  <c r="BT10" i="9"/>
  <c r="BR10" i="9"/>
  <c r="BZ10" i="9"/>
  <c r="CH10" i="9"/>
  <c r="BZ30" i="9"/>
  <c r="CH30" i="9"/>
  <c r="BR30" i="9"/>
  <c r="BR52" i="9"/>
  <c r="BZ52" i="9"/>
  <c r="CH52" i="9"/>
  <c r="CL68" i="9"/>
  <c r="BU68" i="9"/>
  <c r="CS68" i="9" s="1"/>
  <c r="BU66" i="9"/>
  <c r="BZ54" i="9"/>
  <c r="CH54" i="9"/>
  <c r="BR54" i="9"/>
  <c r="CE62" i="9"/>
  <c r="BT47" i="9"/>
  <c r="CR47" i="9" s="1"/>
  <c r="CI46" i="9"/>
  <c r="CM46" i="9"/>
  <c r="CJ55" i="9"/>
  <c r="CC55" i="9"/>
  <c r="CC48" i="9"/>
  <c r="CK48" i="9"/>
  <c r="CS56" i="9"/>
  <c r="CK152" i="9"/>
  <c r="CA25" i="9"/>
  <c r="BR25" i="9"/>
  <c r="BZ25" i="9"/>
  <c r="CH25" i="9"/>
  <c r="CA22" i="9"/>
  <c r="BZ22" i="9"/>
  <c r="CH22" i="9"/>
  <c r="BR22" i="9"/>
  <c r="AZ40" i="9"/>
  <c r="CH63" i="9"/>
  <c r="BR63" i="9"/>
  <c r="BZ63" i="9"/>
  <c r="CR58" i="9"/>
  <c r="BW55" i="9"/>
  <c r="CM55" i="9"/>
  <c r="BS48" i="9"/>
  <c r="CH72" i="9"/>
  <c r="BR72" i="9"/>
  <c r="BZ72" i="9"/>
  <c r="CB17" i="9"/>
  <c r="BR17" i="9"/>
  <c r="BZ17" i="9"/>
  <c r="CH17" i="9"/>
  <c r="BS14" i="9"/>
  <c r="BZ14" i="9"/>
  <c r="CH14" i="9"/>
  <c r="BR14" i="9"/>
  <c r="BR67" i="9"/>
  <c r="BZ67" i="9"/>
  <c r="CH67" i="9"/>
  <c r="BR49" i="9"/>
  <c r="BZ49" i="9"/>
  <c r="CH49" i="9"/>
  <c r="CH48" i="9"/>
  <c r="BR48" i="9"/>
  <c r="BZ48" i="9"/>
  <c r="CH64" i="9"/>
  <c r="BR64" i="9"/>
  <c r="BZ64" i="9"/>
  <c r="CL82" i="9"/>
  <c r="CL152" i="9" s="1"/>
  <c r="CC82" i="9"/>
  <c r="CC152" i="9" s="1"/>
  <c r="BP43" i="8"/>
  <c r="CA14" i="9"/>
  <c r="BR9" i="9"/>
  <c r="BZ9" i="9"/>
  <c r="CH9" i="9"/>
  <c r="BR35" i="9"/>
  <c r="BZ35" i="9"/>
  <c r="CH35" i="9"/>
  <c r="BZ37" i="9"/>
  <c r="CH37" i="9"/>
  <c r="BR37" i="9"/>
  <c r="CA6" i="9"/>
  <c r="BZ6" i="9"/>
  <c r="CH6" i="9"/>
  <c r="BR6" i="9"/>
  <c r="CB14" i="9"/>
  <c r="CS59" i="9"/>
  <c r="AZ42" i="9"/>
  <c r="CH71" i="9"/>
  <c r="BR71" i="9"/>
  <c r="BZ71" i="9"/>
  <c r="AZ35" i="9"/>
  <c r="BR42" i="9"/>
  <c r="BZ42" i="9"/>
  <c r="CH42" i="9"/>
  <c r="BR60" i="9"/>
  <c r="BZ60" i="9"/>
  <c r="CH60" i="9"/>
  <c r="CK46" i="9"/>
  <c r="CS40" i="9"/>
  <c r="CA55" i="9"/>
  <c r="CQ55" i="9" s="1"/>
  <c r="CD55" i="9"/>
  <c r="BT48" i="9"/>
  <c r="BW48" i="9"/>
  <c r="CA51" i="9"/>
  <c r="BR51" i="9"/>
  <c r="BZ51" i="9"/>
  <c r="CH51" i="9"/>
  <c r="CR56" i="9"/>
  <c r="BU82" i="9"/>
  <c r="BU152" i="9" s="1"/>
  <c r="CH39" i="9"/>
  <c r="BR39" i="9"/>
  <c r="BZ39" i="9"/>
  <c r="CS46" i="9"/>
  <c r="CS55" i="9"/>
  <c r="CB68" i="9"/>
  <c r="CR68" i="9" s="1"/>
  <c r="BR68" i="9"/>
  <c r="BZ68" i="9"/>
  <c r="CH68" i="9"/>
  <c r="BS82" i="9"/>
  <c r="BS152" i="9" s="1"/>
  <c r="CA82" i="9"/>
  <c r="CA152" i="9" s="1"/>
  <c r="CB82" i="9"/>
  <c r="CB152" i="9" s="1"/>
  <c r="BS34" i="9"/>
  <c r="BR34" i="9"/>
  <c r="BZ34" i="9"/>
  <c r="CH34" i="9"/>
  <c r="CA19" i="9"/>
  <c r="BR19" i="9"/>
  <c r="BZ19" i="9"/>
  <c r="CH19" i="9"/>
  <c r="CC21" i="9"/>
  <c r="BZ21" i="9"/>
  <c r="CH21" i="9"/>
  <c r="BR21" i="9"/>
  <c r="BU32" i="9"/>
  <c r="CH32" i="9"/>
  <c r="BR32" i="9"/>
  <c r="BZ32" i="9"/>
  <c r="BW21" i="9"/>
  <c r="CQ68" i="9"/>
  <c r="BZ53" i="9"/>
  <c r="CH53" i="9"/>
  <c r="BR53" i="9"/>
  <c r="BZ70" i="9"/>
  <c r="CH70" i="9"/>
  <c r="BR70" i="9"/>
  <c r="CB55" i="9"/>
  <c r="CE55" i="9"/>
  <c r="BU48" i="9"/>
  <c r="CS48" i="9" s="1"/>
  <c r="CL66" i="9"/>
  <c r="CR45" i="9"/>
  <c r="CC65" i="9"/>
  <c r="BR65" i="9"/>
  <c r="BZ65" i="9"/>
  <c r="CH65" i="9"/>
  <c r="BR58" i="9"/>
  <c r="BZ58" i="9"/>
  <c r="CH58" i="9"/>
  <c r="CD82" i="9"/>
  <c r="CD152" i="9" s="1"/>
  <c r="CM34" i="9"/>
  <c r="BZ69" i="9"/>
  <c r="CH69" i="9"/>
  <c r="BR69" i="9"/>
  <c r="CT50" i="9"/>
  <c r="CS65" i="9"/>
  <c r="BR57" i="9"/>
  <c r="BZ57" i="9"/>
  <c r="CH57" i="9"/>
  <c r="BV46" i="9"/>
  <c r="BS46" i="9"/>
  <c r="CL55" i="9"/>
  <c r="CB48" i="9"/>
  <c r="BV48" i="9"/>
  <c r="CH47" i="9"/>
  <c r="BR47" i="9"/>
  <c r="BZ47" i="9"/>
  <c r="BZ62" i="9"/>
  <c r="CH62" i="9"/>
  <c r="BR62" i="9"/>
  <c r="CJ82" i="9"/>
  <c r="CJ152" i="9" s="1"/>
  <c r="CM3" i="9"/>
  <c r="CL3" i="9"/>
  <c r="CI3" i="9"/>
  <c r="AZ3" i="9"/>
  <c r="CK3" i="9"/>
  <c r="CJ3" i="9"/>
  <c r="CA3" i="9"/>
  <c r="CT143" i="9"/>
  <c r="CT124" i="9"/>
  <c r="H74" i="9" s="1"/>
  <c r="CQ89" i="9"/>
  <c r="CR99" i="9"/>
  <c r="CS106" i="9"/>
  <c r="CT151" i="9"/>
  <c r="H93" i="9" s="1"/>
  <c r="CQ99" i="9"/>
  <c r="CU91" i="9"/>
  <c r="CR83" i="9"/>
  <c r="CU100" i="9"/>
  <c r="CS143" i="9"/>
  <c r="CQ135" i="9"/>
  <c r="CT83" i="9"/>
  <c r="CU99" i="9"/>
  <c r="CU106" i="9"/>
  <c r="CT138" i="9"/>
  <c r="H90" i="9" s="1"/>
  <c r="CU92" i="9"/>
  <c r="CQ100" i="9"/>
  <c r="CT146" i="9"/>
  <c r="CU129" i="9"/>
  <c r="I76" i="9" s="1"/>
  <c r="CT132" i="9"/>
  <c r="CQ138" i="9"/>
  <c r="E90" i="9" s="1"/>
  <c r="CT91" i="9"/>
  <c r="CS138" i="9"/>
  <c r="G90" i="9" s="1"/>
  <c r="CQ94" i="9"/>
  <c r="CQ151" i="9"/>
  <c r="E93" i="9" s="1"/>
  <c r="CS151" i="9"/>
  <c r="G93" i="9" s="1"/>
  <c r="CP99" i="9"/>
  <c r="CP124" i="9"/>
  <c r="D74" i="9" s="1"/>
  <c r="CP138" i="9"/>
  <c r="D90" i="9" s="1"/>
  <c r="CP92" i="9"/>
  <c r="CS129" i="9"/>
  <c r="G76" i="9" s="1"/>
  <c r="CP146" i="9"/>
  <c r="CU146" i="9"/>
  <c r="CQ140" i="9"/>
  <c r="CT121" i="9"/>
  <c r="CQ121" i="9"/>
  <c r="CU132" i="9"/>
  <c r="CU121" i="9"/>
  <c r="CS96" i="9"/>
  <c r="CR96" i="9"/>
  <c r="CQ83" i="9"/>
  <c r="CU151" i="9"/>
  <c r="I93" i="9" s="1"/>
  <c r="CR129" i="9"/>
  <c r="F76" i="9" s="1"/>
  <c r="CP148" i="9"/>
  <c r="CS126" i="9"/>
  <c r="G68" i="9" s="1"/>
  <c r="CT135" i="9"/>
  <c r="CU126" i="9"/>
  <c r="I68" i="9" s="1"/>
  <c r="CR151" i="9"/>
  <c r="F93" i="9" s="1"/>
  <c r="CU87" i="9"/>
  <c r="CU89" i="9"/>
  <c r="CS89" i="9"/>
  <c r="CQ129" i="9"/>
  <c r="E76" i="9" s="1"/>
  <c r="CR148" i="9"/>
  <c r="CT126" i="9"/>
  <c r="H68" i="9" s="1"/>
  <c r="CQ126" i="9"/>
  <c r="E68" i="9" s="1"/>
  <c r="CQ143" i="9"/>
  <c r="CS124" i="9"/>
  <c r="G74" i="9" s="1"/>
  <c r="CR89" i="9"/>
  <c r="CU94" i="9"/>
  <c r="CT99" i="9"/>
  <c r="CR91" i="9"/>
  <c r="CR106" i="9"/>
  <c r="CU138" i="9"/>
  <c r="I90" i="9" s="1"/>
  <c r="CT129" i="9"/>
  <c r="H76" i="9" s="1"/>
  <c r="CU143" i="9"/>
  <c r="CP151" i="9"/>
  <c r="D93" i="9" s="1"/>
  <c r="CR143" i="9"/>
  <c r="CS140" i="9"/>
  <c r="CR138" i="9"/>
  <c r="F90" i="9" s="1"/>
  <c r="CT142" i="9"/>
  <c r="H83" i="9" s="1"/>
  <c r="CP106" i="9"/>
  <c r="CP100" i="9"/>
  <c r="CR146" i="9"/>
  <c r="CU135" i="9"/>
  <c r="CP89" i="9"/>
  <c r="CP135" i="9"/>
  <c r="CP83" i="9"/>
  <c r="CS121" i="9"/>
  <c r="CR126" i="9"/>
  <c r="F68" i="9" s="1"/>
  <c r="CQ56" i="9"/>
  <c r="CB26" i="9"/>
  <c r="CK11" i="9"/>
  <c r="CM29" i="9"/>
  <c r="CA5" i="9"/>
  <c r="CD18" i="9"/>
  <c r="BV10" i="9"/>
  <c r="CC19" i="9"/>
  <c r="CC33" i="9"/>
  <c r="CB33" i="9"/>
  <c r="BU26" i="9"/>
  <c r="BS6" i="9"/>
  <c r="BU18" i="9"/>
  <c r="CM11" i="9"/>
  <c r="BV21" i="9"/>
  <c r="CK29" i="9"/>
  <c r="BU13" i="9"/>
  <c r="CJ33" i="9"/>
  <c r="CE18" i="9"/>
  <c r="CD27" i="9"/>
  <c r="CK5" i="9"/>
  <c r="CI21" i="9"/>
  <c r="CJ29" i="9"/>
  <c r="CC29" i="9"/>
  <c r="BV18" i="9"/>
  <c r="BS5" i="9"/>
  <c r="BS21" i="9"/>
  <c r="CD29" i="9"/>
  <c r="AZ39" i="9"/>
  <c r="CL5" i="9"/>
  <c r="CA16" i="9"/>
  <c r="CT58" i="9"/>
  <c r="CR72" i="9"/>
  <c r="CP64" i="9"/>
  <c r="CQ64" i="9"/>
  <c r="CR44" i="9"/>
  <c r="CU40" i="9"/>
  <c r="BS33" i="9"/>
  <c r="CB34" i="9"/>
  <c r="CC14" i="9"/>
  <c r="CI16" i="9"/>
  <c r="BW5" i="9"/>
  <c r="CD21" i="9"/>
  <c r="CI27" i="9"/>
  <c r="CQ58" i="9"/>
  <c r="CS62" i="9"/>
  <c r="CP58" i="9"/>
  <c r="CU43" i="9"/>
  <c r="CQ40" i="9"/>
  <c r="CM25" i="9"/>
  <c r="CI13" i="9"/>
  <c r="CK18" i="9"/>
  <c r="BT11" i="9"/>
  <c r="BW13" i="9"/>
  <c r="CJ10" i="9"/>
  <c r="CI5" i="9"/>
  <c r="CL16" i="9"/>
  <c r="CU65" i="9"/>
  <c r="CU58" i="9"/>
  <c r="CT64" i="9"/>
  <c r="CQ66" i="9"/>
  <c r="CB25" i="9"/>
  <c r="CM26" i="9"/>
  <c r="CI18" i="9"/>
  <c r="BU10" i="9"/>
  <c r="BV5" i="9"/>
  <c r="CK13" i="9"/>
  <c r="CU68" i="9"/>
  <c r="CT45" i="9"/>
  <c r="CS45" i="9"/>
  <c r="CP45" i="9"/>
  <c r="CM19" i="9"/>
  <c r="CJ19" i="9"/>
  <c r="CI19" i="9"/>
  <c r="AZ16" i="9"/>
  <c r="CE19" i="9"/>
  <c r="BW19" i="9"/>
  <c r="BV19" i="9"/>
  <c r="BU19" i="9"/>
  <c r="CL37" i="9"/>
  <c r="CQ51" i="9"/>
  <c r="CI35" i="9"/>
  <c r="CK35" i="9"/>
  <c r="CL35" i="9"/>
  <c r="CB35" i="9"/>
  <c r="AZ32" i="9"/>
  <c r="CA35" i="9"/>
  <c r="BW35" i="9"/>
  <c r="BV35" i="9"/>
  <c r="CM35" i="9"/>
  <c r="CD19" i="9"/>
  <c r="BU11" i="9"/>
  <c r="CE11" i="9"/>
  <c r="AZ9" i="9"/>
  <c r="CJ11" i="9"/>
  <c r="BW11" i="9"/>
  <c r="CA11" i="9"/>
  <c r="BV11" i="9"/>
  <c r="AZ26" i="9"/>
  <c r="CL29" i="9"/>
  <c r="CA29" i="9"/>
  <c r="CK22" i="9"/>
  <c r="CC22" i="9"/>
  <c r="CD22" i="9"/>
  <c r="CM22" i="9"/>
  <c r="CB22" i="9"/>
  <c r="AZ19" i="9"/>
  <c r="CL22" i="9"/>
  <c r="CJ22" i="9"/>
  <c r="BW22" i="9"/>
  <c r="BS22" i="9"/>
  <c r="CI22" i="9"/>
  <c r="BV22" i="9"/>
  <c r="BU22" i="9"/>
  <c r="CE22" i="9"/>
  <c r="BT22" i="9"/>
  <c r="BS35" i="9"/>
  <c r="CJ25" i="9"/>
  <c r="CD35" i="9"/>
  <c r="CK6" i="9"/>
  <c r="CJ35" i="9"/>
  <c r="CM32" i="9"/>
  <c r="BT19" i="9"/>
  <c r="CL9" i="9"/>
  <c r="CE29" i="9"/>
  <c r="CA13" i="9"/>
  <c r="CK10" i="9"/>
  <c r="BU29" i="9"/>
  <c r="BS16" i="9"/>
  <c r="BS13" i="9"/>
  <c r="CR66" i="9"/>
  <c r="CS72" i="9"/>
  <c r="CC51" i="9"/>
  <c r="CR59" i="9"/>
  <c r="CT66" i="9"/>
  <c r="CP47" i="9"/>
  <c r="CT47" i="9"/>
  <c r="CP46" i="9"/>
  <c r="CR40" i="9"/>
  <c r="AZ37" i="9"/>
  <c r="CM37" i="9"/>
  <c r="BT37" i="9"/>
  <c r="CC37" i="9"/>
  <c r="CA37" i="9"/>
  <c r="CK30" i="9"/>
  <c r="CC30" i="9"/>
  <c r="BS30" i="9"/>
  <c r="CM30" i="9"/>
  <c r="CB30" i="9"/>
  <c r="CL30" i="9"/>
  <c r="CJ30" i="9"/>
  <c r="BW30" i="9"/>
  <c r="CD30" i="9"/>
  <c r="CI30" i="9"/>
  <c r="BV30" i="9"/>
  <c r="BU30" i="9"/>
  <c r="CE30" i="9"/>
  <c r="BT30" i="9"/>
  <c r="AZ27" i="9"/>
  <c r="CL24" i="9"/>
  <c r="BV24" i="9"/>
  <c r="CK24" i="9"/>
  <c r="BU24" i="9"/>
  <c r="CJ24" i="9"/>
  <c r="BT24" i="9"/>
  <c r="CI24" i="9"/>
  <c r="BW24" i="9"/>
  <c r="AZ21" i="9"/>
  <c r="CE24" i="9"/>
  <c r="CA17" i="9"/>
  <c r="BV37" i="9"/>
  <c r="CJ27" i="9"/>
  <c r="CE34" i="9"/>
  <c r="CJ34" i="9"/>
  <c r="BT34" i="9"/>
  <c r="CI34" i="9"/>
  <c r="CD34" i="9"/>
  <c r="CA34" i="9"/>
  <c r="CK34" i="9"/>
  <c r="AZ31" i="9"/>
  <c r="BW34" i="9"/>
  <c r="CL34" i="9"/>
  <c r="BV34" i="9"/>
  <c r="CK21" i="9"/>
  <c r="AZ18" i="9"/>
  <c r="CM21" i="9"/>
  <c r="CJ21" i="9"/>
  <c r="CB21" i="9"/>
  <c r="CL14" i="9"/>
  <c r="BW14" i="9"/>
  <c r="BV14" i="9"/>
  <c r="CJ14" i="9"/>
  <c r="BU14" i="9"/>
  <c r="CI14" i="9"/>
  <c r="BT14" i="9"/>
  <c r="AZ12" i="9"/>
  <c r="CE14" i="9"/>
  <c r="CD14" i="9"/>
  <c r="CD33" i="9"/>
  <c r="CB24" i="9"/>
  <c r="CD32" i="9"/>
  <c r="CL19" i="9"/>
  <c r="CK19" i="9"/>
  <c r="BU35" i="9"/>
  <c r="CC25" i="9"/>
  <c r="CL17" i="9"/>
  <c r="CB9" i="9"/>
  <c r="CB11" i="9"/>
  <c r="CM5" i="9"/>
  <c r="BS29" i="9"/>
  <c r="BT21" i="9"/>
  <c r="BS10" i="9"/>
  <c r="BT27" i="9"/>
  <c r="BT5" i="9"/>
  <c r="BS27" i="9"/>
  <c r="CC16" i="9"/>
  <c r="CK27" i="9"/>
  <c r="CL51" i="9"/>
  <c r="CM51" i="9"/>
  <c r="CJ51" i="9"/>
  <c r="CU62" i="9"/>
  <c r="CQ47" i="9"/>
  <c r="CR46" i="9"/>
  <c r="BT35" i="9"/>
  <c r="CK26" i="9"/>
  <c r="BW26" i="9"/>
  <c r="CJ26" i="9"/>
  <c r="BV26" i="9"/>
  <c r="CI26" i="9"/>
  <c r="BT26" i="9"/>
  <c r="BS26" i="9"/>
  <c r="CL26" i="9"/>
  <c r="AZ23" i="9"/>
  <c r="CD26" i="9"/>
  <c r="CC26" i="9"/>
  <c r="CA26" i="9"/>
  <c r="AZ11" i="9"/>
  <c r="CJ13" i="9"/>
  <c r="CL6" i="9"/>
  <c r="CI6" i="9"/>
  <c r="BT6" i="9"/>
  <c r="CD6" i="9"/>
  <c r="CE6" i="9"/>
  <c r="AZ6" i="9"/>
  <c r="BV6" i="9"/>
  <c r="BW6" i="9"/>
  <c r="BU6" i="9"/>
  <c r="CJ6" i="9"/>
  <c r="BS24" i="9"/>
  <c r="CA9" i="9"/>
  <c r="CB19" i="9"/>
  <c r="CI37" i="9"/>
  <c r="CE37" i="9"/>
  <c r="CL11" i="9"/>
  <c r="CD10" i="9"/>
  <c r="CC27" i="9"/>
  <c r="CE21" i="9"/>
  <c r="BV16" i="9"/>
  <c r="BV29" i="9"/>
  <c r="CK16" i="9"/>
  <c r="CM16" i="9"/>
  <c r="CM13" i="9"/>
  <c r="CA27" i="9"/>
  <c r="CR65" i="9"/>
  <c r="CQ65" i="9"/>
  <c r="BU51" i="9"/>
  <c r="CS64" i="9"/>
  <c r="CP59" i="9"/>
  <c r="CS66" i="9"/>
  <c r="CU66" i="9"/>
  <c r="CU47" i="9"/>
  <c r="CQ48" i="9"/>
  <c r="CP48" i="9"/>
  <c r="CK17" i="9"/>
  <c r="CC17" i="9"/>
  <c r="BW17" i="9"/>
  <c r="BV17" i="9"/>
  <c r="CM17" i="9"/>
  <c r="BU17" i="9"/>
  <c r="AZ14" i="9"/>
  <c r="CI17" i="9"/>
  <c r="BT17" i="9"/>
  <c r="BS17" i="9"/>
  <c r="CE17" i="9"/>
  <c r="CD17" i="9"/>
  <c r="CB51" i="9"/>
  <c r="CR51" i="9" s="1"/>
  <c r="AZ38" i="9"/>
  <c r="CE33" i="9"/>
  <c r="BV33" i="9"/>
  <c r="BW33" i="9"/>
  <c r="BU33" i="9"/>
  <c r="CL33" i="9"/>
  <c r="CK33" i="9"/>
  <c r="AZ30" i="9"/>
  <c r="CI33" i="9"/>
  <c r="CA33" i="9"/>
  <c r="BS18" i="9"/>
  <c r="CM18" i="9"/>
  <c r="CL18" i="9"/>
  <c r="CJ18" i="9"/>
  <c r="AZ15" i="9"/>
  <c r="CC18" i="9"/>
  <c r="CB18" i="9"/>
  <c r="CA18" i="9"/>
  <c r="CC5" i="9"/>
  <c r="CJ5" i="9"/>
  <c r="CB5" i="9"/>
  <c r="AZ5" i="9"/>
  <c r="CA30" i="9"/>
  <c r="CE32" i="9"/>
  <c r="CC24" i="9"/>
  <c r="CB6" i="9"/>
  <c r="BU34" i="9"/>
  <c r="BU37" i="9"/>
  <c r="BS37" i="9"/>
  <c r="BT33" i="9"/>
  <c r="CD24" i="9"/>
  <c r="CM6" i="9"/>
  <c r="CA21" i="9"/>
  <c r="BT18" i="9"/>
  <c r="CB13" i="9"/>
  <c r="BS11" i="9"/>
  <c r="CM10" i="9"/>
  <c r="CB29" i="9"/>
  <c r="BW10" i="9"/>
  <c r="BU27" i="9"/>
  <c r="BU21" i="9"/>
  <c r="CL13" i="9"/>
  <c r="BU5" i="9"/>
  <c r="CI29" i="9"/>
  <c r="BU16" i="9"/>
  <c r="BT16" i="9"/>
  <c r="BT13" i="9"/>
  <c r="CM27" i="9"/>
  <c r="CB27" i="9"/>
  <c r="AZ41" i="9"/>
  <c r="CR50" i="9"/>
  <c r="CS58" i="9"/>
  <c r="CQ72" i="9"/>
  <c r="CE51" i="9"/>
  <c r="CK51" i="9"/>
  <c r="CU50" i="9"/>
  <c r="CT55" i="9"/>
  <c r="BV62" i="9"/>
  <c r="CT62" i="9" s="1"/>
  <c r="BT62" i="9"/>
  <c r="CR62" i="9" s="1"/>
  <c r="CL25" i="9"/>
  <c r="BS25" i="9"/>
  <c r="CE25" i="9"/>
  <c r="CD25" i="9"/>
  <c r="BW25" i="9"/>
  <c r="CI25" i="9"/>
  <c r="AZ22" i="9"/>
  <c r="BV25" i="9"/>
  <c r="BU25" i="9"/>
  <c r="CK25" i="9"/>
  <c r="BT25" i="9"/>
  <c r="CL10" i="9"/>
  <c r="CC10" i="9"/>
  <c r="BT32" i="9"/>
  <c r="CM24" i="9"/>
  <c r="CA24" i="9"/>
  <c r="CJ17" i="9"/>
  <c r="CC35" i="9"/>
  <c r="CD37" i="9"/>
  <c r="CI11" i="9"/>
  <c r="CC11" i="9"/>
  <c r="CI10" i="9"/>
  <c r="CE5" i="9"/>
  <c r="BW29" i="9"/>
  <c r="CE16" i="9"/>
  <c r="CD16" i="9"/>
  <c r="CD13" i="9"/>
  <c r="BV27" i="9"/>
  <c r="CL27" i="9"/>
  <c r="CT65" i="9"/>
  <c r="CP65" i="9"/>
  <c r="CU72" i="9"/>
  <c r="BV51" i="9"/>
  <c r="CP68" i="9"/>
  <c r="CT46" i="9"/>
  <c r="CS44" i="9"/>
  <c r="CT40" i="9"/>
  <c r="CP40" i="9"/>
  <c r="CP41" i="9"/>
  <c r="CS41" i="9"/>
  <c r="CT43" i="9"/>
  <c r="CP43" i="9"/>
  <c r="AZ13" i="9"/>
  <c r="CK9" i="9"/>
  <c r="CE9" i="9"/>
  <c r="BS9" i="9"/>
  <c r="CD9" i="9"/>
  <c r="CC9" i="9"/>
  <c r="CM9" i="9"/>
  <c r="BW9" i="9"/>
  <c r="CI9" i="9"/>
  <c r="BU9" i="9"/>
  <c r="CJ9" i="9"/>
  <c r="BV9" i="9"/>
  <c r="BT9" i="9"/>
  <c r="BW32" i="9"/>
  <c r="BV32" i="9"/>
  <c r="CL32" i="9"/>
  <c r="CA32" i="9"/>
  <c r="CK32" i="9"/>
  <c r="AZ29" i="9"/>
  <c r="CJ32" i="9"/>
  <c r="CI32" i="9"/>
  <c r="BW37" i="9"/>
  <c r="BS19" i="9"/>
  <c r="CJ37" i="9"/>
  <c r="CE35" i="9"/>
  <c r="BS32" i="9"/>
  <c r="CB37" i="9"/>
  <c r="CB10" i="9"/>
  <c r="CE27" i="9"/>
  <c r="CA10" i="9"/>
  <c r="CE10" i="9"/>
  <c r="BW16" i="9"/>
  <c r="BT29" i="9"/>
  <c r="CB16" i="9"/>
  <c r="BV13" i="9"/>
  <c r="CE13" i="9"/>
  <c r="BW27" i="9"/>
  <c r="CD51" i="9"/>
  <c r="BW51" i="9"/>
  <c r="CU51" i="9" s="1"/>
  <c r="CU64" i="9"/>
  <c r="CP51" i="9"/>
  <c r="CS47" i="9"/>
  <c r="CT72" i="9"/>
  <c r="CI49" i="9"/>
  <c r="BW49" i="9"/>
  <c r="BV49" i="9"/>
  <c r="CD49" i="9"/>
  <c r="BT49" i="9"/>
  <c r="CM49" i="9"/>
  <c r="CC49" i="9"/>
  <c r="BS49" i="9"/>
  <c r="CK49" i="9"/>
  <c r="CA49" i="9"/>
  <c r="CL49" i="9"/>
  <c r="CJ49" i="9"/>
  <c r="CE49" i="9"/>
  <c r="CB49" i="9"/>
  <c r="BU49" i="9"/>
  <c r="CS49" i="9" s="1"/>
  <c r="CP49" i="9"/>
  <c r="CE42" i="9"/>
  <c r="BU42" i="9"/>
  <c r="CD42" i="9"/>
  <c r="BT42" i="9"/>
  <c r="CM42" i="9"/>
  <c r="CC42" i="9"/>
  <c r="BS42" i="9"/>
  <c r="CL42" i="9"/>
  <c r="CB42" i="9"/>
  <c r="CK42" i="9"/>
  <c r="CA42" i="9"/>
  <c r="CJ42" i="9"/>
  <c r="CI42" i="9"/>
  <c r="BW42" i="9"/>
  <c r="BV42" i="9"/>
  <c r="CR55" i="9"/>
  <c r="CQ62" i="9"/>
  <c r="CD67" i="9"/>
  <c r="BT67" i="9"/>
  <c r="CM67" i="9"/>
  <c r="CC67" i="9"/>
  <c r="BS67" i="9"/>
  <c r="CL67" i="9"/>
  <c r="CB67" i="9"/>
  <c r="CK67" i="9"/>
  <c r="CA67" i="9"/>
  <c r="CJ67" i="9"/>
  <c r="BV67" i="9"/>
  <c r="CT67" i="9" s="1"/>
  <c r="CI67" i="9"/>
  <c r="CE67" i="9"/>
  <c r="BW67" i="9"/>
  <c r="BU67" i="9"/>
  <c r="CI69" i="9"/>
  <c r="BW69" i="9"/>
  <c r="BV69" i="9"/>
  <c r="CE69" i="9"/>
  <c r="BU69" i="9"/>
  <c r="CD69" i="9"/>
  <c r="BT69" i="9"/>
  <c r="CM69" i="9"/>
  <c r="CC69" i="9"/>
  <c r="BS69" i="9"/>
  <c r="CL69" i="9"/>
  <c r="CB69" i="9"/>
  <c r="CJ69" i="9"/>
  <c r="CK69" i="9"/>
  <c r="CA69" i="9"/>
  <c r="CQ50" i="9"/>
  <c r="CE39" i="9"/>
  <c r="BU39" i="9"/>
  <c r="CM39" i="9"/>
  <c r="BS39" i="9"/>
  <c r="CD39" i="9"/>
  <c r="BT39" i="9"/>
  <c r="CC39" i="9"/>
  <c r="CL39" i="9"/>
  <c r="CB39" i="9"/>
  <c r="CK39" i="9"/>
  <c r="CA39" i="9"/>
  <c r="CJ39" i="9"/>
  <c r="CI39" i="9"/>
  <c r="BW39" i="9"/>
  <c r="CU39" i="9" s="1"/>
  <c r="BV39" i="9"/>
  <c r="CT41" i="9"/>
  <c r="BV61" i="9"/>
  <c r="CE61" i="9"/>
  <c r="BU61" i="9"/>
  <c r="CD61" i="9"/>
  <c r="BT61" i="9"/>
  <c r="CM61" i="9"/>
  <c r="CC61" i="9"/>
  <c r="BS61" i="9"/>
  <c r="CL61" i="9"/>
  <c r="CB61" i="9"/>
  <c r="CJ61" i="9"/>
  <c r="CI61" i="9"/>
  <c r="CA61" i="9"/>
  <c r="BW61" i="9"/>
  <c r="CK61" i="9"/>
  <c r="CJ54" i="9"/>
  <c r="CI54" i="9"/>
  <c r="BW54" i="9"/>
  <c r="BV54" i="9"/>
  <c r="CE54" i="9"/>
  <c r="BU54" i="9"/>
  <c r="CD54" i="9"/>
  <c r="BT54" i="9"/>
  <c r="CL54" i="9"/>
  <c r="CB54" i="9"/>
  <c r="CP54" i="9"/>
  <c r="CM54" i="9"/>
  <c r="CK54" i="9"/>
  <c r="CC54" i="9"/>
  <c r="CA54" i="9"/>
  <c r="BS54" i="9"/>
  <c r="CP44" i="9"/>
  <c r="CQ41" i="9"/>
  <c r="BQ38" i="9"/>
  <c r="BV52" i="9"/>
  <c r="CE52" i="9"/>
  <c r="BU52" i="9"/>
  <c r="CD52" i="9"/>
  <c r="BT52" i="9"/>
  <c r="CM52" i="9"/>
  <c r="CC52" i="9"/>
  <c r="BS52" i="9"/>
  <c r="CL52" i="9"/>
  <c r="CB52" i="9"/>
  <c r="CP52" i="9"/>
  <c r="CJ52" i="9"/>
  <c r="CK52" i="9"/>
  <c r="CI52" i="9"/>
  <c r="CA52" i="9"/>
  <c r="BW52" i="9"/>
  <c r="CU41" i="9"/>
  <c r="CU48" i="9"/>
  <c r="CL57" i="9"/>
  <c r="CB57" i="9"/>
  <c r="CK57" i="9"/>
  <c r="CA57" i="9"/>
  <c r="CJ57" i="9"/>
  <c r="CI57" i="9"/>
  <c r="BW57" i="9"/>
  <c r="BV57" i="9"/>
  <c r="CD57" i="9"/>
  <c r="BT57" i="9"/>
  <c r="BS57" i="9"/>
  <c r="CM57" i="9"/>
  <c r="CE57" i="9"/>
  <c r="CC57" i="9"/>
  <c r="BU57" i="9"/>
  <c r="CK71" i="9"/>
  <c r="CA71" i="9"/>
  <c r="CJ71" i="9"/>
  <c r="CI71" i="9"/>
  <c r="BW71" i="9"/>
  <c r="BV71" i="9"/>
  <c r="CE71" i="9"/>
  <c r="BU71" i="9"/>
  <c r="CD71" i="9"/>
  <c r="BT71" i="9"/>
  <c r="CL71" i="9"/>
  <c r="CB71" i="9"/>
  <c r="CM71" i="9"/>
  <c r="CC71" i="9"/>
  <c r="BS71" i="9"/>
  <c r="CT51" i="9"/>
  <c r="CQ59" i="9"/>
  <c r="CM53" i="9"/>
  <c r="CC53" i="9"/>
  <c r="BS53" i="9"/>
  <c r="CL53" i="9"/>
  <c r="CB53" i="9"/>
  <c r="CK53" i="9"/>
  <c r="CA53" i="9"/>
  <c r="CJ53" i="9"/>
  <c r="CI53" i="9"/>
  <c r="BW53" i="9"/>
  <c r="CE53" i="9"/>
  <c r="BU53" i="9"/>
  <c r="CD53" i="9"/>
  <c r="BV53" i="9"/>
  <c r="BT53" i="9"/>
  <c r="CK60" i="9"/>
  <c r="CA60" i="9"/>
  <c r="CJ60" i="9"/>
  <c r="CI60" i="9"/>
  <c r="BW60" i="9"/>
  <c r="BV60" i="9"/>
  <c r="CE60" i="9"/>
  <c r="BU60" i="9"/>
  <c r="CM60" i="9"/>
  <c r="CC60" i="9"/>
  <c r="BS60" i="9"/>
  <c r="CB60" i="9"/>
  <c r="BT60" i="9"/>
  <c r="CL60" i="9"/>
  <c r="CD60" i="9"/>
  <c r="CU46" i="9"/>
  <c r="CT44" i="9"/>
  <c r="CJ63" i="9"/>
  <c r="CI63" i="9"/>
  <c r="BW63" i="9"/>
  <c r="BV63" i="9"/>
  <c r="CE63" i="9"/>
  <c r="BU63" i="9"/>
  <c r="CD63" i="9"/>
  <c r="BT63" i="9"/>
  <c r="CL63" i="9"/>
  <c r="CB63" i="9"/>
  <c r="CK63" i="9"/>
  <c r="CC63" i="9"/>
  <c r="CA63" i="9"/>
  <c r="BS63" i="9"/>
  <c r="CM63" i="9"/>
  <c r="CT68" i="9"/>
  <c r="CR64" i="9"/>
  <c r="CD70" i="9"/>
  <c r="BT70" i="9"/>
  <c r="CM70" i="9"/>
  <c r="CC70" i="9"/>
  <c r="BS70" i="9"/>
  <c r="CL70" i="9"/>
  <c r="CB70" i="9"/>
  <c r="CK70" i="9"/>
  <c r="CA70" i="9"/>
  <c r="CJ70" i="9"/>
  <c r="CI70" i="9"/>
  <c r="BW70" i="9"/>
  <c r="CE70" i="9"/>
  <c r="BU70" i="9"/>
  <c r="BV70" i="9"/>
  <c r="CP62" i="9"/>
  <c r="CQ46" i="9"/>
  <c r="CQ44" i="9"/>
  <c r="CS43" i="9"/>
  <c r="CT48" i="9"/>
  <c r="CQ148" i="9"/>
  <c r="CS88" i="9"/>
  <c r="CU140" i="9"/>
  <c r="CS135" i="9"/>
  <c r="CP129" i="9"/>
  <c r="D76" i="9" s="1"/>
  <c r="CU150" i="9"/>
  <c r="I94" i="9" s="1"/>
  <c r="CQ128" i="9"/>
  <c r="CR137" i="9"/>
  <c r="F88" i="9" s="1"/>
  <c r="CU84" i="9"/>
  <c r="CP132" i="9"/>
  <c r="CT150" i="9"/>
  <c r="H94" i="9" s="1"/>
  <c r="CS117" i="9"/>
  <c r="G71" i="9" s="1"/>
  <c r="CT137" i="9"/>
  <c r="H88" i="9" s="1"/>
  <c r="CQ115" i="9"/>
  <c r="CR132" i="9"/>
  <c r="Q31" i="9"/>
  <c r="M31" i="9"/>
  <c r="CS93" i="9"/>
  <c r="CR140" i="9"/>
  <c r="CT110" i="9"/>
  <c r="CS122" i="9"/>
  <c r="G70" i="9" s="1"/>
  <c r="CR103" i="9"/>
  <c r="CS95" i="9"/>
  <c r="CR114" i="9"/>
  <c r="CQ120" i="9"/>
  <c r="E66" i="9" s="1"/>
  <c r="CT95" i="9"/>
  <c r="CR18" i="9"/>
  <c r="CR139" i="9"/>
  <c r="CQ130" i="9"/>
  <c r="CT105" i="9"/>
  <c r="CT123" i="9"/>
  <c r="CP31" i="9"/>
  <c r="BV3" i="9"/>
  <c r="BU3" i="9"/>
  <c r="CE3" i="9"/>
  <c r="BT3" i="9"/>
  <c r="CD3" i="9"/>
  <c r="BS3" i="9"/>
  <c r="CC3" i="9"/>
  <c r="CB3" i="9"/>
  <c r="BW3" i="9"/>
  <c r="CU127" i="9"/>
  <c r="I86" i="9" s="1"/>
  <c r="CT90" i="9"/>
  <c r="CT130" i="9"/>
  <c r="CU124" i="9"/>
  <c r="I74" i="9" s="1"/>
  <c r="CS132" i="9"/>
  <c r="CR31" i="9"/>
  <c r="CP126" i="9"/>
  <c r="D68" i="9" s="1"/>
  <c r="CP121" i="9"/>
  <c r="CP140" i="9"/>
  <c r="CP143" i="9"/>
  <c r="CT30" i="9"/>
  <c r="CU18" i="9"/>
  <c r="CS28" i="9"/>
  <c r="CV25" i="9"/>
  <c r="CS15" i="9"/>
  <c r="CS30" i="9"/>
  <c r="CS25" i="9"/>
  <c r="CV33" i="9"/>
  <c r="CT25" i="9"/>
  <c r="CU28" i="9"/>
  <c r="CS33" i="9"/>
  <c r="CW22" i="9"/>
  <c r="CQ18" i="9"/>
  <c r="CR25" i="9"/>
  <c r="CU25" i="9"/>
  <c r="CP30" i="9"/>
  <c r="CT18" i="9"/>
  <c r="CR28" i="9"/>
  <c r="CV15" i="9"/>
  <c r="CQ15" i="9"/>
  <c r="CR33" i="9"/>
  <c r="CU37" i="9"/>
  <c r="CU22" i="9"/>
  <c r="CP22" i="9"/>
  <c r="CS22" i="9"/>
  <c r="CT31" i="9"/>
  <c r="CU30" i="9"/>
  <c r="CP25" i="9"/>
  <c r="CW15" i="9"/>
  <c r="CW37" i="9"/>
  <c r="CW25" i="9"/>
  <c r="CR22" i="9"/>
  <c r="CU33" i="9"/>
  <c r="CV16" i="9"/>
  <c r="CR37" i="9"/>
  <c r="CQ22" i="9"/>
  <c r="CT33" i="9"/>
  <c r="CW33" i="9"/>
  <c r="CQ31" i="9"/>
  <c r="CW30" i="9"/>
  <c r="CR30" i="9"/>
  <c r="CP18" i="9"/>
  <c r="CV18" i="9"/>
  <c r="CV28" i="9"/>
  <c r="CQ28" i="9"/>
  <c r="CV37" i="9"/>
  <c r="CR21" i="9"/>
  <c r="CR20" i="9"/>
  <c r="CQ23" i="9"/>
  <c r="CS17" i="9"/>
  <c r="CT17" i="9"/>
  <c r="CS23" i="9"/>
  <c r="C63" i="9"/>
  <c r="C95" i="9"/>
  <c r="CP29" i="9"/>
  <c r="CV4" i="9"/>
  <c r="CW6" i="9"/>
  <c r="CP101" i="9"/>
  <c r="CU9" i="9"/>
  <c r="CV8" i="9"/>
  <c r="CQ34" i="9"/>
  <c r="CP35" i="9"/>
  <c r="CT27" i="9"/>
  <c r="CS118" i="9"/>
  <c r="G69" i="9" s="1"/>
  <c r="CT85" i="9"/>
  <c r="CQ139" i="9"/>
  <c r="CU139" i="9"/>
  <c r="CP96" i="9"/>
  <c r="CP91" i="9"/>
  <c r="CQ87" i="9"/>
  <c r="E79" i="9" s="1"/>
  <c r="CT37" i="9"/>
  <c r="CT15" i="9"/>
  <c r="CP20" i="9"/>
  <c r="CS18" i="9"/>
  <c r="CU145" i="9"/>
  <c r="CT145" i="9"/>
  <c r="CP133" i="9"/>
  <c r="D91" i="9" s="1"/>
  <c r="CW36" i="9"/>
  <c r="CS137" i="9"/>
  <c r="G88" i="9" s="1"/>
  <c r="CU144" i="9"/>
  <c r="CP7" i="9"/>
  <c r="CU136" i="9"/>
  <c r="CT98" i="9"/>
  <c r="CS87" i="9"/>
  <c r="CS31" i="9"/>
  <c r="CT28" i="9"/>
  <c r="CP33" i="9"/>
  <c r="CQ17" i="9"/>
  <c r="CR13" i="9"/>
  <c r="CT134" i="9"/>
  <c r="H87" i="9" s="1"/>
  <c r="CQ110" i="9"/>
  <c r="CR109" i="9"/>
  <c r="CS100" i="9"/>
  <c r="CS92" i="9"/>
  <c r="CV31" i="9"/>
  <c r="CU21" i="9"/>
  <c r="CW28" i="9"/>
  <c r="CW20" i="9"/>
  <c r="CT131" i="9"/>
  <c r="CU119" i="9"/>
  <c r="I75" i="9" s="1"/>
  <c r="CR119" i="9"/>
  <c r="F75" i="9" s="1"/>
  <c r="CU102" i="9"/>
  <c r="CR102" i="9"/>
  <c r="CR14" i="9"/>
  <c r="CW14" i="9"/>
  <c r="CQ25" i="9"/>
  <c r="CV30" i="9"/>
  <c r="CV22" i="9"/>
  <c r="CS97" i="9"/>
  <c r="CQ97" i="9"/>
  <c r="CU123" i="9"/>
  <c r="CS123" i="9"/>
  <c r="CQ142" i="9"/>
  <c r="E83" i="9" s="1"/>
  <c r="CQ96" i="9"/>
  <c r="CT88" i="9"/>
  <c r="G36" i="9"/>
  <c r="CV23" i="9"/>
  <c r="CQ33" i="9"/>
  <c r="CQ30" i="9"/>
  <c r="CP15" i="9"/>
  <c r="CR111" i="9"/>
  <c r="CP116" i="9"/>
  <c r="CR105" i="9"/>
  <c r="CT100" i="9"/>
  <c r="CT92" i="9"/>
  <c r="CP94" i="9"/>
  <c r="CU83" i="9"/>
  <c r="CW32" i="9"/>
  <c r="CW31" i="9"/>
  <c r="CP28" i="9"/>
  <c r="CQ16" i="9"/>
  <c r="CW18" i="9"/>
  <c r="AZ41" i="8"/>
  <c r="AX17" i="8"/>
  <c r="AY11" i="8"/>
  <c r="BF11" i="8"/>
  <c r="BF29" i="8"/>
  <c r="BK6" i="8"/>
  <c r="BF28" i="8"/>
  <c r="BF25" i="8"/>
  <c r="BP25" i="8" s="1"/>
  <c r="BA25" i="8"/>
  <c r="BF31" i="8"/>
  <c r="BP26" i="8"/>
  <c r="BF5" i="8"/>
  <c r="BK36" i="8"/>
  <c r="BK25" i="8"/>
  <c r="AX21" i="8"/>
  <c r="BA12" i="8"/>
  <c r="AX12" i="8"/>
  <c r="BF19" i="8"/>
  <c r="BA26" i="8"/>
  <c r="AY26" i="8"/>
  <c r="BF41" i="8"/>
  <c r="AX33" i="8"/>
  <c r="BP18" i="8"/>
  <c r="AY18" i="8"/>
  <c r="BA18" i="8"/>
  <c r="AZ35" i="8"/>
  <c r="BK35" i="8"/>
  <c r="BK28" i="8"/>
  <c r="AX20" i="8"/>
  <c r="BF20" i="8"/>
  <c r="BP42" i="8"/>
  <c r="AY40" i="8"/>
  <c r="AZ27" i="8"/>
  <c r="BK27" i="8"/>
  <c r="BP27" i="8" s="1"/>
  <c r="BA9" i="8"/>
  <c r="BF16" i="8"/>
  <c r="AZ8" i="8"/>
  <c r="AY8" i="8"/>
  <c r="AZ32" i="8"/>
  <c r="AZ24" i="8"/>
  <c r="BA40" i="8"/>
  <c r="BF37" i="8"/>
  <c r="BA16" i="8"/>
  <c r="BL39" i="8"/>
  <c r="AZ17" i="8"/>
  <c r="BK32" i="8"/>
  <c r="BF12" i="8"/>
  <c r="BP12" i="8" s="1"/>
  <c r="AX13" i="8"/>
  <c r="BK9" i="8"/>
  <c r="BK20" i="8"/>
  <c r="AX41" i="8"/>
  <c r="BL15" i="8"/>
  <c r="BK12" i="8"/>
  <c r="BA13" i="8"/>
  <c r="BK19" i="8"/>
  <c r="BP19" i="8" s="1"/>
  <c r="BP36" i="8"/>
  <c r="AX40" i="8"/>
  <c r="AX28" i="8"/>
  <c r="BF40" i="8"/>
  <c r="BA29" i="8"/>
  <c r="AY36" i="8"/>
  <c r="AX25" i="8"/>
  <c r="BK41" i="8"/>
  <c r="BP41" i="8" s="1"/>
  <c r="BK24" i="8"/>
  <c r="BA32" i="8"/>
  <c r="AZ7" i="8"/>
  <c r="BA7" i="8"/>
  <c r="AZ4" i="8"/>
  <c r="AY4" i="8"/>
  <c r="AY23" i="8"/>
  <c r="BA20" i="8"/>
  <c r="AY19" i="8"/>
  <c r="AZ13" i="8"/>
  <c r="BF9" i="8"/>
  <c r="BL8" i="8"/>
  <c r="BF4" i="8"/>
  <c r="BF24" i="8"/>
  <c r="AZ29" i="8"/>
  <c r="BK40" i="8"/>
  <c r="AZ37" i="8"/>
  <c r="BK29" i="8"/>
  <c r="BP29" i="8" s="1"/>
  <c r="BA37" i="8"/>
  <c r="BA24" i="8"/>
  <c r="AX37" i="8"/>
  <c r="AY31" i="8"/>
  <c r="AX16" i="8"/>
  <c r="BK16" i="8"/>
  <c r="AY21" i="8"/>
  <c r="BF17" i="8"/>
  <c r="BL7" i="8"/>
  <c r="BK17" i="8"/>
  <c r="BK31" i="8"/>
  <c r="BP31" i="8" s="1"/>
  <c r="BF7" i="8"/>
  <c r="BK5" i="8"/>
  <c r="BP5" i="8" s="1"/>
  <c r="BP38" i="8"/>
  <c r="AZ33" i="8"/>
  <c r="BK37" i="8"/>
  <c r="AX29" i="8"/>
  <c r="BF23" i="8"/>
  <c r="BF35" i="8"/>
  <c r="BP35" i="8" s="1"/>
  <c r="BP30" i="8"/>
  <c r="BA15" i="8"/>
  <c r="AZ15" i="8"/>
  <c r="AY15" i="8"/>
  <c r="AZ9" i="8"/>
  <c r="AY16" i="8"/>
  <c r="BA5" i="8"/>
  <c r="BM23" i="8"/>
  <c r="BK15" i="8"/>
  <c r="BP32" i="8"/>
  <c r="AX32" i="8"/>
  <c r="AZ23" i="8"/>
  <c r="BA23" i="8"/>
  <c r="BA33" i="8"/>
  <c r="BA28" i="8"/>
  <c r="BF21" i="8"/>
  <c r="AZ25" i="8"/>
  <c r="BK13" i="8"/>
  <c r="BA17" i="8"/>
  <c r="AX6" i="8"/>
  <c r="BA6" i="8"/>
  <c r="AY6" i="8"/>
  <c r="AX5" i="8"/>
  <c r="BA11" i="8"/>
  <c r="AZ11" i="8"/>
  <c r="BK11" i="8"/>
  <c r="BP11" i="8" s="1"/>
  <c r="AY35" i="8"/>
  <c r="AY20" i="8"/>
  <c r="BK4" i="8"/>
  <c r="BF6" i="8"/>
  <c r="BP6" i="8" s="1"/>
  <c r="BK33" i="8"/>
  <c r="BP33" i="8" s="1"/>
  <c r="BA41" i="8"/>
  <c r="AY27" i="8"/>
  <c r="AX35" i="8"/>
  <c r="BK21" i="8"/>
  <c r="BF13" i="8"/>
  <c r="AY12" i="8"/>
  <c r="BK23" i="8"/>
  <c r="AX4" i="8"/>
  <c r="AZ19" i="8"/>
  <c r="BF15" i="8"/>
  <c r="BP15" i="8" s="1"/>
  <c r="AX9" i="8"/>
  <c r="BK7" i="8"/>
  <c r="CR54" i="9" l="1"/>
  <c r="E78" i="9"/>
  <c r="CU42" i="9"/>
  <c r="CS52" i="9"/>
  <c r="I80" i="9"/>
  <c r="CR48" i="9"/>
  <c r="CP72" i="9"/>
  <c r="CR53" i="9"/>
  <c r="CP55" i="9"/>
  <c r="CT53" i="9"/>
  <c r="AZ34" i="9"/>
  <c r="BZ38" i="9"/>
  <c r="CH38" i="9"/>
  <c r="BR38" i="9"/>
  <c r="H80" i="9"/>
  <c r="F77" i="9"/>
  <c r="CR60" i="9"/>
  <c r="CS67" i="9"/>
  <c r="I77" i="9"/>
  <c r="CU55" i="9"/>
  <c r="L76" i="9"/>
  <c r="M76" i="9"/>
  <c r="Q76" i="9" s="1"/>
  <c r="P76" i="9"/>
  <c r="N76" i="9"/>
  <c r="O76" i="9"/>
  <c r="P90" i="9"/>
  <c r="M90" i="9"/>
  <c r="Q90" i="9" s="1"/>
  <c r="L90" i="9"/>
  <c r="O90" i="9"/>
  <c r="N90" i="9"/>
  <c r="O74" i="9"/>
  <c r="P74" i="9"/>
  <c r="N74" i="9"/>
  <c r="M74" i="9"/>
  <c r="L74" i="9"/>
  <c r="Q74" i="9" s="1"/>
  <c r="P91" i="9"/>
  <c r="P68" i="9"/>
  <c r="L68" i="9"/>
  <c r="M68" i="9"/>
  <c r="Q68" i="9" s="1"/>
  <c r="O68" i="9"/>
  <c r="N68" i="9"/>
  <c r="P93" i="9"/>
  <c r="L93" i="9"/>
  <c r="N93" i="9"/>
  <c r="O93" i="9"/>
  <c r="M93" i="9"/>
  <c r="Q93" i="9" s="1"/>
  <c r="CT112" i="9"/>
  <c r="CT113" i="9"/>
  <c r="CU113" i="9"/>
  <c r="CQ98" i="9"/>
  <c r="CQ141" i="9"/>
  <c r="CS148" i="9"/>
  <c r="G79" i="9" s="1"/>
  <c r="CR127" i="9"/>
  <c r="F86" i="9" s="1"/>
  <c r="CS116" i="9"/>
  <c r="CU133" i="9"/>
  <c r="I91" i="9" s="1"/>
  <c r="CT89" i="9"/>
  <c r="CR87" i="9"/>
  <c r="F79" i="9" s="1"/>
  <c r="CU148" i="9"/>
  <c r="I79" i="9" s="1"/>
  <c r="CT120" i="9"/>
  <c r="H66" i="9" s="1"/>
  <c r="CT109" i="9"/>
  <c r="CT125" i="9"/>
  <c r="H67" i="9" s="1"/>
  <c r="CR90" i="9"/>
  <c r="CR134" i="9"/>
  <c r="F87" i="9" s="1"/>
  <c r="CR133" i="9"/>
  <c r="F91" i="9" s="1"/>
  <c r="M91" i="9" s="1"/>
  <c r="CQ133" i="9"/>
  <c r="E91" i="9" s="1"/>
  <c r="O91" i="9" s="1"/>
  <c r="CR149" i="9"/>
  <c r="F92" i="9" s="1"/>
  <c r="CP104" i="9"/>
  <c r="CR108" i="9"/>
  <c r="CU93" i="9"/>
  <c r="CT103" i="9"/>
  <c r="CR88" i="9"/>
  <c r="CS114" i="9"/>
  <c r="CT148" i="9"/>
  <c r="CQ112" i="9"/>
  <c r="CQ116" i="9"/>
  <c r="E72" i="9" s="1"/>
  <c r="CQ125" i="9"/>
  <c r="E67" i="9" s="1"/>
  <c r="CP120" i="9"/>
  <c r="D66" i="9" s="1"/>
  <c r="CP150" i="9"/>
  <c r="D94" i="9" s="1"/>
  <c r="CT87" i="9"/>
  <c r="H79" i="9" s="1"/>
  <c r="CP87" i="9"/>
  <c r="D79" i="9" s="1"/>
  <c r="CP142" i="9"/>
  <c r="D83" i="9" s="1"/>
  <c r="CU86" i="9"/>
  <c r="CQ118" i="9"/>
  <c r="E69" i="9" s="1"/>
  <c r="CS115" i="9"/>
  <c r="G72" i="9" s="1"/>
  <c r="CS90" i="9"/>
  <c r="G84" i="9" s="1"/>
  <c r="CR144" i="9"/>
  <c r="CR101" i="9"/>
  <c r="CU85" i="9"/>
  <c r="CS150" i="9"/>
  <c r="G94" i="9" s="1"/>
  <c r="CU149" i="9"/>
  <c r="I92" i="9" s="1"/>
  <c r="CP95" i="9"/>
  <c r="CP125" i="9"/>
  <c r="D67" i="9" s="1"/>
  <c r="CP123" i="9"/>
  <c r="CP147" i="9"/>
  <c r="CP114" i="9"/>
  <c r="CR142" i="9"/>
  <c r="F83" i="9" s="1"/>
  <c r="CQ114" i="9"/>
  <c r="CQ131" i="9"/>
  <c r="E89" i="9" s="1"/>
  <c r="CU142" i="9"/>
  <c r="I83" i="9" s="1"/>
  <c r="CU111" i="9"/>
  <c r="CT114" i="9"/>
  <c r="CP112" i="9"/>
  <c r="CT102" i="9"/>
  <c r="CR136" i="9"/>
  <c r="CT128" i="9"/>
  <c r="CQ145" i="9"/>
  <c r="E80" i="9" s="1"/>
  <c r="CS142" i="9"/>
  <c r="G83" i="9" s="1"/>
  <c r="CU114" i="9"/>
  <c r="CP149" i="9"/>
  <c r="D92" i="9" s="1"/>
  <c r="CP134" i="9"/>
  <c r="D87" i="9" s="1"/>
  <c r="CP122" i="9"/>
  <c r="D70" i="9" s="1"/>
  <c r="CP139" i="9"/>
  <c r="CQ85" i="9"/>
  <c r="CU108" i="9"/>
  <c r="CS147" i="9"/>
  <c r="CQ86" i="9"/>
  <c r="CQ104" i="9"/>
  <c r="CT141" i="9"/>
  <c r="H89" i="9" s="1"/>
  <c r="CP119" i="9"/>
  <c r="D75" i="9" s="1"/>
  <c r="CP118" i="9"/>
  <c r="D69" i="9" s="1"/>
  <c r="CQ60" i="9"/>
  <c r="CR57" i="9"/>
  <c r="CT39" i="9"/>
  <c r="CP63" i="9"/>
  <c r="CP71" i="9"/>
  <c r="CS70" i="9"/>
  <c r="CP60" i="9"/>
  <c r="D46" i="9" s="1"/>
  <c r="CQ54" i="9"/>
  <c r="CS51" i="9"/>
  <c r="CU70" i="9"/>
  <c r="CQ57" i="9"/>
  <c r="CU52" i="9"/>
  <c r="CU61" i="9"/>
  <c r="CQ61" i="9"/>
  <c r="CU67" i="9"/>
  <c r="CQ63" i="9"/>
  <c r="CT57" i="9"/>
  <c r="CU54" i="9"/>
  <c r="CT42" i="9"/>
  <c r="CT70" i="9"/>
  <c r="CR70" i="9"/>
  <c r="CS60" i="9"/>
  <c r="CU53" i="9"/>
  <c r="CS57" i="9"/>
  <c r="CT22" i="9"/>
  <c r="CQ70" i="9"/>
  <c r="CQ52" i="9"/>
  <c r="CQ39" i="9"/>
  <c r="CS63" i="9"/>
  <c r="CS53" i="9"/>
  <c r="G45" i="9" s="1"/>
  <c r="CP53" i="9"/>
  <c r="CQ71" i="9"/>
  <c r="CS71" i="9"/>
  <c r="CK38" i="9"/>
  <c r="CA38" i="9"/>
  <c r="CJ38" i="9"/>
  <c r="CI38" i="9"/>
  <c r="BW38" i="9"/>
  <c r="BV38" i="9"/>
  <c r="CE38" i="9"/>
  <c r="BU38" i="9"/>
  <c r="CD38" i="9"/>
  <c r="BT38" i="9"/>
  <c r="CM38" i="9"/>
  <c r="CC38" i="9"/>
  <c r="BS38" i="9"/>
  <c r="CL38" i="9"/>
  <c r="CB38" i="9"/>
  <c r="CT54" i="9"/>
  <c r="CP69" i="9"/>
  <c r="CS69" i="9"/>
  <c r="CP67" i="9"/>
  <c r="CR42" i="9"/>
  <c r="CR49" i="9"/>
  <c r="CP57" i="9"/>
  <c r="CP39" i="9"/>
  <c r="CS39" i="9"/>
  <c r="CT63" i="9"/>
  <c r="CT71" i="9"/>
  <c r="H62" i="9" s="1"/>
  <c r="CR52" i="9"/>
  <c r="CR61" i="9"/>
  <c r="CT69" i="9"/>
  <c r="CP42" i="9"/>
  <c r="CS42" i="9"/>
  <c r="CT49" i="9"/>
  <c r="CQ53" i="9"/>
  <c r="CU57" i="9"/>
  <c r="CQ69" i="9"/>
  <c r="CQ67" i="9"/>
  <c r="CP70" i="9"/>
  <c r="CU63" i="9"/>
  <c r="CT60" i="9"/>
  <c r="CU71" i="9"/>
  <c r="CP61" i="9"/>
  <c r="CS61" i="9"/>
  <c r="CU69" i="9"/>
  <c r="CU49" i="9"/>
  <c r="CR39" i="9"/>
  <c r="CQ42" i="9"/>
  <c r="CQ49" i="9"/>
  <c r="CR63" i="9"/>
  <c r="CU60" i="9"/>
  <c r="CR71" i="9"/>
  <c r="F62" i="9" s="1"/>
  <c r="CT52" i="9"/>
  <c r="CS54" i="9"/>
  <c r="CT61" i="9"/>
  <c r="CR69" i="9"/>
  <c r="CR67" i="9"/>
  <c r="CR16" i="9"/>
  <c r="E62" i="9"/>
  <c r="CP107" i="9"/>
  <c r="CT36" i="9"/>
  <c r="CT16" i="9"/>
  <c r="CR17" i="9"/>
  <c r="CQ37" i="9"/>
  <c r="CP13" i="9"/>
  <c r="CS26" i="9"/>
  <c r="CS9" i="9"/>
  <c r="CU13" i="9"/>
  <c r="CR6" i="9"/>
  <c r="CU6" i="9"/>
  <c r="CU20" i="9"/>
  <c r="CP127" i="9"/>
  <c r="D86" i="9" s="1"/>
  <c r="CW5" i="9"/>
  <c r="CS4" i="9"/>
  <c r="CQ11" i="9"/>
  <c r="CT14" i="9"/>
  <c r="CU29" i="9"/>
  <c r="CR29" i="9"/>
  <c r="CV17" i="9"/>
  <c r="CQ20" i="9"/>
  <c r="CS37" i="9"/>
  <c r="CW34" i="9"/>
  <c r="CV36" i="9"/>
  <c r="F42" i="9"/>
  <c r="D36" i="9"/>
  <c r="H58" i="9"/>
  <c r="CS19" i="9"/>
  <c r="CR35" i="9"/>
  <c r="CT11" i="9"/>
  <c r="CW10" i="9"/>
  <c r="CP16" i="9"/>
  <c r="CW17" i="9"/>
  <c r="CV12" i="9"/>
  <c r="CW27" i="9"/>
  <c r="CP26" i="9"/>
  <c r="CT34" i="9"/>
  <c r="CP9" i="9"/>
  <c r="CR4" i="9"/>
  <c r="CS7" i="9"/>
  <c r="CV7" i="9"/>
  <c r="CR7" i="9"/>
  <c r="CU17" i="9"/>
  <c r="CQ21" i="9"/>
  <c r="CS20" i="9"/>
  <c r="CU16" i="9"/>
  <c r="CV26" i="9"/>
  <c r="CP37" i="9"/>
  <c r="CS16" i="9"/>
  <c r="CW16" i="9"/>
  <c r="CV20" i="9"/>
  <c r="CP21" i="9"/>
  <c r="CT23" i="9"/>
  <c r="CV21" i="9"/>
  <c r="CW21" i="9"/>
  <c r="CT21" i="9"/>
  <c r="CV11" i="9"/>
  <c r="CS5" i="9"/>
  <c r="CQ5" i="9"/>
  <c r="CT20" i="9"/>
  <c r="CS21" i="9"/>
  <c r="E61" i="9"/>
  <c r="H61" i="9"/>
  <c r="CU23" i="9"/>
  <c r="CW23" i="9"/>
  <c r="CT12" i="9"/>
  <c r="CP23" i="9"/>
  <c r="CR23" i="9"/>
  <c r="G43" i="9"/>
  <c r="CP17" i="9"/>
  <c r="CW24" i="9"/>
  <c r="CQ32" i="9"/>
  <c r="E60" i="9"/>
  <c r="CQ19" i="9"/>
  <c r="CT32" i="9"/>
  <c r="CQ27" i="9"/>
  <c r="H60" i="9"/>
  <c r="E42" i="9"/>
  <c r="G42" i="9"/>
  <c r="CU19" i="9"/>
  <c r="CR24" i="9"/>
  <c r="E43" i="9"/>
  <c r="F58" i="9"/>
  <c r="H59" i="9"/>
  <c r="CR12" i="9"/>
  <c r="CQ10" i="9"/>
  <c r="CT10" i="9"/>
  <c r="F48" i="9"/>
  <c r="CP10" i="9"/>
  <c r="CU24" i="9"/>
  <c r="CW9" i="9"/>
  <c r="CP19" i="9"/>
  <c r="CV32" i="9"/>
  <c r="E58" i="9"/>
  <c r="G60" i="9"/>
  <c r="CQ105" i="9"/>
  <c r="CU122" i="9"/>
  <c r="I70" i="9" s="1"/>
  <c r="CS128" i="9"/>
  <c r="G73" i="9" s="1"/>
  <c r="CU26" i="9"/>
  <c r="CT111" i="9"/>
  <c r="CU118" i="9"/>
  <c r="I69" i="9" s="1"/>
  <c r="CS6" i="9"/>
  <c r="F56" i="9"/>
  <c r="CR95" i="9"/>
  <c r="CR123" i="9"/>
  <c r="CP97" i="9"/>
  <c r="CP5" i="9"/>
  <c r="CP4" i="9"/>
  <c r="CQ14" i="9"/>
  <c r="CS131" i="9"/>
  <c r="CU147" i="9"/>
  <c r="CP115" i="9"/>
  <c r="D72" i="9" s="1"/>
  <c r="CW29" i="9"/>
  <c r="CT108" i="9"/>
  <c r="CQ109" i="9"/>
  <c r="CQ134" i="9"/>
  <c r="E87" i="9" s="1"/>
  <c r="CV27" i="9"/>
  <c r="CQ82" i="9"/>
  <c r="CP98" i="9"/>
  <c r="CQ103" i="9"/>
  <c r="CT136" i="9"/>
  <c r="CR150" i="9"/>
  <c r="F94" i="9" s="1"/>
  <c r="CQ7" i="9"/>
  <c r="CT35" i="9"/>
  <c r="D42" i="9"/>
  <c r="I36" i="9"/>
  <c r="CT84" i="9"/>
  <c r="CT93" i="9"/>
  <c r="H84" i="9" s="1"/>
  <c r="CS113" i="9"/>
  <c r="CP117" i="9"/>
  <c r="CU107" i="9"/>
  <c r="CT144" i="9"/>
  <c r="H77" i="9" s="1"/>
  <c r="CQ137" i="9"/>
  <c r="E88" i="9" s="1"/>
  <c r="CV10" i="9"/>
  <c r="CS11" i="9"/>
  <c r="CS145" i="9"/>
  <c r="G80" i="9" s="1"/>
  <c r="CS12" i="9"/>
  <c r="CV3" i="9"/>
  <c r="CV34" i="9"/>
  <c r="CT24" i="9"/>
  <c r="E38" i="9"/>
  <c r="CS85" i="9"/>
  <c r="CU101" i="9"/>
  <c r="CQ3" i="9"/>
  <c r="CU3" i="9"/>
  <c r="CS82" i="9"/>
  <c r="CU90" i="9"/>
  <c r="CP82" i="9"/>
  <c r="CV35" i="9"/>
  <c r="CS84" i="9"/>
  <c r="CQ113" i="9"/>
  <c r="CQ117" i="9"/>
  <c r="CW3" i="9"/>
  <c r="CR9" i="9"/>
  <c r="CT19" i="9"/>
  <c r="CR32" i="9"/>
  <c r="I58" i="9"/>
  <c r="D61" i="9"/>
  <c r="CU105" i="9"/>
  <c r="CT116" i="9"/>
  <c r="CQ122" i="9"/>
  <c r="E70" i="9" s="1"/>
  <c r="CR141" i="9"/>
  <c r="CQ26" i="9"/>
  <c r="CP111" i="9"/>
  <c r="CP6" i="9"/>
  <c r="G62" i="9"/>
  <c r="CP88" i="9"/>
  <c r="CR86" i="9"/>
  <c r="CT97" i="9"/>
  <c r="H85" i="9" s="1"/>
  <c r="CT5" i="9"/>
  <c r="CT4" i="9"/>
  <c r="CU14" i="9"/>
  <c r="F37" i="9"/>
  <c r="CQ102" i="9"/>
  <c r="CP90" i="9"/>
  <c r="CS119" i="9"/>
  <c r="G75" i="9" s="1"/>
  <c r="CR130" i="9"/>
  <c r="F78" i="9" s="1"/>
  <c r="CS149" i="9"/>
  <c r="G92" i="9" s="1"/>
  <c r="CQ147" i="9"/>
  <c r="E73" i="9" s="1"/>
  <c r="CT115" i="9"/>
  <c r="CS29" i="9"/>
  <c r="CP108" i="9"/>
  <c r="CU109" i="9"/>
  <c r="CS127" i="9"/>
  <c r="G86" i="9" s="1"/>
  <c r="CU134" i="9"/>
  <c r="I87" i="9" s="1"/>
  <c r="CW13" i="9"/>
  <c r="CS13" i="9"/>
  <c r="CR27" i="9"/>
  <c r="CT82" i="9"/>
  <c r="H82" i="9" s="1"/>
  <c r="CS98" i="9"/>
  <c r="G85" i="9" s="1"/>
  <c r="CU103" i="9"/>
  <c r="CT104" i="9"/>
  <c r="CR104" i="9"/>
  <c r="CP136" i="9"/>
  <c r="CT7" i="9"/>
  <c r="CQ35" i="9"/>
  <c r="E49" i="9" s="1"/>
  <c r="H42" i="9"/>
  <c r="CP84" i="9"/>
  <c r="CP93" i="9"/>
  <c r="CT117" i="9"/>
  <c r="H71" i="9" s="1"/>
  <c r="CR112" i="9"/>
  <c r="F81" i="9" s="1"/>
  <c r="CS107" i="9"/>
  <c r="CQ107" i="9"/>
  <c r="CR125" i="9"/>
  <c r="F67" i="9" s="1"/>
  <c r="CP144" i="9"/>
  <c r="D77" i="9" s="1"/>
  <c r="CU137" i="9"/>
  <c r="I88" i="9" s="1"/>
  <c r="CR10" i="9"/>
  <c r="CW11" i="9"/>
  <c r="CU36" i="9"/>
  <c r="CP36" i="9"/>
  <c r="CS133" i="9"/>
  <c r="G91" i="9" s="1"/>
  <c r="L91" i="9" s="1"/>
  <c r="Q91" i="9" s="1"/>
  <c r="CW12" i="9"/>
  <c r="CR3" i="9"/>
  <c r="CR34" i="9"/>
  <c r="CP24" i="9"/>
  <c r="CP85" i="9"/>
  <c r="CQ101" i="9"/>
  <c r="CR120" i="9"/>
  <c r="F66" i="9" s="1"/>
  <c r="CS139" i="9"/>
  <c r="CV9" i="9"/>
  <c r="CW19" i="9"/>
  <c r="CU32" i="9"/>
  <c r="CP105" i="9"/>
  <c r="CT122" i="9"/>
  <c r="H70" i="9" s="1"/>
  <c r="CR128" i="9"/>
  <c r="F73" i="9" s="1"/>
  <c r="CU141" i="9"/>
  <c r="CT26" i="9"/>
  <c r="CS111" i="9"/>
  <c r="CT118" i="9"/>
  <c r="H69" i="9" s="1"/>
  <c r="CT6" i="9"/>
  <c r="I62" i="9"/>
  <c r="CU88" i="9"/>
  <c r="I84" i="9" s="1"/>
  <c r="CQ95" i="9"/>
  <c r="E85" i="9" s="1"/>
  <c r="CQ123" i="9"/>
  <c r="CT86" i="9"/>
  <c r="CV5" i="9"/>
  <c r="CW4" i="9"/>
  <c r="CP14" i="9"/>
  <c r="D48" i="9"/>
  <c r="CU130" i="9"/>
  <c r="I78" i="9" s="1"/>
  <c r="CR131" i="9"/>
  <c r="F89" i="9" s="1"/>
  <c r="CT147" i="9"/>
  <c r="CV29" i="9"/>
  <c r="F54" i="9"/>
  <c r="CS108" i="9"/>
  <c r="CP109" i="9"/>
  <c r="CR110" i="9"/>
  <c r="CU110" i="9"/>
  <c r="CU27" i="9"/>
  <c r="CP103" i="9"/>
  <c r="CU104" i="9"/>
  <c r="CS136" i="9"/>
  <c r="CQ150" i="9"/>
  <c r="E94" i="9" s="1"/>
  <c r="CW7" i="9"/>
  <c r="CS35" i="9"/>
  <c r="CW35" i="9"/>
  <c r="CR84" i="9"/>
  <c r="CR93" i="9"/>
  <c r="CR113" i="9"/>
  <c r="CU112" i="9"/>
  <c r="I81" i="9" s="1"/>
  <c r="CT107" i="9"/>
  <c r="CU125" i="9"/>
  <c r="I67" i="9" s="1"/>
  <c r="CS144" i="9"/>
  <c r="G77" i="9" s="1"/>
  <c r="CP137" i="9"/>
  <c r="D88" i="9" s="1"/>
  <c r="CU10" i="9"/>
  <c r="CU11" i="9"/>
  <c r="CR11" i="9"/>
  <c r="CR36" i="9"/>
  <c r="F34" i="9"/>
  <c r="CR145" i="9"/>
  <c r="F80" i="9" s="1"/>
  <c r="CQ12" i="9"/>
  <c r="CT3" i="9"/>
  <c r="CU34" i="9"/>
  <c r="CS24" i="9"/>
  <c r="CR85" i="9"/>
  <c r="I48" i="9"/>
  <c r="CT101" i="9"/>
  <c r="CU120" i="9"/>
  <c r="I66" i="9" s="1"/>
  <c r="CQ9" i="9"/>
  <c r="CR19" i="9"/>
  <c r="CP32" i="9"/>
  <c r="G59" i="9"/>
  <c r="E51" i="9"/>
  <c r="G58" i="9"/>
  <c r="I61" i="9"/>
  <c r="CS105" i="9"/>
  <c r="CR116" i="9"/>
  <c r="CU128" i="9"/>
  <c r="I73" i="9" s="1"/>
  <c r="CP141" i="9"/>
  <c r="CW26" i="9"/>
  <c r="CV6" i="9"/>
  <c r="D62" i="9"/>
  <c r="CU95" i="9"/>
  <c r="CP86" i="9"/>
  <c r="CR97" i="9"/>
  <c r="CR5" i="9"/>
  <c r="CQ4" i="9"/>
  <c r="CS14" i="9"/>
  <c r="G48" i="9"/>
  <c r="CS102" i="9"/>
  <c r="CQ119" i="9"/>
  <c r="E75" i="9" s="1"/>
  <c r="CP130" i="9"/>
  <c r="CU131" i="9"/>
  <c r="CQ149" i="9"/>
  <c r="E92" i="9" s="1"/>
  <c r="CR115" i="9"/>
  <c r="F72" i="9" s="1"/>
  <c r="CQ29" i="9"/>
  <c r="I43" i="9"/>
  <c r="CS109" i="9"/>
  <c r="CP110" i="9"/>
  <c r="CQ127" i="9"/>
  <c r="E86" i="9" s="1"/>
  <c r="CS134" i="9"/>
  <c r="G87" i="9" s="1"/>
  <c r="CV13" i="9"/>
  <c r="CQ13" i="9"/>
  <c r="CP27" i="9"/>
  <c r="CR82" i="9"/>
  <c r="CR98" i="9"/>
  <c r="CS103" i="9"/>
  <c r="CR117" i="9"/>
  <c r="CU12" i="9"/>
  <c r="CP3" i="9"/>
  <c r="CP34" i="9"/>
  <c r="CV24" i="9"/>
  <c r="H48" i="9"/>
  <c r="CS36" i="9"/>
  <c r="CT9" i="9"/>
  <c r="CV19" i="9"/>
  <c r="CS32" i="9"/>
  <c r="CU116" i="9"/>
  <c r="CR122" i="9"/>
  <c r="F70" i="9" s="1"/>
  <c r="CP128" i="9"/>
  <c r="D73" i="9" s="1"/>
  <c r="CS141" i="9"/>
  <c r="CR26" i="9"/>
  <c r="CQ111" i="9"/>
  <c r="CR118" i="9"/>
  <c r="F69" i="9" s="1"/>
  <c r="CQ6" i="9"/>
  <c r="CQ88" i="9"/>
  <c r="CS86" i="9"/>
  <c r="CU97" i="9"/>
  <c r="CU5" i="9"/>
  <c r="CU4" i="9"/>
  <c r="CV14" i="9"/>
  <c r="E46" i="9"/>
  <c r="CP102" i="9"/>
  <c r="CQ90" i="9"/>
  <c r="CT119" i="9"/>
  <c r="H75" i="9" s="1"/>
  <c r="CS130" i="9"/>
  <c r="G78" i="9" s="1"/>
  <c r="CP131" i="9"/>
  <c r="CT149" i="9"/>
  <c r="H92" i="9" s="1"/>
  <c r="CR147" i="9"/>
  <c r="CU115" i="9"/>
  <c r="I72" i="9" s="1"/>
  <c r="CT29" i="9"/>
  <c r="CQ108" i="9"/>
  <c r="CS110" i="9"/>
  <c r="CT127" i="9"/>
  <c r="H86" i="9" s="1"/>
  <c r="CT13" i="9"/>
  <c r="CS27" i="9"/>
  <c r="CU82" i="9"/>
  <c r="I82" i="9" s="1"/>
  <c r="CU98" i="9"/>
  <c r="CS104" i="9"/>
  <c r="CQ136" i="9"/>
  <c r="CU7" i="9"/>
  <c r="CU35" i="9"/>
  <c r="I42" i="9"/>
  <c r="F36" i="9"/>
  <c r="CQ84" i="9"/>
  <c r="CQ93" i="9"/>
  <c r="CP113" i="9"/>
  <c r="CU117" i="9"/>
  <c r="I71" i="9" s="1"/>
  <c r="CS112" i="9"/>
  <c r="G81" i="9" s="1"/>
  <c r="CR107" i="9"/>
  <c r="CS125" i="9"/>
  <c r="G67" i="9" s="1"/>
  <c r="CQ144" i="9"/>
  <c r="E77" i="9" s="1"/>
  <c r="CS10" i="9"/>
  <c r="G41" i="9" s="1"/>
  <c r="CP11" i="9"/>
  <c r="CQ36" i="9"/>
  <c r="CT133" i="9"/>
  <c r="H91" i="9" s="1"/>
  <c r="N91" i="9" s="1"/>
  <c r="CP145" i="9"/>
  <c r="D80" i="9" s="1"/>
  <c r="CP12" i="9"/>
  <c r="CS3" i="9"/>
  <c r="CS34" i="9"/>
  <c r="CQ24" i="9"/>
  <c r="CS101" i="9"/>
  <c r="CS120" i="9"/>
  <c r="G66" i="9" s="1"/>
  <c r="CT139" i="9"/>
  <c r="H78" i="9" s="1"/>
  <c r="BP28" i="8"/>
  <c r="BP13" i="8"/>
  <c r="BP17" i="8"/>
  <c r="BP9" i="8"/>
  <c r="BP37" i="8"/>
  <c r="BP21" i="8"/>
  <c r="BP7" i="8"/>
  <c r="BP24" i="8"/>
  <c r="BP4" i="8"/>
  <c r="BP23" i="8"/>
  <c r="BP40" i="8"/>
  <c r="BP16" i="8"/>
  <c r="BP20" i="8"/>
  <c r="F84" i="9" l="1"/>
  <c r="H81" i="9"/>
  <c r="H72" i="9"/>
  <c r="I85" i="9"/>
  <c r="F82" i="9"/>
  <c r="G82" i="9"/>
  <c r="E81" i="9"/>
  <c r="E84" i="9"/>
  <c r="E71" i="9"/>
  <c r="F85" i="9"/>
  <c r="I89" i="9"/>
  <c r="F71" i="9"/>
  <c r="E82" i="9"/>
  <c r="G89" i="9"/>
  <c r="H73" i="9"/>
  <c r="N73" i="9" s="1"/>
  <c r="P36" i="9"/>
  <c r="M36" i="9"/>
  <c r="L36" i="9"/>
  <c r="O46" i="9"/>
  <c r="P48" i="9"/>
  <c r="N48" i="9"/>
  <c r="M48" i="9"/>
  <c r="L48" i="9"/>
  <c r="N61" i="9"/>
  <c r="P61" i="9"/>
  <c r="O61" i="9"/>
  <c r="P42" i="9"/>
  <c r="O42" i="9"/>
  <c r="L42" i="9"/>
  <c r="N42" i="9"/>
  <c r="M42" i="9"/>
  <c r="Q42" i="9" s="1"/>
  <c r="P62" i="9"/>
  <c r="O62" i="9"/>
  <c r="N62" i="9"/>
  <c r="M62" i="9"/>
  <c r="Q62" i="9" s="1"/>
  <c r="L62" i="9"/>
  <c r="D78" i="9"/>
  <c r="P78" i="9" s="1"/>
  <c r="D71" i="9"/>
  <c r="O71" i="9" s="1"/>
  <c r="M73" i="9"/>
  <c r="O73" i="9"/>
  <c r="P73" i="9"/>
  <c r="L73" i="9"/>
  <c r="Q73" i="9" s="1"/>
  <c r="N80" i="9"/>
  <c r="O80" i="9"/>
  <c r="P80" i="9"/>
  <c r="M80" i="9"/>
  <c r="Q80" i="9" s="1"/>
  <c r="L80" i="9"/>
  <c r="O67" i="9"/>
  <c r="P67" i="9"/>
  <c r="N67" i="9"/>
  <c r="M67" i="9"/>
  <c r="Q67" i="9" s="1"/>
  <c r="L67" i="9"/>
  <c r="N77" i="9"/>
  <c r="O77" i="9"/>
  <c r="P77" i="9"/>
  <c r="L77" i="9"/>
  <c r="M77" i="9"/>
  <c r="Q77" i="9" s="1"/>
  <c r="D84" i="9"/>
  <c r="P86" i="9"/>
  <c r="L86" i="9"/>
  <c r="Q86" i="9" s="1"/>
  <c r="M86" i="9"/>
  <c r="N86" i="9"/>
  <c r="O86" i="9"/>
  <c r="D89" i="9"/>
  <c r="D82" i="9"/>
  <c r="O82" i="9" s="1"/>
  <c r="L83" i="9"/>
  <c r="Q83" i="9" s="1"/>
  <c r="N83" i="9"/>
  <c r="M83" i="9"/>
  <c r="O83" i="9"/>
  <c r="P83" i="9"/>
  <c r="L69" i="9"/>
  <c r="Q69" i="9" s="1"/>
  <c r="N69" i="9"/>
  <c r="M69" i="9"/>
  <c r="O69" i="9"/>
  <c r="P69" i="9"/>
  <c r="P79" i="9"/>
  <c r="M79" i="9"/>
  <c r="L79" i="9"/>
  <c r="Q79" i="9" s="1"/>
  <c r="O79" i="9"/>
  <c r="N79" i="9"/>
  <c r="P75" i="9"/>
  <c r="N75" i="9"/>
  <c r="L75" i="9"/>
  <c r="M75" i="9"/>
  <c r="Q75" i="9" s="1"/>
  <c r="O75" i="9"/>
  <c r="N70" i="9"/>
  <c r="P70" i="9"/>
  <c r="O70" i="9"/>
  <c r="M70" i="9"/>
  <c r="L70" i="9"/>
  <c r="Q70" i="9" s="1"/>
  <c r="L87" i="9"/>
  <c r="M87" i="9"/>
  <c r="Q87" i="9" s="1"/>
  <c r="N87" i="9"/>
  <c r="O87" i="9"/>
  <c r="P87" i="9"/>
  <c r="D81" i="9"/>
  <c r="M94" i="9"/>
  <c r="Q94" i="9" s="1"/>
  <c r="O94" i="9"/>
  <c r="N94" i="9"/>
  <c r="P94" i="9"/>
  <c r="L94" i="9"/>
  <c r="D85" i="9"/>
  <c r="O88" i="9"/>
  <c r="P88" i="9"/>
  <c r="N88" i="9"/>
  <c r="M88" i="9"/>
  <c r="L88" i="9"/>
  <c r="Q88" i="9" s="1"/>
  <c r="P72" i="9"/>
  <c r="L72" i="9"/>
  <c r="M72" i="9"/>
  <c r="Q72" i="9" s="1"/>
  <c r="N72" i="9"/>
  <c r="O72" i="9"/>
  <c r="P92" i="9"/>
  <c r="O92" i="9"/>
  <c r="N92" i="9"/>
  <c r="L92" i="9"/>
  <c r="M92" i="9"/>
  <c r="Q92" i="9" s="1"/>
  <c r="P66" i="9"/>
  <c r="L66" i="9"/>
  <c r="Q66" i="9" s="1"/>
  <c r="N66" i="9"/>
  <c r="M66" i="9"/>
  <c r="O66" i="9"/>
  <c r="CR152" i="9"/>
  <c r="CT152" i="9"/>
  <c r="CQ152" i="9"/>
  <c r="CS152" i="9"/>
  <c r="CU152" i="9"/>
  <c r="CP152" i="9"/>
  <c r="CV73" i="9"/>
  <c r="CQ38" i="9"/>
  <c r="CU38" i="9"/>
  <c r="CR38" i="9"/>
  <c r="CP38" i="9"/>
  <c r="D39" i="9" s="1"/>
  <c r="CS38" i="9"/>
  <c r="G39" i="9" s="1"/>
  <c r="CT38" i="9"/>
  <c r="H49" i="9"/>
  <c r="E39" i="9"/>
  <c r="D59" i="9"/>
  <c r="D41" i="9"/>
  <c r="F35" i="9"/>
  <c r="H52" i="9"/>
  <c r="G46" i="9"/>
  <c r="L46" i="9" s="1"/>
  <c r="H51" i="9"/>
  <c r="H44" i="9"/>
  <c r="H37" i="9"/>
  <c r="F52" i="9"/>
  <c r="H41" i="9"/>
  <c r="F49" i="9"/>
  <c r="H43" i="9"/>
  <c r="F51" i="9"/>
  <c r="E52" i="9"/>
  <c r="H55" i="9"/>
  <c r="G54" i="9"/>
  <c r="F60" i="9"/>
  <c r="F61" i="9"/>
  <c r="M61" i="9" s="1"/>
  <c r="G61" i="9"/>
  <c r="L61" i="9" s="1"/>
  <c r="D34" i="9"/>
  <c r="E57" i="9"/>
  <c r="E59" i="9"/>
  <c r="H35" i="9"/>
  <c r="E41" i="9"/>
  <c r="I52" i="9"/>
  <c r="F43" i="9"/>
  <c r="H34" i="9"/>
  <c r="G51" i="9"/>
  <c r="E54" i="9"/>
  <c r="E35" i="9"/>
  <c r="D54" i="9"/>
  <c r="H54" i="9"/>
  <c r="H56" i="9"/>
  <c r="I54" i="9"/>
  <c r="F53" i="9"/>
  <c r="D52" i="9"/>
  <c r="F55" i="9"/>
  <c r="D60" i="9"/>
  <c r="I60" i="9"/>
  <c r="D51" i="9"/>
  <c r="H57" i="9"/>
  <c r="F59" i="9"/>
  <c r="H40" i="9"/>
  <c r="I59" i="9"/>
  <c r="E36" i="9"/>
  <c r="O36" i="9" s="1"/>
  <c r="I35" i="9"/>
  <c r="E34" i="9"/>
  <c r="D35" i="9"/>
  <c r="D43" i="9"/>
  <c r="G35" i="9"/>
  <c r="I51" i="9"/>
  <c r="H36" i="9"/>
  <c r="N36" i="9" s="1"/>
  <c r="F41" i="9"/>
  <c r="I41" i="9"/>
  <c r="D45" i="9"/>
  <c r="D57" i="9"/>
  <c r="D55" i="9"/>
  <c r="D58" i="9"/>
  <c r="I55" i="9"/>
  <c r="I56" i="9"/>
  <c r="E55" i="9"/>
  <c r="E56" i="9"/>
  <c r="G55" i="9"/>
  <c r="G56" i="9"/>
  <c r="D56" i="9"/>
  <c r="G49" i="9"/>
  <c r="F38" i="9"/>
  <c r="F57" i="9"/>
  <c r="G38" i="9"/>
  <c r="G57" i="9"/>
  <c r="I38" i="9"/>
  <c r="I57" i="9"/>
  <c r="H46" i="9"/>
  <c r="N46" i="9" s="1"/>
  <c r="F44" i="9"/>
  <c r="F39" i="9"/>
  <c r="H39" i="9"/>
  <c r="D38" i="9"/>
  <c r="H38" i="9"/>
  <c r="G34" i="9"/>
  <c r="I34" i="9"/>
  <c r="E44" i="9"/>
  <c r="E37" i="9"/>
  <c r="I44" i="9"/>
  <c r="I37" i="9"/>
  <c r="G44" i="9"/>
  <c r="G37" i="9"/>
  <c r="D44" i="9"/>
  <c r="D37" i="9"/>
  <c r="D40" i="9"/>
  <c r="E40" i="9"/>
  <c r="F40" i="9"/>
  <c r="I40" i="9"/>
  <c r="G40" i="9"/>
  <c r="I45" i="9"/>
  <c r="E53" i="9"/>
  <c r="F46" i="9"/>
  <c r="M46" i="9" s="1"/>
  <c r="G53" i="9"/>
  <c r="I53" i="9"/>
  <c r="H45" i="9"/>
  <c r="H50" i="9"/>
  <c r="F45" i="9"/>
  <c r="E50" i="9"/>
  <c r="G50" i="9"/>
  <c r="D50" i="9"/>
  <c r="D53" i="9"/>
  <c r="D49" i="9"/>
  <c r="E48" i="9"/>
  <c r="O48" i="9" s="1"/>
  <c r="I50" i="9"/>
  <c r="F50" i="9"/>
  <c r="I49" i="9"/>
  <c r="I46" i="9"/>
  <c r="P46" i="9" s="1"/>
  <c r="H53" i="9"/>
  <c r="E45" i="9"/>
  <c r="G52" i="9"/>
  <c r="Q61" i="9" l="1"/>
  <c r="Q46" i="9"/>
  <c r="Q48" i="9"/>
  <c r="Q36" i="9"/>
  <c r="L53" i="9"/>
  <c r="Q53" i="9" s="1"/>
  <c r="P53" i="9"/>
  <c r="O53" i="9"/>
  <c r="N53" i="9"/>
  <c r="M53" i="9"/>
  <c r="P49" i="9"/>
  <c r="O49" i="9"/>
  <c r="N49" i="9"/>
  <c r="M49" i="9"/>
  <c r="L49" i="9"/>
  <c r="Q49" i="9" s="1"/>
  <c r="O58" i="9"/>
  <c r="N58" i="9"/>
  <c r="M58" i="9"/>
  <c r="Q58" i="9" s="1"/>
  <c r="L58" i="9"/>
  <c r="P58" i="9"/>
  <c r="P55" i="9"/>
  <c r="O55" i="9"/>
  <c r="N55" i="9"/>
  <c r="M55" i="9"/>
  <c r="Q55" i="9" s="1"/>
  <c r="L55" i="9"/>
  <c r="M50" i="9"/>
  <c r="L50" i="9"/>
  <c r="Q50" i="9" s="1"/>
  <c r="P50" i="9"/>
  <c r="O50" i="9"/>
  <c r="N50" i="9"/>
  <c r="N37" i="9"/>
  <c r="M37" i="9"/>
  <c r="Q37" i="9" s="1"/>
  <c r="L37" i="9"/>
  <c r="O37" i="9"/>
  <c r="P37" i="9"/>
  <c r="M57" i="9"/>
  <c r="Q57" i="9" s="1"/>
  <c r="L57" i="9"/>
  <c r="O57" i="9"/>
  <c r="P57" i="9"/>
  <c r="N57" i="9"/>
  <c r="O39" i="9"/>
  <c r="N39" i="9"/>
  <c r="M39" i="9"/>
  <c r="L39" i="9"/>
  <c r="P41" i="9"/>
  <c r="O41" i="9"/>
  <c r="N41" i="9"/>
  <c r="M41" i="9"/>
  <c r="L41" i="9"/>
  <c r="Q41" i="9" s="1"/>
  <c r="O44" i="9"/>
  <c r="N44" i="9"/>
  <c r="M44" i="9"/>
  <c r="Q44" i="9" s="1"/>
  <c r="L44" i="9"/>
  <c r="P44" i="9"/>
  <c r="L45" i="9"/>
  <c r="P45" i="9"/>
  <c r="O45" i="9"/>
  <c r="N45" i="9"/>
  <c r="M45" i="9"/>
  <c r="Q45" i="9" s="1"/>
  <c r="P35" i="9"/>
  <c r="O35" i="9"/>
  <c r="N35" i="9"/>
  <c r="M35" i="9"/>
  <c r="Q35" i="9" s="1"/>
  <c r="L35" i="9"/>
  <c r="O51" i="9"/>
  <c r="N51" i="9"/>
  <c r="M51" i="9"/>
  <c r="Q51" i="9" s="1"/>
  <c r="L51" i="9"/>
  <c r="P51" i="9"/>
  <c r="P59" i="9"/>
  <c r="O59" i="9"/>
  <c r="N59" i="9"/>
  <c r="M59" i="9"/>
  <c r="L59" i="9"/>
  <c r="Q59" i="9" s="1"/>
  <c r="N54" i="9"/>
  <c r="M54" i="9"/>
  <c r="L54" i="9"/>
  <c r="Q54" i="9" s="1"/>
  <c r="P54" i="9"/>
  <c r="O54" i="9"/>
  <c r="M40" i="9"/>
  <c r="Q40" i="9" s="1"/>
  <c r="L40" i="9"/>
  <c r="O40" i="9"/>
  <c r="P40" i="9"/>
  <c r="N40" i="9"/>
  <c r="P38" i="9"/>
  <c r="O38" i="9"/>
  <c r="N38" i="9"/>
  <c r="M38" i="9"/>
  <c r="L38" i="9"/>
  <c r="Q38" i="9" s="1"/>
  <c r="P60" i="9"/>
  <c r="O60" i="9"/>
  <c r="N60" i="9"/>
  <c r="M60" i="9"/>
  <c r="Q60" i="9" s="1"/>
  <c r="L60" i="9"/>
  <c r="P56" i="9"/>
  <c r="O56" i="9"/>
  <c r="N56" i="9"/>
  <c r="M56" i="9"/>
  <c r="L56" i="9"/>
  <c r="Q56" i="9" s="1"/>
  <c r="L43" i="9"/>
  <c r="P43" i="9"/>
  <c r="O43" i="9"/>
  <c r="N43" i="9"/>
  <c r="M43" i="9"/>
  <c r="Q43" i="9" s="1"/>
  <c r="P52" i="9"/>
  <c r="O52" i="9"/>
  <c r="N52" i="9"/>
  <c r="M52" i="9"/>
  <c r="L52" i="9"/>
  <c r="Q52" i="9" s="1"/>
  <c r="N34" i="9"/>
  <c r="M34" i="9"/>
  <c r="L34" i="9"/>
  <c r="Q34" i="9" s="1"/>
  <c r="P34" i="9"/>
  <c r="O34" i="9"/>
  <c r="P71" i="9"/>
  <c r="L78" i="9"/>
  <c r="N78" i="9"/>
  <c r="M78" i="9"/>
  <c r="Q78" i="9" s="1"/>
  <c r="O78" i="9"/>
  <c r="N71" i="9"/>
  <c r="M71" i="9"/>
  <c r="Q71" i="9" s="1"/>
  <c r="L71" i="9"/>
  <c r="N82" i="9"/>
  <c r="P82" i="9"/>
  <c r="L82" i="9"/>
  <c r="Q82" i="9" s="1"/>
  <c r="P89" i="9"/>
  <c r="O89" i="9"/>
  <c r="M89" i="9"/>
  <c r="Q89" i="9" s="1"/>
  <c r="N89" i="9"/>
  <c r="L89" i="9"/>
  <c r="P81" i="9"/>
  <c r="O81" i="9"/>
  <c r="L81" i="9"/>
  <c r="Q81" i="9" s="1"/>
  <c r="N81" i="9"/>
  <c r="M81" i="9"/>
  <c r="O84" i="9"/>
  <c r="P84" i="9"/>
  <c r="M84" i="9"/>
  <c r="N84" i="9"/>
  <c r="L84" i="9"/>
  <c r="Q84" i="9" s="1"/>
  <c r="M82" i="9"/>
  <c r="P85" i="9"/>
  <c r="O85" i="9"/>
  <c r="L85" i="9"/>
  <c r="Q85" i="9" s="1"/>
  <c r="M85" i="9"/>
  <c r="N85" i="9"/>
  <c r="K95" i="9"/>
  <c r="G95" i="9"/>
  <c r="I39" i="9"/>
  <c r="P39" i="9" s="1"/>
  <c r="D95" i="9"/>
  <c r="J63" i="9"/>
  <c r="E95" i="9"/>
  <c r="I95" i="9"/>
  <c r="H95" i="9"/>
  <c r="J95" i="9"/>
  <c r="F95" i="9"/>
  <c r="Q39" i="9" l="1"/>
  <c r="P95" i="9"/>
  <c r="O95" i="9"/>
  <c r="N95" i="9"/>
  <c r="M95" i="9"/>
  <c r="L95" i="9"/>
  <c r="Q95" i="9" s="1"/>
  <c r="M12" i="5" l="1"/>
  <c r="I30" i="7"/>
  <c r="T19" i="7" s="1"/>
  <c r="I29" i="7"/>
  <c r="I28" i="7"/>
  <c r="T24" i="7" s="1"/>
  <c r="I27" i="7"/>
  <c r="I26" i="7"/>
  <c r="T17" i="7" s="1"/>
  <c r="I25" i="7"/>
  <c r="T5" i="7" s="1"/>
  <c r="I24" i="7"/>
  <c r="T23" i="7" s="1"/>
  <c r="I23" i="7"/>
  <c r="I22" i="7"/>
  <c r="T21" i="7" s="1"/>
  <c r="I21" i="7"/>
  <c r="I20" i="7"/>
  <c r="I19" i="7"/>
  <c r="I18" i="7"/>
  <c r="I17" i="7"/>
  <c r="T13" i="7" s="1"/>
  <c r="I16" i="7"/>
  <c r="T2" i="7" s="1"/>
  <c r="I15" i="7"/>
  <c r="I14" i="7"/>
  <c r="T16" i="7" s="1"/>
  <c r="I13" i="7"/>
  <c r="I12" i="7"/>
  <c r="I11" i="7"/>
  <c r="I10" i="7"/>
  <c r="I9" i="7"/>
  <c r="I8" i="7"/>
  <c r="T6" i="7" s="1"/>
  <c r="I7" i="7"/>
  <c r="I6" i="7"/>
  <c r="T11" i="7" s="1"/>
  <c r="I5" i="7"/>
  <c r="T22" i="7" s="1"/>
  <c r="I4" i="7"/>
  <c r="I3" i="7"/>
  <c r="T10" i="7"/>
  <c r="T12" i="7"/>
  <c r="T9" i="7"/>
  <c r="T4" i="7"/>
  <c r="I2" i="7"/>
  <c r="T25" i="7" s="1"/>
  <c r="H30" i="7"/>
  <c r="S19" i="7" s="1"/>
  <c r="H29" i="7"/>
  <c r="S10" i="7" s="1"/>
  <c r="H28" i="7"/>
  <c r="H27" i="7"/>
  <c r="H26" i="7"/>
  <c r="S17" i="7" s="1"/>
  <c r="H25" i="7"/>
  <c r="S5" i="7" s="1"/>
  <c r="H24" i="7"/>
  <c r="S23" i="7" s="1"/>
  <c r="H23" i="7"/>
  <c r="H22" i="7"/>
  <c r="S21" i="7" s="1"/>
  <c r="H21" i="7"/>
  <c r="S12" i="7" s="1"/>
  <c r="H20" i="7"/>
  <c r="H19" i="7"/>
  <c r="H18" i="7"/>
  <c r="S7" i="7" s="1"/>
  <c r="H17" i="7"/>
  <c r="S13" i="7" s="1"/>
  <c r="H16" i="7"/>
  <c r="S2" i="7" s="1"/>
  <c r="H15" i="7"/>
  <c r="H14" i="7"/>
  <c r="S16" i="7" s="1"/>
  <c r="H13" i="7"/>
  <c r="S9" i="7" s="1"/>
  <c r="H12" i="7"/>
  <c r="H11" i="7"/>
  <c r="H10" i="7"/>
  <c r="S18" i="7" s="1"/>
  <c r="H9" i="7"/>
  <c r="S4" i="7" s="1"/>
  <c r="H8" i="7"/>
  <c r="S6" i="7" s="1"/>
  <c r="H7" i="7"/>
  <c r="H6" i="7"/>
  <c r="S11" i="7" s="1"/>
  <c r="H5" i="7"/>
  <c r="S22" i="7" s="1"/>
  <c r="H4" i="7"/>
  <c r="H3" i="7"/>
  <c r="H2" i="7"/>
  <c r="T30" i="7"/>
  <c r="S30" i="7"/>
  <c r="R30" i="7"/>
  <c r="Q30" i="7"/>
  <c r="P30" i="7"/>
  <c r="O30" i="7"/>
  <c r="N30" i="7"/>
  <c r="M30" i="7"/>
  <c r="T29" i="7"/>
  <c r="S29" i="7"/>
  <c r="R29" i="7"/>
  <c r="Q29" i="7"/>
  <c r="P29" i="7"/>
  <c r="O29" i="7"/>
  <c r="N29" i="7"/>
  <c r="M29" i="7"/>
  <c r="T28" i="7"/>
  <c r="S28" i="7"/>
  <c r="R28" i="7"/>
  <c r="Q28" i="7"/>
  <c r="P28" i="7"/>
  <c r="O28" i="7"/>
  <c r="N28" i="7"/>
  <c r="M28" i="7"/>
  <c r="T27" i="7"/>
  <c r="S27" i="7"/>
  <c r="R27" i="7"/>
  <c r="Q27" i="7"/>
  <c r="P27" i="7"/>
  <c r="O27" i="7"/>
  <c r="N27" i="7"/>
  <c r="M27" i="7"/>
  <c r="T26" i="7"/>
  <c r="S26" i="7"/>
  <c r="R26" i="7"/>
  <c r="Q26" i="7"/>
  <c r="P26" i="7"/>
  <c r="O26" i="7"/>
  <c r="N26" i="7"/>
  <c r="M26" i="7"/>
  <c r="S25" i="7"/>
  <c r="R25" i="7"/>
  <c r="Q25" i="7"/>
  <c r="P25" i="7"/>
  <c r="O25" i="7"/>
  <c r="N25" i="7"/>
  <c r="M25" i="7"/>
  <c r="S24" i="7"/>
  <c r="R24" i="7"/>
  <c r="Q24" i="7"/>
  <c r="P24" i="7"/>
  <c r="O24" i="7"/>
  <c r="N24" i="7"/>
  <c r="M24" i="7"/>
  <c r="R23" i="7"/>
  <c r="Q23" i="7"/>
  <c r="P23" i="7"/>
  <c r="O23" i="7"/>
  <c r="N23" i="7"/>
  <c r="M23" i="7"/>
  <c r="R22" i="7"/>
  <c r="Q22" i="7"/>
  <c r="P22" i="7"/>
  <c r="O22" i="7"/>
  <c r="N22" i="7"/>
  <c r="M22" i="7"/>
  <c r="R21" i="7"/>
  <c r="Q21" i="7"/>
  <c r="P21" i="7"/>
  <c r="O21" i="7"/>
  <c r="N21" i="7"/>
  <c r="M21" i="7"/>
  <c r="T20" i="7"/>
  <c r="S20" i="7"/>
  <c r="R20" i="7"/>
  <c r="Q20" i="7"/>
  <c r="P20" i="7"/>
  <c r="O20" i="7"/>
  <c r="N20" i="7"/>
  <c r="M20" i="7"/>
  <c r="R19" i="7"/>
  <c r="Q19" i="7"/>
  <c r="P19" i="7"/>
  <c r="O19" i="7"/>
  <c r="N19" i="7"/>
  <c r="M19" i="7"/>
  <c r="T18" i="7"/>
  <c r="R18" i="7"/>
  <c r="Q18" i="7"/>
  <c r="P18" i="7"/>
  <c r="O18" i="7"/>
  <c r="N18" i="7"/>
  <c r="M18" i="7"/>
  <c r="R17" i="7"/>
  <c r="Q17" i="7"/>
  <c r="P17" i="7"/>
  <c r="O17" i="7"/>
  <c r="N17" i="7"/>
  <c r="M17" i="7"/>
  <c r="R16" i="7"/>
  <c r="Q16" i="7"/>
  <c r="P16" i="7"/>
  <c r="O16" i="7"/>
  <c r="N16" i="7"/>
  <c r="M16" i="7"/>
  <c r="T15" i="7"/>
  <c r="S15" i="7"/>
  <c r="R15" i="7"/>
  <c r="Q15" i="7"/>
  <c r="P15" i="7"/>
  <c r="O15" i="7"/>
  <c r="N15" i="7"/>
  <c r="M15" i="7"/>
  <c r="T14" i="7"/>
  <c r="S14" i="7"/>
  <c r="R14" i="7"/>
  <c r="Q14" i="7"/>
  <c r="P14" i="7"/>
  <c r="O14" i="7"/>
  <c r="N14" i="7"/>
  <c r="M14" i="7"/>
  <c r="R13" i="7"/>
  <c r="Q13" i="7"/>
  <c r="P13" i="7"/>
  <c r="O13" i="7"/>
  <c r="N13" i="7"/>
  <c r="M13" i="7"/>
  <c r="R12" i="7"/>
  <c r="Q12" i="7"/>
  <c r="P12" i="7"/>
  <c r="O12" i="7"/>
  <c r="N12" i="7"/>
  <c r="M12" i="7"/>
  <c r="R11" i="7"/>
  <c r="Q11" i="7"/>
  <c r="P11" i="7"/>
  <c r="O11" i="7"/>
  <c r="N11" i="7"/>
  <c r="M11" i="7"/>
  <c r="R10" i="7"/>
  <c r="Q10" i="7"/>
  <c r="P10" i="7"/>
  <c r="O10" i="7"/>
  <c r="N10" i="7"/>
  <c r="M10" i="7"/>
  <c r="R9" i="7"/>
  <c r="Q9" i="7"/>
  <c r="P9" i="7"/>
  <c r="O9" i="7"/>
  <c r="N9" i="7"/>
  <c r="M9" i="7"/>
  <c r="T8" i="7"/>
  <c r="S8" i="7"/>
  <c r="R8" i="7"/>
  <c r="Q8" i="7"/>
  <c r="P8" i="7"/>
  <c r="O8" i="7"/>
  <c r="N8" i="7"/>
  <c r="M8" i="7"/>
  <c r="T7" i="7"/>
  <c r="R7" i="7"/>
  <c r="Q7" i="7"/>
  <c r="P7" i="7"/>
  <c r="O7" i="7"/>
  <c r="N7" i="7"/>
  <c r="M7" i="7"/>
  <c r="R6" i="7"/>
  <c r="Q6" i="7"/>
  <c r="P6" i="7"/>
  <c r="O6" i="7"/>
  <c r="N6" i="7"/>
  <c r="M6" i="7"/>
  <c r="R5" i="7"/>
  <c r="Q5" i="7"/>
  <c r="P5" i="7"/>
  <c r="O5" i="7"/>
  <c r="N5" i="7"/>
  <c r="M5" i="7"/>
  <c r="R4" i="7"/>
  <c r="Q4" i="7"/>
  <c r="P4" i="7"/>
  <c r="O4" i="7"/>
  <c r="N4" i="7"/>
  <c r="M4" i="7"/>
  <c r="T3" i="7"/>
  <c r="S3" i="7"/>
  <c r="R3" i="7"/>
  <c r="Q3" i="7"/>
  <c r="P3" i="7"/>
  <c r="O3" i="7"/>
  <c r="N3" i="7"/>
  <c r="M3" i="7"/>
  <c r="R2" i="7"/>
  <c r="Q2" i="7"/>
  <c r="P2" i="7"/>
  <c r="O2" i="7"/>
  <c r="N2" i="7"/>
  <c r="M2" i="7"/>
  <c r="D3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2" i="7"/>
  <c r="E2" i="6" l="1"/>
  <c r="D2" i="6"/>
  <c r="C2" i="6"/>
  <c r="B2" i="6"/>
  <c r="A3" i="6"/>
  <c r="A4" i="6" s="1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F440" i="5"/>
  <c r="E440" i="5"/>
  <c r="F439" i="5"/>
  <c r="E439" i="5"/>
  <c r="F438" i="5"/>
  <c r="E438" i="5"/>
  <c r="F437" i="5"/>
  <c r="E437" i="5"/>
  <c r="F436" i="5"/>
  <c r="E436" i="5"/>
  <c r="F435" i="5"/>
  <c r="E435" i="5"/>
  <c r="F434" i="5"/>
  <c r="E434" i="5"/>
  <c r="F433" i="5"/>
  <c r="E433" i="5"/>
  <c r="F432" i="5"/>
  <c r="E432" i="5"/>
  <c r="F431" i="5"/>
  <c r="E431" i="5"/>
  <c r="F430" i="5"/>
  <c r="E430" i="5"/>
  <c r="F429" i="5"/>
  <c r="E429" i="5"/>
  <c r="F428" i="5"/>
  <c r="E428" i="5"/>
  <c r="F427" i="5"/>
  <c r="E427" i="5"/>
  <c r="F426" i="5"/>
  <c r="E426" i="5"/>
  <c r="F425" i="5"/>
  <c r="E425" i="5"/>
  <c r="F424" i="5"/>
  <c r="E424" i="5"/>
  <c r="F423" i="5"/>
  <c r="E423" i="5"/>
  <c r="F422" i="5"/>
  <c r="E422" i="5"/>
  <c r="F421" i="5"/>
  <c r="E421" i="5"/>
  <c r="F420" i="5"/>
  <c r="E420" i="5"/>
  <c r="F419" i="5"/>
  <c r="E419" i="5"/>
  <c r="F418" i="5"/>
  <c r="E418" i="5"/>
  <c r="F417" i="5"/>
  <c r="E417" i="5"/>
  <c r="F416" i="5"/>
  <c r="E416" i="5"/>
  <c r="F415" i="5"/>
  <c r="E415" i="5"/>
  <c r="F414" i="5"/>
  <c r="E414" i="5"/>
  <c r="F413" i="5"/>
  <c r="E413" i="5"/>
  <c r="F412" i="5"/>
  <c r="E412" i="5"/>
  <c r="F411" i="5"/>
  <c r="E411" i="5"/>
  <c r="F410" i="5"/>
  <c r="E410" i="5"/>
  <c r="F409" i="5"/>
  <c r="E409" i="5"/>
  <c r="F408" i="5"/>
  <c r="E408" i="5"/>
  <c r="F407" i="5"/>
  <c r="E407" i="5"/>
  <c r="F406" i="5"/>
  <c r="E406" i="5"/>
  <c r="F405" i="5"/>
  <c r="E405" i="5"/>
  <c r="F404" i="5"/>
  <c r="E404" i="5"/>
  <c r="F403" i="5"/>
  <c r="E403" i="5"/>
  <c r="F402" i="5"/>
  <c r="E402" i="5"/>
  <c r="F401" i="5"/>
  <c r="E401" i="5"/>
  <c r="F400" i="5"/>
  <c r="E400" i="5"/>
  <c r="F399" i="5"/>
  <c r="E399" i="5"/>
  <c r="F398" i="5"/>
  <c r="E398" i="5"/>
  <c r="F397" i="5"/>
  <c r="E397" i="5"/>
  <c r="F396" i="5"/>
  <c r="E396" i="5"/>
  <c r="F395" i="5"/>
  <c r="E395" i="5"/>
  <c r="F394" i="5"/>
  <c r="E394" i="5"/>
  <c r="F393" i="5"/>
  <c r="E393" i="5"/>
  <c r="F392" i="5"/>
  <c r="E392" i="5"/>
  <c r="F391" i="5"/>
  <c r="E391" i="5"/>
  <c r="F390" i="5"/>
  <c r="E390" i="5"/>
  <c r="F389" i="5"/>
  <c r="E389" i="5"/>
  <c r="F388" i="5"/>
  <c r="E388" i="5"/>
  <c r="F387" i="5"/>
  <c r="E387" i="5"/>
  <c r="F386" i="5"/>
  <c r="E386" i="5"/>
  <c r="F385" i="5"/>
  <c r="E385" i="5"/>
  <c r="F384" i="5"/>
  <c r="E384" i="5"/>
  <c r="F383" i="5"/>
  <c r="E383" i="5"/>
  <c r="F382" i="5"/>
  <c r="E382" i="5"/>
  <c r="F381" i="5"/>
  <c r="E381" i="5"/>
  <c r="F380" i="5"/>
  <c r="E380" i="5"/>
  <c r="F379" i="5"/>
  <c r="E379" i="5"/>
  <c r="F378" i="5"/>
  <c r="E378" i="5"/>
  <c r="F377" i="5"/>
  <c r="E377" i="5"/>
  <c r="F376" i="5"/>
  <c r="E376" i="5"/>
  <c r="F375" i="5"/>
  <c r="E375" i="5"/>
  <c r="F374" i="5"/>
  <c r="E374" i="5"/>
  <c r="F373" i="5"/>
  <c r="E373" i="5"/>
  <c r="F372" i="5"/>
  <c r="E372" i="5"/>
  <c r="F371" i="5"/>
  <c r="E371" i="5"/>
  <c r="F370" i="5"/>
  <c r="E370" i="5"/>
  <c r="F369" i="5"/>
  <c r="E369" i="5"/>
  <c r="F368" i="5"/>
  <c r="E368" i="5"/>
  <c r="F367" i="5"/>
  <c r="E367" i="5"/>
  <c r="F366" i="5"/>
  <c r="E366" i="5"/>
  <c r="F365" i="5"/>
  <c r="E365" i="5"/>
  <c r="F364" i="5"/>
  <c r="E364" i="5"/>
  <c r="F363" i="5"/>
  <c r="E363" i="5"/>
  <c r="F362" i="5"/>
  <c r="E362" i="5"/>
  <c r="F361" i="5"/>
  <c r="E361" i="5"/>
  <c r="F360" i="5"/>
  <c r="E360" i="5"/>
  <c r="F359" i="5"/>
  <c r="E359" i="5"/>
  <c r="F358" i="5"/>
  <c r="E358" i="5"/>
  <c r="F357" i="5"/>
  <c r="E357" i="5"/>
  <c r="F356" i="5"/>
  <c r="E356" i="5"/>
  <c r="F355" i="5"/>
  <c r="E355" i="5"/>
  <c r="F354" i="5"/>
  <c r="E354" i="5"/>
  <c r="F353" i="5"/>
  <c r="E353" i="5"/>
  <c r="F352" i="5"/>
  <c r="E352" i="5"/>
  <c r="F351" i="5"/>
  <c r="E351" i="5"/>
  <c r="F350" i="5"/>
  <c r="E350" i="5"/>
  <c r="F349" i="5"/>
  <c r="E349" i="5"/>
  <c r="F348" i="5"/>
  <c r="E348" i="5"/>
  <c r="F347" i="5"/>
  <c r="E347" i="5"/>
  <c r="F346" i="5"/>
  <c r="E346" i="5"/>
  <c r="F345" i="5"/>
  <c r="E345" i="5"/>
  <c r="F344" i="5"/>
  <c r="E344" i="5"/>
  <c r="F343" i="5"/>
  <c r="E343" i="5"/>
  <c r="F342" i="5"/>
  <c r="E342" i="5"/>
  <c r="F341" i="5"/>
  <c r="E341" i="5"/>
  <c r="F340" i="5"/>
  <c r="E340" i="5"/>
  <c r="F339" i="5"/>
  <c r="E339" i="5"/>
  <c r="F338" i="5"/>
  <c r="E338" i="5"/>
  <c r="F337" i="5"/>
  <c r="E337" i="5"/>
  <c r="F336" i="5"/>
  <c r="E336" i="5"/>
  <c r="F335" i="5"/>
  <c r="E335" i="5"/>
  <c r="F334" i="5"/>
  <c r="E334" i="5"/>
  <c r="F333" i="5"/>
  <c r="E333" i="5"/>
  <c r="F332" i="5"/>
  <c r="E332" i="5"/>
  <c r="F331" i="5"/>
  <c r="E331" i="5"/>
  <c r="F330" i="5"/>
  <c r="E330" i="5"/>
  <c r="F329" i="5"/>
  <c r="E329" i="5"/>
  <c r="F328" i="5"/>
  <c r="E328" i="5"/>
  <c r="F327" i="5"/>
  <c r="E327" i="5"/>
  <c r="F326" i="5"/>
  <c r="E326" i="5"/>
  <c r="F325" i="5"/>
  <c r="E325" i="5"/>
  <c r="F324" i="5"/>
  <c r="E324" i="5"/>
  <c r="F323" i="5"/>
  <c r="E323" i="5"/>
  <c r="F322" i="5"/>
  <c r="E322" i="5"/>
  <c r="F321" i="5"/>
  <c r="E321" i="5"/>
  <c r="F320" i="5"/>
  <c r="E320" i="5"/>
  <c r="F319" i="5"/>
  <c r="E319" i="5"/>
  <c r="F318" i="5"/>
  <c r="E318" i="5"/>
  <c r="F317" i="5"/>
  <c r="E317" i="5"/>
  <c r="F316" i="5"/>
  <c r="E316" i="5"/>
  <c r="F315" i="5"/>
  <c r="E315" i="5"/>
  <c r="F314" i="5"/>
  <c r="E314" i="5"/>
  <c r="F313" i="5"/>
  <c r="E313" i="5"/>
  <c r="F312" i="5"/>
  <c r="E312" i="5"/>
  <c r="F311" i="5"/>
  <c r="E311" i="5"/>
  <c r="F310" i="5"/>
  <c r="E310" i="5"/>
  <c r="F309" i="5"/>
  <c r="E309" i="5"/>
  <c r="F308" i="5"/>
  <c r="E308" i="5"/>
  <c r="F307" i="5"/>
  <c r="E307" i="5"/>
  <c r="F306" i="5"/>
  <c r="E306" i="5"/>
  <c r="F305" i="5"/>
  <c r="E305" i="5"/>
  <c r="F304" i="5"/>
  <c r="E304" i="5"/>
  <c r="F303" i="5"/>
  <c r="E303" i="5"/>
  <c r="F302" i="5"/>
  <c r="E302" i="5"/>
  <c r="F301" i="5"/>
  <c r="E301" i="5"/>
  <c r="F300" i="5"/>
  <c r="E300" i="5"/>
  <c r="F299" i="5"/>
  <c r="E299" i="5"/>
  <c r="F298" i="5"/>
  <c r="E298" i="5"/>
  <c r="F297" i="5"/>
  <c r="E297" i="5"/>
  <c r="F296" i="5"/>
  <c r="E296" i="5"/>
  <c r="F295" i="5"/>
  <c r="E295" i="5"/>
  <c r="F294" i="5"/>
  <c r="E294" i="5"/>
  <c r="F293" i="5"/>
  <c r="E293" i="5"/>
  <c r="F292" i="5"/>
  <c r="E292" i="5"/>
  <c r="F291" i="5"/>
  <c r="E291" i="5"/>
  <c r="F290" i="5"/>
  <c r="E290" i="5"/>
  <c r="F289" i="5"/>
  <c r="E289" i="5"/>
  <c r="F288" i="5"/>
  <c r="E288" i="5"/>
  <c r="F287" i="5"/>
  <c r="E287" i="5"/>
  <c r="F286" i="5"/>
  <c r="E286" i="5"/>
  <c r="F285" i="5"/>
  <c r="E285" i="5"/>
  <c r="F284" i="5"/>
  <c r="E284" i="5"/>
  <c r="F283" i="5"/>
  <c r="E283" i="5"/>
  <c r="F282" i="5"/>
  <c r="E282" i="5"/>
  <c r="F281" i="5"/>
  <c r="E281" i="5"/>
  <c r="F280" i="5"/>
  <c r="E280" i="5"/>
  <c r="F279" i="5"/>
  <c r="E279" i="5"/>
  <c r="F278" i="5"/>
  <c r="E278" i="5"/>
  <c r="F277" i="5"/>
  <c r="E277" i="5"/>
  <c r="F276" i="5"/>
  <c r="E276" i="5"/>
  <c r="F275" i="5"/>
  <c r="E275" i="5"/>
  <c r="F274" i="5"/>
  <c r="E274" i="5"/>
  <c r="F273" i="5"/>
  <c r="E273" i="5"/>
  <c r="F272" i="5"/>
  <c r="E272" i="5"/>
  <c r="F271" i="5"/>
  <c r="E271" i="5"/>
  <c r="F270" i="5"/>
  <c r="E270" i="5"/>
  <c r="F269" i="5"/>
  <c r="E269" i="5"/>
  <c r="F268" i="5"/>
  <c r="E268" i="5"/>
  <c r="F267" i="5"/>
  <c r="E267" i="5"/>
  <c r="F266" i="5"/>
  <c r="E266" i="5"/>
  <c r="F265" i="5"/>
  <c r="E265" i="5"/>
  <c r="F264" i="5"/>
  <c r="E264" i="5"/>
  <c r="F263" i="5"/>
  <c r="E263" i="5"/>
  <c r="F262" i="5"/>
  <c r="E262" i="5"/>
  <c r="F261" i="5"/>
  <c r="E261" i="5"/>
  <c r="F260" i="5"/>
  <c r="E260" i="5"/>
  <c r="F259" i="5"/>
  <c r="E259" i="5"/>
  <c r="F258" i="5"/>
  <c r="E258" i="5"/>
  <c r="F257" i="5"/>
  <c r="E257" i="5"/>
  <c r="F256" i="5"/>
  <c r="E256" i="5"/>
  <c r="F255" i="5"/>
  <c r="E255" i="5"/>
  <c r="F254" i="5"/>
  <c r="E254" i="5"/>
  <c r="F253" i="5"/>
  <c r="E253" i="5"/>
  <c r="F252" i="5"/>
  <c r="E252" i="5"/>
  <c r="F251" i="5"/>
  <c r="E251" i="5"/>
  <c r="F250" i="5"/>
  <c r="E250" i="5"/>
  <c r="F249" i="5"/>
  <c r="E249" i="5"/>
  <c r="F248" i="5"/>
  <c r="E248" i="5"/>
  <c r="F247" i="5"/>
  <c r="E247" i="5"/>
  <c r="F246" i="5"/>
  <c r="E246" i="5"/>
  <c r="F245" i="5"/>
  <c r="E245" i="5"/>
  <c r="F244" i="5"/>
  <c r="E244" i="5"/>
  <c r="F243" i="5"/>
  <c r="E243" i="5"/>
  <c r="F242" i="5"/>
  <c r="E242" i="5"/>
  <c r="F241" i="5"/>
  <c r="E241" i="5"/>
  <c r="F240" i="5"/>
  <c r="E240" i="5"/>
  <c r="F239" i="5"/>
  <c r="E239" i="5"/>
  <c r="F238" i="5"/>
  <c r="E238" i="5"/>
  <c r="F237" i="5"/>
  <c r="E237" i="5"/>
  <c r="F236" i="5"/>
  <c r="E236" i="5"/>
  <c r="F235" i="5"/>
  <c r="E235" i="5"/>
  <c r="F234" i="5"/>
  <c r="E234" i="5"/>
  <c r="F233" i="5"/>
  <c r="E233" i="5"/>
  <c r="F232" i="5"/>
  <c r="E232" i="5"/>
  <c r="F231" i="5"/>
  <c r="E231" i="5"/>
  <c r="F230" i="5"/>
  <c r="E230" i="5"/>
  <c r="F229" i="5"/>
  <c r="E229" i="5"/>
  <c r="F228" i="5"/>
  <c r="E228" i="5"/>
  <c r="F227" i="5"/>
  <c r="E227" i="5"/>
  <c r="F226" i="5"/>
  <c r="E226" i="5"/>
  <c r="F225" i="5"/>
  <c r="E225" i="5"/>
  <c r="F224" i="5"/>
  <c r="E224" i="5"/>
  <c r="F223" i="5"/>
  <c r="E223" i="5"/>
  <c r="F222" i="5"/>
  <c r="E222" i="5"/>
  <c r="F221" i="5"/>
  <c r="E221" i="5"/>
  <c r="F220" i="5"/>
  <c r="E220" i="5"/>
  <c r="F219" i="5"/>
  <c r="E219" i="5"/>
  <c r="F218" i="5"/>
  <c r="E218" i="5"/>
  <c r="F217" i="5"/>
  <c r="E217" i="5"/>
  <c r="F216" i="5"/>
  <c r="E216" i="5"/>
  <c r="F215" i="5"/>
  <c r="E215" i="5"/>
  <c r="F214" i="5"/>
  <c r="E214" i="5"/>
  <c r="F213" i="5"/>
  <c r="E213" i="5"/>
  <c r="F212" i="5"/>
  <c r="E212" i="5"/>
  <c r="F211" i="5"/>
  <c r="E211" i="5"/>
  <c r="F210" i="5"/>
  <c r="E210" i="5"/>
  <c r="F209" i="5"/>
  <c r="E209" i="5"/>
  <c r="F208" i="5"/>
  <c r="E208" i="5"/>
  <c r="F207" i="5"/>
  <c r="E207" i="5"/>
  <c r="F206" i="5"/>
  <c r="E206" i="5"/>
  <c r="F205" i="5"/>
  <c r="E205" i="5"/>
  <c r="F204" i="5"/>
  <c r="E204" i="5"/>
  <c r="F203" i="5"/>
  <c r="E203" i="5"/>
  <c r="F202" i="5"/>
  <c r="E202" i="5"/>
  <c r="F201" i="5"/>
  <c r="E201" i="5"/>
  <c r="F200" i="5"/>
  <c r="E200" i="5"/>
  <c r="F199" i="5"/>
  <c r="E199" i="5"/>
  <c r="F198" i="5"/>
  <c r="E198" i="5"/>
  <c r="F197" i="5"/>
  <c r="E197" i="5"/>
  <c r="F196" i="5"/>
  <c r="E196" i="5"/>
  <c r="F195" i="5"/>
  <c r="E195" i="5"/>
  <c r="F194" i="5"/>
  <c r="E194" i="5"/>
  <c r="F193" i="5"/>
  <c r="E193" i="5"/>
  <c r="F192" i="5"/>
  <c r="E192" i="5"/>
  <c r="F191" i="5"/>
  <c r="E191" i="5"/>
  <c r="F190" i="5"/>
  <c r="E190" i="5"/>
  <c r="F189" i="5"/>
  <c r="E189" i="5"/>
  <c r="F188" i="5"/>
  <c r="E188" i="5"/>
  <c r="F187" i="5"/>
  <c r="E187" i="5"/>
  <c r="F186" i="5"/>
  <c r="E186" i="5"/>
  <c r="F185" i="5"/>
  <c r="E185" i="5"/>
  <c r="F184" i="5"/>
  <c r="E184" i="5"/>
  <c r="F183" i="5"/>
  <c r="E183" i="5"/>
  <c r="F182" i="5"/>
  <c r="E182" i="5"/>
  <c r="F181" i="5"/>
  <c r="E181" i="5"/>
  <c r="F180" i="5"/>
  <c r="E180" i="5"/>
  <c r="F179" i="5"/>
  <c r="E179" i="5"/>
  <c r="F178" i="5"/>
  <c r="E178" i="5"/>
  <c r="F177" i="5"/>
  <c r="E177" i="5"/>
  <c r="F176" i="5"/>
  <c r="E176" i="5"/>
  <c r="F175" i="5"/>
  <c r="E175" i="5"/>
  <c r="F174" i="5"/>
  <c r="E174" i="5"/>
  <c r="F173" i="5"/>
  <c r="E173" i="5"/>
  <c r="F172" i="5"/>
  <c r="E172" i="5"/>
  <c r="F171" i="5"/>
  <c r="E171" i="5"/>
  <c r="F170" i="5"/>
  <c r="E170" i="5"/>
  <c r="F169" i="5"/>
  <c r="E169" i="5"/>
  <c r="F168" i="5"/>
  <c r="E168" i="5"/>
  <c r="F167" i="5"/>
  <c r="E167" i="5"/>
  <c r="F166" i="5"/>
  <c r="E166" i="5"/>
  <c r="F165" i="5"/>
  <c r="E165" i="5"/>
  <c r="F164" i="5"/>
  <c r="E164" i="5"/>
  <c r="F163" i="5"/>
  <c r="E163" i="5"/>
  <c r="F162" i="5"/>
  <c r="E162" i="5"/>
  <c r="F161" i="5"/>
  <c r="E161" i="5"/>
  <c r="F160" i="5"/>
  <c r="E160" i="5"/>
  <c r="F159" i="5"/>
  <c r="E159" i="5"/>
  <c r="F158" i="5"/>
  <c r="E158" i="5"/>
  <c r="F157" i="5"/>
  <c r="E157" i="5"/>
  <c r="F156" i="5"/>
  <c r="E156" i="5"/>
  <c r="F155" i="5"/>
  <c r="E155" i="5"/>
  <c r="F154" i="5"/>
  <c r="E154" i="5"/>
  <c r="F153" i="5"/>
  <c r="E153" i="5"/>
  <c r="F152" i="5"/>
  <c r="E152" i="5"/>
  <c r="F151" i="5"/>
  <c r="E151" i="5"/>
  <c r="F150" i="5"/>
  <c r="E150" i="5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D440" i="5"/>
  <c r="D439" i="5"/>
  <c r="G439" i="5" s="1"/>
  <c r="D438" i="5"/>
  <c r="G438" i="5" s="1"/>
  <c r="D437" i="5"/>
  <c r="G437" i="5" s="1"/>
  <c r="D436" i="5"/>
  <c r="G436" i="5" s="1"/>
  <c r="D435" i="5"/>
  <c r="G435" i="5" s="1"/>
  <c r="D434" i="5"/>
  <c r="G434" i="5" s="1"/>
  <c r="D433" i="5"/>
  <c r="D432" i="5"/>
  <c r="D431" i="5"/>
  <c r="G431" i="5" s="1"/>
  <c r="D430" i="5"/>
  <c r="D429" i="5"/>
  <c r="G429" i="5" s="1"/>
  <c r="D428" i="5"/>
  <c r="G428" i="5" s="1"/>
  <c r="D427" i="5"/>
  <c r="G427" i="5" s="1"/>
  <c r="D426" i="5"/>
  <c r="G426" i="5" s="1"/>
  <c r="D425" i="5"/>
  <c r="D424" i="5"/>
  <c r="D423" i="5"/>
  <c r="G423" i="5" s="1"/>
  <c r="D422" i="5"/>
  <c r="G422" i="5" s="1"/>
  <c r="D421" i="5"/>
  <c r="G421" i="5" s="1"/>
  <c r="D420" i="5"/>
  <c r="G420" i="5" s="1"/>
  <c r="D419" i="5"/>
  <c r="G419" i="5" s="1"/>
  <c r="D418" i="5"/>
  <c r="G418" i="5" s="1"/>
  <c r="D417" i="5"/>
  <c r="D416" i="5"/>
  <c r="D415" i="5"/>
  <c r="G415" i="5" s="1"/>
  <c r="D414" i="5"/>
  <c r="D413" i="5"/>
  <c r="G413" i="5" s="1"/>
  <c r="D412" i="5"/>
  <c r="G412" i="5" s="1"/>
  <c r="D411" i="5"/>
  <c r="G411" i="5" s="1"/>
  <c r="D410" i="5"/>
  <c r="G410" i="5" s="1"/>
  <c r="D409" i="5"/>
  <c r="D408" i="5"/>
  <c r="D407" i="5"/>
  <c r="G407" i="5" s="1"/>
  <c r="D406" i="5"/>
  <c r="G406" i="5" s="1"/>
  <c r="D405" i="5"/>
  <c r="G405" i="5" s="1"/>
  <c r="D404" i="5"/>
  <c r="G404" i="5" s="1"/>
  <c r="D403" i="5"/>
  <c r="G403" i="5" s="1"/>
  <c r="D402" i="5"/>
  <c r="G402" i="5" s="1"/>
  <c r="D401" i="5"/>
  <c r="D400" i="5"/>
  <c r="D399" i="5"/>
  <c r="G399" i="5" s="1"/>
  <c r="D398" i="5"/>
  <c r="D397" i="5"/>
  <c r="G397" i="5" s="1"/>
  <c r="D396" i="5"/>
  <c r="G396" i="5" s="1"/>
  <c r="D395" i="5"/>
  <c r="G395" i="5" s="1"/>
  <c r="D394" i="5"/>
  <c r="G394" i="5" s="1"/>
  <c r="D393" i="5"/>
  <c r="D392" i="5"/>
  <c r="D391" i="5"/>
  <c r="G391" i="5" s="1"/>
  <c r="D390" i="5"/>
  <c r="G390" i="5" s="1"/>
  <c r="D389" i="5"/>
  <c r="G389" i="5" s="1"/>
  <c r="D388" i="5"/>
  <c r="G388" i="5" s="1"/>
  <c r="D387" i="5"/>
  <c r="G387" i="5" s="1"/>
  <c r="D386" i="5"/>
  <c r="G386" i="5" s="1"/>
  <c r="D385" i="5"/>
  <c r="D384" i="5"/>
  <c r="D383" i="5"/>
  <c r="G383" i="5" s="1"/>
  <c r="D382" i="5"/>
  <c r="D381" i="5"/>
  <c r="G381" i="5" s="1"/>
  <c r="D380" i="5"/>
  <c r="G380" i="5" s="1"/>
  <c r="D379" i="5"/>
  <c r="G379" i="5" s="1"/>
  <c r="D378" i="5"/>
  <c r="G378" i="5" s="1"/>
  <c r="D377" i="5"/>
  <c r="D376" i="5"/>
  <c r="D375" i="5"/>
  <c r="G375" i="5" s="1"/>
  <c r="D374" i="5"/>
  <c r="G374" i="5" s="1"/>
  <c r="D373" i="5"/>
  <c r="G373" i="5" s="1"/>
  <c r="D372" i="5"/>
  <c r="G372" i="5" s="1"/>
  <c r="D371" i="5"/>
  <c r="G371" i="5" s="1"/>
  <c r="D370" i="5"/>
  <c r="G370" i="5" s="1"/>
  <c r="D369" i="5"/>
  <c r="D368" i="5"/>
  <c r="D367" i="5"/>
  <c r="G367" i="5" s="1"/>
  <c r="D366" i="5"/>
  <c r="D365" i="5"/>
  <c r="G365" i="5" s="1"/>
  <c r="D364" i="5"/>
  <c r="G364" i="5" s="1"/>
  <c r="D363" i="5"/>
  <c r="G363" i="5" s="1"/>
  <c r="D362" i="5"/>
  <c r="G362" i="5" s="1"/>
  <c r="D361" i="5"/>
  <c r="D360" i="5"/>
  <c r="D359" i="5"/>
  <c r="G359" i="5" s="1"/>
  <c r="D358" i="5"/>
  <c r="D357" i="5"/>
  <c r="G357" i="5" s="1"/>
  <c r="D356" i="5"/>
  <c r="G356" i="5" s="1"/>
  <c r="D355" i="5"/>
  <c r="G355" i="5" s="1"/>
  <c r="D354" i="5"/>
  <c r="G354" i="5" s="1"/>
  <c r="D353" i="5"/>
  <c r="D352" i="5"/>
  <c r="D351" i="5"/>
  <c r="G351" i="5" s="1"/>
  <c r="D350" i="5"/>
  <c r="D349" i="5"/>
  <c r="G349" i="5" s="1"/>
  <c r="D348" i="5"/>
  <c r="G348" i="5" s="1"/>
  <c r="D347" i="5"/>
  <c r="G347" i="5" s="1"/>
  <c r="D346" i="5"/>
  <c r="G346" i="5" s="1"/>
  <c r="D345" i="5"/>
  <c r="D344" i="5"/>
  <c r="D343" i="5"/>
  <c r="G343" i="5" s="1"/>
  <c r="D342" i="5"/>
  <c r="D341" i="5"/>
  <c r="G341" i="5" s="1"/>
  <c r="D340" i="5"/>
  <c r="G340" i="5" s="1"/>
  <c r="D339" i="5"/>
  <c r="G339" i="5" s="1"/>
  <c r="D338" i="5"/>
  <c r="G338" i="5" s="1"/>
  <c r="D337" i="5"/>
  <c r="D336" i="5"/>
  <c r="D335" i="5"/>
  <c r="G335" i="5" s="1"/>
  <c r="D334" i="5"/>
  <c r="D333" i="5"/>
  <c r="G333" i="5" s="1"/>
  <c r="D332" i="5"/>
  <c r="G332" i="5" s="1"/>
  <c r="D331" i="5"/>
  <c r="G331" i="5" s="1"/>
  <c r="D330" i="5"/>
  <c r="G330" i="5" s="1"/>
  <c r="D329" i="5"/>
  <c r="D328" i="5"/>
  <c r="D327" i="5"/>
  <c r="G327" i="5" s="1"/>
  <c r="D326" i="5"/>
  <c r="D325" i="5"/>
  <c r="G325" i="5" s="1"/>
  <c r="D324" i="5"/>
  <c r="G324" i="5" s="1"/>
  <c r="D323" i="5"/>
  <c r="G323" i="5" s="1"/>
  <c r="D322" i="5"/>
  <c r="G322" i="5" s="1"/>
  <c r="D321" i="5"/>
  <c r="D320" i="5"/>
  <c r="D319" i="5"/>
  <c r="G319" i="5" s="1"/>
  <c r="D318" i="5"/>
  <c r="D317" i="5"/>
  <c r="G317" i="5" s="1"/>
  <c r="D316" i="5"/>
  <c r="G316" i="5" s="1"/>
  <c r="D315" i="5"/>
  <c r="G315" i="5" s="1"/>
  <c r="D314" i="5"/>
  <c r="G314" i="5" s="1"/>
  <c r="D313" i="5"/>
  <c r="D312" i="5"/>
  <c r="D311" i="5"/>
  <c r="G311" i="5" s="1"/>
  <c r="D310" i="5"/>
  <c r="D309" i="5"/>
  <c r="G309" i="5" s="1"/>
  <c r="D308" i="5"/>
  <c r="G308" i="5" s="1"/>
  <c r="D307" i="5"/>
  <c r="G307" i="5" s="1"/>
  <c r="D306" i="5"/>
  <c r="G306" i="5" s="1"/>
  <c r="D305" i="5"/>
  <c r="D304" i="5"/>
  <c r="D303" i="5"/>
  <c r="G303" i="5" s="1"/>
  <c r="D302" i="5"/>
  <c r="D301" i="5"/>
  <c r="G301" i="5" s="1"/>
  <c r="D300" i="5"/>
  <c r="G300" i="5" s="1"/>
  <c r="D299" i="5"/>
  <c r="G299" i="5" s="1"/>
  <c r="D298" i="5"/>
  <c r="G298" i="5" s="1"/>
  <c r="D297" i="5"/>
  <c r="D296" i="5"/>
  <c r="D295" i="5"/>
  <c r="G295" i="5" s="1"/>
  <c r="D294" i="5"/>
  <c r="D293" i="5"/>
  <c r="G293" i="5" s="1"/>
  <c r="D292" i="5"/>
  <c r="G292" i="5" s="1"/>
  <c r="D291" i="5"/>
  <c r="G291" i="5" s="1"/>
  <c r="D290" i="5"/>
  <c r="G290" i="5" s="1"/>
  <c r="D289" i="5"/>
  <c r="D288" i="5"/>
  <c r="D287" i="5"/>
  <c r="G287" i="5" s="1"/>
  <c r="D286" i="5"/>
  <c r="D285" i="5"/>
  <c r="G285" i="5" s="1"/>
  <c r="D284" i="5"/>
  <c r="G284" i="5" s="1"/>
  <c r="D283" i="5"/>
  <c r="G283" i="5" s="1"/>
  <c r="D282" i="5"/>
  <c r="G282" i="5" s="1"/>
  <c r="D281" i="5"/>
  <c r="D280" i="5"/>
  <c r="D279" i="5"/>
  <c r="G279" i="5" s="1"/>
  <c r="D278" i="5"/>
  <c r="D277" i="5"/>
  <c r="G277" i="5" s="1"/>
  <c r="D276" i="5"/>
  <c r="G276" i="5" s="1"/>
  <c r="D275" i="5"/>
  <c r="G275" i="5" s="1"/>
  <c r="D274" i="5"/>
  <c r="G274" i="5" s="1"/>
  <c r="D273" i="5"/>
  <c r="D272" i="5"/>
  <c r="D271" i="5"/>
  <c r="G271" i="5" s="1"/>
  <c r="D270" i="5"/>
  <c r="D269" i="5"/>
  <c r="G269" i="5" s="1"/>
  <c r="D268" i="5"/>
  <c r="G268" i="5" s="1"/>
  <c r="D267" i="5"/>
  <c r="G267" i="5" s="1"/>
  <c r="D266" i="5"/>
  <c r="G266" i="5" s="1"/>
  <c r="D265" i="5"/>
  <c r="D264" i="5"/>
  <c r="D263" i="5"/>
  <c r="G263" i="5" s="1"/>
  <c r="D262" i="5"/>
  <c r="D261" i="5"/>
  <c r="G261" i="5" s="1"/>
  <c r="D260" i="5"/>
  <c r="G260" i="5" s="1"/>
  <c r="D259" i="5"/>
  <c r="G259" i="5" s="1"/>
  <c r="D258" i="5"/>
  <c r="G258" i="5" s="1"/>
  <c r="D257" i="5"/>
  <c r="D256" i="5"/>
  <c r="D255" i="5"/>
  <c r="G255" i="5" s="1"/>
  <c r="D254" i="5"/>
  <c r="G254" i="5" s="1"/>
  <c r="D253" i="5"/>
  <c r="G253" i="5" s="1"/>
  <c r="D252" i="5"/>
  <c r="G252" i="5" s="1"/>
  <c r="D251" i="5"/>
  <c r="G251" i="5" s="1"/>
  <c r="D250" i="5"/>
  <c r="G250" i="5" s="1"/>
  <c r="D249" i="5"/>
  <c r="D248" i="5"/>
  <c r="D247" i="5"/>
  <c r="G247" i="5" s="1"/>
  <c r="D246" i="5"/>
  <c r="D245" i="5"/>
  <c r="G245" i="5" s="1"/>
  <c r="D244" i="5"/>
  <c r="G244" i="5" s="1"/>
  <c r="D243" i="5"/>
  <c r="G243" i="5" s="1"/>
  <c r="D242" i="5"/>
  <c r="G242" i="5" s="1"/>
  <c r="D241" i="5"/>
  <c r="D240" i="5"/>
  <c r="D239" i="5"/>
  <c r="G239" i="5" s="1"/>
  <c r="D238" i="5"/>
  <c r="G238" i="5" s="1"/>
  <c r="D237" i="5"/>
  <c r="G237" i="5" s="1"/>
  <c r="D236" i="5"/>
  <c r="G236" i="5" s="1"/>
  <c r="D235" i="5"/>
  <c r="G235" i="5" s="1"/>
  <c r="D234" i="5"/>
  <c r="G234" i="5" s="1"/>
  <c r="D233" i="5"/>
  <c r="D232" i="5"/>
  <c r="D231" i="5"/>
  <c r="G231" i="5" s="1"/>
  <c r="D230" i="5"/>
  <c r="D229" i="5"/>
  <c r="G229" i="5" s="1"/>
  <c r="D228" i="5"/>
  <c r="G228" i="5" s="1"/>
  <c r="D227" i="5"/>
  <c r="G227" i="5" s="1"/>
  <c r="D226" i="5"/>
  <c r="G226" i="5" s="1"/>
  <c r="D225" i="5"/>
  <c r="D224" i="5"/>
  <c r="D223" i="5"/>
  <c r="G223" i="5" s="1"/>
  <c r="D222" i="5"/>
  <c r="G222" i="5" s="1"/>
  <c r="D221" i="5"/>
  <c r="G221" i="5" s="1"/>
  <c r="D220" i="5"/>
  <c r="G220" i="5" s="1"/>
  <c r="D219" i="5"/>
  <c r="G219" i="5" s="1"/>
  <c r="D218" i="5"/>
  <c r="G218" i="5" s="1"/>
  <c r="D217" i="5"/>
  <c r="D216" i="5"/>
  <c r="D215" i="5"/>
  <c r="G215" i="5" s="1"/>
  <c r="D214" i="5"/>
  <c r="D213" i="5"/>
  <c r="G213" i="5" s="1"/>
  <c r="D212" i="5"/>
  <c r="G212" i="5" s="1"/>
  <c r="D211" i="5"/>
  <c r="G211" i="5" s="1"/>
  <c r="D210" i="5"/>
  <c r="G210" i="5" s="1"/>
  <c r="D209" i="5"/>
  <c r="D208" i="5"/>
  <c r="D207" i="5"/>
  <c r="G207" i="5" s="1"/>
  <c r="D206" i="5"/>
  <c r="D205" i="5"/>
  <c r="G205" i="5" s="1"/>
  <c r="D204" i="5"/>
  <c r="G204" i="5" s="1"/>
  <c r="D203" i="5"/>
  <c r="G203" i="5" s="1"/>
  <c r="D202" i="5"/>
  <c r="G202" i="5" s="1"/>
  <c r="D201" i="5"/>
  <c r="D200" i="5"/>
  <c r="D199" i="5"/>
  <c r="G199" i="5" s="1"/>
  <c r="D198" i="5"/>
  <c r="D197" i="5"/>
  <c r="G197" i="5" s="1"/>
  <c r="D196" i="5"/>
  <c r="G196" i="5" s="1"/>
  <c r="D195" i="5"/>
  <c r="G195" i="5" s="1"/>
  <c r="D194" i="5"/>
  <c r="G194" i="5" s="1"/>
  <c r="D193" i="5"/>
  <c r="D192" i="5"/>
  <c r="D191" i="5"/>
  <c r="G191" i="5" s="1"/>
  <c r="D190" i="5"/>
  <c r="D189" i="5"/>
  <c r="G189" i="5" s="1"/>
  <c r="D188" i="5"/>
  <c r="G188" i="5" s="1"/>
  <c r="D187" i="5"/>
  <c r="G187" i="5" s="1"/>
  <c r="D186" i="5"/>
  <c r="G186" i="5" s="1"/>
  <c r="D185" i="5"/>
  <c r="D184" i="5"/>
  <c r="D183" i="5"/>
  <c r="G183" i="5" s="1"/>
  <c r="D182" i="5"/>
  <c r="D181" i="5"/>
  <c r="G181" i="5" s="1"/>
  <c r="D180" i="5"/>
  <c r="G180" i="5" s="1"/>
  <c r="D179" i="5"/>
  <c r="G179" i="5" s="1"/>
  <c r="D178" i="5"/>
  <c r="G178" i="5" s="1"/>
  <c r="D177" i="5"/>
  <c r="D176" i="5"/>
  <c r="D175" i="5"/>
  <c r="G175" i="5" s="1"/>
  <c r="D174" i="5"/>
  <c r="D173" i="5"/>
  <c r="G173" i="5" s="1"/>
  <c r="D172" i="5"/>
  <c r="G172" i="5" s="1"/>
  <c r="D171" i="5"/>
  <c r="G171" i="5" s="1"/>
  <c r="D170" i="5"/>
  <c r="G170" i="5" s="1"/>
  <c r="D169" i="5"/>
  <c r="D168" i="5"/>
  <c r="D167" i="5"/>
  <c r="G167" i="5" s="1"/>
  <c r="D166" i="5"/>
  <c r="D165" i="5"/>
  <c r="G165" i="5" s="1"/>
  <c r="D164" i="5"/>
  <c r="G164" i="5" s="1"/>
  <c r="D163" i="5"/>
  <c r="G163" i="5" s="1"/>
  <c r="D162" i="5"/>
  <c r="G162" i="5" s="1"/>
  <c r="D161" i="5"/>
  <c r="D160" i="5"/>
  <c r="D159" i="5"/>
  <c r="G159" i="5" s="1"/>
  <c r="D158" i="5"/>
  <c r="D157" i="5"/>
  <c r="G157" i="5" s="1"/>
  <c r="D156" i="5"/>
  <c r="G156" i="5" s="1"/>
  <c r="D155" i="5"/>
  <c r="G155" i="5" s="1"/>
  <c r="D154" i="5"/>
  <c r="G154" i="5" s="1"/>
  <c r="D153" i="5"/>
  <c r="D152" i="5"/>
  <c r="D151" i="5"/>
  <c r="G151" i="5" s="1"/>
  <c r="D150" i="5"/>
  <c r="D149" i="5"/>
  <c r="G149" i="5" s="1"/>
  <c r="D148" i="5"/>
  <c r="G148" i="5" s="1"/>
  <c r="D147" i="5"/>
  <c r="G147" i="5" s="1"/>
  <c r="D146" i="5"/>
  <c r="G146" i="5" s="1"/>
  <c r="D145" i="5"/>
  <c r="D144" i="5"/>
  <c r="D143" i="5"/>
  <c r="G143" i="5" s="1"/>
  <c r="D142" i="5"/>
  <c r="D141" i="5"/>
  <c r="G141" i="5" s="1"/>
  <c r="D140" i="5"/>
  <c r="G140" i="5" s="1"/>
  <c r="D139" i="5"/>
  <c r="G139" i="5" s="1"/>
  <c r="D138" i="5"/>
  <c r="D137" i="5"/>
  <c r="D136" i="5"/>
  <c r="D135" i="5"/>
  <c r="G135" i="5" s="1"/>
  <c r="D134" i="5"/>
  <c r="D133" i="5"/>
  <c r="G133" i="5" s="1"/>
  <c r="D132" i="5"/>
  <c r="G132" i="5" s="1"/>
  <c r="D131" i="5"/>
  <c r="G131" i="5" s="1"/>
  <c r="D130" i="5"/>
  <c r="G130" i="5" s="1"/>
  <c r="D129" i="5"/>
  <c r="D128" i="5"/>
  <c r="D127" i="5"/>
  <c r="G127" i="5" s="1"/>
  <c r="D126" i="5"/>
  <c r="D125" i="5"/>
  <c r="G125" i="5" s="1"/>
  <c r="D124" i="5"/>
  <c r="G124" i="5" s="1"/>
  <c r="D123" i="5"/>
  <c r="G123" i="5" s="1"/>
  <c r="D122" i="5"/>
  <c r="G122" i="5" s="1"/>
  <c r="D121" i="5"/>
  <c r="D120" i="5"/>
  <c r="D119" i="5"/>
  <c r="G119" i="5" s="1"/>
  <c r="D118" i="5"/>
  <c r="D117" i="5"/>
  <c r="G117" i="5" s="1"/>
  <c r="D116" i="5"/>
  <c r="G116" i="5" s="1"/>
  <c r="D115" i="5"/>
  <c r="G115" i="5" s="1"/>
  <c r="D114" i="5"/>
  <c r="G114" i="5" s="1"/>
  <c r="D113" i="5"/>
  <c r="D112" i="5"/>
  <c r="D111" i="5"/>
  <c r="G111" i="5" s="1"/>
  <c r="D110" i="5"/>
  <c r="D109" i="5"/>
  <c r="G109" i="5" s="1"/>
  <c r="D108" i="5"/>
  <c r="G108" i="5" s="1"/>
  <c r="D107" i="5"/>
  <c r="G107" i="5" s="1"/>
  <c r="D106" i="5"/>
  <c r="G106" i="5" s="1"/>
  <c r="D105" i="5"/>
  <c r="D104" i="5"/>
  <c r="D103" i="5"/>
  <c r="G103" i="5" s="1"/>
  <c r="D102" i="5"/>
  <c r="D101" i="5"/>
  <c r="G101" i="5" s="1"/>
  <c r="D100" i="5"/>
  <c r="G100" i="5" s="1"/>
  <c r="D99" i="5"/>
  <c r="G99" i="5" s="1"/>
  <c r="D98" i="5"/>
  <c r="G98" i="5" s="1"/>
  <c r="D97" i="5"/>
  <c r="D96" i="5"/>
  <c r="D95" i="5"/>
  <c r="G95" i="5" s="1"/>
  <c r="D94" i="5"/>
  <c r="D93" i="5"/>
  <c r="G93" i="5" s="1"/>
  <c r="D92" i="5"/>
  <c r="G92" i="5" s="1"/>
  <c r="D91" i="5"/>
  <c r="G91" i="5" s="1"/>
  <c r="D90" i="5"/>
  <c r="G90" i="5" s="1"/>
  <c r="D89" i="5"/>
  <c r="D88" i="5"/>
  <c r="D87" i="5"/>
  <c r="G87" i="5" s="1"/>
  <c r="D86" i="5"/>
  <c r="D85" i="5"/>
  <c r="G85" i="5" s="1"/>
  <c r="D84" i="5"/>
  <c r="G84" i="5" s="1"/>
  <c r="D83" i="5"/>
  <c r="G83" i="5" s="1"/>
  <c r="D82" i="5"/>
  <c r="G82" i="5" s="1"/>
  <c r="D81" i="5"/>
  <c r="D80" i="5"/>
  <c r="D79" i="5"/>
  <c r="G79" i="5" s="1"/>
  <c r="D78" i="5"/>
  <c r="D77" i="5"/>
  <c r="G77" i="5" s="1"/>
  <c r="D76" i="5"/>
  <c r="G76" i="5" s="1"/>
  <c r="D75" i="5"/>
  <c r="G75" i="5" s="1"/>
  <c r="D74" i="5"/>
  <c r="G74" i="5" s="1"/>
  <c r="D73" i="5"/>
  <c r="D72" i="5"/>
  <c r="D71" i="5"/>
  <c r="G71" i="5" s="1"/>
  <c r="D70" i="5"/>
  <c r="D69" i="5"/>
  <c r="G69" i="5" s="1"/>
  <c r="D68" i="5"/>
  <c r="G68" i="5" s="1"/>
  <c r="D67" i="5"/>
  <c r="G67" i="5" s="1"/>
  <c r="D66" i="5"/>
  <c r="G66" i="5" s="1"/>
  <c r="D65" i="5"/>
  <c r="D64" i="5"/>
  <c r="D63" i="5"/>
  <c r="G63" i="5" s="1"/>
  <c r="D62" i="5"/>
  <c r="D61" i="5"/>
  <c r="G61" i="5" s="1"/>
  <c r="D60" i="5"/>
  <c r="G60" i="5" s="1"/>
  <c r="D59" i="5"/>
  <c r="G59" i="5" s="1"/>
  <c r="D58" i="5"/>
  <c r="G58" i="5" s="1"/>
  <c r="D57" i="5"/>
  <c r="D56" i="5"/>
  <c r="D55" i="5"/>
  <c r="G55" i="5" s="1"/>
  <c r="D54" i="5"/>
  <c r="D53" i="5"/>
  <c r="G53" i="5" s="1"/>
  <c r="D52" i="5"/>
  <c r="G52" i="5" s="1"/>
  <c r="D51" i="5"/>
  <c r="G51" i="5" s="1"/>
  <c r="D50" i="5"/>
  <c r="G50" i="5" s="1"/>
  <c r="D49" i="5"/>
  <c r="D48" i="5"/>
  <c r="D47" i="5"/>
  <c r="G47" i="5" s="1"/>
  <c r="D46" i="5"/>
  <c r="D45" i="5"/>
  <c r="G45" i="5" s="1"/>
  <c r="D44" i="5"/>
  <c r="G44" i="5" s="1"/>
  <c r="D43" i="5"/>
  <c r="G43" i="5" s="1"/>
  <c r="D42" i="5"/>
  <c r="G42" i="5" s="1"/>
  <c r="D41" i="5"/>
  <c r="D40" i="5"/>
  <c r="D39" i="5"/>
  <c r="G39" i="5" s="1"/>
  <c r="D38" i="5"/>
  <c r="D37" i="5"/>
  <c r="G37" i="5" s="1"/>
  <c r="D36" i="5"/>
  <c r="G36" i="5" s="1"/>
  <c r="D35" i="5"/>
  <c r="G35" i="5" s="1"/>
  <c r="D34" i="5"/>
  <c r="G34" i="5" s="1"/>
  <c r="D33" i="5"/>
  <c r="D32" i="5"/>
  <c r="D31" i="5"/>
  <c r="G31" i="5" s="1"/>
  <c r="D30" i="5"/>
  <c r="D29" i="5"/>
  <c r="G29" i="5" s="1"/>
  <c r="D28" i="5"/>
  <c r="G28" i="5" s="1"/>
  <c r="D27" i="5"/>
  <c r="G27" i="5" s="1"/>
  <c r="D26" i="5"/>
  <c r="G26" i="5" s="1"/>
  <c r="D25" i="5"/>
  <c r="D24" i="5"/>
  <c r="D23" i="5"/>
  <c r="G23" i="5" s="1"/>
  <c r="D22" i="5"/>
  <c r="D21" i="5"/>
  <c r="G21" i="5" s="1"/>
  <c r="D20" i="5"/>
  <c r="G20" i="5" s="1"/>
  <c r="D19" i="5"/>
  <c r="G19" i="5" s="1"/>
  <c r="D18" i="5"/>
  <c r="G18" i="5" s="1"/>
  <c r="D17" i="5"/>
  <c r="D16" i="5"/>
  <c r="D15" i="5"/>
  <c r="G15" i="5" s="1"/>
  <c r="D14" i="5"/>
  <c r="D13" i="5"/>
  <c r="G13" i="5" s="1"/>
  <c r="D12" i="5"/>
  <c r="G12" i="5" s="1"/>
  <c r="D11" i="5"/>
  <c r="G11" i="5" s="1"/>
  <c r="D10" i="5"/>
  <c r="G10" i="5" s="1"/>
  <c r="D9" i="5"/>
  <c r="D8" i="5"/>
  <c r="D7" i="5"/>
  <c r="G7" i="5" s="1"/>
  <c r="D6" i="5"/>
  <c r="D5" i="5"/>
  <c r="G5" i="5" s="1"/>
  <c r="D4" i="5"/>
  <c r="G4" i="5" s="1"/>
  <c r="D3" i="5"/>
  <c r="G3" i="5" s="1"/>
  <c r="D2" i="5"/>
  <c r="G2" i="5" s="1"/>
  <c r="M138" i="5"/>
  <c r="L138" i="5"/>
  <c r="K138" i="5"/>
  <c r="J138" i="5"/>
  <c r="I138" i="5"/>
  <c r="H138" i="5"/>
  <c r="D643" i="2"/>
  <c r="D642" i="2"/>
  <c r="D641" i="2"/>
  <c r="C643" i="2"/>
  <c r="C642" i="2"/>
  <c r="C641" i="2"/>
  <c r="L643" i="2"/>
  <c r="K643" i="2"/>
  <c r="J643" i="2"/>
  <c r="I643" i="2"/>
  <c r="H643" i="2"/>
  <c r="G643" i="2"/>
  <c r="F643" i="2"/>
  <c r="L642" i="2"/>
  <c r="K642" i="2"/>
  <c r="J642" i="2"/>
  <c r="N642" i="2" s="1"/>
  <c r="I642" i="2"/>
  <c r="H642" i="2"/>
  <c r="G642" i="2"/>
  <c r="F642" i="2"/>
  <c r="L641" i="2"/>
  <c r="K641" i="2"/>
  <c r="J641" i="2"/>
  <c r="I641" i="2"/>
  <c r="H641" i="2"/>
  <c r="G641" i="2"/>
  <c r="F641" i="2"/>
  <c r="D641" i="3"/>
  <c r="D642" i="3"/>
  <c r="D643" i="3"/>
  <c r="H643" i="3"/>
  <c r="G643" i="3"/>
  <c r="F643" i="3"/>
  <c r="E643" i="3"/>
  <c r="H642" i="3"/>
  <c r="G642" i="3"/>
  <c r="F642" i="3"/>
  <c r="E642" i="3"/>
  <c r="I641" i="3"/>
  <c r="H641" i="3"/>
  <c r="G641" i="3"/>
  <c r="F641" i="3"/>
  <c r="E641" i="3"/>
  <c r="J641" i="3"/>
  <c r="I643" i="3"/>
  <c r="C643" i="3"/>
  <c r="I642" i="3"/>
  <c r="C642" i="3"/>
  <c r="C641" i="3"/>
  <c r="L639" i="3"/>
  <c r="K639" i="3"/>
  <c r="J639" i="3"/>
  <c r="K638" i="3"/>
  <c r="L638" i="3" s="1"/>
  <c r="J638" i="3"/>
  <c r="K637" i="3"/>
  <c r="L637" i="3" s="1"/>
  <c r="J637" i="3"/>
  <c r="K636" i="3"/>
  <c r="L636" i="3" s="1"/>
  <c r="J636" i="3"/>
  <c r="K635" i="3"/>
  <c r="J635" i="3"/>
  <c r="K634" i="3"/>
  <c r="L417" i="5" s="1"/>
  <c r="J634" i="3"/>
  <c r="K417" i="5" s="1"/>
  <c r="L633" i="3"/>
  <c r="M17" i="5" s="1"/>
  <c r="K633" i="3"/>
  <c r="L17" i="5" s="1"/>
  <c r="J633" i="3"/>
  <c r="K17" i="5" s="1"/>
  <c r="K632" i="3"/>
  <c r="L16" i="5" s="1"/>
  <c r="J632" i="3"/>
  <c r="K16" i="5" s="1"/>
  <c r="K631" i="3"/>
  <c r="L416" i="5" s="1"/>
  <c r="J631" i="3"/>
  <c r="K416" i="5" s="1"/>
  <c r="K630" i="3"/>
  <c r="J630" i="3"/>
  <c r="K419" i="5" s="1"/>
  <c r="K629" i="3"/>
  <c r="J629" i="3"/>
  <c r="K415" i="5" s="1"/>
  <c r="K628" i="3"/>
  <c r="J628" i="3"/>
  <c r="K112" i="5" s="1"/>
  <c r="K627" i="3"/>
  <c r="J627" i="3"/>
  <c r="K15" i="5" s="1"/>
  <c r="K626" i="3"/>
  <c r="L14" i="5" s="1"/>
  <c r="J626" i="3"/>
  <c r="K14" i="5" s="1"/>
  <c r="L625" i="3"/>
  <c r="M13" i="5" s="1"/>
  <c r="K625" i="3"/>
  <c r="L13" i="5" s="1"/>
  <c r="J625" i="3"/>
  <c r="K13" i="5" s="1"/>
  <c r="K624" i="3"/>
  <c r="L418" i="5" s="1"/>
  <c r="J624" i="3"/>
  <c r="K418" i="5" s="1"/>
  <c r="K623" i="3"/>
  <c r="L12" i="5" s="1"/>
  <c r="J623" i="3"/>
  <c r="K12" i="5" s="1"/>
  <c r="K622" i="3"/>
  <c r="J622" i="3"/>
  <c r="K424" i="5" s="1"/>
  <c r="K621" i="3"/>
  <c r="J621" i="3"/>
  <c r="K79" i="5" s="1"/>
  <c r="K620" i="3"/>
  <c r="J620" i="3"/>
  <c r="K111" i="5" s="1"/>
  <c r="K619" i="3"/>
  <c r="J619" i="3"/>
  <c r="K420" i="5" s="1"/>
  <c r="K618" i="3"/>
  <c r="L422" i="5" s="1"/>
  <c r="J618" i="3"/>
  <c r="K422" i="5" s="1"/>
  <c r="K617" i="3"/>
  <c r="L421" i="5" s="1"/>
  <c r="J617" i="3"/>
  <c r="K421" i="5" s="1"/>
  <c r="K616" i="3"/>
  <c r="J616" i="3"/>
  <c r="K414" i="5" s="1"/>
  <c r="K615" i="3"/>
  <c r="L11" i="5" s="1"/>
  <c r="J615" i="3"/>
  <c r="K11" i="5" s="1"/>
  <c r="L614" i="3"/>
  <c r="K614" i="3"/>
  <c r="J614" i="3"/>
  <c r="K613" i="3"/>
  <c r="J613" i="3"/>
  <c r="K612" i="3"/>
  <c r="L612" i="3" s="1"/>
  <c r="J612" i="3"/>
  <c r="K611" i="3"/>
  <c r="J611" i="3"/>
  <c r="K610" i="3"/>
  <c r="L610" i="3" s="1"/>
  <c r="J610" i="3"/>
  <c r="K609" i="3"/>
  <c r="J609" i="3"/>
  <c r="K73" i="5" s="1"/>
  <c r="L608" i="3"/>
  <c r="M20" i="5" s="1"/>
  <c r="K608" i="3"/>
  <c r="L20" i="5" s="1"/>
  <c r="J608" i="3"/>
  <c r="K20" i="5" s="1"/>
  <c r="K607" i="3"/>
  <c r="J607" i="3"/>
  <c r="K115" i="5" s="1"/>
  <c r="K606" i="3"/>
  <c r="L19" i="5" s="1"/>
  <c r="J606" i="3"/>
  <c r="K19" i="5" s="1"/>
  <c r="L605" i="3"/>
  <c r="M114" i="5" s="1"/>
  <c r="K605" i="3"/>
  <c r="L114" i="5" s="1"/>
  <c r="J605" i="3"/>
  <c r="K114" i="5" s="1"/>
  <c r="K604" i="3"/>
  <c r="J604" i="3"/>
  <c r="K110" i="5" s="1"/>
  <c r="K603" i="3"/>
  <c r="L89" i="5" s="1"/>
  <c r="J603" i="3"/>
  <c r="K89" i="5" s="1"/>
  <c r="K602" i="3"/>
  <c r="J602" i="3"/>
  <c r="K109" i="5" s="1"/>
  <c r="K601" i="3"/>
  <c r="J601" i="3"/>
  <c r="K25" i="5" s="1"/>
  <c r="K600" i="3"/>
  <c r="L88" i="5" s="1"/>
  <c r="J600" i="3"/>
  <c r="K88" i="5" s="1"/>
  <c r="K599" i="3"/>
  <c r="J599" i="3"/>
  <c r="K87" i="5" s="1"/>
  <c r="K598" i="3"/>
  <c r="L48" i="5" s="1"/>
  <c r="J598" i="3"/>
  <c r="K48" i="5" s="1"/>
  <c r="K597" i="3"/>
  <c r="L108" i="5" s="1"/>
  <c r="J597" i="3"/>
  <c r="K108" i="5" s="1"/>
  <c r="K596" i="3"/>
  <c r="J596" i="3"/>
  <c r="K26" i="5" s="1"/>
  <c r="K595" i="3"/>
  <c r="L113" i="5" s="1"/>
  <c r="J595" i="3"/>
  <c r="K113" i="5" s="1"/>
  <c r="K594" i="3"/>
  <c r="J594" i="3"/>
  <c r="K27" i="5" s="1"/>
  <c r="K593" i="3"/>
  <c r="J593" i="3"/>
  <c r="K18" i="5" s="1"/>
  <c r="K592" i="3"/>
  <c r="L10" i="5" s="1"/>
  <c r="J592" i="3"/>
  <c r="K591" i="3"/>
  <c r="J591" i="3"/>
  <c r="K166" i="5" s="1"/>
  <c r="K590" i="3"/>
  <c r="L165" i="5" s="1"/>
  <c r="J590" i="3"/>
  <c r="K165" i="5" s="1"/>
  <c r="K589" i="3"/>
  <c r="L391" i="5" s="1"/>
  <c r="J589" i="3"/>
  <c r="K391" i="5" s="1"/>
  <c r="K588" i="3"/>
  <c r="J588" i="3"/>
  <c r="K41" i="5" s="1"/>
  <c r="K587" i="3"/>
  <c r="L139" i="5" s="1"/>
  <c r="J587" i="3"/>
  <c r="K139" i="5" s="1"/>
  <c r="K586" i="3"/>
  <c r="J586" i="3"/>
  <c r="K410" i="5" s="1"/>
  <c r="K585" i="3"/>
  <c r="J585" i="3"/>
  <c r="K179" i="5" s="1"/>
  <c r="K584" i="3"/>
  <c r="L47" i="5" s="1"/>
  <c r="J584" i="3"/>
  <c r="K47" i="5" s="1"/>
  <c r="K583" i="3"/>
  <c r="J583" i="3"/>
  <c r="K385" i="5" s="1"/>
  <c r="K582" i="3"/>
  <c r="L45" i="5" s="1"/>
  <c r="J582" i="3"/>
  <c r="K45" i="5" s="1"/>
  <c r="K581" i="3"/>
  <c r="J581" i="3"/>
  <c r="K46" i="5" s="1"/>
  <c r="K580" i="3"/>
  <c r="J580" i="3"/>
  <c r="K156" i="5" s="1"/>
  <c r="K579" i="3"/>
  <c r="L127" i="5" s="1"/>
  <c r="J579" i="3"/>
  <c r="K127" i="5" s="1"/>
  <c r="K578" i="3"/>
  <c r="J578" i="3"/>
  <c r="K178" i="5" s="1"/>
  <c r="K577" i="3"/>
  <c r="J577" i="3"/>
  <c r="K9" i="5" s="1"/>
  <c r="L576" i="3"/>
  <c r="M164" i="5" s="1"/>
  <c r="K576" i="3"/>
  <c r="L164" i="5" s="1"/>
  <c r="J576" i="3"/>
  <c r="K164" i="5" s="1"/>
  <c r="K575" i="3"/>
  <c r="J575" i="3"/>
  <c r="K389" i="5" s="1"/>
  <c r="K574" i="3"/>
  <c r="L162" i="5" s="1"/>
  <c r="J574" i="3"/>
  <c r="K162" i="5" s="1"/>
  <c r="K573" i="3"/>
  <c r="L392" i="5" s="1"/>
  <c r="J573" i="3"/>
  <c r="K392" i="5" s="1"/>
  <c r="K572" i="3"/>
  <c r="J572" i="3"/>
  <c r="K163" i="5" s="1"/>
  <c r="K571" i="3"/>
  <c r="L161" i="5" s="1"/>
  <c r="J571" i="3"/>
  <c r="K161" i="5" s="1"/>
  <c r="K570" i="3"/>
  <c r="J570" i="3"/>
  <c r="K8" i="5" s="1"/>
  <c r="K569" i="3"/>
  <c r="J569" i="3"/>
  <c r="K180" i="5" s="1"/>
  <c r="K568" i="3"/>
  <c r="L423" i="5" s="1"/>
  <c r="J568" i="3"/>
  <c r="K423" i="5" s="1"/>
  <c r="K567" i="3"/>
  <c r="J567" i="3"/>
  <c r="K7" i="5" s="1"/>
  <c r="L566" i="3"/>
  <c r="K566" i="3"/>
  <c r="J566" i="3"/>
  <c r="K565" i="3"/>
  <c r="L565" i="3" s="1"/>
  <c r="J565" i="3"/>
  <c r="K564" i="3"/>
  <c r="J564" i="3"/>
  <c r="K563" i="3"/>
  <c r="J563" i="3"/>
  <c r="K562" i="3"/>
  <c r="J562" i="3"/>
  <c r="K561" i="3"/>
  <c r="J561" i="3"/>
  <c r="K72" i="5" s="1"/>
  <c r="K560" i="3"/>
  <c r="J560" i="3"/>
  <c r="K81" i="5" s="1"/>
  <c r="K559" i="3"/>
  <c r="J559" i="3"/>
  <c r="K102" i="5" s="1"/>
  <c r="K558" i="3"/>
  <c r="L86" i="5" s="1"/>
  <c r="J558" i="3"/>
  <c r="K86" i="5" s="1"/>
  <c r="K557" i="3"/>
  <c r="L71" i="5" s="1"/>
  <c r="J557" i="3"/>
  <c r="K556" i="3"/>
  <c r="L67" i="5" s="1"/>
  <c r="J556" i="3"/>
  <c r="K67" i="5" s="1"/>
  <c r="K555" i="3"/>
  <c r="L70" i="5" s="1"/>
  <c r="J555" i="3"/>
  <c r="K70" i="5" s="1"/>
  <c r="K554" i="3"/>
  <c r="J554" i="3"/>
  <c r="K80" i="5" s="1"/>
  <c r="K553" i="3"/>
  <c r="J553" i="3"/>
  <c r="K69" i="5" s="1"/>
  <c r="K552" i="3"/>
  <c r="J552" i="3"/>
  <c r="K68" i="5" s="1"/>
  <c r="K551" i="3"/>
  <c r="J551" i="3"/>
  <c r="K85" i="5" s="1"/>
  <c r="K550" i="3"/>
  <c r="L359" i="5" s="1"/>
  <c r="J550" i="3"/>
  <c r="K359" i="5" s="1"/>
  <c r="K549" i="3"/>
  <c r="L126" i="5" s="1"/>
  <c r="J549" i="3"/>
  <c r="K126" i="5" s="1"/>
  <c r="K548" i="3"/>
  <c r="L40" i="5" s="1"/>
  <c r="J548" i="3"/>
  <c r="K40" i="5" s="1"/>
  <c r="K547" i="3"/>
  <c r="L125" i="5" s="1"/>
  <c r="J547" i="3"/>
  <c r="K125" i="5" s="1"/>
  <c r="K546" i="3"/>
  <c r="J546" i="3"/>
  <c r="K155" i="5" s="1"/>
  <c r="K545" i="3"/>
  <c r="J545" i="3"/>
  <c r="K349" i="5" s="1"/>
  <c r="K544" i="3"/>
  <c r="J544" i="3"/>
  <c r="K348" i="5" s="1"/>
  <c r="K543" i="3"/>
  <c r="J543" i="3"/>
  <c r="K128" i="5" s="1"/>
  <c r="K542" i="3"/>
  <c r="L39" i="5" s="1"/>
  <c r="J542" i="3"/>
  <c r="K39" i="5" s="1"/>
  <c r="L541" i="3"/>
  <c r="M347" i="5" s="1"/>
  <c r="K541" i="3"/>
  <c r="L347" i="5" s="1"/>
  <c r="J541" i="3"/>
  <c r="K347" i="5" s="1"/>
  <c r="K540" i="3"/>
  <c r="L44" i="5" s="1"/>
  <c r="J540" i="3"/>
  <c r="K44" i="5" s="1"/>
  <c r="K539" i="3"/>
  <c r="L346" i="5" s="1"/>
  <c r="J539" i="3"/>
  <c r="K346" i="5" s="1"/>
  <c r="K538" i="3"/>
  <c r="J538" i="3"/>
  <c r="K357" i="5" s="1"/>
  <c r="K537" i="3"/>
  <c r="J537" i="3"/>
  <c r="K358" i="5" s="1"/>
  <c r="K536" i="3"/>
  <c r="J536" i="3"/>
  <c r="K38" i="5" s="1"/>
  <c r="K535" i="3"/>
  <c r="J535" i="3"/>
  <c r="K37" i="5" s="1"/>
  <c r="K534" i="3"/>
  <c r="L345" i="5" s="1"/>
  <c r="J534" i="3"/>
  <c r="K345" i="5" s="1"/>
  <c r="K533" i="3"/>
  <c r="L350" i="5" s="1"/>
  <c r="J533" i="3"/>
  <c r="K350" i="5" s="1"/>
  <c r="L532" i="3"/>
  <c r="K532" i="3"/>
  <c r="J532" i="3"/>
  <c r="K531" i="3"/>
  <c r="J531" i="3"/>
  <c r="K530" i="3"/>
  <c r="J530" i="3"/>
  <c r="K529" i="3"/>
  <c r="J529" i="3"/>
  <c r="K528" i="3"/>
  <c r="J528" i="3"/>
  <c r="K527" i="3"/>
  <c r="J527" i="3"/>
  <c r="K54" i="5" s="1"/>
  <c r="K526" i="3"/>
  <c r="L24" i="5" s="1"/>
  <c r="J526" i="3"/>
  <c r="K24" i="5" s="1"/>
  <c r="K525" i="3"/>
  <c r="J525" i="3"/>
  <c r="K23" i="5" s="1"/>
  <c r="K524" i="3"/>
  <c r="L63" i="5" s="1"/>
  <c r="J524" i="3"/>
  <c r="K63" i="5" s="1"/>
  <c r="K523" i="3"/>
  <c r="L97" i="5" s="1"/>
  <c r="J523" i="3"/>
  <c r="K97" i="5" s="1"/>
  <c r="K522" i="3"/>
  <c r="J522" i="3"/>
  <c r="K117" i="5" s="1"/>
  <c r="K521" i="3"/>
  <c r="J521" i="3"/>
  <c r="K22" i="5" s="1"/>
  <c r="K520" i="3"/>
  <c r="J520" i="3"/>
  <c r="K65" i="5" s="1"/>
  <c r="K519" i="3"/>
  <c r="J519" i="3"/>
  <c r="K62" i="5" s="1"/>
  <c r="K518" i="3"/>
  <c r="L116" i="5" s="1"/>
  <c r="J518" i="3"/>
  <c r="K116" i="5" s="1"/>
  <c r="K517" i="3"/>
  <c r="L53" i="5" s="1"/>
  <c r="J517" i="3"/>
  <c r="K53" i="5" s="1"/>
  <c r="K516" i="3"/>
  <c r="L64" i="5" s="1"/>
  <c r="J516" i="3"/>
  <c r="K515" i="3"/>
  <c r="L52" i="5" s="1"/>
  <c r="J515" i="3"/>
  <c r="K52" i="5" s="1"/>
  <c r="K514" i="3"/>
  <c r="J514" i="3"/>
  <c r="K61" i="5" s="1"/>
  <c r="K513" i="3"/>
  <c r="J513" i="3"/>
  <c r="K101" i="5" s="1"/>
  <c r="K512" i="3"/>
  <c r="J512" i="3"/>
  <c r="K96" i="5" s="1"/>
  <c r="K511" i="3"/>
  <c r="J511" i="3"/>
  <c r="K21" i="5" s="1"/>
  <c r="K510" i="3"/>
  <c r="L2" i="5" s="1"/>
  <c r="J510" i="3"/>
  <c r="K2" i="5" s="1"/>
  <c r="L509" i="3"/>
  <c r="M66" i="5" s="1"/>
  <c r="K509" i="3"/>
  <c r="L66" i="5" s="1"/>
  <c r="J509" i="3"/>
  <c r="K66" i="5" s="1"/>
  <c r="L508" i="3"/>
  <c r="K508" i="3"/>
  <c r="J508" i="3"/>
  <c r="K507" i="3"/>
  <c r="J507" i="3"/>
  <c r="K506" i="3"/>
  <c r="L506" i="3" s="1"/>
  <c r="J506" i="3"/>
  <c r="K505" i="3"/>
  <c r="J505" i="3"/>
  <c r="K504" i="3"/>
  <c r="J504" i="3"/>
  <c r="K503" i="3"/>
  <c r="J503" i="3"/>
  <c r="K104" i="5" s="1"/>
  <c r="K502" i="3"/>
  <c r="L42" i="5" s="1"/>
  <c r="J502" i="3"/>
  <c r="K42" i="5" s="1"/>
  <c r="K501" i="3"/>
  <c r="J501" i="3"/>
  <c r="K84" i="5" s="1"/>
  <c r="K500" i="3"/>
  <c r="L98" i="5" s="1"/>
  <c r="J500" i="3"/>
  <c r="K98" i="5" s="1"/>
  <c r="K499" i="3"/>
  <c r="L95" i="5" s="1"/>
  <c r="J499" i="3"/>
  <c r="K95" i="5" s="1"/>
  <c r="K498" i="3"/>
  <c r="J498" i="3"/>
  <c r="K83" i="5" s="1"/>
  <c r="K497" i="3"/>
  <c r="J497" i="3"/>
  <c r="K60" i="5" s="1"/>
  <c r="K496" i="3"/>
  <c r="J496" i="3"/>
  <c r="K131" i="5" s="1"/>
  <c r="K495" i="3"/>
  <c r="J495" i="3"/>
  <c r="K51" i="5" s="1"/>
  <c r="K494" i="3"/>
  <c r="L94" i="5" s="1"/>
  <c r="J494" i="3"/>
  <c r="K94" i="5" s="1"/>
  <c r="K493" i="3"/>
  <c r="L140" i="5" s="1"/>
  <c r="J493" i="3"/>
  <c r="K140" i="5" s="1"/>
  <c r="K492" i="3"/>
  <c r="L103" i="5" s="1"/>
  <c r="J492" i="3"/>
  <c r="K103" i="5" s="1"/>
  <c r="K491" i="3"/>
  <c r="L130" i="5" s="1"/>
  <c r="J491" i="3"/>
  <c r="K130" i="5" s="1"/>
  <c r="K490" i="3"/>
  <c r="J490" i="3"/>
  <c r="K82" i="5" s="1"/>
  <c r="K489" i="3"/>
  <c r="J489" i="3"/>
  <c r="K78" i="5" s="1"/>
  <c r="K488" i="3"/>
  <c r="J488" i="3"/>
  <c r="K135" i="5" s="1"/>
  <c r="K487" i="3"/>
  <c r="J487" i="3"/>
  <c r="K100" i="5" s="1"/>
  <c r="K486" i="3"/>
  <c r="L93" i="5" s="1"/>
  <c r="J486" i="3"/>
  <c r="K93" i="5" s="1"/>
  <c r="L485" i="3"/>
  <c r="M59" i="5" s="1"/>
  <c r="K485" i="3"/>
  <c r="L59" i="5" s="1"/>
  <c r="J485" i="3"/>
  <c r="K59" i="5" s="1"/>
  <c r="L484" i="3"/>
  <c r="M50" i="5" s="1"/>
  <c r="K484" i="3"/>
  <c r="L50" i="5" s="1"/>
  <c r="J484" i="3"/>
  <c r="K50" i="5" s="1"/>
  <c r="K483" i="3"/>
  <c r="L105" i="5" s="1"/>
  <c r="J483" i="3"/>
  <c r="K105" i="5" s="1"/>
  <c r="K482" i="3"/>
  <c r="J482" i="3"/>
  <c r="K58" i="5" s="1"/>
  <c r="K481" i="3"/>
  <c r="J481" i="3"/>
  <c r="K129" i="5" s="1"/>
  <c r="K480" i="3"/>
  <c r="J480" i="3"/>
  <c r="K141" i="5" s="1"/>
  <c r="K479" i="3"/>
  <c r="J479" i="3"/>
  <c r="K77" i="5" s="1"/>
  <c r="K478" i="3"/>
  <c r="L92" i="5" s="1"/>
  <c r="J478" i="3"/>
  <c r="K92" i="5" s="1"/>
  <c r="L477" i="3"/>
  <c r="M99" i="5" s="1"/>
  <c r="K477" i="3"/>
  <c r="L99" i="5" s="1"/>
  <c r="J477" i="3"/>
  <c r="K99" i="5" s="1"/>
  <c r="K476" i="3"/>
  <c r="L134" i="5" s="1"/>
  <c r="J476" i="3"/>
  <c r="K134" i="5" s="1"/>
  <c r="K475" i="3"/>
  <c r="L76" i="5" s="1"/>
  <c r="J475" i="3"/>
  <c r="K76" i="5" s="1"/>
  <c r="K474" i="3"/>
  <c r="J474" i="3"/>
  <c r="K57" i="5" s="1"/>
  <c r="K473" i="3"/>
  <c r="J473" i="3"/>
  <c r="K75" i="5" s="1"/>
  <c r="K472" i="3"/>
  <c r="J472" i="3"/>
  <c r="K106" i="5" s="1"/>
  <c r="K471" i="3"/>
  <c r="J471" i="3"/>
  <c r="K132" i="5" s="1"/>
  <c r="K470" i="3"/>
  <c r="L136" i="5" s="1"/>
  <c r="J470" i="3"/>
  <c r="K136" i="5" s="1"/>
  <c r="K469" i="3"/>
  <c r="J469" i="3"/>
  <c r="K133" i="5" s="1"/>
  <c r="K468" i="3"/>
  <c r="L137" i="5" s="1"/>
  <c r="J468" i="3"/>
  <c r="K137" i="5" s="1"/>
  <c r="K467" i="3"/>
  <c r="L74" i="5" s="1"/>
  <c r="J467" i="3"/>
  <c r="K74" i="5" s="1"/>
  <c r="K466" i="3"/>
  <c r="J466" i="3"/>
  <c r="K91" i="5" s="1"/>
  <c r="K465" i="3"/>
  <c r="J465" i="3"/>
  <c r="K107" i="5" s="1"/>
  <c r="K464" i="3"/>
  <c r="J464" i="3"/>
  <c r="K49" i="5" s="1"/>
  <c r="K463" i="3"/>
  <c r="J463" i="3"/>
  <c r="K56" i="5" s="1"/>
  <c r="K462" i="3"/>
  <c r="L55" i="5" s="1"/>
  <c r="J462" i="3"/>
  <c r="K55" i="5" s="1"/>
  <c r="K461" i="3"/>
  <c r="L90" i="5" s="1"/>
  <c r="J461" i="3"/>
  <c r="K90" i="5" s="1"/>
  <c r="L460" i="3"/>
  <c r="K460" i="3"/>
  <c r="J460" i="3"/>
  <c r="K459" i="3"/>
  <c r="J459" i="3"/>
  <c r="K458" i="3"/>
  <c r="J458" i="3"/>
  <c r="K457" i="3"/>
  <c r="J457" i="3"/>
  <c r="K456" i="3"/>
  <c r="J456" i="3"/>
  <c r="K455" i="3"/>
  <c r="J455" i="3"/>
  <c r="K409" i="5" s="1"/>
  <c r="K454" i="3"/>
  <c r="L344" i="5" s="1"/>
  <c r="J454" i="3"/>
  <c r="K344" i="5" s="1"/>
  <c r="K453" i="3"/>
  <c r="L159" i="5" s="1"/>
  <c r="J453" i="3"/>
  <c r="K159" i="5" s="1"/>
  <c r="K452" i="3"/>
  <c r="L34" i="5" s="1"/>
  <c r="J452" i="3"/>
  <c r="K34" i="5" s="1"/>
  <c r="K451" i="3"/>
  <c r="L121" i="5" s="1"/>
  <c r="J451" i="3"/>
  <c r="K121" i="5" s="1"/>
  <c r="K450" i="3"/>
  <c r="J450" i="3"/>
  <c r="K118" i="5" s="1"/>
  <c r="K449" i="3"/>
  <c r="J449" i="3"/>
  <c r="K122" i="5" s="1"/>
  <c r="K448" i="3"/>
  <c r="J448" i="3"/>
  <c r="K124" i="5" s="1"/>
  <c r="K447" i="3"/>
  <c r="J447" i="3"/>
  <c r="K123" i="5" s="1"/>
  <c r="K446" i="3"/>
  <c r="L43" i="5" s="1"/>
  <c r="J446" i="3"/>
  <c r="K43" i="5" s="1"/>
  <c r="K445" i="3"/>
  <c r="L120" i="5" s="1"/>
  <c r="J445" i="3"/>
  <c r="K120" i="5" s="1"/>
  <c r="L444" i="3"/>
  <c r="M386" i="5" s="1"/>
  <c r="K444" i="3"/>
  <c r="L386" i="5" s="1"/>
  <c r="J444" i="3"/>
  <c r="K386" i="5" s="1"/>
  <c r="K443" i="3"/>
  <c r="L119" i="5" s="1"/>
  <c r="J443" i="3"/>
  <c r="K119" i="5" s="1"/>
  <c r="L442" i="3"/>
  <c r="K442" i="3"/>
  <c r="J442" i="3"/>
  <c r="L441" i="3"/>
  <c r="K441" i="3"/>
  <c r="J441" i="3"/>
  <c r="K440" i="3"/>
  <c r="J440" i="3"/>
  <c r="K439" i="3"/>
  <c r="J439" i="3"/>
  <c r="K438" i="3"/>
  <c r="J438" i="3"/>
  <c r="K437" i="3"/>
  <c r="J437" i="3"/>
  <c r="K398" i="5" s="1"/>
  <c r="K436" i="3"/>
  <c r="L394" i="5" s="1"/>
  <c r="J436" i="3"/>
  <c r="K394" i="5" s="1"/>
  <c r="K435" i="3"/>
  <c r="J435" i="3"/>
  <c r="K396" i="5" s="1"/>
  <c r="K434" i="3"/>
  <c r="L395" i="5" s="1"/>
  <c r="J434" i="3"/>
  <c r="K395" i="5" s="1"/>
  <c r="K433" i="3"/>
  <c r="L437" i="5" s="1"/>
  <c r="J433" i="3"/>
  <c r="K437" i="5" s="1"/>
  <c r="K432" i="3"/>
  <c r="J432" i="3"/>
  <c r="K413" i="5" s="1"/>
  <c r="K431" i="3"/>
  <c r="L433" i="5" s="1"/>
  <c r="J431" i="3"/>
  <c r="K433" i="5" s="1"/>
  <c r="K430" i="3"/>
  <c r="J430" i="3"/>
  <c r="K428" i="5" s="1"/>
  <c r="K429" i="3"/>
  <c r="J429" i="3"/>
  <c r="K5" i="5" s="1"/>
  <c r="K428" i="3"/>
  <c r="L430" i="5" s="1"/>
  <c r="J428" i="3"/>
  <c r="K430" i="5" s="1"/>
  <c r="K427" i="3"/>
  <c r="J427" i="3"/>
  <c r="K393" i="5" s="1"/>
  <c r="K426" i="3"/>
  <c r="L158" i="5" s="1"/>
  <c r="J426" i="3"/>
  <c r="K158" i="5" s="1"/>
  <c r="L425" i="3"/>
  <c r="M412" i="5" s="1"/>
  <c r="K425" i="3"/>
  <c r="L412" i="5" s="1"/>
  <c r="J425" i="3"/>
  <c r="K412" i="5" s="1"/>
  <c r="K424" i="3"/>
  <c r="J424" i="3"/>
  <c r="K434" i="5" s="1"/>
  <c r="K423" i="3"/>
  <c r="L4" i="5" s="1"/>
  <c r="J423" i="3"/>
  <c r="K4" i="5" s="1"/>
  <c r="L422" i="3"/>
  <c r="K422" i="3"/>
  <c r="J422" i="3"/>
  <c r="K421" i="3"/>
  <c r="L421" i="3" s="1"/>
  <c r="J421" i="3"/>
  <c r="K420" i="3"/>
  <c r="L420" i="3" s="1"/>
  <c r="J420" i="3"/>
  <c r="K419" i="3"/>
  <c r="J419" i="3"/>
  <c r="K418" i="3"/>
  <c r="J418" i="3"/>
  <c r="K417" i="3"/>
  <c r="L431" i="5" s="1"/>
  <c r="J417" i="3"/>
  <c r="K431" i="5" s="1"/>
  <c r="K416" i="3"/>
  <c r="L427" i="5" s="1"/>
  <c r="J416" i="3"/>
  <c r="K427" i="5" s="1"/>
  <c r="K415" i="3"/>
  <c r="L425" i="5" s="1"/>
  <c r="J415" i="3"/>
  <c r="K425" i="5" s="1"/>
  <c r="K414" i="3"/>
  <c r="J414" i="3"/>
  <c r="K436" i="5" s="1"/>
  <c r="K413" i="3"/>
  <c r="J413" i="3"/>
  <c r="K429" i="5" s="1"/>
  <c r="K412" i="3"/>
  <c r="J412" i="3"/>
  <c r="K435" i="5" s="1"/>
  <c r="K411" i="3"/>
  <c r="J411" i="3"/>
  <c r="K432" i="5" s="1"/>
  <c r="K410" i="3"/>
  <c r="L438" i="5" s="1"/>
  <c r="J410" i="3"/>
  <c r="K438" i="5" s="1"/>
  <c r="L409" i="3"/>
  <c r="M440" i="5" s="1"/>
  <c r="K409" i="3"/>
  <c r="L440" i="5" s="1"/>
  <c r="J409" i="3"/>
  <c r="K440" i="5" s="1"/>
  <c r="K408" i="3"/>
  <c r="L439" i="5" s="1"/>
  <c r="J408" i="3"/>
  <c r="K439" i="5" s="1"/>
  <c r="L407" i="3"/>
  <c r="K407" i="3"/>
  <c r="J407" i="3"/>
  <c r="K406" i="3"/>
  <c r="J406" i="3"/>
  <c r="K405" i="3"/>
  <c r="L405" i="3" s="1"/>
  <c r="J405" i="3"/>
  <c r="K404" i="3"/>
  <c r="L404" i="3" s="1"/>
  <c r="J404" i="3"/>
  <c r="K403" i="3"/>
  <c r="J403" i="3"/>
  <c r="K402" i="3"/>
  <c r="J402" i="3"/>
  <c r="K397" i="5" s="1"/>
  <c r="K401" i="3"/>
  <c r="J401" i="3"/>
  <c r="K411" i="5" s="1"/>
  <c r="K400" i="3"/>
  <c r="L426" i="5" s="1"/>
  <c r="J400" i="3"/>
  <c r="K426" i="5" s="1"/>
  <c r="K399" i="3"/>
  <c r="J399" i="3"/>
  <c r="K402" i="5" s="1"/>
  <c r="K398" i="3"/>
  <c r="L401" i="5" s="1"/>
  <c r="J398" i="3"/>
  <c r="K401" i="5" s="1"/>
  <c r="K397" i="3"/>
  <c r="L403" i="5" s="1"/>
  <c r="J397" i="3"/>
  <c r="K403" i="5" s="1"/>
  <c r="K396" i="3"/>
  <c r="J396" i="3"/>
  <c r="K408" i="5" s="1"/>
  <c r="K395" i="3"/>
  <c r="L3" i="5" s="1"/>
  <c r="J395" i="3"/>
  <c r="K3" i="5" s="1"/>
  <c r="K394" i="3"/>
  <c r="J394" i="3"/>
  <c r="K157" i="5" s="1"/>
  <c r="K393" i="3"/>
  <c r="J393" i="3"/>
  <c r="K6" i="5" s="1"/>
  <c r="L392" i="3"/>
  <c r="K392" i="3"/>
  <c r="J392" i="3"/>
  <c r="K391" i="3"/>
  <c r="J391" i="3"/>
  <c r="K390" i="3"/>
  <c r="J390" i="3"/>
  <c r="K389" i="3"/>
  <c r="L389" i="3" s="1"/>
  <c r="J389" i="3"/>
  <c r="K388" i="3"/>
  <c r="J388" i="3"/>
  <c r="K387" i="3"/>
  <c r="L400" i="5" s="1"/>
  <c r="J387" i="3"/>
  <c r="K400" i="5" s="1"/>
  <c r="K386" i="3"/>
  <c r="L406" i="5" s="1"/>
  <c r="J386" i="3"/>
  <c r="K406" i="5" s="1"/>
  <c r="K385" i="3"/>
  <c r="J385" i="3"/>
  <c r="K405" i="5" s="1"/>
  <c r="K384" i="3"/>
  <c r="L407" i="5" s="1"/>
  <c r="J384" i="3"/>
  <c r="K407" i="5" s="1"/>
  <c r="K383" i="3"/>
  <c r="J383" i="3"/>
  <c r="K160" i="5" s="1"/>
  <c r="K382" i="3"/>
  <c r="J382" i="3"/>
  <c r="K404" i="5" s="1"/>
  <c r="K381" i="3"/>
  <c r="L399" i="5" s="1"/>
  <c r="J381" i="3"/>
  <c r="K399" i="5" s="1"/>
  <c r="L380" i="3"/>
  <c r="K380" i="3"/>
  <c r="J380" i="3"/>
  <c r="K379" i="3"/>
  <c r="J379" i="3"/>
  <c r="K378" i="3"/>
  <c r="L378" i="3" s="1"/>
  <c r="J378" i="3"/>
  <c r="L377" i="3"/>
  <c r="K377" i="3"/>
  <c r="J377" i="3"/>
  <c r="K376" i="3"/>
  <c r="J376" i="3"/>
  <c r="K375" i="3"/>
  <c r="J375" i="3"/>
  <c r="K33" i="5" s="1"/>
  <c r="K374" i="3"/>
  <c r="J374" i="3"/>
  <c r="K144" i="5" s="1"/>
  <c r="K373" i="3"/>
  <c r="J373" i="3"/>
  <c r="K149" i="5" s="1"/>
  <c r="K372" i="3"/>
  <c r="J372" i="3"/>
  <c r="K143" i="5" s="1"/>
  <c r="K371" i="3"/>
  <c r="L146" i="5" s="1"/>
  <c r="J371" i="3"/>
  <c r="K146" i="5" s="1"/>
  <c r="K370" i="3"/>
  <c r="L147" i="5" s="1"/>
  <c r="J370" i="3"/>
  <c r="K147" i="5" s="1"/>
  <c r="K369" i="3"/>
  <c r="L32" i="5" s="1"/>
  <c r="J369" i="3"/>
  <c r="K32" i="5" s="1"/>
  <c r="K368" i="3"/>
  <c r="L31" i="5" s="1"/>
  <c r="J368" i="3"/>
  <c r="K31" i="5" s="1"/>
  <c r="K367" i="3"/>
  <c r="J367" i="3"/>
  <c r="K30" i="5" s="1"/>
  <c r="K366" i="3"/>
  <c r="J366" i="3"/>
  <c r="K145" i="5" s="1"/>
  <c r="K365" i="3"/>
  <c r="J365" i="3"/>
  <c r="K142" i="5" s="1"/>
  <c r="L364" i="3"/>
  <c r="K364" i="3"/>
  <c r="J364" i="3"/>
  <c r="K363" i="3"/>
  <c r="L363" i="3" s="1"/>
  <c r="J363" i="3"/>
  <c r="K362" i="3"/>
  <c r="L362" i="3" s="1"/>
  <c r="J362" i="3"/>
  <c r="L361" i="3"/>
  <c r="K361" i="3"/>
  <c r="J361" i="3"/>
  <c r="K360" i="3"/>
  <c r="J360" i="3"/>
  <c r="K359" i="3"/>
  <c r="L154" i="5" s="1"/>
  <c r="J359" i="3"/>
  <c r="K154" i="5" s="1"/>
  <c r="K358" i="3"/>
  <c r="L153" i="5" s="1"/>
  <c r="J358" i="3"/>
  <c r="K153" i="5" s="1"/>
  <c r="K357" i="3"/>
  <c r="J357" i="3"/>
  <c r="K152" i="5" s="1"/>
  <c r="K356" i="3"/>
  <c r="L148" i="5" s="1"/>
  <c r="J356" i="3"/>
  <c r="K148" i="5" s="1"/>
  <c r="K355" i="3"/>
  <c r="J355" i="3"/>
  <c r="K150" i="5" s="1"/>
  <c r="K354" i="3"/>
  <c r="J354" i="3"/>
  <c r="K151" i="5" s="1"/>
  <c r="L353" i="3"/>
  <c r="K353" i="3"/>
  <c r="J353" i="3"/>
  <c r="K352" i="3"/>
  <c r="J352" i="3"/>
  <c r="K351" i="3"/>
  <c r="J351" i="3"/>
  <c r="K350" i="3"/>
  <c r="L350" i="3" s="1"/>
  <c r="J350" i="3"/>
  <c r="K349" i="3"/>
  <c r="L349" i="3" s="1"/>
  <c r="J349" i="3"/>
  <c r="K348" i="3"/>
  <c r="L184" i="5" s="1"/>
  <c r="J348" i="3"/>
  <c r="K184" i="5" s="1"/>
  <c r="K347" i="3"/>
  <c r="J347" i="3"/>
  <c r="K191" i="5" s="1"/>
  <c r="K346" i="3"/>
  <c r="J346" i="3"/>
  <c r="K192" i="5" s="1"/>
  <c r="L345" i="3"/>
  <c r="M36" i="5" s="1"/>
  <c r="K345" i="3"/>
  <c r="L36" i="5" s="1"/>
  <c r="J345" i="3"/>
  <c r="K36" i="5" s="1"/>
  <c r="K344" i="3"/>
  <c r="J344" i="3"/>
  <c r="K35" i="5" s="1"/>
  <c r="K343" i="3"/>
  <c r="L188" i="5" s="1"/>
  <c r="J343" i="3"/>
  <c r="K188" i="5" s="1"/>
  <c r="K342" i="3"/>
  <c r="L29" i="5" s="1"/>
  <c r="J342" i="3"/>
  <c r="K29" i="5" s="1"/>
  <c r="K341" i="3"/>
  <c r="J341" i="3"/>
  <c r="K187" i="5" s="1"/>
  <c r="K340" i="3"/>
  <c r="L190" i="5" s="1"/>
  <c r="J340" i="3"/>
  <c r="K190" i="5" s="1"/>
  <c r="K339" i="3"/>
  <c r="J339" i="3"/>
  <c r="K186" i="5" s="1"/>
  <c r="L338" i="3"/>
  <c r="K338" i="3"/>
  <c r="J338" i="3"/>
  <c r="K337" i="3"/>
  <c r="L337" i="3" s="1"/>
  <c r="J337" i="3"/>
  <c r="K336" i="3"/>
  <c r="J336" i="3"/>
  <c r="K335" i="3"/>
  <c r="J335" i="3"/>
  <c r="K334" i="3"/>
  <c r="J334" i="3"/>
  <c r="L334" i="3" s="1"/>
  <c r="K333" i="3"/>
  <c r="J333" i="3"/>
  <c r="K306" i="5" s="1"/>
  <c r="K332" i="3"/>
  <c r="L232" i="5" s="1"/>
  <c r="J332" i="3"/>
  <c r="K232" i="5" s="1"/>
  <c r="K331" i="3"/>
  <c r="J331" i="3"/>
  <c r="K182" i="5" s="1"/>
  <c r="K330" i="3"/>
  <c r="J330" i="3"/>
  <c r="K224" i="5" s="1"/>
  <c r="K329" i="3"/>
  <c r="L230" i="5" s="1"/>
  <c r="J329" i="3"/>
  <c r="K230" i="5" s="1"/>
  <c r="K328" i="3"/>
  <c r="J328" i="3"/>
  <c r="K298" i="5" s="1"/>
  <c r="K327" i="3"/>
  <c r="L257" i="5" s="1"/>
  <c r="J327" i="3"/>
  <c r="K257" i="5" s="1"/>
  <c r="L326" i="3"/>
  <c r="M231" i="5" s="1"/>
  <c r="K326" i="3"/>
  <c r="L231" i="5" s="1"/>
  <c r="J326" i="3"/>
  <c r="K231" i="5" s="1"/>
  <c r="K325" i="3"/>
  <c r="J325" i="3"/>
  <c r="K289" i="5" s="1"/>
  <c r="L324" i="3"/>
  <c r="K324" i="3"/>
  <c r="J324" i="3"/>
  <c r="K323" i="3"/>
  <c r="L323" i="3" s="1"/>
  <c r="J323" i="3"/>
  <c r="K322" i="3"/>
  <c r="L322" i="3" s="1"/>
  <c r="J322" i="3"/>
  <c r="K321" i="3"/>
  <c r="L321" i="3" s="1"/>
  <c r="J321" i="3"/>
  <c r="K320" i="3"/>
  <c r="L320" i="3" s="1"/>
  <c r="J320" i="3"/>
  <c r="K319" i="3"/>
  <c r="L223" i="5" s="1"/>
  <c r="J319" i="3"/>
  <c r="K223" i="5" s="1"/>
  <c r="K318" i="3"/>
  <c r="L222" i="5" s="1"/>
  <c r="J318" i="3"/>
  <c r="K222" i="5" s="1"/>
  <c r="K317" i="3"/>
  <c r="L318" i="5" s="1"/>
  <c r="J317" i="3"/>
  <c r="K318" i="5" s="1"/>
  <c r="K316" i="3"/>
  <c r="L317" i="5" s="1"/>
  <c r="J316" i="3"/>
  <c r="K317" i="5" s="1"/>
  <c r="K315" i="3"/>
  <c r="J315" i="3"/>
  <c r="K319" i="5" s="1"/>
  <c r="K314" i="3"/>
  <c r="J314" i="3"/>
  <c r="K316" i="5" s="1"/>
  <c r="K313" i="3"/>
  <c r="J313" i="3"/>
  <c r="K315" i="5" s="1"/>
  <c r="L312" i="3"/>
  <c r="K312" i="3"/>
  <c r="J312" i="3"/>
  <c r="K311" i="3"/>
  <c r="J311" i="3"/>
  <c r="K310" i="3"/>
  <c r="J310" i="3"/>
  <c r="K309" i="3"/>
  <c r="L309" i="3" s="1"/>
  <c r="J309" i="3"/>
  <c r="K308" i="3"/>
  <c r="J308" i="3"/>
  <c r="K307" i="3"/>
  <c r="L228" i="5" s="1"/>
  <c r="J307" i="3"/>
  <c r="K228" i="5" s="1"/>
  <c r="K306" i="3"/>
  <c r="L296" i="5" s="1"/>
  <c r="J306" i="3"/>
  <c r="K296" i="5" s="1"/>
  <c r="K305" i="3"/>
  <c r="J305" i="3"/>
  <c r="K310" i="5" s="1"/>
  <c r="K304" i="3"/>
  <c r="L309" i="5" s="1"/>
  <c r="J304" i="3"/>
  <c r="K309" i="5" s="1"/>
  <c r="K303" i="3"/>
  <c r="J303" i="3"/>
  <c r="K308" i="5" s="1"/>
  <c r="K302" i="3"/>
  <c r="J302" i="3"/>
  <c r="K307" i="5" s="1"/>
  <c r="K301" i="3"/>
  <c r="L311" i="5" s="1"/>
  <c r="J301" i="3"/>
  <c r="K311" i="5" s="1"/>
  <c r="K300" i="3"/>
  <c r="J300" i="3"/>
  <c r="K295" i="5" s="1"/>
  <c r="L299" i="3"/>
  <c r="K299" i="3"/>
  <c r="J299" i="3"/>
  <c r="K298" i="3"/>
  <c r="L298" i="3" s="1"/>
  <c r="J298" i="3"/>
  <c r="L297" i="3"/>
  <c r="K297" i="3"/>
  <c r="J297" i="3"/>
  <c r="K296" i="3"/>
  <c r="J296" i="3"/>
  <c r="K295" i="3"/>
  <c r="J295" i="3"/>
  <c r="K294" i="3"/>
  <c r="J294" i="3"/>
  <c r="K251" i="5" s="1"/>
  <c r="K293" i="3"/>
  <c r="J293" i="3"/>
  <c r="K283" i="5" s="1"/>
  <c r="K292" i="3"/>
  <c r="J292" i="3"/>
  <c r="K262" i="5" s="1"/>
  <c r="K291" i="3"/>
  <c r="L252" i="5" s="1"/>
  <c r="J291" i="3"/>
  <c r="K252" i="5" s="1"/>
  <c r="K290" i="3"/>
  <c r="L254" i="5" s="1"/>
  <c r="J290" i="3"/>
  <c r="K254" i="5" s="1"/>
  <c r="K289" i="3"/>
  <c r="L253" i="5" s="1"/>
  <c r="J289" i="3"/>
  <c r="K253" i="5" s="1"/>
  <c r="K288" i="3"/>
  <c r="L291" i="5" s="1"/>
  <c r="J288" i="3"/>
  <c r="K291" i="5" s="1"/>
  <c r="L287" i="3"/>
  <c r="K287" i="3"/>
  <c r="J287" i="3"/>
  <c r="K286" i="3"/>
  <c r="J286" i="3"/>
  <c r="L286" i="3" s="1"/>
  <c r="K285" i="3"/>
  <c r="J285" i="3"/>
  <c r="K284" i="3"/>
  <c r="J284" i="3"/>
  <c r="K283" i="3"/>
  <c r="J283" i="3"/>
  <c r="K282" i="3"/>
  <c r="J282" i="3"/>
  <c r="K288" i="5" s="1"/>
  <c r="K281" i="3"/>
  <c r="L255" i="5" s="1"/>
  <c r="J281" i="3"/>
  <c r="K255" i="5" s="1"/>
  <c r="K280" i="3"/>
  <c r="J280" i="3"/>
  <c r="K282" i="5" s="1"/>
  <c r="K279" i="3"/>
  <c r="L297" i="5" s="1"/>
  <c r="J279" i="3"/>
  <c r="K297" i="5" s="1"/>
  <c r="L278" i="3"/>
  <c r="M287" i="5" s="1"/>
  <c r="K278" i="3"/>
  <c r="L287" i="5" s="1"/>
  <c r="J278" i="3"/>
  <c r="K287" i="5" s="1"/>
  <c r="K277" i="3"/>
  <c r="J277" i="3"/>
  <c r="K256" i="5" s="1"/>
  <c r="K276" i="3"/>
  <c r="L299" i="5" s="1"/>
  <c r="J276" i="3"/>
  <c r="K299" i="5" s="1"/>
  <c r="K275" i="3"/>
  <c r="J275" i="3"/>
  <c r="K286" i="5" s="1"/>
  <c r="L274" i="3"/>
  <c r="K274" i="3"/>
  <c r="J274" i="3"/>
  <c r="L273" i="3"/>
  <c r="K273" i="3"/>
  <c r="J273" i="3"/>
  <c r="K272" i="3"/>
  <c r="J272" i="3"/>
  <c r="K271" i="3"/>
  <c r="J271" i="3"/>
  <c r="K270" i="3"/>
  <c r="L270" i="3" s="1"/>
  <c r="J270" i="3"/>
  <c r="K269" i="3"/>
  <c r="J269" i="3"/>
  <c r="K267" i="5" s="1"/>
  <c r="K268" i="3"/>
  <c r="L266" i="5" s="1"/>
  <c r="J268" i="3"/>
  <c r="K266" i="5" s="1"/>
  <c r="K267" i="3"/>
  <c r="J267" i="3"/>
  <c r="K265" i="5" s="1"/>
  <c r="K266" i="3"/>
  <c r="J266" i="3"/>
  <c r="K276" i="5" s="1"/>
  <c r="K265" i="3"/>
  <c r="L264" i="5" s="1"/>
  <c r="J265" i="3"/>
  <c r="K264" i="5" s="1"/>
  <c r="K264" i="3"/>
  <c r="J264" i="3"/>
  <c r="K263" i="5" s="1"/>
  <c r="K263" i="3"/>
  <c r="L274" i="5" s="1"/>
  <c r="J263" i="3"/>
  <c r="K274" i="5" s="1"/>
  <c r="K262" i="3"/>
  <c r="L273" i="5" s="1"/>
  <c r="J262" i="3"/>
  <c r="K273" i="5" s="1"/>
  <c r="L261" i="3"/>
  <c r="K261" i="3"/>
  <c r="J261" i="3"/>
  <c r="K260" i="3"/>
  <c r="J260" i="3"/>
  <c r="K259" i="3"/>
  <c r="J259" i="3"/>
  <c r="K258" i="3"/>
  <c r="J258" i="3"/>
  <c r="K257" i="3"/>
  <c r="L257" i="3" s="1"/>
  <c r="J257" i="3"/>
  <c r="K256" i="3"/>
  <c r="J256" i="3"/>
  <c r="K206" i="5" s="1"/>
  <c r="K255" i="3"/>
  <c r="L229" i="5" s="1"/>
  <c r="J255" i="3"/>
  <c r="K229" i="5" s="1"/>
  <c r="L254" i="3"/>
  <c r="M258" i="5" s="1"/>
  <c r="K254" i="3"/>
  <c r="L258" i="5" s="1"/>
  <c r="J254" i="3"/>
  <c r="K258" i="5" s="1"/>
  <c r="K253" i="3"/>
  <c r="J253" i="3"/>
  <c r="K268" i="5" s="1"/>
  <c r="K252" i="3"/>
  <c r="L207" i="5" s="1"/>
  <c r="J252" i="3"/>
  <c r="K207" i="5" s="1"/>
  <c r="K251" i="3"/>
  <c r="J251" i="3"/>
  <c r="K284" i="5" s="1"/>
  <c r="K250" i="3"/>
  <c r="J250" i="3"/>
  <c r="K285" i="5" s="1"/>
  <c r="L249" i="3"/>
  <c r="K249" i="3"/>
  <c r="J249" i="3"/>
  <c r="K248" i="3"/>
  <c r="L248" i="3" s="1"/>
  <c r="J248" i="3"/>
  <c r="K247" i="3"/>
  <c r="J247" i="3"/>
  <c r="K246" i="3"/>
  <c r="J246" i="3"/>
  <c r="L246" i="3" s="1"/>
  <c r="K245" i="3"/>
  <c r="J245" i="3"/>
  <c r="K244" i="3"/>
  <c r="L213" i="5" s="1"/>
  <c r="J244" i="3"/>
  <c r="K213" i="5" s="1"/>
  <c r="K243" i="3"/>
  <c r="J243" i="3"/>
  <c r="K202" i="5" s="1"/>
  <c r="K242" i="3"/>
  <c r="J242" i="3"/>
  <c r="K205" i="5" s="1"/>
  <c r="K241" i="3"/>
  <c r="L204" i="5" s="1"/>
  <c r="J241" i="3"/>
  <c r="K204" i="5" s="1"/>
  <c r="K240" i="3"/>
  <c r="J240" i="3"/>
  <c r="K203" i="5" s="1"/>
  <c r="K239" i="3"/>
  <c r="L212" i="5" s="1"/>
  <c r="J239" i="3"/>
  <c r="K212" i="5" s="1"/>
  <c r="L238" i="3"/>
  <c r="M261" i="5" s="1"/>
  <c r="K238" i="3"/>
  <c r="L261" i="5" s="1"/>
  <c r="J238" i="3"/>
  <c r="K261" i="5" s="1"/>
  <c r="L237" i="3"/>
  <c r="K237" i="3"/>
  <c r="J237" i="3"/>
  <c r="K236" i="3"/>
  <c r="J236" i="3"/>
  <c r="K235" i="3"/>
  <c r="L235" i="3" s="1"/>
  <c r="J235" i="3"/>
  <c r="K234" i="3"/>
  <c r="L234" i="3" s="1"/>
  <c r="J234" i="3"/>
  <c r="L233" i="3"/>
  <c r="K233" i="3"/>
  <c r="J233" i="3"/>
  <c r="K232" i="3"/>
  <c r="J232" i="3"/>
  <c r="K198" i="5" s="1"/>
  <c r="K231" i="3"/>
  <c r="L275" i="5" s="1"/>
  <c r="J231" i="3"/>
  <c r="K275" i="5" s="1"/>
  <c r="K230" i="3"/>
  <c r="L200" i="5" s="1"/>
  <c r="J230" i="3"/>
  <c r="K200" i="5" s="1"/>
  <c r="K229" i="3"/>
  <c r="J229" i="3"/>
  <c r="K201" i="5" s="1"/>
  <c r="K228" i="3"/>
  <c r="L194" i="5" s="1"/>
  <c r="J228" i="3"/>
  <c r="K194" i="5" s="1"/>
  <c r="K227" i="3"/>
  <c r="J227" i="3"/>
  <c r="K272" i="5" s="1"/>
  <c r="K226" i="3"/>
  <c r="J226" i="3"/>
  <c r="K193" i="5" s="1"/>
  <c r="K225" i="3"/>
  <c r="L199" i="5" s="1"/>
  <c r="J225" i="3"/>
  <c r="K199" i="5" s="1"/>
  <c r="L224" i="3"/>
  <c r="K224" i="3"/>
  <c r="J224" i="3"/>
  <c r="K223" i="3"/>
  <c r="J223" i="3"/>
  <c r="K222" i="3"/>
  <c r="J222" i="3"/>
  <c r="L222" i="3" s="1"/>
  <c r="K221" i="3"/>
  <c r="L221" i="3" s="1"/>
  <c r="J221" i="3"/>
  <c r="K220" i="3"/>
  <c r="J220" i="3"/>
  <c r="K219" i="3"/>
  <c r="J219" i="3"/>
  <c r="K245" i="5" s="1"/>
  <c r="K218" i="3"/>
  <c r="J218" i="3"/>
  <c r="K277" i="5" s="1"/>
  <c r="K217" i="3"/>
  <c r="J217" i="3"/>
  <c r="K247" i="5" s="1"/>
  <c r="K216" i="3"/>
  <c r="J216" i="3"/>
  <c r="K248" i="5" s="1"/>
  <c r="K215" i="3"/>
  <c r="L294" i="5" s="1"/>
  <c r="J215" i="3"/>
  <c r="K294" i="5" s="1"/>
  <c r="L214" i="3"/>
  <c r="M244" i="5" s="1"/>
  <c r="K214" i="3"/>
  <c r="L244" i="5" s="1"/>
  <c r="J214" i="3"/>
  <c r="K244" i="5" s="1"/>
  <c r="K213" i="3"/>
  <c r="L197" i="5" s="1"/>
  <c r="J213" i="3"/>
  <c r="K197" i="5" s="1"/>
  <c r="K212" i="3"/>
  <c r="L246" i="5" s="1"/>
  <c r="J212" i="3"/>
  <c r="K246" i="5" s="1"/>
  <c r="K211" i="3"/>
  <c r="J211" i="3"/>
  <c r="K195" i="5" s="1"/>
  <c r="L210" i="3"/>
  <c r="K210" i="3"/>
  <c r="J210" i="3"/>
  <c r="K209" i="3"/>
  <c r="J209" i="3"/>
  <c r="K208" i="3"/>
  <c r="J208" i="3"/>
  <c r="K207" i="3"/>
  <c r="J207" i="3"/>
  <c r="K206" i="3"/>
  <c r="L206" i="3" s="1"/>
  <c r="J206" i="3"/>
  <c r="K205" i="3"/>
  <c r="L243" i="5" s="1"/>
  <c r="J205" i="3"/>
  <c r="K243" i="5" s="1"/>
  <c r="K204" i="3"/>
  <c r="L241" i="5" s="1"/>
  <c r="J204" i="3"/>
  <c r="K241" i="5" s="1"/>
  <c r="K203" i="3"/>
  <c r="J203" i="3"/>
  <c r="K242" i="5" s="1"/>
  <c r="K202" i="3"/>
  <c r="J202" i="3"/>
  <c r="K239" i="5" s="1"/>
  <c r="K201" i="3"/>
  <c r="J201" i="3"/>
  <c r="K240" i="5" s="1"/>
  <c r="K200" i="3"/>
  <c r="J200" i="3"/>
  <c r="K235" i="5" s="1"/>
  <c r="L199" i="3"/>
  <c r="K199" i="3"/>
  <c r="J199" i="3"/>
  <c r="K198" i="3"/>
  <c r="L198" i="3" s="1"/>
  <c r="J198" i="3"/>
  <c r="L197" i="3"/>
  <c r="K197" i="3"/>
  <c r="J197" i="3"/>
  <c r="K196" i="3"/>
  <c r="J196" i="3"/>
  <c r="K195" i="3"/>
  <c r="J195" i="3"/>
  <c r="K194" i="3"/>
  <c r="L292" i="5" s="1"/>
  <c r="J194" i="3"/>
  <c r="K292" i="5" s="1"/>
  <c r="K193" i="3"/>
  <c r="J193" i="3"/>
  <c r="K260" i="5" s="1"/>
  <c r="K192" i="3"/>
  <c r="L259" i="5" s="1"/>
  <c r="J192" i="3"/>
  <c r="K259" i="5" s="1"/>
  <c r="K191" i="3"/>
  <c r="J191" i="3"/>
  <c r="K280" i="5" s="1"/>
  <c r="K190" i="3"/>
  <c r="J190" i="3"/>
  <c r="K278" i="5" s="1"/>
  <c r="K189" i="3"/>
  <c r="L279" i="5" s="1"/>
  <c r="J189" i="3"/>
  <c r="K279" i="5" s="1"/>
  <c r="K188" i="3"/>
  <c r="J188" i="3"/>
  <c r="K281" i="5" s="1"/>
  <c r="K187" i="3"/>
  <c r="L270" i="5" s="1"/>
  <c r="J187" i="3"/>
  <c r="K270" i="5" s="1"/>
  <c r="L186" i="3"/>
  <c r="M271" i="5" s="1"/>
  <c r="K186" i="3"/>
  <c r="L271" i="5" s="1"/>
  <c r="J186" i="3"/>
  <c r="K271" i="5" s="1"/>
  <c r="K185" i="3"/>
  <c r="J185" i="3"/>
  <c r="K269" i="5" s="1"/>
  <c r="L184" i="3"/>
  <c r="K184" i="3"/>
  <c r="J184" i="3"/>
  <c r="K183" i="3"/>
  <c r="L183" i="3" s="1"/>
  <c r="J183" i="3"/>
  <c r="K182" i="3"/>
  <c r="J182" i="3"/>
  <c r="K181" i="3"/>
  <c r="J181" i="3"/>
  <c r="K180" i="3"/>
  <c r="J180" i="3"/>
  <c r="K179" i="3"/>
  <c r="L303" i="5" s="1"/>
  <c r="J179" i="3"/>
  <c r="K303" i="5" s="1"/>
  <c r="K178" i="3"/>
  <c r="L234" i="5" s="1"/>
  <c r="J178" i="3"/>
  <c r="K234" i="5" s="1"/>
  <c r="K177" i="3"/>
  <c r="L290" i="5" s="1"/>
  <c r="J177" i="3"/>
  <c r="K290" i="5" s="1"/>
  <c r="K176" i="3"/>
  <c r="L250" i="5" s="1"/>
  <c r="J176" i="3"/>
  <c r="K250" i="5" s="1"/>
  <c r="K175" i="3"/>
  <c r="J175" i="3"/>
  <c r="K302" i="5" s="1"/>
  <c r="K174" i="3"/>
  <c r="J174" i="3"/>
  <c r="K249" i="5" s="1"/>
  <c r="K173" i="3"/>
  <c r="J173" i="3"/>
  <c r="K293" i="5" s="1"/>
  <c r="L172" i="3"/>
  <c r="K172" i="3"/>
  <c r="J172" i="3"/>
  <c r="K171" i="3"/>
  <c r="L171" i="3" s="1"/>
  <c r="J171" i="3"/>
  <c r="K170" i="3"/>
  <c r="J170" i="3"/>
  <c r="L169" i="3"/>
  <c r="K169" i="3"/>
  <c r="J169" i="3"/>
  <c r="K168" i="3"/>
  <c r="J168" i="3"/>
  <c r="K167" i="3"/>
  <c r="L237" i="5" s="1"/>
  <c r="J167" i="3"/>
  <c r="K237" i="5" s="1"/>
  <c r="K166" i="3"/>
  <c r="L305" i="5" s="1"/>
  <c r="J166" i="3"/>
  <c r="K305" i="5" s="1"/>
  <c r="K165" i="3"/>
  <c r="J165" i="3"/>
  <c r="K304" i="5" s="1"/>
  <c r="K164" i="3"/>
  <c r="L301" i="5" s="1"/>
  <c r="J164" i="3"/>
  <c r="K301" i="5" s="1"/>
  <c r="K163" i="3"/>
  <c r="J163" i="3"/>
  <c r="K313" i="5" s="1"/>
  <c r="K162" i="3"/>
  <c r="J162" i="3"/>
  <c r="K238" i="5" s="1"/>
  <c r="K161" i="3"/>
  <c r="L300" i="5" s="1"/>
  <c r="J161" i="3"/>
  <c r="K300" i="5" s="1"/>
  <c r="L160" i="3"/>
  <c r="K160" i="3"/>
  <c r="J160" i="3"/>
  <c r="K159" i="3"/>
  <c r="J159" i="3"/>
  <c r="K158" i="3"/>
  <c r="J158" i="3"/>
  <c r="L158" i="3" s="1"/>
  <c r="K157" i="3"/>
  <c r="L157" i="3" s="1"/>
  <c r="J157" i="3"/>
  <c r="K156" i="3"/>
  <c r="J156" i="3"/>
  <c r="K155" i="3"/>
  <c r="J155" i="3"/>
  <c r="K312" i="5" s="1"/>
  <c r="K154" i="3"/>
  <c r="J154" i="3"/>
  <c r="K236" i="5" s="1"/>
  <c r="K153" i="3"/>
  <c r="J153" i="3"/>
  <c r="K314" i="5" s="1"/>
  <c r="K152" i="3"/>
  <c r="J152" i="3"/>
  <c r="K233" i="5" s="1"/>
  <c r="K151" i="3"/>
  <c r="L217" i="5" s="1"/>
  <c r="J151" i="3"/>
  <c r="K217" i="5" s="1"/>
  <c r="L150" i="3"/>
  <c r="K150" i="3"/>
  <c r="J150" i="3"/>
  <c r="K149" i="3"/>
  <c r="L149" i="3" s="1"/>
  <c r="J149" i="3"/>
  <c r="K148" i="3"/>
  <c r="J148" i="3"/>
  <c r="K147" i="3"/>
  <c r="L147" i="3" s="1"/>
  <c r="J147" i="3"/>
  <c r="K146" i="3"/>
  <c r="J146" i="3"/>
  <c r="K145" i="3"/>
  <c r="J145" i="3"/>
  <c r="K220" i="5" s="1"/>
  <c r="K144" i="3"/>
  <c r="J144" i="3"/>
  <c r="K221" i="5" s="1"/>
  <c r="K143" i="3"/>
  <c r="L216" i="5" s="1"/>
  <c r="J143" i="3"/>
  <c r="K216" i="5" s="1"/>
  <c r="K142" i="3"/>
  <c r="L218" i="5" s="1"/>
  <c r="J142" i="3"/>
  <c r="K218" i="5" s="1"/>
  <c r="L141" i="3"/>
  <c r="M219" i="5" s="1"/>
  <c r="K141" i="3"/>
  <c r="L219" i="5" s="1"/>
  <c r="J141" i="3"/>
  <c r="K219" i="5" s="1"/>
  <c r="L140" i="3"/>
  <c r="K140" i="3"/>
  <c r="J140" i="3"/>
  <c r="K139" i="3"/>
  <c r="J139" i="3"/>
  <c r="L138" i="3"/>
  <c r="K138" i="3"/>
  <c r="J138" i="3"/>
  <c r="K137" i="3"/>
  <c r="L137" i="3" s="1"/>
  <c r="J137" i="3"/>
  <c r="K136" i="3"/>
  <c r="J136" i="3"/>
  <c r="K135" i="3"/>
  <c r="J135" i="3"/>
  <c r="K214" i="5" s="1"/>
  <c r="K134" i="3"/>
  <c r="J134" i="3"/>
  <c r="K183" i="5" s="1"/>
  <c r="L133" i="3"/>
  <c r="M185" i="5" s="1"/>
  <c r="K133" i="3"/>
  <c r="L185" i="5" s="1"/>
  <c r="J133" i="3"/>
  <c r="K185" i="5" s="1"/>
  <c r="K132" i="3"/>
  <c r="J132" i="3"/>
  <c r="K181" i="5" s="1"/>
  <c r="K131" i="3"/>
  <c r="L329" i="5" s="1"/>
  <c r="J131" i="3"/>
  <c r="K329" i="5" s="1"/>
  <c r="K130" i="3"/>
  <c r="L328" i="5" s="1"/>
  <c r="J130" i="3"/>
  <c r="K328" i="5" s="1"/>
  <c r="K129" i="3"/>
  <c r="J129" i="3"/>
  <c r="K225" i="5" s="1"/>
  <c r="L128" i="3"/>
  <c r="K128" i="3"/>
  <c r="J128" i="3"/>
  <c r="K127" i="3"/>
  <c r="J127" i="3"/>
  <c r="K126" i="3"/>
  <c r="J126" i="3"/>
  <c r="K125" i="3"/>
  <c r="J125" i="3"/>
  <c r="K124" i="3"/>
  <c r="L124" i="3" s="1"/>
  <c r="J124" i="3"/>
  <c r="K123" i="3"/>
  <c r="L208" i="5" s="1"/>
  <c r="J123" i="3"/>
  <c r="K208" i="5" s="1"/>
  <c r="K122" i="3"/>
  <c r="L210" i="5" s="1"/>
  <c r="J122" i="3"/>
  <c r="K210" i="5" s="1"/>
  <c r="L121" i="3"/>
  <c r="M327" i="5" s="1"/>
  <c r="K121" i="3"/>
  <c r="L327" i="5" s="1"/>
  <c r="J121" i="3"/>
  <c r="K327" i="5" s="1"/>
  <c r="K120" i="3"/>
  <c r="L326" i="5" s="1"/>
  <c r="J120" i="3"/>
  <c r="K326" i="5" s="1"/>
  <c r="K119" i="3"/>
  <c r="J119" i="3"/>
  <c r="K324" i="5" s="1"/>
  <c r="K118" i="3"/>
  <c r="J118" i="3"/>
  <c r="K322" i="5" s="1"/>
  <c r="L117" i="3"/>
  <c r="K117" i="3"/>
  <c r="J117" i="3"/>
  <c r="K116" i="3"/>
  <c r="L116" i="3" s="1"/>
  <c r="J116" i="3"/>
  <c r="K115" i="3"/>
  <c r="J115" i="3"/>
  <c r="L114" i="3"/>
  <c r="K114" i="3"/>
  <c r="J114" i="3"/>
  <c r="K113" i="3"/>
  <c r="L113" i="3" s="1"/>
  <c r="J113" i="3"/>
  <c r="K112" i="3"/>
  <c r="L215" i="5" s="1"/>
  <c r="J112" i="3"/>
  <c r="K215" i="5" s="1"/>
  <c r="K111" i="3"/>
  <c r="J111" i="3"/>
  <c r="K321" i="5" s="1"/>
  <c r="K110" i="3"/>
  <c r="J110" i="3"/>
  <c r="K342" i="5" s="1"/>
  <c r="K109" i="3"/>
  <c r="J109" i="3"/>
  <c r="K226" i="5" s="1"/>
  <c r="K108" i="3"/>
  <c r="J108" i="3"/>
  <c r="K336" i="5" s="1"/>
  <c r="K107" i="3"/>
  <c r="L335" i="5" s="1"/>
  <c r="J107" i="3"/>
  <c r="K335" i="5" s="1"/>
  <c r="L106" i="3"/>
  <c r="K106" i="3"/>
  <c r="J106" i="3"/>
  <c r="K105" i="3"/>
  <c r="L105" i="3" s="1"/>
  <c r="J105" i="3"/>
  <c r="K104" i="3"/>
  <c r="J104" i="3"/>
  <c r="K103" i="3"/>
  <c r="L103" i="3" s="1"/>
  <c r="J103" i="3"/>
  <c r="K102" i="3"/>
  <c r="L102" i="3" s="1"/>
  <c r="J102" i="3"/>
  <c r="K101" i="3"/>
  <c r="J101" i="3"/>
  <c r="K332" i="5" s="1"/>
  <c r="K100" i="3"/>
  <c r="J100" i="3"/>
  <c r="K341" i="5" s="1"/>
  <c r="K99" i="3"/>
  <c r="L340" i="5" s="1"/>
  <c r="J99" i="3"/>
  <c r="K340" i="5" s="1"/>
  <c r="L98" i="3"/>
  <c r="M337" i="5" s="1"/>
  <c r="K98" i="3"/>
  <c r="L337" i="5" s="1"/>
  <c r="J98" i="3"/>
  <c r="K337" i="5" s="1"/>
  <c r="K97" i="3"/>
  <c r="L331" i="5" s="1"/>
  <c r="J97" i="3"/>
  <c r="K331" i="5" s="1"/>
  <c r="K96" i="3"/>
  <c r="L330" i="5" s="1"/>
  <c r="J96" i="3"/>
  <c r="K330" i="5" s="1"/>
  <c r="K95" i="3"/>
  <c r="J95" i="3"/>
  <c r="K334" i="5" s="1"/>
  <c r="K94" i="3"/>
  <c r="J94" i="3"/>
  <c r="K333" i="5" s="1"/>
  <c r="K93" i="3"/>
  <c r="J93" i="3"/>
  <c r="K338" i="5" s="1"/>
  <c r="L92" i="3"/>
  <c r="K92" i="3"/>
  <c r="J92" i="3"/>
  <c r="K91" i="3"/>
  <c r="J91" i="3"/>
  <c r="K90" i="3"/>
  <c r="J90" i="3"/>
  <c r="L89" i="3"/>
  <c r="K89" i="3"/>
  <c r="J89" i="3"/>
  <c r="K88" i="3"/>
  <c r="L88" i="3" s="1"/>
  <c r="J88" i="3"/>
  <c r="K87" i="3"/>
  <c r="L196" i="5" s="1"/>
  <c r="J87" i="3"/>
  <c r="K196" i="5" s="1"/>
  <c r="L86" i="3"/>
  <c r="M28" i="5" s="1"/>
  <c r="K86" i="3"/>
  <c r="L28" i="5" s="1"/>
  <c r="J86" i="3"/>
  <c r="K28" i="5" s="1"/>
  <c r="K85" i="3"/>
  <c r="J85" i="3"/>
  <c r="K167" i="5" s="1"/>
  <c r="K84" i="3"/>
  <c r="L209" i="5" s="1"/>
  <c r="J84" i="3"/>
  <c r="K209" i="5" s="1"/>
  <c r="K83" i="3"/>
  <c r="J83" i="3"/>
  <c r="K323" i="5" s="1"/>
  <c r="K82" i="3"/>
  <c r="J82" i="3"/>
  <c r="K320" i="5" s="1"/>
  <c r="K81" i="3"/>
  <c r="L227" i="5" s="1"/>
  <c r="J81" i="3"/>
  <c r="K227" i="5" s="1"/>
  <c r="K80" i="3"/>
  <c r="J80" i="3"/>
  <c r="K325" i="5" s="1"/>
  <c r="K79" i="3"/>
  <c r="L343" i="5" s="1"/>
  <c r="J79" i="3"/>
  <c r="K343" i="5" s="1"/>
  <c r="L78" i="3"/>
  <c r="K78" i="3"/>
  <c r="J78" i="3"/>
  <c r="K77" i="3"/>
  <c r="J77" i="3"/>
  <c r="K76" i="3"/>
  <c r="J76" i="3"/>
  <c r="K75" i="3"/>
  <c r="L75" i="3" s="1"/>
  <c r="J75" i="3"/>
  <c r="K74" i="3"/>
  <c r="J74" i="3"/>
  <c r="K73" i="3"/>
  <c r="L177" i="5" s="1"/>
  <c r="J73" i="3"/>
  <c r="K177" i="5" s="1"/>
  <c r="K72" i="3"/>
  <c r="J72" i="3"/>
  <c r="K388" i="5" s="1"/>
  <c r="K71" i="3"/>
  <c r="L387" i="5" s="1"/>
  <c r="J71" i="3"/>
  <c r="K387" i="5" s="1"/>
  <c r="L70" i="3"/>
  <c r="M189" i="5" s="1"/>
  <c r="K70" i="3"/>
  <c r="L189" i="5" s="1"/>
  <c r="J70" i="3"/>
  <c r="K189" i="5" s="1"/>
  <c r="K69" i="3"/>
  <c r="J69" i="3"/>
  <c r="K176" i="5" s="1"/>
  <c r="K68" i="3"/>
  <c r="L175" i="5" s="1"/>
  <c r="J68" i="3"/>
  <c r="K175" i="5" s="1"/>
  <c r="K67" i="3"/>
  <c r="J67" i="3"/>
  <c r="K339" i="5" s="1"/>
  <c r="K66" i="3"/>
  <c r="J66" i="3"/>
  <c r="K211" i="5" s="1"/>
  <c r="K65" i="3"/>
  <c r="L390" i="5" s="1"/>
  <c r="J65" i="3"/>
  <c r="K390" i="5" s="1"/>
  <c r="K64" i="3"/>
  <c r="J64" i="3"/>
  <c r="K174" i="5" s="1"/>
  <c r="L63" i="3"/>
  <c r="K63" i="3"/>
  <c r="J63" i="3"/>
  <c r="K62" i="3"/>
  <c r="L62" i="3" s="1"/>
  <c r="J62" i="3"/>
  <c r="K61" i="3"/>
  <c r="J61" i="3"/>
  <c r="L61" i="3" s="1"/>
  <c r="K60" i="3"/>
  <c r="J60" i="3"/>
  <c r="K59" i="3"/>
  <c r="J59" i="3"/>
  <c r="K58" i="3"/>
  <c r="J58" i="3"/>
  <c r="K356" i="5" s="1"/>
  <c r="K57" i="3"/>
  <c r="J57" i="3"/>
  <c r="K355" i="5" s="1"/>
  <c r="K56" i="3"/>
  <c r="J56" i="3"/>
  <c r="K379" i="5" s="1"/>
  <c r="K55" i="3"/>
  <c r="L173" i="5" s="1"/>
  <c r="J55" i="3"/>
  <c r="K173" i="5" s="1"/>
  <c r="L54" i="3"/>
  <c r="M354" i="5" s="1"/>
  <c r="K54" i="3"/>
  <c r="L354" i="5" s="1"/>
  <c r="J54" i="3"/>
  <c r="K354" i="5" s="1"/>
  <c r="L53" i="3"/>
  <c r="M353" i="5" s="1"/>
  <c r="K53" i="3"/>
  <c r="L353" i="5" s="1"/>
  <c r="J53" i="3"/>
  <c r="K353" i="5" s="1"/>
  <c r="K52" i="3"/>
  <c r="L352" i="5" s="1"/>
  <c r="J52" i="3"/>
  <c r="K352" i="5" s="1"/>
  <c r="K51" i="3"/>
  <c r="J51" i="3"/>
  <c r="K172" i="5" s="1"/>
  <c r="K50" i="3"/>
  <c r="J50" i="3"/>
  <c r="K351" i="5" s="1"/>
  <c r="L49" i="3"/>
  <c r="K49" i="3"/>
  <c r="J49" i="3"/>
  <c r="K48" i="3"/>
  <c r="L48" i="3" s="1"/>
  <c r="J48" i="3"/>
  <c r="K47" i="3"/>
  <c r="J47" i="3"/>
  <c r="L46" i="3"/>
  <c r="K46" i="3"/>
  <c r="J46" i="3"/>
  <c r="K45" i="3"/>
  <c r="L45" i="3" s="1"/>
  <c r="J45" i="3"/>
  <c r="K44" i="3"/>
  <c r="L375" i="5" s="1"/>
  <c r="J44" i="3"/>
  <c r="K375" i="5" s="1"/>
  <c r="K43" i="3"/>
  <c r="J43" i="3"/>
  <c r="K378" i="5" s="1"/>
  <c r="K42" i="3"/>
  <c r="J42" i="3"/>
  <c r="K376" i="5" s="1"/>
  <c r="K41" i="3"/>
  <c r="J41" i="3"/>
  <c r="K381" i="5" s="1"/>
  <c r="K40" i="3"/>
  <c r="J40" i="3"/>
  <c r="K377" i="5" s="1"/>
  <c r="K39" i="3"/>
  <c r="L380" i="5" s="1"/>
  <c r="J39" i="3"/>
  <c r="K380" i="5" s="1"/>
  <c r="K38" i="3"/>
  <c r="L374" i="5" s="1"/>
  <c r="J38" i="3"/>
  <c r="K374" i="5" s="1"/>
  <c r="L37" i="3"/>
  <c r="M373" i="5" s="1"/>
  <c r="K37" i="3"/>
  <c r="L373" i="5" s="1"/>
  <c r="J37" i="3"/>
  <c r="K373" i="5" s="1"/>
  <c r="K36" i="3"/>
  <c r="L372" i="5" s="1"/>
  <c r="J36" i="3"/>
  <c r="K372" i="5" s="1"/>
  <c r="K35" i="3"/>
  <c r="J35" i="3"/>
  <c r="K371" i="5" s="1"/>
  <c r="L34" i="3"/>
  <c r="K34" i="3"/>
  <c r="J34" i="3"/>
  <c r="K33" i="3"/>
  <c r="J33" i="3"/>
  <c r="K32" i="3"/>
  <c r="J32" i="3"/>
  <c r="K31" i="3"/>
  <c r="J31" i="3"/>
  <c r="L30" i="3"/>
  <c r="K30" i="3"/>
  <c r="J30" i="3"/>
  <c r="L29" i="3"/>
  <c r="M383" i="5" s="1"/>
  <c r="K29" i="3"/>
  <c r="L383" i="5" s="1"/>
  <c r="J29" i="3"/>
  <c r="K383" i="5" s="1"/>
  <c r="K28" i="3"/>
  <c r="L368" i="5" s="1"/>
  <c r="J28" i="3"/>
  <c r="K368" i="5" s="1"/>
  <c r="K27" i="3"/>
  <c r="J27" i="3"/>
  <c r="K382" i="5" s="1"/>
  <c r="K26" i="3"/>
  <c r="J26" i="3"/>
  <c r="K370" i="5" s="1"/>
  <c r="K25" i="3"/>
  <c r="J25" i="3"/>
  <c r="K367" i="5" s="1"/>
  <c r="L24" i="3"/>
  <c r="K24" i="3"/>
  <c r="J24" i="3"/>
  <c r="K23" i="3"/>
  <c r="L23" i="3" s="1"/>
  <c r="J23" i="3"/>
  <c r="K22" i="3"/>
  <c r="L22" i="3" s="1"/>
  <c r="J22" i="3"/>
  <c r="K21" i="3"/>
  <c r="L21" i="3" s="1"/>
  <c r="J21" i="3"/>
  <c r="K20" i="3"/>
  <c r="L20" i="3" s="1"/>
  <c r="J20" i="3"/>
  <c r="K19" i="3"/>
  <c r="L171" i="5" s="1"/>
  <c r="J19" i="3"/>
  <c r="K171" i="5" s="1"/>
  <c r="K18" i="3"/>
  <c r="L369" i="5" s="1"/>
  <c r="J18" i="3"/>
  <c r="K369" i="5" s="1"/>
  <c r="K17" i="3"/>
  <c r="J17" i="3"/>
  <c r="K366" i="5" s="1"/>
  <c r="K16" i="3"/>
  <c r="L365" i="5" s="1"/>
  <c r="J16" i="3"/>
  <c r="K365" i="5" s="1"/>
  <c r="K15" i="3"/>
  <c r="J15" i="3"/>
  <c r="K170" i="5" s="1"/>
  <c r="K14" i="3"/>
  <c r="J14" i="3"/>
  <c r="K364" i="5" s="1"/>
  <c r="L13" i="3"/>
  <c r="K13" i="3"/>
  <c r="J13" i="3"/>
  <c r="K12" i="3"/>
  <c r="K2" i="6" s="1"/>
  <c r="J12" i="3"/>
  <c r="J2" i="6" s="1"/>
  <c r="K11" i="3"/>
  <c r="J11" i="3"/>
  <c r="K10" i="3"/>
  <c r="J10" i="3"/>
  <c r="K9" i="3"/>
  <c r="J9" i="3"/>
  <c r="L9" i="3" s="1"/>
  <c r="K8" i="3"/>
  <c r="J8" i="3"/>
  <c r="K169" i="5" s="1"/>
  <c r="K7" i="3"/>
  <c r="L363" i="5" s="1"/>
  <c r="J7" i="3"/>
  <c r="K363" i="5" s="1"/>
  <c r="K6" i="3"/>
  <c r="J6" i="3"/>
  <c r="K362" i="5" s="1"/>
  <c r="K5" i="3"/>
  <c r="J5" i="3"/>
  <c r="K361" i="5" s="1"/>
  <c r="K4" i="3"/>
  <c r="J4" i="3"/>
  <c r="K384" i="5" s="1"/>
  <c r="K3" i="3"/>
  <c r="L168" i="5" s="1"/>
  <c r="J3" i="3"/>
  <c r="K168" i="5" s="1"/>
  <c r="K2" i="3"/>
  <c r="L360" i="5" s="1"/>
  <c r="J2" i="3"/>
  <c r="M2" i="2"/>
  <c r="H360" i="5" s="1"/>
  <c r="N639" i="2"/>
  <c r="M639" i="2"/>
  <c r="N638" i="2"/>
  <c r="M638" i="2"/>
  <c r="N637" i="2"/>
  <c r="M637" i="2"/>
  <c r="N636" i="2"/>
  <c r="M636" i="2"/>
  <c r="N635" i="2"/>
  <c r="M635" i="2"/>
  <c r="N634" i="2"/>
  <c r="M634" i="2"/>
  <c r="H417" i="5" s="1"/>
  <c r="N633" i="2"/>
  <c r="M633" i="2"/>
  <c r="H17" i="5" s="1"/>
  <c r="N632" i="2"/>
  <c r="M632" i="2"/>
  <c r="H16" i="5" s="1"/>
  <c r="N631" i="2"/>
  <c r="M631" i="2"/>
  <c r="H416" i="5" s="1"/>
  <c r="N630" i="2"/>
  <c r="M630" i="2"/>
  <c r="H419" i="5" s="1"/>
  <c r="N629" i="2"/>
  <c r="M629" i="2"/>
  <c r="H415" i="5" s="1"/>
  <c r="N628" i="2"/>
  <c r="M628" i="2"/>
  <c r="H112" i="5" s="1"/>
  <c r="N627" i="2"/>
  <c r="M627" i="2"/>
  <c r="H15" i="5" s="1"/>
  <c r="N626" i="2"/>
  <c r="M626" i="2"/>
  <c r="H14" i="5" s="1"/>
  <c r="N625" i="2"/>
  <c r="M625" i="2"/>
  <c r="H13" i="5" s="1"/>
  <c r="N624" i="2"/>
  <c r="M624" i="2"/>
  <c r="H418" i="5" s="1"/>
  <c r="N623" i="2"/>
  <c r="M623" i="2"/>
  <c r="H12" i="5" s="1"/>
  <c r="N622" i="2"/>
  <c r="M622" i="2"/>
  <c r="H424" i="5" s="1"/>
  <c r="N621" i="2"/>
  <c r="M621" i="2"/>
  <c r="H79" i="5" s="1"/>
  <c r="N620" i="2"/>
  <c r="M620" i="2"/>
  <c r="H111" i="5" s="1"/>
  <c r="N619" i="2"/>
  <c r="M619" i="2"/>
  <c r="H420" i="5" s="1"/>
  <c r="N618" i="2"/>
  <c r="M618" i="2"/>
  <c r="H422" i="5" s="1"/>
  <c r="N617" i="2"/>
  <c r="M617" i="2"/>
  <c r="H421" i="5" s="1"/>
  <c r="N616" i="2"/>
  <c r="M616" i="2"/>
  <c r="H414" i="5" s="1"/>
  <c r="N615" i="2"/>
  <c r="M615" i="2"/>
  <c r="H11" i="5" s="1"/>
  <c r="N614" i="2"/>
  <c r="M614" i="2"/>
  <c r="N613" i="2"/>
  <c r="M613" i="2"/>
  <c r="N612" i="2"/>
  <c r="M612" i="2"/>
  <c r="N611" i="2"/>
  <c r="M611" i="2"/>
  <c r="N610" i="2"/>
  <c r="M610" i="2"/>
  <c r="N609" i="2"/>
  <c r="M609" i="2"/>
  <c r="H73" i="5" s="1"/>
  <c r="N608" i="2"/>
  <c r="M608" i="2"/>
  <c r="H20" i="5" s="1"/>
  <c r="N607" i="2"/>
  <c r="M607" i="2"/>
  <c r="H115" i="5" s="1"/>
  <c r="N606" i="2"/>
  <c r="M606" i="2"/>
  <c r="H19" i="5" s="1"/>
  <c r="N605" i="2"/>
  <c r="M605" i="2"/>
  <c r="H114" i="5" s="1"/>
  <c r="N604" i="2"/>
  <c r="M604" i="2"/>
  <c r="H110" i="5" s="1"/>
  <c r="N603" i="2"/>
  <c r="M603" i="2"/>
  <c r="H89" i="5" s="1"/>
  <c r="N602" i="2"/>
  <c r="M602" i="2"/>
  <c r="H109" i="5" s="1"/>
  <c r="N601" i="2"/>
  <c r="M601" i="2"/>
  <c r="N600" i="2"/>
  <c r="M600" i="2"/>
  <c r="H88" i="5" s="1"/>
  <c r="N599" i="2"/>
  <c r="M599" i="2"/>
  <c r="H87" i="5" s="1"/>
  <c r="N598" i="2"/>
  <c r="M598" i="2"/>
  <c r="H48" i="5" s="1"/>
  <c r="N597" i="2"/>
  <c r="M597" i="2"/>
  <c r="H108" i="5" s="1"/>
  <c r="N596" i="2"/>
  <c r="M596" i="2"/>
  <c r="H26" i="5" s="1"/>
  <c r="N595" i="2"/>
  <c r="M595" i="2"/>
  <c r="H113" i="5" s="1"/>
  <c r="N594" i="2"/>
  <c r="M594" i="2"/>
  <c r="H27" i="5" s="1"/>
  <c r="N593" i="2"/>
  <c r="M593" i="2"/>
  <c r="H18" i="5" s="1"/>
  <c r="N592" i="2"/>
  <c r="M592" i="2"/>
  <c r="H10" i="5" s="1"/>
  <c r="N591" i="2"/>
  <c r="M591" i="2"/>
  <c r="H166" i="5" s="1"/>
  <c r="N590" i="2"/>
  <c r="M590" i="2"/>
  <c r="H165" i="5" s="1"/>
  <c r="N589" i="2"/>
  <c r="M589" i="2"/>
  <c r="H391" i="5" s="1"/>
  <c r="N588" i="2"/>
  <c r="M588" i="2"/>
  <c r="H41" i="5" s="1"/>
  <c r="N587" i="2"/>
  <c r="M587" i="2"/>
  <c r="H139" i="5" s="1"/>
  <c r="N586" i="2"/>
  <c r="M586" i="2"/>
  <c r="H410" i="5" s="1"/>
  <c r="N585" i="2"/>
  <c r="M585" i="2"/>
  <c r="N584" i="2"/>
  <c r="M584" i="2"/>
  <c r="H47" i="5" s="1"/>
  <c r="N583" i="2"/>
  <c r="M583" i="2"/>
  <c r="H385" i="5" s="1"/>
  <c r="N582" i="2"/>
  <c r="M582" i="2"/>
  <c r="H45" i="5" s="1"/>
  <c r="N581" i="2"/>
  <c r="M581" i="2"/>
  <c r="H46" i="5" s="1"/>
  <c r="N580" i="2"/>
  <c r="M580" i="2"/>
  <c r="H156" i="5" s="1"/>
  <c r="N579" i="2"/>
  <c r="M579" i="2"/>
  <c r="H127" i="5" s="1"/>
  <c r="N578" i="2"/>
  <c r="M578" i="2"/>
  <c r="H178" i="5" s="1"/>
  <c r="N577" i="2"/>
  <c r="M577" i="2"/>
  <c r="H9" i="5" s="1"/>
  <c r="N576" i="2"/>
  <c r="M576" i="2"/>
  <c r="H164" i="5" s="1"/>
  <c r="N575" i="2"/>
  <c r="M575" i="2"/>
  <c r="H389" i="5" s="1"/>
  <c r="N574" i="2"/>
  <c r="M574" i="2"/>
  <c r="H162" i="5" s="1"/>
  <c r="N573" i="2"/>
  <c r="M573" i="2"/>
  <c r="H392" i="5" s="1"/>
  <c r="N572" i="2"/>
  <c r="M572" i="2"/>
  <c r="H163" i="5" s="1"/>
  <c r="N571" i="2"/>
  <c r="M571" i="2"/>
  <c r="H161" i="5" s="1"/>
  <c r="N570" i="2"/>
  <c r="M570" i="2"/>
  <c r="H8" i="5" s="1"/>
  <c r="N569" i="2"/>
  <c r="M569" i="2"/>
  <c r="H180" i="5" s="1"/>
  <c r="N568" i="2"/>
  <c r="M568" i="2"/>
  <c r="H423" i="5" s="1"/>
  <c r="N567" i="2"/>
  <c r="M567" i="2"/>
  <c r="H7" i="5" s="1"/>
  <c r="N566" i="2"/>
  <c r="M566" i="2"/>
  <c r="N565" i="2"/>
  <c r="M565" i="2"/>
  <c r="N564" i="2"/>
  <c r="M564" i="2"/>
  <c r="N563" i="2"/>
  <c r="M563" i="2"/>
  <c r="N562" i="2"/>
  <c r="M562" i="2"/>
  <c r="N561" i="2"/>
  <c r="M561" i="2"/>
  <c r="H72" i="5" s="1"/>
  <c r="N560" i="2"/>
  <c r="M560" i="2"/>
  <c r="N559" i="2"/>
  <c r="M559" i="2"/>
  <c r="H102" i="5" s="1"/>
  <c r="N558" i="2"/>
  <c r="M558" i="2"/>
  <c r="H86" i="5" s="1"/>
  <c r="N557" i="2"/>
  <c r="M557" i="2"/>
  <c r="H71" i="5" s="1"/>
  <c r="N556" i="2"/>
  <c r="M556" i="2"/>
  <c r="H67" i="5" s="1"/>
  <c r="N555" i="2"/>
  <c r="M555" i="2"/>
  <c r="H70" i="5" s="1"/>
  <c r="N554" i="2"/>
  <c r="M554" i="2"/>
  <c r="H80" i="5" s="1"/>
  <c r="N553" i="2"/>
  <c r="M553" i="2"/>
  <c r="H69" i="5" s="1"/>
  <c r="N552" i="2"/>
  <c r="M552" i="2"/>
  <c r="H68" i="5" s="1"/>
  <c r="N551" i="2"/>
  <c r="M551" i="2"/>
  <c r="H85" i="5" s="1"/>
  <c r="N550" i="2"/>
  <c r="M550" i="2"/>
  <c r="H359" i="5" s="1"/>
  <c r="N549" i="2"/>
  <c r="M549" i="2"/>
  <c r="H126" i="5" s="1"/>
  <c r="N548" i="2"/>
  <c r="M548" i="2"/>
  <c r="H40" i="5" s="1"/>
  <c r="N547" i="2"/>
  <c r="M547" i="2"/>
  <c r="H125" i="5" s="1"/>
  <c r="N546" i="2"/>
  <c r="M546" i="2"/>
  <c r="H155" i="5" s="1"/>
  <c r="N545" i="2"/>
  <c r="M545" i="2"/>
  <c r="H349" i="5" s="1"/>
  <c r="N544" i="2"/>
  <c r="M544" i="2"/>
  <c r="H348" i="5" s="1"/>
  <c r="N543" i="2"/>
  <c r="M543" i="2"/>
  <c r="H128" i="5" s="1"/>
  <c r="N542" i="2"/>
  <c r="M542" i="2"/>
  <c r="H39" i="5" s="1"/>
  <c r="N541" i="2"/>
  <c r="M541" i="2"/>
  <c r="H347" i="5" s="1"/>
  <c r="N540" i="2"/>
  <c r="M540" i="2"/>
  <c r="H44" i="5" s="1"/>
  <c r="N539" i="2"/>
  <c r="M539" i="2"/>
  <c r="H346" i="5" s="1"/>
  <c r="N538" i="2"/>
  <c r="M538" i="2"/>
  <c r="H357" i="5" s="1"/>
  <c r="N537" i="2"/>
  <c r="M537" i="2"/>
  <c r="H358" i="5" s="1"/>
  <c r="N536" i="2"/>
  <c r="M536" i="2"/>
  <c r="H38" i="5" s="1"/>
  <c r="N535" i="2"/>
  <c r="M535" i="2"/>
  <c r="H37" i="5" s="1"/>
  <c r="N534" i="2"/>
  <c r="M534" i="2"/>
  <c r="H345" i="5" s="1"/>
  <c r="N533" i="2"/>
  <c r="M533" i="2"/>
  <c r="H350" i="5" s="1"/>
  <c r="N532" i="2"/>
  <c r="M532" i="2"/>
  <c r="N531" i="2"/>
  <c r="M531" i="2"/>
  <c r="N530" i="2"/>
  <c r="M530" i="2"/>
  <c r="N529" i="2"/>
  <c r="M529" i="2"/>
  <c r="N528" i="2"/>
  <c r="M528" i="2"/>
  <c r="N527" i="2"/>
  <c r="M527" i="2"/>
  <c r="H54" i="5" s="1"/>
  <c r="N526" i="2"/>
  <c r="M526" i="2"/>
  <c r="H24" i="5" s="1"/>
  <c r="N525" i="2"/>
  <c r="M525" i="2"/>
  <c r="H23" i="5" s="1"/>
  <c r="N524" i="2"/>
  <c r="M524" i="2"/>
  <c r="H63" i="5" s="1"/>
  <c r="N523" i="2"/>
  <c r="M523" i="2"/>
  <c r="H97" i="5" s="1"/>
  <c r="N522" i="2"/>
  <c r="M522" i="2"/>
  <c r="H117" i="5" s="1"/>
  <c r="N521" i="2"/>
  <c r="M521" i="2"/>
  <c r="H22" i="5" s="1"/>
  <c r="N520" i="2"/>
  <c r="M520" i="2"/>
  <c r="H65" i="5" s="1"/>
  <c r="N519" i="2"/>
  <c r="M519" i="2"/>
  <c r="H62" i="5" s="1"/>
  <c r="N518" i="2"/>
  <c r="M518" i="2"/>
  <c r="H116" i="5" s="1"/>
  <c r="N517" i="2"/>
  <c r="M517" i="2"/>
  <c r="H53" i="5" s="1"/>
  <c r="N516" i="2"/>
  <c r="M516" i="2"/>
  <c r="H64" i="5" s="1"/>
  <c r="N515" i="2"/>
  <c r="M515" i="2"/>
  <c r="H52" i="5" s="1"/>
  <c r="N514" i="2"/>
  <c r="M514" i="2"/>
  <c r="H61" i="5" s="1"/>
  <c r="N513" i="2"/>
  <c r="M513" i="2"/>
  <c r="H101" i="5" s="1"/>
  <c r="N512" i="2"/>
  <c r="M512" i="2"/>
  <c r="H96" i="5" s="1"/>
  <c r="N511" i="2"/>
  <c r="M511" i="2"/>
  <c r="H21" i="5" s="1"/>
  <c r="N510" i="2"/>
  <c r="M510" i="2"/>
  <c r="H2" i="5" s="1"/>
  <c r="N509" i="2"/>
  <c r="M509" i="2"/>
  <c r="H66" i="5" s="1"/>
  <c r="N508" i="2"/>
  <c r="M508" i="2"/>
  <c r="N507" i="2"/>
  <c r="M507" i="2"/>
  <c r="N506" i="2"/>
  <c r="M506" i="2"/>
  <c r="N505" i="2"/>
  <c r="M505" i="2"/>
  <c r="N504" i="2"/>
  <c r="M504" i="2"/>
  <c r="N503" i="2"/>
  <c r="M503" i="2"/>
  <c r="H104" i="5" s="1"/>
  <c r="N502" i="2"/>
  <c r="M502" i="2"/>
  <c r="H42" i="5" s="1"/>
  <c r="N501" i="2"/>
  <c r="M501" i="2"/>
  <c r="H84" i="5" s="1"/>
  <c r="N500" i="2"/>
  <c r="M500" i="2"/>
  <c r="H98" i="5" s="1"/>
  <c r="N499" i="2"/>
  <c r="M499" i="2"/>
  <c r="H95" i="5" s="1"/>
  <c r="N498" i="2"/>
  <c r="M498" i="2"/>
  <c r="H83" i="5" s="1"/>
  <c r="N497" i="2"/>
  <c r="M497" i="2"/>
  <c r="H60" i="5" s="1"/>
  <c r="N496" i="2"/>
  <c r="M496" i="2"/>
  <c r="H131" i="5" s="1"/>
  <c r="N495" i="2"/>
  <c r="M495" i="2"/>
  <c r="H51" i="5" s="1"/>
  <c r="N494" i="2"/>
  <c r="M494" i="2"/>
  <c r="H94" i="5" s="1"/>
  <c r="N493" i="2"/>
  <c r="M493" i="2"/>
  <c r="H140" i="5" s="1"/>
  <c r="N492" i="2"/>
  <c r="M492" i="2"/>
  <c r="H103" i="5" s="1"/>
  <c r="N491" i="2"/>
  <c r="M491" i="2"/>
  <c r="H130" i="5" s="1"/>
  <c r="N490" i="2"/>
  <c r="M490" i="2"/>
  <c r="H82" i="5" s="1"/>
  <c r="N489" i="2"/>
  <c r="M489" i="2"/>
  <c r="H78" i="5" s="1"/>
  <c r="N488" i="2"/>
  <c r="M488" i="2"/>
  <c r="H135" i="5" s="1"/>
  <c r="N487" i="2"/>
  <c r="M487" i="2"/>
  <c r="H100" i="5" s="1"/>
  <c r="N486" i="2"/>
  <c r="M486" i="2"/>
  <c r="H93" i="5" s="1"/>
  <c r="N485" i="2"/>
  <c r="M485" i="2"/>
  <c r="H59" i="5" s="1"/>
  <c r="N484" i="2"/>
  <c r="M484" i="2"/>
  <c r="H50" i="5" s="1"/>
  <c r="N483" i="2"/>
  <c r="M483" i="2"/>
  <c r="H105" i="5" s="1"/>
  <c r="N482" i="2"/>
  <c r="M482" i="2"/>
  <c r="H58" i="5" s="1"/>
  <c r="N481" i="2"/>
  <c r="M481" i="2"/>
  <c r="H129" i="5" s="1"/>
  <c r="N480" i="2"/>
  <c r="M480" i="2"/>
  <c r="H141" i="5" s="1"/>
  <c r="N479" i="2"/>
  <c r="M479" i="2"/>
  <c r="H77" i="5" s="1"/>
  <c r="N478" i="2"/>
  <c r="M478" i="2"/>
  <c r="H92" i="5" s="1"/>
  <c r="N477" i="2"/>
  <c r="M477" i="2"/>
  <c r="H99" i="5" s="1"/>
  <c r="N476" i="2"/>
  <c r="M476" i="2"/>
  <c r="H134" i="5" s="1"/>
  <c r="N475" i="2"/>
  <c r="M475" i="2"/>
  <c r="H76" i="5" s="1"/>
  <c r="N474" i="2"/>
  <c r="M474" i="2"/>
  <c r="H57" i="5" s="1"/>
  <c r="N473" i="2"/>
  <c r="M473" i="2"/>
  <c r="H75" i="5" s="1"/>
  <c r="N472" i="2"/>
  <c r="M472" i="2"/>
  <c r="H106" i="5" s="1"/>
  <c r="N471" i="2"/>
  <c r="M471" i="2"/>
  <c r="H132" i="5" s="1"/>
  <c r="N470" i="2"/>
  <c r="M470" i="2"/>
  <c r="H136" i="5" s="1"/>
  <c r="N469" i="2"/>
  <c r="M469" i="2"/>
  <c r="H133" i="5" s="1"/>
  <c r="N468" i="2"/>
  <c r="M468" i="2"/>
  <c r="N467" i="2"/>
  <c r="M467" i="2"/>
  <c r="H74" i="5" s="1"/>
  <c r="N466" i="2"/>
  <c r="M466" i="2"/>
  <c r="H91" i="5" s="1"/>
  <c r="N465" i="2"/>
  <c r="M465" i="2"/>
  <c r="H107" i="5" s="1"/>
  <c r="N464" i="2"/>
  <c r="M464" i="2"/>
  <c r="N463" i="2"/>
  <c r="M463" i="2"/>
  <c r="H56" i="5" s="1"/>
  <c r="N462" i="2"/>
  <c r="M462" i="2"/>
  <c r="H55" i="5" s="1"/>
  <c r="N461" i="2"/>
  <c r="M461" i="2"/>
  <c r="H90" i="5" s="1"/>
  <c r="N460" i="2"/>
  <c r="M460" i="2"/>
  <c r="N459" i="2"/>
  <c r="M459" i="2"/>
  <c r="N458" i="2"/>
  <c r="M458" i="2"/>
  <c r="N457" i="2"/>
  <c r="M457" i="2"/>
  <c r="N456" i="2"/>
  <c r="M456" i="2"/>
  <c r="N455" i="2"/>
  <c r="M455" i="2"/>
  <c r="H409" i="5" s="1"/>
  <c r="N454" i="2"/>
  <c r="M454" i="2"/>
  <c r="H344" i="5" s="1"/>
  <c r="N453" i="2"/>
  <c r="I159" i="5" s="1"/>
  <c r="M453" i="2"/>
  <c r="H159" i="5" s="1"/>
  <c r="N452" i="2"/>
  <c r="M452" i="2"/>
  <c r="H34" i="5" s="1"/>
  <c r="N451" i="2"/>
  <c r="M451" i="2"/>
  <c r="H121" i="5" s="1"/>
  <c r="N450" i="2"/>
  <c r="M450" i="2"/>
  <c r="H118" i="5" s="1"/>
  <c r="N449" i="2"/>
  <c r="M449" i="2"/>
  <c r="H122" i="5" s="1"/>
  <c r="N448" i="2"/>
  <c r="M448" i="2"/>
  <c r="H124" i="5" s="1"/>
  <c r="N447" i="2"/>
  <c r="M447" i="2"/>
  <c r="H123" i="5" s="1"/>
  <c r="N446" i="2"/>
  <c r="M446" i="2"/>
  <c r="H43" i="5" s="1"/>
  <c r="N445" i="2"/>
  <c r="M445" i="2"/>
  <c r="H120" i="5" s="1"/>
  <c r="N444" i="2"/>
  <c r="M444" i="2"/>
  <c r="H386" i="5" s="1"/>
  <c r="N443" i="2"/>
  <c r="M443" i="2"/>
  <c r="H119" i="5" s="1"/>
  <c r="N442" i="2"/>
  <c r="M442" i="2"/>
  <c r="N441" i="2"/>
  <c r="M441" i="2"/>
  <c r="N440" i="2"/>
  <c r="M440" i="2"/>
  <c r="N439" i="2"/>
  <c r="M439" i="2"/>
  <c r="N438" i="2"/>
  <c r="M438" i="2"/>
  <c r="N437" i="2"/>
  <c r="M437" i="2"/>
  <c r="H398" i="5" s="1"/>
  <c r="N436" i="2"/>
  <c r="M436" i="2"/>
  <c r="H394" i="5" s="1"/>
  <c r="N435" i="2"/>
  <c r="M435" i="2"/>
  <c r="H396" i="5" s="1"/>
  <c r="N434" i="2"/>
  <c r="M434" i="2"/>
  <c r="H395" i="5" s="1"/>
  <c r="N433" i="2"/>
  <c r="M433" i="2"/>
  <c r="H437" i="5" s="1"/>
  <c r="N432" i="2"/>
  <c r="M432" i="2"/>
  <c r="H413" i="5" s="1"/>
  <c r="N431" i="2"/>
  <c r="M431" i="2"/>
  <c r="H433" i="5" s="1"/>
  <c r="N430" i="2"/>
  <c r="M430" i="2"/>
  <c r="H428" i="5" s="1"/>
  <c r="N429" i="2"/>
  <c r="M429" i="2"/>
  <c r="H5" i="5" s="1"/>
  <c r="N428" i="2"/>
  <c r="M428" i="2"/>
  <c r="H430" i="5" s="1"/>
  <c r="N427" i="2"/>
  <c r="M427" i="2"/>
  <c r="H393" i="5" s="1"/>
  <c r="N426" i="2"/>
  <c r="M426" i="2"/>
  <c r="H158" i="5" s="1"/>
  <c r="N425" i="2"/>
  <c r="M425" i="2"/>
  <c r="H412" i="5" s="1"/>
  <c r="N424" i="2"/>
  <c r="M424" i="2"/>
  <c r="H434" i="5" s="1"/>
  <c r="N423" i="2"/>
  <c r="M423" i="2"/>
  <c r="H4" i="5" s="1"/>
  <c r="N422" i="2"/>
  <c r="M422" i="2"/>
  <c r="N421" i="2"/>
  <c r="M421" i="2"/>
  <c r="N420" i="2"/>
  <c r="M420" i="2"/>
  <c r="N419" i="2"/>
  <c r="M419" i="2"/>
  <c r="N418" i="2"/>
  <c r="M418" i="2"/>
  <c r="N417" i="2"/>
  <c r="M417" i="2"/>
  <c r="H431" i="5" s="1"/>
  <c r="N416" i="2"/>
  <c r="M416" i="2"/>
  <c r="H427" i="5" s="1"/>
  <c r="N415" i="2"/>
  <c r="M415" i="2"/>
  <c r="H425" i="5" s="1"/>
  <c r="N414" i="2"/>
  <c r="M414" i="2"/>
  <c r="H436" i="5" s="1"/>
  <c r="N413" i="2"/>
  <c r="M413" i="2"/>
  <c r="H429" i="5" s="1"/>
  <c r="N412" i="2"/>
  <c r="M412" i="2"/>
  <c r="H435" i="5" s="1"/>
  <c r="N411" i="2"/>
  <c r="M411" i="2"/>
  <c r="H432" i="5" s="1"/>
  <c r="N410" i="2"/>
  <c r="M410" i="2"/>
  <c r="H438" i="5" s="1"/>
  <c r="N409" i="2"/>
  <c r="M409" i="2"/>
  <c r="H440" i="5" s="1"/>
  <c r="N408" i="2"/>
  <c r="M408" i="2"/>
  <c r="H439" i="5" s="1"/>
  <c r="N407" i="2"/>
  <c r="M407" i="2"/>
  <c r="N406" i="2"/>
  <c r="M406" i="2"/>
  <c r="N405" i="2"/>
  <c r="M405" i="2"/>
  <c r="N404" i="2"/>
  <c r="M404" i="2"/>
  <c r="N403" i="2"/>
  <c r="M403" i="2"/>
  <c r="N402" i="2"/>
  <c r="M402" i="2"/>
  <c r="H397" i="5" s="1"/>
  <c r="N401" i="2"/>
  <c r="M401" i="2"/>
  <c r="N400" i="2"/>
  <c r="M400" i="2"/>
  <c r="H426" i="5" s="1"/>
  <c r="N399" i="2"/>
  <c r="M399" i="2"/>
  <c r="H402" i="5" s="1"/>
  <c r="N398" i="2"/>
  <c r="M398" i="2"/>
  <c r="H401" i="5" s="1"/>
  <c r="N397" i="2"/>
  <c r="M397" i="2"/>
  <c r="H403" i="5" s="1"/>
  <c r="N396" i="2"/>
  <c r="M396" i="2"/>
  <c r="H408" i="5" s="1"/>
  <c r="N395" i="2"/>
  <c r="M395" i="2"/>
  <c r="H3" i="5" s="1"/>
  <c r="N394" i="2"/>
  <c r="M394" i="2"/>
  <c r="H157" i="5" s="1"/>
  <c r="N393" i="2"/>
  <c r="M393" i="2"/>
  <c r="H6" i="5" s="1"/>
  <c r="N392" i="2"/>
  <c r="M392" i="2"/>
  <c r="N391" i="2"/>
  <c r="M391" i="2"/>
  <c r="N390" i="2"/>
  <c r="M390" i="2"/>
  <c r="N389" i="2"/>
  <c r="M389" i="2"/>
  <c r="N388" i="2"/>
  <c r="M388" i="2"/>
  <c r="N387" i="2"/>
  <c r="M387" i="2"/>
  <c r="H400" i="5" s="1"/>
  <c r="N386" i="2"/>
  <c r="M386" i="2"/>
  <c r="H406" i="5" s="1"/>
  <c r="N385" i="2"/>
  <c r="M385" i="2"/>
  <c r="H405" i="5" s="1"/>
  <c r="N384" i="2"/>
  <c r="M384" i="2"/>
  <c r="H407" i="5" s="1"/>
  <c r="N383" i="2"/>
  <c r="M383" i="2"/>
  <c r="H160" i="5" s="1"/>
  <c r="N382" i="2"/>
  <c r="M382" i="2"/>
  <c r="H404" i="5" s="1"/>
  <c r="N381" i="2"/>
  <c r="M381" i="2"/>
  <c r="H399" i="5" s="1"/>
  <c r="N380" i="2"/>
  <c r="M380" i="2"/>
  <c r="N379" i="2"/>
  <c r="M379" i="2"/>
  <c r="N378" i="2"/>
  <c r="M378" i="2"/>
  <c r="N377" i="2"/>
  <c r="M377" i="2"/>
  <c r="N376" i="2"/>
  <c r="M376" i="2"/>
  <c r="N375" i="2"/>
  <c r="M375" i="2"/>
  <c r="H33" i="5" s="1"/>
  <c r="N374" i="2"/>
  <c r="M374" i="2"/>
  <c r="H144" i="5" s="1"/>
  <c r="N373" i="2"/>
  <c r="M373" i="2"/>
  <c r="H149" i="5" s="1"/>
  <c r="N372" i="2"/>
  <c r="M372" i="2"/>
  <c r="H143" i="5" s="1"/>
  <c r="N371" i="2"/>
  <c r="M371" i="2"/>
  <c r="H146" i="5" s="1"/>
  <c r="N370" i="2"/>
  <c r="M370" i="2"/>
  <c r="H147" i="5" s="1"/>
  <c r="N369" i="2"/>
  <c r="M369" i="2"/>
  <c r="H32" i="5" s="1"/>
  <c r="N368" i="2"/>
  <c r="M368" i="2"/>
  <c r="H31" i="5" s="1"/>
  <c r="N367" i="2"/>
  <c r="M367" i="2"/>
  <c r="H30" i="5" s="1"/>
  <c r="N366" i="2"/>
  <c r="M366" i="2"/>
  <c r="H145" i="5" s="1"/>
  <c r="N365" i="2"/>
  <c r="M365" i="2"/>
  <c r="H142" i="5" s="1"/>
  <c r="N364" i="2"/>
  <c r="M364" i="2"/>
  <c r="N363" i="2"/>
  <c r="M363" i="2"/>
  <c r="N362" i="2"/>
  <c r="M362" i="2"/>
  <c r="N361" i="2"/>
  <c r="M361" i="2"/>
  <c r="N360" i="2"/>
  <c r="M360" i="2"/>
  <c r="N359" i="2"/>
  <c r="M359" i="2"/>
  <c r="H154" i="5" s="1"/>
  <c r="N358" i="2"/>
  <c r="M358" i="2"/>
  <c r="H153" i="5" s="1"/>
  <c r="N357" i="2"/>
  <c r="M357" i="2"/>
  <c r="H152" i="5" s="1"/>
  <c r="N356" i="2"/>
  <c r="M356" i="2"/>
  <c r="H148" i="5" s="1"/>
  <c r="N355" i="2"/>
  <c r="M355" i="2"/>
  <c r="H150" i="5" s="1"/>
  <c r="N354" i="2"/>
  <c r="M354" i="2"/>
  <c r="H151" i="5" s="1"/>
  <c r="N353" i="2"/>
  <c r="M353" i="2"/>
  <c r="N352" i="2"/>
  <c r="M352" i="2"/>
  <c r="N351" i="2"/>
  <c r="M351" i="2"/>
  <c r="N350" i="2"/>
  <c r="M350" i="2"/>
  <c r="N349" i="2"/>
  <c r="M349" i="2"/>
  <c r="N348" i="2"/>
  <c r="M348" i="2"/>
  <c r="H184" i="5" s="1"/>
  <c r="N347" i="2"/>
  <c r="M347" i="2"/>
  <c r="H191" i="5" s="1"/>
  <c r="N346" i="2"/>
  <c r="M346" i="2"/>
  <c r="H192" i="5" s="1"/>
  <c r="N345" i="2"/>
  <c r="M345" i="2"/>
  <c r="H36" i="5" s="1"/>
  <c r="N344" i="2"/>
  <c r="M344" i="2"/>
  <c r="H35" i="5" s="1"/>
  <c r="N343" i="2"/>
  <c r="M343" i="2"/>
  <c r="H188" i="5" s="1"/>
  <c r="N342" i="2"/>
  <c r="M342" i="2"/>
  <c r="H29" i="5" s="1"/>
  <c r="N341" i="2"/>
  <c r="M341" i="2"/>
  <c r="H187" i="5" s="1"/>
  <c r="N340" i="2"/>
  <c r="M340" i="2"/>
  <c r="H190" i="5" s="1"/>
  <c r="N339" i="2"/>
  <c r="M339" i="2"/>
  <c r="H186" i="5" s="1"/>
  <c r="N338" i="2"/>
  <c r="M338" i="2"/>
  <c r="N337" i="2"/>
  <c r="M337" i="2"/>
  <c r="N336" i="2"/>
  <c r="M336" i="2"/>
  <c r="N335" i="2"/>
  <c r="M335" i="2"/>
  <c r="N334" i="2"/>
  <c r="M334" i="2"/>
  <c r="N333" i="2"/>
  <c r="M333" i="2"/>
  <c r="H306" i="5" s="1"/>
  <c r="N332" i="2"/>
  <c r="M332" i="2"/>
  <c r="H232" i="5" s="1"/>
  <c r="N331" i="2"/>
  <c r="M331" i="2"/>
  <c r="H182" i="5" s="1"/>
  <c r="N330" i="2"/>
  <c r="M330" i="2"/>
  <c r="H224" i="5" s="1"/>
  <c r="N329" i="2"/>
  <c r="M329" i="2"/>
  <c r="H230" i="5" s="1"/>
  <c r="N328" i="2"/>
  <c r="M328" i="2"/>
  <c r="H298" i="5" s="1"/>
  <c r="N327" i="2"/>
  <c r="M327" i="2"/>
  <c r="H257" i="5" s="1"/>
  <c r="N326" i="2"/>
  <c r="M326" i="2"/>
  <c r="H231" i="5" s="1"/>
  <c r="N325" i="2"/>
  <c r="M325" i="2"/>
  <c r="H289" i="5" s="1"/>
  <c r="N324" i="2"/>
  <c r="M324" i="2"/>
  <c r="N323" i="2"/>
  <c r="M323" i="2"/>
  <c r="N322" i="2"/>
  <c r="M322" i="2"/>
  <c r="N321" i="2"/>
  <c r="M321" i="2"/>
  <c r="N320" i="2"/>
  <c r="M320" i="2"/>
  <c r="N319" i="2"/>
  <c r="M319" i="2"/>
  <c r="H223" i="5" s="1"/>
  <c r="N318" i="2"/>
  <c r="M318" i="2"/>
  <c r="H222" i="5" s="1"/>
  <c r="N317" i="2"/>
  <c r="M317" i="2"/>
  <c r="H318" i="5" s="1"/>
  <c r="N316" i="2"/>
  <c r="M316" i="2"/>
  <c r="H317" i="5" s="1"/>
  <c r="N315" i="2"/>
  <c r="M315" i="2"/>
  <c r="H319" i="5" s="1"/>
  <c r="N314" i="2"/>
  <c r="M314" i="2"/>
  <c r="H316" i="5" s="1"/>
  <c r="N313" i="2"/>
  <c r="M313" i="2"/>
  <c r="H315" i="5" s="1"/>
  <c r="N312" i="2"/>
  <c r="M312" i="2"/>
  <c r="N311" i="2"/>
  <c r="M311" i="2"/>
  <c r="N310" i="2"/>
  <c r="M310" i="2"/>
  <c r="N309" i="2"/>
  <c r="M309" i="2"/>
  <c r="N308" i="2"/>
  <c r="M308" i="2"/>
  <c r="N307" i="2"/>
  <c r="M307" i="2"/>
  <c r="H228" i="5" s="1"/>
  <c r="N306" i="2"/>
  <c r="M306" i="2"/>
  <c r="N305" i="2"/>
  <c r="M305" i="2"/>
  <c r="H310" i="5" s="1"/>
  <c r="N304" i="2"/>
  <c r="M304" i="2"/>
  <c r="H309" i="5" s="1"/>
  <c r="N303" i="2"/>
  <c r="M303" i="2"/>
  <c r="H308" i="5" s="1"/>
  <c r="N302" i="2"/>
  <c r="M302" i="2"/>
  <c r="N301" i="2"/>
  <c r="M301" i="2"/>
  <c r="H311" i="5" s="1"/>
  <c r="N300" i="2"/>
  <c r="M300" i="2"/>
  <c r="H295" i="5" s="1"/>
  <c r="N299" i="2"/>
  <c r="M299" i="2"/>
  <c r="N298" i="2"/>
  <c r="M298" i="2"/>
  <c r="N297" i="2"/>
  <c r="M297" i="2"/>
  <c r="N296" i="2"/>
  <c r="M296" i="2"/>
  <c r="N295" i="2"/>
  <c r="M295" i="2"/>
  <c r="N294" i="2"/>
  <c r="M294" i="2"/>
  <c r="H251" i="5" s="1"/>
  <c r="N293" i="2"/>
  <c r="M293" i="2"/>
  <c r="N292" i="2"/>
  <c r="M292" i="2"/>
  <c r="H262" i="5" s="1"/>
  <c r="N291" i="2"/>
  <c r="M291" i="2"/>
  <c r="H252" i="5" s="1"/>
  <c r="N290" i="2"/>
  <c r="M290" i="2"/>
  <c r="H254" i="5" s="1"/>
  <c r="N289" i="2"/>
  <c r="M289" i="2"/>
  <c r="H253" i="5" s="1"/>
  <c r="N288" i="2"/>
  <c r="M288" i="2"/>
  <c r="H291" i="5" s="1"/>
  <c r="N287" i="2"/>
  <c r="M287" i="2"/>
  <c r="N286" i="2"/>
  <c r="M286" i="2"/>
  <c r="N285" i="2"/>
  <c r="M285" i="2"/>
  <c r="N284" i="2"/>
  <c r="M284" i="2"/>
  <c r="N283" i="2"/>
  <c r="M283" i="2"/>
  <c r="N282" i="2"/>
  <c r="M282" i="2"/>
  <c r="H288" i="5" s="1"/>
  <c r="N281" i="2"/>
  <c r="M281" i="2"/>
  <c r="H255" i="5" s="1"/>
  <c r="N280" i="2"/>
  <c r="M280" i="2"/>
  <c r="H282" i="5" s="1"/>
  <c r="N279" i="2"/>
  <c r="M279" i="2"/>
  <c r="H297" i="5" s="1"/>
  <c r="N278" i="2"/>
  <c r="M278" i="2"/>
  <c r="N277" i="2"/>
  <c r="M277" i="2"/>
  <c r="H256" i="5" s="1"/>
  <c r="N276" i="2"/>
  <c r="M276" i="2"/>
  <c r="H299" i="5" s="1"/>
  <c r="N275" i="2"/>
  <c r="M275" i="2"/>
  <c r="H286" i="5" s="1"/>
  <c r="N274" i="2"/>
  <c r="M274" i="2"/>
  <c r="N273" i="2"/>
  <c r="M273" i="2"/>
  <c r="N272" i="2"/>
  <c r="M272" i="2"/>
  <c r="N271" i="2"/>
  <c r="M271" i="2"/>
  <c r="N270" i="2"/>
  <c r="M270" i="2"/>
  <c r="N269" i="2"/>
  <c r="M269" i="2"/>
  <c r="H267" i="5" s="1"/>
  <c r="N268" i="2"/>
  <c r="M268" i="2"/>
  <c r="H266" i="5" s="1"/>
  <c r="N267" i="2"/>
  <c r="M267" i="2"/>
  <c r="H265" i="5" s="1"/>
  <c r="N266" i="2"/>
  <c r="M266" i="2"/>
  <c r="N265" i="2"/>
  <c r="M265" i="2"/>
  <c r="H264" i="5" s="1"/>
  <c r="N264" i="2"/>
  <c r="M264" i="2"/>
  <c r="H263" i="5" s="1"/>
  <c r="N263" i="2"/>
  <c r="M263" i="2"/>
  <c r="H274" i="5" s="1"/>
  <c r="N262" i="2"/>
  <c r="M262" i="2"/>
  <c r="H273" i="5" s="1"/>
  <c r="N261" i="2"/>
  <c r="M261" i="2"/>
  <c r="N260" i="2"/>
  <c r="M260" i="2"/>
  <c r="N259" i="2"/>
  <c r="M259" i="2"/>
  <c r="N258" i="2"/>
  <c r="M258" i="2"/>
  <c r="N257" i="2"/>
  <c r="M257" i="2"/>
  <c r="N256" i="2"/>
  <c r="M256" i="2"/>
  <c r="H206" i="5" s="1"/>
  <c r="N255" i="2"/>
  <c r="M255" i="2"/>
  <c r="H229" i="5" s="1"/>
  <c r="N254" i="2"/>
  <c r="M254" i="2"/>
  <c r="N253" i="2"/>
  <c r="M253" i="2"/>
  <c r="H268" i="5" s="1"/>
  <c r="N252" i="2"/>
  <c r="M252" i="2"/>
  <c r="H207" i="5" s="1"/>
  <c r="N251" i="2"/>
  <c r="M251" i="2"/>
  <c r="H284" i="5" s="1"/>
  <c r="N250" i="2"/>
  <c r="M250" i="2"/>
  <c r="H285" i="5" s="1"/>
  <c r="N249" i="2"/>
  <c r="M249" i="2"/>
  <c r="N248" i="2"/>
  <c r="M248" i="2"/>
  <c r="N247" i="2"/>
  <c r="M247" i="2"/>
  <c r="N246" i="2"/>
  <c r="M246" i="2"/>
  <c r="N245" i="2"/>
  <c r="M245" i="2"/>
  <c r="N244" i="2"/>
  <c r="M244" i="2"/>
  <c r="H213" i="5" s="1"/>
  <c r="N243" i="2"/>
  <c r="M243" i="2"/>
  <c r="H202" i="5" s="1"/>
  <c r="N242" i="2"/>
  <c r="M242" i="2"/>
  <c r="N241" i="2"/>
  <c r="M241" i="2"/>
  <c r="H204" i="5" s="1"/>
  <c r="N240" i="2"/>
  <c r="M240" i="2"/>
  <c r="H203" i="5" s="1"/>
  <c r="N239" i="2"/>
  <c r="M239" i="2"/>
  <c r="H212" i="5" s="1"/>
  <c r="N238" i="2"/>
  <c r="M238" i="2"/>
  <c r="H261" i="5" s="1"/>
  <c r="N237" i="2"/>
  <c r="M237" i="2"/>
  <c r="N236" i="2"/>
  <c r="M236" i="2"/>
  <c r="N235" i="2"/>
  <c r="M235" i="2"/>
  <c r="N234" i="2"/>
  <c r="M234" i="2"/>
  <c r="N233" i="2"/>
  <c r="M233" i="2"/>
  <c r="N232" i="2"/>
  <c r="M232" i="2"/>
  <c r="H198" i="5" s="1"/>
  <c r="N231" i="2"/>
  <c r="M231" i="2"/>
  <c r="H275" i="5" s="1"/>
  <c r="N230" i="2"/>
  <c r="M230" i="2"/>
  <c r="N229" i="2"/>
  <c r="M229" i="2"/>
  <c r="H201" i="5" s="1"/>
  <c r="N228" i="2"/>
  <c r="M228" i="2"/>
  <c r="H194" i="5" s="1"/>
  <c r="N227" i="2"/>
  <c r="M227" i="2"/>
  <c r="H272" i="5" s="1"/>
  <c r="N226" i="2"/>
  <c r="M226" i="2"/>
  <c r="N225" i="2"/>
  <c r="M225" i="2"/>
  <c r="H199" i="5" s="1"/>
  <c r="N224" i="2"/>
  <c r="M224" i="2"/>
  <c r="N223" i="2"/>
  <c r="M223" i="2"/>
  <c r="N222" i="2"/>
  <c r="M222" i="2"/>
  <c r="N221" i="2"/>
  <c r="M221" i="2"/>
  <c r="N220" i="2"/>
  <c r="M220" i="2"/>
  <c r="N219" i="2"/>
  <c r="M219" i="2"/>
  <c r="H245" i="5" s="1"/>
  <c r="N218" i="2"/>
  <c r="M218" i="2"/>
  <c r="N217" i="2"/>
  <c r="M217" i="2"/>
  <c r="H247" i="5" s="1"/>
  <c r="N216" i="2"/>
  <c r="M216" i="2"/>
  <c r="H248" i="5" s="1"/>
  <c r="N215" i="2"/>
  <c r="M215" i="2"/>
  <c r="H294" i="5" s="1"/>
  <c r="N214" i="2"/>
  <c r="M214" i="2"/>
  <c r="H244" i="5" s="1"/>
  <c r="N213" i="2"/>
  <c r="M213" i="2"/>
  <c r="H197" i="5" s="1"/>
  <c r="N212" i="2"/>
  <c r="M212" i="2"/>
  <c r="H246" i="5" s="1"/>
  <c r="N211" i="2"/>
  <c r="M211" i="2"/>
  <c r="H195" i="5" s="1"/>
  <c r="N210" i="2"/>
  <c r="M210" i="2"/>
  <c r="N209" i="2"/>
  <c r="M209" i="2"/>
  <c r="N208" i="2"/>
  <c r="M208" i="2"/>
  <c r="N207" i="2"/>
  <c r="M207" i="2"/>
  <c r="N206" i="2"/>
  <c r="M206" i="2"/>
  <c r="N205" i="2"/>
  <c r="M205" i="2"/>
  <c r="H243" i="5" s="1"/>
  <c r="N204" i="2"/>
  <c r="M204" i="2"/>
  <c r="H241" i="5" s="1"/>
  <c r="N203" i="2"/>
  <c r="M203" i="2"/>
  <c r="H242" i="5" s="1"/>
  <c r="N202" i="2"/>
  <c r="M202" i="2"/>
  <c r="N201" i="2"/>
  <c r="M201" i="2"/>
  <c r="H240" i="5" s="1"/>
  <c r="N200" i="2"/>
  <c r="M200" i="2"/>
  <c r="H235" i="5" s="1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H260" i="5" s="1"/>
  <c r="N192" i="2"/>
  <c r="M192" i="2"/>
  <c r="H259" i="5" s="1"/>
  <c r="N191" i="2"/>
  <c r="M191" i="2"/>
  <c r="H280" i="5" s="1"/>
  <c r="N190" i="2"/>
  <c r="M190" i="2"/>
  <c r="H278" i="5" s="1"/>
  <c r="N189" i="2"/>
  <c r="M189" i="2"/>
  <c r="H279" i="5" s="1"/>
  <c r="N188" i="2"/>
  <c r="M188" i="2"/>
  <c r="H281" i="5" s="1"/>
  <c r="N187" i="2"/>
  <c r="M187" i="2"/>
  <c r="H270" i="5" s="1"/>
  <c r="N186" i="2"/>
  <c r="M186" i="2"/>
  <c r="H271" i="5" s="1"/>
  <c r="N185" i="2"/>
  <c r="M185" i="2"/>
  <c r="H269" i="5" s="1"/>
  <c r="N184" i="2"/>
  <c r="M184" i="2"/>
  <c r="N183" i="2"/>
  <c r="M183" i="2"/>
  <c r="N182" i="2"/>
  <c r="M182" i="2"/>
  <c r="N181" i="2"/>
  <c r="M181" i="2"/>
  <c r="N180" i="2"/>
  <c r="M180" i="2"/>
  <c r="N179" i="2"/>
  <c r="M179" i="2"/>
  <c r="H303" i="5" s="1"/>
  <c r="N178" i="2"/>
  <c r="M178" i="2"/>
  <c r="N177" i="2"/>
  <c r="M177" i="2"/>
  <c r="H290" i="5" s="1"/>
  <c r="N176" i="2"/>
  <c r="M176" i="2"/>
  <c r="H250" i="5" s="1"/>
  <c r="N175" i="2"/>
  <c r="M175" i="2"/>
  <c r="H302" i="5" s="1"/>
  <c r="N174" i="2"/>
  <c r="M174" i="2"/>
  <c r="H249" i="5" s="1"/>
  <c r="N173" i="2"/>
  <c r="M173" i="2"/>
  <c r="H293" i="5" s="1"/>
  <c r="N172" i="2"/>
  <c r="M172" i="2"/>
  <c r="N171" i="2"/>
  <c r="M171" i="2"/>
  <c r="N170" i="2"/>
  <c r="M170" i="2"/>
  <c r="N169" i="2"/>
  <c r="M169" i="2"/>
  <c r="N168" i="2"/>
  <c r="M168" i="2"/>
  <c r="N167" i="2"/>
  <c r="M167" i="2"/>
  <c r="H237" i="5" s="1"/>
  <c r="N166" i="2"/>
  <c r="M166" i="2"/>
  <c r="H305" i="5" s="1"/>
  <c r="N165" i="2"/>
  <c r="M165" i="2"/>
  <c r="H304" i="5" s="1"/>
  <c r="N164" i="2"/>
  <c r="M164" i="2"/>
  <c r="H301" i="5" s="1"/>
  <c r="N163" i="2"/>
  <c r="M163" i="2"/>
  <c r="H313" i="5" s="1"/>
  <c r="N162" i="2"/>
  <c r="M162" i="2"/>
  <c r="N161" i="2"/>
  <c r="M161" i="2"/>
  <c r="H300" i="5" s="1"/>
  <c r="N160" i="2"/>
  <c r="M160" i="2"/>
  <c r="N159" i="2"/>
  <c r="M159" i="2"/>
  <c r="N158" i="2"/>
  <c r="M158" i="2"/>
  <c r="N157" i="2"/>
  <c r="M157" i="2"/>
  <c r="N156" i="2"/>
  <c r="M156" i="2"/>
  <c r="N155" i="2"/>
  <c r="M155" i="2"/>
  <c r="H312" i="5" s="1"/>
  <c r="N154" i="2"/>
  <c r="M154" i="2"/>
  <c r="H236" i="5" s="1"/>
  <c r="N153" i="2"/>
  <c r="M153" i="2"/>
  <c r="H314" i="5" s="1"/>
  <c r="N152" i="2"/>
  <c r="M152" i="2"/>
  <c r="H233" i="5" s="1"/>
  <c r="N151" i="2"/>
  <c r="M151" i="2"/>
  <c r="H217" i="5" s="1"/>
  <c r="N150" i="2"/>
  <c r="M150" i="2"/>
  <c r="N149" i="2"/>
  <c r="M149" i="2"/>
  <c r="N148" i="2"/>
  <c r="M148" i="2"/>
  <c r="N147" i="2"/>
  <c r="M147" i="2"/>
  <c r="N146" i="2"/>
  <c r="M146" i="2"/>
  <c r="N145" i="2"/>
  <c r="M145" i="2"/>
  <c r="H220" i="5" s="1"/>
  <c r="N144" i="2"/>
  <c r="M144" i="2"/>
  <c r="H221" i="5" s="1"/>
  <c r="N143" i="2"/>
  <c r="M143" i="2"/>
  <c r="H216" i="5" s="1"/>
  <c r="N142" i="2"/>
  <c r="M142" i="2"/>
  <c r="H218" i="5" s="1"/>
  <c r="N141" i="2"/>
  <c r="M141" i="2"/>
  <c r="H219" i="5" s="1"/>
  <c r="N140" i="2"/>
  <c r="M140" i="2"/>
  <c r="N139" i="2"/>
  <c r="M139" i="2"/>
  <c r="N138" i="2"/>
  <c r="M138" i="2"/>
  <c r="N137" i="2"/>
  <c r="M137" i="2"/>
  <c r="N136" i="2"/>
  <c r="M136" i="2"/>
  <c r="N135" i="2"/>
  <c r="M135" i="2"/>
  <c r="H214" i="5" s="1"/>
  <c r="N134" i="2"/>
  <c r="M134" i="2"/>
  <c r="H183" i="5" s="1"/>
  <c r="N133" i="2"/>
  <c r="M133" i="2"/>
  <c r="H185" i="5" s="1"/>
  <c r="N132" i="2"/>
  <c r="M132" i="2"/>
  <c r="H181" i="5" s="1"/>
  <c r="N131" i="2"/>
  <c r="M131" i="2"/>
  <c r="H329" i="5" s="1"/>
  <c r="N130" i="2"/>
  <c r="M130" i="2"/>
  <c r="H328" i="5" s="1"/>
  <c r="N129" i="2"/>
  <c r="M129" i="2"/>
  <c r="H225" i="5" s="1"/>
  <c r="N128" i="2"/>
  <c r="M128" i="2"/>
  <c r="N127" i="2"/>
  <c r="M127" i="2"/>
  <c r="N126" i="2"/>
  <c r="M126" i="2"/>
  <c r="N125" i="2"/>
  <c r="M125" i="2"/>
  <c r="N124" i="2"/>
  <c r="M124" i="2"/>
  <c r="N123" i="2"/>
  <c r="M123" i="2"/>
  <c r="H208" i="5" s="1"/>
  <c r="N122" i="2"/>
  <c r="M122" i="2"/>
  <c r="N121" i="2"/>
  <c r="M121" i="2"/>
  <c r="H327" i="5" s="1"/>
  <c r="N120" i="2"/>
  <c r="M120" i="2"/>
  <c r="H326" i="5" s="1"/>
  <c r="N119" i="2"/>
  <c r="M119" i="2"/>
  <c r="H324" i="5" s="1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H215" i="5" s="1"/>
  <c r="N111" i="2"/>
  <c r="M111" i="2"/>
  <c r="H321" i="5" s="1"/>
  <c r="N110" i="2"/>
  <c r="M110" i="2"/>
  <c r="N109" i="2"/>
  <c r="M109" i="2"/>
  <c r="H226" i="5" s="1"/>
  <c r="N108" i="2"/>
  <c r="M108" i="2"/>
  <c r="H336" i="5" s="1"/>
  <c r="N107" i="2"/>
  <c r="M107" i="2"/>
  <c r="H335" i="5" s="1"/>
  <c r="N106" i="2"/>
  <c r="M106" i="2"/>
  <c r="N105" i="2"/>
  <c r="M105" i="2"/>
  <c r="N104" i="2"/>
  <c r="M104" i="2"/>
  <c r="N103" i="2"/>
  <c r="M103" i="2"/>
  <c r="N102" i="2"/>
  <c r="M102" i="2"/>
  <c r="N101" i="2"/>
  <c r="M101" i="2"/>
  <c r="H332" i="5" s="1"/>
  <c r="N100" i="2"/>
  <c r="M100" i="2"/>
  <c r="H341" i="5" s="1"/>
  <c r="N99" i="2"/>
  <c r="M99" i="2"/>
  <c r="H340" i="5" s="1"/>
  <c r="N98" i="2"/>
  <c r="M98" i="2"/>
  <c r="N97" i="2"/>
  <c r="M97" i="2"/>
  <c r="N96" i="2"/>
  <c r="M96" i="2"/>
  <c r="H330" i="5" s="1"/>
  <c r="N95" i="2"/>
  <c r="M95" i="2"/>
  <c r="H334" i="5" s="1"/>
  <c r="N94" i="2"/>
  <c r="M94" i="2"/>
  <c r="N93" i="2"/>
  <c r="M93" i="2"/>
  <c r="H338" i="5" s="1"/>
  <c r="N92" i="2"/>
  <c r="M92" i="2"/>
  <c r="N91" i="2"/>
  <c r="M91" i="2"/>
  <c r="N90" i="2"/>
  <c r="M90" i="2"/>
  <c r="N89" i="2"/>
  <c r="M89" i="2"/>
  <c r="N88" i="2"/>
  <c r="M88" i="2"/>
  <c r="N87" i="2"/>
  <c r="M87" i="2"/>
  <c r="H196" i="5" s="1"/>
  <c r="N86" i="2"/>
  <c r="M86" i="2"/>
  <c r="N85" i="2"/>
  <c r="M85" i="2"/>
  <c r="H167" i="5" s="1"/>
  <c r="N84" i="2"/>
  <c r="M84" i="2"/>
  <c r="H209" i="5" s="1"/>
  <c r="N83" i="2"/>
  <c r="M83" i="2"/>
  <c r="H323" i="5" s="1"/>
  <c r="N82" i="2"/>
  <c r="M82" i="2"/>
  <c r="N81" i="2"/>
  <c r="M81" i="2"/>
  <c r="N80" i="2"/>
  <c r="M80" i="2"/>
  <c r="H325" i="5" s="1"/>
  <c r="N79" i="2"/>
  <c r="M79" i="2"/>
  <c r="H343" i="5" s="1"/>
  <c r="N78" i="2"/>
  <c r="M78" i="2"/>
  <c r="N77" i="2"/>
  <c r="M77" i="2"/>
  <c r="N76" i="2"/>
  <c r="M76" i="2"/>
  <c r="N75" i="2"/>
  <c r="M75" i="2"/>
  <c r="N74" i="2"/>
  <c r="M74" i="2"/>
  <c r="N73" i="2"/>
  <c r="M73" i="2"/>
  <c r="H177" i="5" s="1"/>
  <c r="N72" i="2"/>
  <c r="M72" i="2"/>
  <c r="H388" i="5" s="1"/>
  <c r="N71" i="2"/>
  <c r="M71" i="2"/>
  <c r="H387" i="5" s="1"/>
  <c r="N70" i="2"/>
  <c r="M70" i="2"/>
  <c r="N69" i="2"/>
  <c r="M69" i="2"/>
  <c r="H176" i="5" s="1"/>
  <c r="N68" i="2"/>
  <c r="M68" i="2"/>
  <c r="H175" i="5" s="1"/>
  <c r="N67" i="2"/>
  <c r="M67" i="2"/>
  <c r="H339" i="5" s="1"/>
  <c r="N66" i="2"/>
  <c r="M66" i="2"/>
  <c r="H211" i="5" s="1"/>
  <c r="N65" i="2"/>
  <c r="M65" i="2"/>
  <c r="H390" i="5" s="1"/>
  <c r="N64" i="2"/>
  <c r="M64" i="2"/>
  <c r="H174" i="5" s="1"/>
  <c r="N63" i="2"/>
  <c r="M63" i="2"/>
  <c r="N62" i="2"/>
  <c r="M62" i="2"/>
  <c r="N61" i="2"/>
  <c r="M61" i="2"/>
  <c r="N60" i="2"/>
  <c r="M60" i="2"/>
  <c r="N59" i="2"/>
  <c r="M59" i="2"/>
  <c r="N58" i="2"/>
  <c r="M58" i="2"/>
  <c r="H356" i="5" s="1"/>
  <c r="N57" i="2"/>
  <c r="M57" i="2"/>
  <c r="H355" i="5" s="1"/>
  <c r="N56" i="2"/>
  <c r="M56" i="2"/>
  <c r="H379" i="5" s="1"/>
  <c r="N55" i="2"/>
  <c r="M55" i="2"/>
  <c r="H173" i="5" s="1"/>
  <c r="N54" i="2"/>
  <c r="M54" i="2"/>
  <c r="H354" i="5" s="1"/>
  <c r="N53" i="2"/>
  <c r="M53" i="2"/>
  <c r="N52" i="2"/>
  <c r="M52" i="2"/>
  <c r="H352" i="5" s="1"/>
  <c r="N51" i="2"/>
  <c r="M51" i="2"/>
  <c r="H172" i="5" s="1"/>
  <c r="N50" i="2"/>
  <c r="M50" i="2"/>
  <c r="H351" i="5" s="1"/>
  <c r="N49" i="2"/>
  <c r="M49" i="2"/>
  <c r="N48" i="2"/>
  <c r="M48" i="2"/>
  <c r="N47" i="2"/>
  <c r="M47" i="2"/>
  <c r="N46" i="2"/>
  <c r="M46" i="2"/>
  <c r="N45" i="2"/>
  <c r="M45" i="2"/>
  <c r="N44" i="2"/>
  <c r="M44" i="2"/>
  <c r="H375" i="5" s="1"/>
  <c r="N43" i="2"/>
  <c r="M43" i="2"/>
  <c r="H378" i="5" s="1"/>
  <c r="N42" i="2"/>
  <c r="M42" i="2"/>
  <c r="H376" i="5" s="1"/>
  <c r="N41" i="2"/>
  <c r="M41" i="2"/>
  <c r="H381" i="5" s="1"/>
  <c r="N40" i="2"/>
  <c r="M40" i="2"/>
  <c r="H377" i="5" s="1"/>
  <c r="N39" i="2"/>
  <c r="M39" i="2"/>
  <c r="H380" i="5" s="1"/>
  <c r="N38" i="2"/>
  <c r="M38" i="2"/>
  <c r="H374" i="5" s="1"/>
  <c r="N37" i="2"/>
  <c r="M37" i="2"/>
  <c r="H373" i="5" s="1"/>
  <c r="N36" i="2"/>
  <c r="M36" i="2"/>
  <c r="H372" i="5" s="1"/>
  <c r="N35" i="2"/>
  <c r="M35" i="2"/>
  <c r="H371" i="5" s="1"/>
  <c r="N34" i="2"/>
  <c r="M34" i="2"/>
  <c r="N33" i="2"/>
  <c r="M33" i="2"/>
  <c r="N32" i="2"/>
  <c r="M32" i="2"/>
  <c r="N31" i="2"/>
  <c r="M31" i="2"/>
  <c r="N30" i="2"/>
  <c r="M30" i="2"/>
  <c r="N29" i="2"/>
  <c r="M29" i="2"/>
  <c r="H383" i="5" s="1"/>
  <c r="N28" i="2"/>
  <c r="M28" i="2"/>
  <c r="H368" i="5" s="1"/>
  <c r="N27" i="2"/>
  <c r="M27" i="2"/>
  <c r="H382" i="5" s="1"/>
  <c r="N26" i="2"/>
  <c r="M26" i="2"/>
  <c r="H370" i="5" s="1"/>
  <c r="N25" i="2"/>
  <c r="M25" i="2"/>
  <c r="H367" i="5" s="1"/>
  <c r="N24" i="2"/>
  <c r="M24" i="2"/>
  <c r="N23" i="2"/>
  <c r="M23" i="2"/>
  <c r="N22" i="2"/>
  <c r="M22" i="2"/>
  <c r="N21" i="2"/>
  <c r="M21" i="2"/>
  <c r="N20" i="2"/>
  <c r="M20" i="2"/>
  <c r="N19" i="2"/>
  <c r="M19" i="2"/>
  <c r="H171" i="5" s="1"/>
  <c r="N18" i="2"/>
  <c r="M18" i="2"/>
  <c r="N17" i="2"/>
  <c r="M17" i="2"/>
  <c r="H366" i="5" s="1"/>
  <c r="N16" i="2"/>
  <c r="M16" i="2"/>
  <c r="H365" i="5" s="1"/>
  <c r="N15" i="2"/>
  <c r="M15" i="2"/>
  <c r="H170" i="5" s="1"/>
  <c r="N14" i="2"/>
  <c r="M14" i="2"/>
  <c r="N13" i="2"/>
  <c r="M13" i="2"/>
  <c r="N12" i="2"/>
  <c r="M12" i="2"/>
  <c r="G2" i="6" s="1"/>
  <c r="N11" i="2"/>
  <c r="M11" i="2"/>
  <c r="N10" i="2"/>
  <c r="M10" i="2"/>
  <c r="N9" i="2"/>
  <c r="M9" i="2"/>
  <c r="N8" i="2"/>
  <c r="M8" i="2"/>
  <c r="H169" i="5" s="1"/>
  <c r="N7" i="2"/>
  <c r="M7" i="2"/>
  <c r="H363" i="5" s="1"/>
  <c r="N6" i="2"/>
  <c r="M6" i="2"/>
  <c r="H362" i="5" s="1"/>
  <c r="N5" i="2"/>
  <c r="M5" i="2"/>
  <c r="H361" i="5" s="1"/>
  <c r="N4" i="2"/>
  <c r="M4" i="2"/>
  <c r="H384" i="5" s="1"/>
  <c r="N3" i="2"/>
  <c r="M3" i="2"/>
  <c r="H168" i="5" s="1"/>
  <c r="N2" i="2"/>
  <c r="L640" i="2"/>
  <c r="K640" i="2"/>
  <c r="J640" i="2"/>
  <c r="I640" i="2"/>
  <c r="H640" i="2"/>
  <c r="G640" i="2"/>
  <c r="F640" i="2"/>
  <c r="D640" i="2"/>
  <c r="C640" i="2"/>
  <c r="I640" i="3"/>
  <c r="I644" i="3" s="1"/>
  <c r="H640" i="3"/>
  <c r="H644" i="3" s="1"/>
  <c r="G640" i="3"/>
  <c r="G644" i="3" s="1"/>
  <c r="F640" i="3"/>
  <c r="F644" i="3" s="1"/>
  <c r="E640" i="3"/>
  <c r="E644" i="3" s="1"/>
  <c r="D640" i="3"/>
  <c r="K640" i="3" s="1"/>
  <c r="C640" i="3"/>
  <c r="C644" i="3" s="1"/>
  <c r="B3" i="6" l="1"/>
  <c r="C3" i="6"/>
  <c r="F3" i="6" s="1"/>
  <c r="G392" i="5"/>
  <c r="G400" i="5"/>
  <c r="G408" i="5"/>
  <c r="G416" i="5"/>
  <c r="G424" i="5"/>
  <c r="G432" i="5"/>
  <c r="G440" i="5"/>
  <c r="F2" i="6"/>
  <c r="I266" i="5"/>
  <c r="I184" i="5"/>
  <c r="J184" i="5"/>
  <c r="I141" i="5"/>
  <c r="I44" i="5"/>
  <c r="J44" i="5"/>
  <c r="I364" i="5"/>
  <c r="I369" i="5"/>
  <c r="I426" i="5"/>
  <c r="I439" i="5"/>
  <c r="I435" i="5"/>
  <c r="J435" i="5"/>
  <c r="I137" i="5"/>
  <c r="I106" i="5"/>
  <c r="J106" i="5"/>
  <c r="I84" i="5"/>
  <c r="I66" i="5"/>
  <c r="I101" i="5"/>
  <c r="J101" i="5"/>
  <c r="G644" i="2"/>
  <c r="I176" i="5"/>
  <c r="I177" i="5"/>
  <c r="J177" i="5"/>
  <c r="I330" i="5"/>
  <c r="I341" i="5"/>
  <c r="I336" i="5"/>
  <c r="J336" i="5"/>
  <c r="I300" i="5"/>
  <c r="I304" i="5"/>
  <c r="J304" i="5"/>
  <c r="I281" i="5"/>
  <c r="I259" i="5"/>
  <c r="I235" i="5"/>
  <c r="J235" i="5"/>
  <c r="I277" i="5"/>
  <c r="I201" i="5"/>
  <c r="J201" i="5"/>
  <c r="I213" i="5"/>
  <c r="J213" i="5"/>
  <c r="I310" i="5"/>
  <c r="I315" i="5"/>
  <c r="J315" i="5"/>
  <c r="I232" i="5"/>
  <c r="I190" i="5"/>
  <c r="I35" i="5"/>
  <c r="I403" i="5"/>
  <c r="J403" i="5"/>
  <c r="I427" i="5"/>
  <c r="J427" i="5"/>
  <c r="I90" i="5"/>
  <c r="I107" i="5"/>
  <c r="J107" i="5"/>
  <c r="I134" i="5"/>
  <c r="J134" i="5"/>
  <c r="I53" i="5"/>
  <c r="I38" i="5"/>
  <c r="J38" i="5"/>
  <c r="J86" i="5"/>
  <c r="I179" i="5"/>
  <c r="I391" i="5"/>
  <c r="I18" i="5"/>
  <c r="J18" i="5"/>
  <c r="I88" i="5"/>
  <c r="I110" i="5"/>
  <c r="I20" i="5"/>
  <c r="I17" i="5"/>
  <c r="I189" i="5"/>
  <c r="I331" i="5"/>
  <c r="J331" i="5"/>
  <c r="I332" i="5"/>
  <c r="I326" i="5"/>
  <c r="I181" i="5"/>
  <c r="I238" i="5"/>
  <c r="I279" i="5"/>
  <c r="I260" i="5"/>
  <c r="I246" i="5"/>
  <c r="J246" i="5"/>
  <c r="I282" i="5"/>
  <c r="J282" i="5"/>
  <c r="I296" i="5"/>
  <c r="I306" i="5"/>
  <c r="I187" i="5"/>
  <c r="I36" i="5"/>
  <c r="J36" i="5"/>
  <c r="I148" i="5"/>
  <c r="I429" i="5"/>
  <c r="I75" i="5"/>
  <c r="I50" i="5"/>
  <c r="I135" i="5"/>
  <c r="J135" i="5"/>
  <c r="I23" i="5"/>
  <c r="I350" i="5"/>
  <c r="I348" i="5"/>
  <c r="I40" i="5"/>
  <c r="I68" i="5"/>
  <c r="J68" i="5"/>
  <c r="I25" i="5"/>
  <c r="I114" i="5"/>
  <c r="I73" i="5"/>
  <c r="J73" i="5"/>
  <c r="I111" i="5"/>
  <c r="J111" i="5"/>
  <c r="I204" i="5"/>
  <c r="J204" i="5"/>
  <c r="I207" i="5"/>
  <c r="I206" i="5"/>
  <c r="I263" i="5"/>
  <c r="I299" i="5"/>
  <c r="J299" i="5"/>
  <c r="I307" i="5"/>
  <c r="J307" i="5"/>
  <c r="I230" i="5"/>
  <c r="J230" i="5"/>
  <c r="I414" i="5"/>
  <c r="J414" i="5"/>
  <c r="I384" i="5"/>
  <c r="I169" i="5"/>
  <c r="J169" i="5"/>
  <c r="H2" i="6"/>
  <c r="I365" i="5"/>
  <c r="I368" i="5"/>
  <c r="I320" i="5"/>
  <c r="I28" i="5"/>
  <c r="I226" i="5"/>
  <c r="I221" i="5"/>
  <c r="J221" i="5"/>
  <c r="I305" i="5"/>
  <c r="I234" i="5"/>
  <c r="I240" i="5"/>
  <c r="I200" i="5"/>
  <c r="I268" i="5"/>
  <c r="I264" i="5"/>
  <c r="I267" i="5"/>
  <c r="I291" i="5"/>
  <c r="J291" i="5"/>
  <c r="I31" i="5"/>
  <c r="I143" i="5"/>
  <c r="I431" i="5"/>
  <c r="I430" i="5"/>
  <c r="I413" i="5"/>
  <c r="I394" i="5"/>
  <c r="I99" i="5"/>
  <c r="I129" i="5"/>
  <c r="J129" i="5"/>
  <c r="I103" i="5"/>
  <c r="J103" i="5"/>
  <c r="I358" i="5"/>
  <c r="I67" i="5"/>
  <c r="J67" i="5"/>
  <c r="I293" i="5"/>
  <c r="I290" i="5"/>
  <c r="I269" i="5"/>
  <c r="J269" i="5"/>
  <c r="I241" i="5"/>
  <c r="J241" i="5"/>
  <c r="I318" i="5"/>
  <c r="I289" i="5"/>
  <c r="K644" i="2"/>
  <c r="I361" i="5"/>
  <c r="I372" i="5"/>
  <c r="I377" i="5"/>
  <c r="I375" i="5"/>
  <c r="I352" i="5"/>
  <c r="I379" i="5"/>
  <c r="I174" i="5"/>
  <c r="J174" i="5"/>
  <c r="I233" i="5"/>
  <c r="J233" i="5"/>
  <c r="I292" i="5"/>
  <c r="I243" i="5"/>
  <c r="I248" i="5"/>
  <c r="I205" i="5"/>
  <c r="I256" i="5"/>
  <c r="J29" i="5"/>
  <c r="I152" i="5"/>
  <c r="I142" i="5"/>
  <c r="J142" i="5"/>
  <c r="I407" i="5"/>
  <c r="I412" i="5"/>
  <c r="J412" i="5"/>
  <c r="I386" i="5"/>
  <c r="J386" i="5"/>
  <c r="I59" i="5"/>
  <c r="I131" i="5"/>
  <c r="I347" i="5"/>
  <c r="I349" i="5"/>
  <c r="I126" i="5"/>
  <c r="I81" i="5"/>
  <c r="J81" i="5"/>
  <c r="I423" i="5"/>
  <c r="I163" i="5"/>
  <c r="I164" i="5"/>
  <c r="J19" i="5"/>
  <c r="I421" i="5"/>
  <c r="I418" i="5"/>
  <c r="I112" i="5"/>
  <c r="J112" i="5"/>
  <c r="G9" i="5"/>
  <c r="G17" i="5"/>
  <c r="G25" i="5"/>
  <c r="G33" i="5"/>
  <c r="G41" i="5"/>
  <c r="G49" i="5"/>
  <c r="G57" i="5"/>
  <c r="G65" i="5"/>
  <c r="G73" i="5"/>
  <c r="G81" i="5"/>
  <c r="G89" i="5"/>
  <c r="G97" i="5"/>
  <c r="G105" i="5"/>
  <c r="G113" i="5"/>
  <c r="G121" i="5"/>
  <c r="G129" i="5"/>
  <c r="G137" i="5"/>
  <c r="G145" i="5"/>
  <c r="G153" i="5"/>
  <c r="G161" i="5"/>
  <c r="G169" i="5"/>
  <c r="G177" i="5"/>
  <c r="G185" i="5"/>
  <c r="G193" i="5"/>
  <c r="G201" i="5"/>
  <c r="G209" i="5"/>
  <c r="G217" i="5"/>
  <c r="G225" i="5"/>
  <c r="G233" i="5"/>
  <c r="G241" i="5"/>
  <c r="G249" i="5"/>
  <c r="G257" i="5"/>
  <c r="G265" i="5"/>
  <c r="G273" i="5"/>
  <c r="G281" i="5"/>
  <c r="G289" i="5"/>
  <c r="G297" i="5"/>
  <c r="G305" i="5"/>
  <c r="G313" i="5"/>
  <c r="G321" i="5"/>
  <c r="G329" i="5"/>
  <c r="G337" i="5"/>
  <c r="G345" i="5"/>
  <c r="G353" i="5"/>
  <c r="G361" i="5"/>
  <c r="G369" i="5"/>
  <c r="G377" i="5"/>
  <c r="G385" i="5"/>
  <c r="G393" i="5"/>
  <c r="G401" i="5"/>
  <c r="G409" i="5"/>
  <c r="G417" i="5"/>
  <c r="G425" i="5"/>
  <c r="G433" i="5"/>
  <c r="I193" i="5"/>
  <c r="I411" i="5"/>
  <c r="J411" i="5"/>
  <c r="I440" i="5"/>
  <c r="J2" i="5"/>
  <c r="J25" i="5"/>
  <c r="I366" i="5"/>
  <c r="I367" i="5"/>
  <c r="I383" i="5"/>
  <c r="J383" i="5"/>
  <c r="I219" i="5"/>
  <c r="I258" i="5"/>
  <c r="I273" i="5"/>
  <c r="I276" i="5"/>
  <c r="I255" i="5"/>
  <c r="I32" i="5"/>
  <c r="I149" i="5"/>
  <c r="I399" i="5"/>
  <c r="J399" i="5"/>
  <c r="I408" i="5"/>
  <c r="J408" i="5"/>
  <c r="I5" i="5"/>
  <c r="I437" i="5"/>
  <c r="I398" i="5"/>
  <c r="J398" i="5"/>
  <c r="I124" i="5"/>
  <c r="I78" i="5"/>
  <c r="I98" i="5"/>
  <c r="I96" i="5"/>
  <c r="I69" i="5"/>
  <c r="I156" i="5"/>
  <c r="I79" i="5"/>
  <c r="J79" i="5"/>
  <c r="I434" i="5"/>
  <c r="J434" i="5"/>
  <c r="I133" i="5"/>
  <c r="J22" i="5"/>
  <c r="J70" i="5"/>
  <c r="I108" i="5"/>
  <c r="J108" i="5"/>
  <c r="I333" i="5"/>
  <c r="I337" i="5"/>
  <c r="J337" i="5"/>
  <c r="I327" i="5"/>
  <c r="I225" i="5"/>
  <c r="I185" i="5"/>
  <c r="J185" i="5"/>
  <c r="I175" i="5"/>
  <c r="J175" i="5"/>
  <c r="I342" i="5"/>
  <c r="I239" i="5"/>
  <c r="I197" i="5"/>
  <c r="J197" i="5"/>
  <c r="I194" i="5"/>
  <c r="J194" i="5"/>
  <c r="I262" i="5"/>
  <c r="I295" i="5"/>
  <c r="I309" i="5"/>
  <c r="J309" i="5"/>
  <c r="I360" i="5"/>
  <c r="J369" i="5"/>
  <c r="I373" i="5"/>
  <c r="I381" i="5"/>
  <c r="I353" i="5"/>
  <c r="J353" i="5"/>
  <c r="I355" i="5"/>
  <c r="I388" i="5"/>
  <c r="I322" i="5"/>
  <c r="I210" i="5"/>
  <c r="I220" i="5"/>
  <c r="I301" i="5"/>
  <c r="I247" i="5"/>
  <c r="I199" i="5"/>
  <c r="J199" i="5"/>
  <c r="I287" i="5"/>
  <c r="I253" i="5"/>
  <c r="J253" i="5"/>
  <c r="I405" i="5"/>
  <c r="I6" i="5"/>
  <c r="J6" i="5"/>
  <c r="I34" i="5"/>
  <c r="I49" i="5"/>
  <c r="J49" i="5"/>
  <c r="J137" i="5"/>
  <c r="I140" i="5"/>
  <c r="I60" i="5"/>
  <c r="J60" i="5"/>
  <c r="I64" i="5"/>
  <c r="I65" i="5"/>
  <c r="J65" i="5"/>
  <c r="J39" i="5"/>
  <c r="I71" i="5"/>
  <c r="I72" i="5"/>
  <c r="I180" i="5"/>
  <c r="I392" i="5"/>
  <c r="I9" i="5"/>
  <c r="J9" i="5"/>
  <c r="I47" i="5"/>
  <c r="I41" i="5"/>
  <c r="J10" i="5"/>
  <c r="I13" i="5"/>
  <c r="I16" i="5"/>
  <c r="I227" i="5"/>
  <c r="J227" i="5"/>
  <c r="I167" i="5"/>
  <c r="I338" i="5"/>
  <c r="J338" i="5"/>
  <c r="I215" i="5"/>
  <c r="J215" i="5"/>
  <c r="I390" i="5"/>
  <c r="I325" i="5"/>
  <c r="I209" i="5"/>
  <c r="I314" i="5"/>
  <c r="J314" i="5"/>
  <c r="I250" i="5"/>
  <c r="I198" i="5"/>
  <c r="I203" i="5"/>
  <c r="I283" i="5"/>
  <c r="J283" i="5"/>
  <c r="I311" i="5"/>
  <c r="I317" i="5"/>
  <c r="I298" i="5"/>
  <c r="J4" i="5"/>
  <c r="I120" i="5"/>
  <c r="I122" i="5"/>
  <c r="J122" i="5"/>
  <c r="I63" i="5"/>
  <c r="J63" i="5"/>
  <c r="I46" i="5"/>
  <c r="J46" i="5"/>
  <c r="J179" i="5"/>
  <c r="I26" i="5"/>
  <c r="I415" i="5"/>
  <c r="J415" i="5"/>
  <c r="M643" i="2"/>
  <c r="E640" i="2"/>
  <c r="G270" i="5"/>
  <c r="G286" i="5"/>
  <c r="G302" i="5"/>
  <c r="G318" i="5"/>
  <c r="G334" i="5"/>
  <c r="G350" i="5"/>
  <c r="G366" i="5"/>
  <c r="G382" i="5"/>
  <c r="G398" i="5"/>
  <c r="G414" i="5"/>
  <c r="G430" i="5"/>
  <c r="J196" i="5"/>
  <c r="I196" i="5"/>
  <c r="J363" i="5"/>
  <c r="I363" i="5"/>
  <c r="J339" i="5"/>
  <c r="I339" i="5"/>
  <c r="J28" i="5"/>
  <c r="H28" i="5"/>
  <c r="J321" i="5"/>
  <c r="I321" i="5"/>
  <c r="J328" i="5"/>
  <c r="I328" i="5"/>
  <c r="J216" i="5"/>
  <c r="I216" i="5"/>
  <c r="J238" i="5"/>
  <c r="H238" i="5"/>
  <c r="J234" i="5"/>
  <c r="H234" i="5"/>
  <c r="J292" i="5"/>
  <c r="H292" i="5"/>
  <c r="J242" i="5"/>
  <c r="I242" i="5"/>
  <c r="J258" i="5"/>
  <c r="H258" i="5"/>
  <c r="J297" i="5"/>
  <c r="I297" i="5"/>
  <c r="J288" i="5"/>
  <c r="I288" i="5"/>
  <c r="J228" i="5"/>
  <c r="I228" i="5"/>
  <c r="J231" i="5"/>
  <c r="I231" i="5"/>
  <c r="J425" i="5"/>
  <c r="I425" i="5"/>
  <c r="J119" i="5"/>
  <c r="I119" i="5"/>
  <c r="J43" i="5"/>
  <c r="I43" i="5"/>
  <c r="J55" i="5"/>
  <c r="I55" i="5"/>
  <c r="J76" i="5"/>
  <c r="I76" i="5"/>
  <c r="J92" i="5"/>
  <c r="I92" i="5"/>
  <c r="J130" i="5"/>
  <c r="I130" i="5"/>
  <c r="J94" i="5"/>
  <c r="I94" i="5"/>
  <c r="J97" i="5"/>
  <c r="I97" i="5"/>
  <c r="J24" i="5"/>
  <c r="I24" i="5"/>
  <c r="J346" i="5"/>
  <c r="I346" i="5"/>
  <c r="J349" i="5"/>
  <c r="J72" i="5"/>
  <c r="J156" i="5"/>
  <c r="J26" i="5"/>
  <c r="J11" i="5"/>
  <c r="I11" i="5"/>
  <c r="J422" i="5"/>
  <c r="I422" i="5"/>
  <c r="J416" i="5"/>
  <c r="I416" i="5"/>
  <c r="J417" i="5"/>
  <c r="I417" i="5"/>
  <c r="L4" i="3"/>
  <c r="M384" i="5" s="1"/>
  <c r="L384" i="5"/>
  <c r="L8" i="3"/>
  <c r="M169" i="5" s="1"/>
  <c r="L169" i="5"/>
  <c r="L18" i="3"/>
  <c r="M369" i="5" s="1"/>
  <c r="L25" i="3"/>
  <c r="M367" i="5" s="1"/>
  <c r="L367" i="5"/>
  <c r="L32" i="3"/>
  <c r="L56" i="3"/>
  <c r="M379" i="5" s="1"/>
  <c r="L379" i="5"/>
  <c r="L66" i="3"/>
  <c r="M211" i="5" s="1"/>
  <c r="L211" i="5"/>
  <c r="L73" i="3"/>
  <c r="M177" i="5" s="1"/>
  <c r="L77" i="3"/>
  <c r="L91" i="3"/>
  <c r="L119" i="3"/>
  <c r="M324" i="5" s="1"/>
  <c r="L324" i="5"/>
  <c r="L122" i="3"/>
  <c r="M210" i="5" s="1"/>
  <c r="L126" i="3"/>
  <c r="L174" i="3"/>
  <c r="M249" i="5" s="1"/>
  <c r="L249" i="5"/>
  <c r="L181" i="3"/>
  <c r="L188" i="3"/>
  <c r="M281" i="5" s="1"/>
  <c r="L281" i="5"/>
  <c r="L202" i="3"/>
  <c r="M239" i="5" s="1"/>
  <c r="L239" i="5"/>
  <c r="L209" i="3"/>
  <c r="L243" i="3"/>
  <c r="M202" i="5" s="1"/>
  <c r="L202" i="5"/>
  <c r="L250" i="3"/>
  <c r="M285" i="5" s="1"/>
  <c r="L285" i="5"/>
  <c r="L264" i="3"/>
  <c r="M263" i="5" s="1"/>
  <c r="L263" i="5"/>
  <c r="L281" i="3"/>
  <c r="M255" i="5" s="1"/>
  <c r="L285" i="3"/>
  <c r="L295" i="3"/>
  <c r="L301" i="3"/>
  <c r="M311" i="5" s="1"/>
  <c r="L305" i="3"/>
  <c r="M310" i="5" s="1"/>
  <c r="L310" i="5"/>
  <c r="L329" i="3"/>
  <c r="M230" i="5" s="1"/>
  <c r="L333" i="3"/>
  <c r="M306" i="5" s="1"/>
  <c r="L306" i="5"/>
  <c r="L375" i="3"/>
  <c r="M33" i="5" s="1"/>
  <c r="L33" i="5"/>
  <c r="L381" i="3"/>
  <c r="M399" i="5" s="1"/>
  <c r="L385" i="3"/>
  <c r="M405" i="5" s="1"/>
  <c r="L405" i="5"/>
  <c r="L399" i="3"/>
  <c r="M402" i="5" s="1"/>
  <c r="L402" i="5"/>
  <c r="L416" i="3"/>
  <c r="M427" i="5" s="1"/>
  <c r="L430" i="3"/>
  <c r="M428" i="5" s="1"/>
  <c r="L428" i="5"/>
  <c r="L437" i="3"/>
  <c r="M398" i="5" s="1"/>
  <c r="L398" i="5"/>
  <c r="L447" i="3"/>
  <c r="M123" i="5" s="1"/>
  <c r="L123" i="5"/>
  <c r="L458" i="3"/>
  <c r="L461" i="3"/>
  <c r="M90" i="5" s="1"/>
  <c r="L465" i="3"/>
  <c r="M107" i="5" s="1"/>
  <c r="L107" i="5"/>
  <c r="L476" i="3"/>
  <c r="M134" i="5" s="1"/>
  <c r="L84" i="5"/>
  <c r="L501" i="3"/>
  <c r="M84" i="5" s="1"/>
  <c r="L527" i="3"/>
  <c r="M54" i="5" s="1"/>
  <c r="L54" i="5"/>
  <c r="L546" i="3"/>
  <c r="M155" i="5" s="1"/>
  <c r="L155" i="5"/>
  <c r="L591" i="3"/>
  <c r="M166" i="5" s="1"/>
  <c r="L166" i="5"/>
  <c r="L629" i="3"/>
  <c r="M415" i="5" s="1"/>
  <c r="L415" i="5"/>
  <c r="H49" i="5"/>
  <c r="H81" i="5"/>
  <c r="H331" i="5"/>
  <c r="I22" i="5"/>
  <c r="J313" i="5"/>
  <c r="I313" i="5"/>
  <c r="J229" i="5"/>
  <c r="I229" i="5"/>
  <c r="J370" i="5"/>
  <c r="I370" i="5"/>
  <c r="J380" i="5"/>
  <c r="I380" i="5"/>
  <c r="J376" i="5"/>
  <c r="I376" i="5"/>
  <c r="J323" i="5"/>
  <c r="I323" i="5"/>
  <c r="J280" i="5"/>
  <c r="I280" i="5"/>
  <c r="J245" i="5"/>
  <c r="I245" i="5"/>
  <c r="J261" i="5"/>
  <c r="I261" i="5"/>
  <c r="J161" i="5"/>
  <c r="I161" i="5"/>
  <c r="J162" i="5"/>
  <c r="I162" i="5"/>
  <c r="J139" i="5"/>
  <c r="I139" i="5"/>
  <c r="J165" i="5"/>
  <c r="I165" i="5"/>
  <c r="J89" i="5"/>
  <c r="I89" i="5"/>
  <c r="L15" i="3"/>
  <c r="M170" i="5" s="1"/>
  <c r="L170" i="5"/>
  <c r="L43" i="3"/>
  <c r="M378" i="5" s="1"/>
  <c r="L378" i="5"/>
  <c r="L95" i="3"/>
  <c r="M334" i="5" s="1"/>
  <c r="L334" i="5"/>
  <c r="L109" i="3"/>
  <c r="M226" i="5" s="1"/>
  <c r="L226" i="5"/>
  <c r="L154" i="3"/>
  <c r="M236" i="5" s="1"/>
  <c r="L236" i="5"/>
  <c r="L185" i="3"/>
  <c r="M269" i="5" s="1"/>
  <c r="L269" i="5"/>
  <c r="L216" i="3"/>
  <c r="M248" i="5" s="1"/>
  <c r="L248" i="5"/>
  <c r="L226" i="3"/>
  <c r="M193" i="5" s="1"/>
  <c r="L193" i="5"/>
  <c r="L240" i="3"/>
  <c r="M203" i="5" s="1"/>
  <c r="L203" i="5"/>
  <c r="L347" i="3"/>
  <c r="M191" i="5" s="1"/>
  <c r="L191" i="5"/>
  <c r="L354" i="3"/>
  <c r="M151" i="5" s="1"/>
  <c r="L151" i="5"/>
  <c r="L396" i="3"/>
  <c r="M408" i="5" s="1"/>
  <c r="L408" i="5"/>
  <c r="L413" i="3"/>
  <c r="M429" i="5" s="1"/>
  <c r="L429" i="5"/>
  <c r="L427" i="3"/>
  <c r="M393" i="5" s="1"/>
  <c r="L393" i="5"/>
  <c r="L133" i="5"/>
  <c r="L469" i="3"/>
  <c r="M133" i="5" s="1"/>
  <c r="L520" i="3"/>
  <c r="M65" i="5" s="1"/>
  <c r="L65" i="5"/>
  <c r="L535" i="3"/>
  <c r="M37" i="5" s="1"/>
  <c r="L37" i="5"/>
  <c r="L569" i="3"/>
  <c r="M180" i="5" s="1"/>
  <c r="L180" i="5"/>
  <c r="L580" i="3"/>
  <c r="M156" i="5" s="1"/>
  <c r="L156" i="5"/>
  <c r="K10" i="5"/>
  <c r="L592" i="3"/>
  <c r="M10" i="5" s="1"/>
  <c r="L622" i="3"/>
  <c r="M424" i="5" s="1"/>
  <c r="L424" i="5"/>
  <c r="H337" i="5"/>
  <c r="H369" i="5"/>
  <c r="I29" i="5"/>
  <c r="J378" i="5"/>
  <c r="I378" i="5"/>
  <c r="J212" i="5"/>
  <c r="I212" i="5"/>
  <c r="J188" i="5"/>
  <c r="I188" i="5"/>
  <c r="J192" i="5"/>
  <c r="I192" i="5"/>
  <c r="J384" i="5"/>
  <c r="J364" i="5"/>
  <c r="H364" i="5"/>
  <c r="J173" i="5"/>
  <c r="I173" i="5"/>
  <c r="J356" i="5"/>
  <c r="I356" i="5"/>
  <c r="J340" i="5"/>
  <c r="I340" i="5"/>
  <c r="J322" i="5"/>
  <c r="H322" i="5"/>
  <c r="J302" i="5"/>
  <c r="I302" i="5"/>
  <c r="J284" i="5"/>
  <c r="I284" i="5"/>
  <c r="J265" i="5"/>
  <c r="I265" i="5"/>
  <c r="J186" i="5"/>
  <c r="I186" i="5"/>
  <c r="J150" i="5"/>
  <c r="I150" i="5"/>
  <c r="J153" i="5"/>
  <c r="I153" i="5"/>
  <c r="J146" i="5"/>
  <c r="I146" i="5"/>
  <c r="J144" i="5"/>
  <c r="I144" i="5"/>
  <c r="J400" i="5"/>
  <c r="I400" i="5"/>
  <c r="J433" i="5"/>
  <c r="I433" i="5"/>
  <c r="J395" i="5"/>
  <c r="I395" i="5"/>
  <c r="J366" i="5"/>
  <c r="J382" i="5"/>
  <c r="I382" i="5"/>
  <c r="J372" i="5"/>
  <c r="J352" i="5"/>
  <c r="J387" i="5"/>
  <c r="I387" i="5"/>
  <c r="J325" i="5"/>
  <c r="J330" i="5"/>
  <c r="J327" i="5"/>
  <c r="J329" i="5"/>
  <c r="I329" i="5"/>
  <c r="J183" i="5"/>
  <c r="I183" i="5"/>
  <c r="J305" i="5"/>
  <c r="J281" i="5"/>
  <c r="J248" i="5"/>
  <c r="J193" i="5"/>
  <c r="J198" i="5"/>
  <c r="J205" i="5"/>
  <c r="H205" i="5"/>
  <c r="J263" i="5"/>
  <c r="J262" i="5"/>
  <c r="J311" i="5"/>
  <c r="J316" i="5"/>
  <c r="I316" i="5"/>
  <c r="J318" i="5"/>
  <c r="J257" i="5"/>
  <c r="I257" i="5"/>
  <c r="J224" i="5"/>
  <c r="I224" i="5"/>
  <c r="J306" i="5"/>
  <c r="J31" i="5"/>
  <c r="J407" i="5"/>
  <c r="J426" i="5"/>
  <c r="J440" i="5"/>
  <c r="J430" i="5"/>
  <c r="J123" i="5"/>
  <c r="I123" i="5"/>
  <c r="J118" i="5"/>
  <c r="I118" i="5"/>
  <c r="J159" i="5"/>
  <c r="J56" i="5"/>
  <c r="I56" i="5"/>
  <c r="J91" i="5"/>
  <c r="I91" i="5"/>
  <c r="J133" i="5"/>
  <c r="J77" i="5"/>
  <c r="I77" i="5"/>
  <c r="J58" i="5"/>
  <c r="I58" i="5"/>
  <c r="J59" i="5"/>
  <c r="J51" i="5"/>
  <c r="I51" i="5"/>
  <c r="J83" i="5"/>
  <c r="I83" i="5"/>
  <c r="J84" i="5"/>
  <c r="J21" i="5"/>
  <c r="I21" i="5"/>
  <c r="J61" i="5"/>
  <c r="I61" i="5"/>
  <c r="J53" i="5"/>
  <c r="J54" i="5"/>
  <c r="J350" i="5"/>
  <c r="J128" i="5"/>
  <c r="I128" i="5"/>
  <c r="J155" i="5"/>
  <c r="I155" i="5"/>
  <c r="J126" i="5"/>
  <c r="J102" i="5"/>
  <c r="J423" i="5"/>
  <c r="J47" i="5"/>
  <c r="J88" i="5"/>
  <c r="J420" i="5"/>
  <c r="I420" i="5"/>
  <c r="J424" i="5"/>
  <c r="I424" i="5"/>
  <c r="J13" i="5"/>
  <c r="L2" i="3"/>
  <c r="M360" i="5" s="1"/>
  <c r="K360" i="5"/>
  <c r="L5" i="3"/>
  <c r="M361" i="5" s="1"/>
  <c r="L361" i="5"/>
  <c r="L12" i="3"/>
  <c r="L2" i="6" s="1"/>
  <c r="L26" i="3"/>
  <c r="M370" i="5" s="1"/>
  <c r="L370" i="5"/>
  <c r="L33" i="3"/>
  <c r="L50" i="3"/>
  <c r="M351" i="5" s="1"/>
  <c r="L351" i="5"/>
  <c r="L57" i="3"/>
  <c r="M355" i="5" s="1"/>
  <c r="L355" i="5"/>
  <c r="L67" i="3"/>
  <c r="M339" i="5" s="1"/>
  <c r="L339" i="5"/>
  <c r="L74" i="3"/>
  <c r="L81" i="3"/>
  <c r="M227" i="5" s="1"/>
  <c r="L85" i="3"/>
  <c r="M167" i="5" s="1"/>
  <c r="L167" i="5"/>
  <c r="L127" i="3"/>
  <c r="L130" i="3"/>
  <c r="M328" i="5" s="1"/>
  <c r="L168" i="3"/>
  <c r="L175" i="3"/>
  <c r="M302" i="5" s="1"/>
  <c r="L302" i="5"/>
  <c r="L178" i="3"/>
  <c r="M234" i="5" s="1"/>
  <c r="L182" i="3"/>
  <c r="L196" i="3"/>
  <c r="L203" i="3"/>
  <c r="M242" i="5" s="1"/>
  <c r="L242" i="5"/>
  <c r="L213" i="3"/>
  <c r="M197" i="5" s="1"/>
  <c r="L230" i="3"/>
  <c r="M200" i="5" s="1"/>
  <c r="L251" i="3"/>
  <c r="M284" i="5" s="1"/>
  <c r="L284" i="5"/>
  <c r="L258" i="3"/>
  <c r="L272" i="3"/>
  <c r="L275" i="3"/>
  <c r="M286" i="5" s="1"/>
  <c r="L286" i="5"/>
  <c r="L282" i="3"/>
  <c r="M288" i="5" s="1"/>
  <c r="L288" i="5"/>
  <c r="L292" i="3"/>
  <c r="M262" i="5" s="1"/>
  <c r="L262" i="5"/>
  <c r="L302" i="3"/>
  <c r="M307" i="5" s="1"/>
  <c r="L307" i="5"/>
  <c r="L330" i="3"/>
  <c r="M224" i="5" s="1"/>
  <c r="L224" i="5"/>
  <c r="L344" i="3"/>
  <c r="M35" i="5" s="1"/>
  <c r="L35" i="5"/>
  <c r="L358" i="3"/>
  <c r="M153" i="5" s="1"/>
  <c r="L365" i="3"/>
  <c r="M142" i="5" s="1"/>
  <c r="L142" i="5"/>
  <c r="L372" i="3"/>
  <c r="M143" i="5" s="1"/>
  <c r="L143" i="5"/>
  <c r="L382" i="3"/>
  <c r="M404" i="5" s="1"/>
  <c r="L404" i="5"/>
  <c r="L424" i="3"/>
  <c r="M434" i="5" s="1"/>
  <c r="L434" i="5"/>
  <c r="L513" i="3"/>
  <c r="M101" i="5" s="1"/>
  <c r="L101" i="5"/>
  <c r="L524" i="3"/>
  <c r="M63" i="5" s="1"/>
  <c r="L528" i="3"/>
  <c r="L573" i="3"/>
  <c r="M392" i="5" s="1"/>
  <c r="L584" i="3"/>
  <c r="M47" i="5" s="1"/>
  <c r="L588" i="3"/>
  <c r="M41" i="5" s="1"/>
  <c r="L41" i="5"/>
  <c r="L630" i="3"/>
  <c r="M419" i="5" s="1"/>
  <c r="L419" i="5"/>
  <c r="H25" i="5"/>
  <c r="H179" i="5"/>
  <c r="H307" i="5"/>
  <c r="I39" i="5"/>
  <c r="J16" i="5"/>
  <c r="L40" i="3"/>
  <c r="M377" i="5" s="1"/>
  <c r="L377" i="5"/>
  <c r="L64" i="3"/>
  <c r="M174" i="5" s="1"/>
  <c r="L174" i="5"/>
  <c r="L110" i="3"/>
  <c r="M342" i="5" s="1"/>
  <c r="L342" i="5"/>
  <c r="L134" i="3"/>
  <c r="M183" i="5" s="1"/>
  <c r="L183" i="5"/>
  <c r="L144" i="3"/>
  <c r="M221" i="5" s="1"/>
  <c r="L221" i="5"/>
  <c r="L155" i="3"/>
  <c r="M312" i="5" s="1"/>
  <c r="L312" i="5"/>
  <c r="L161" i="3"/>
  <c r="M300" i="5" s="1"/>
  <c r="L165" i="3"/>
  <c r="M304" i="5" s="1"/>
  <c r="L304" i="5"/>
  <c r="L189" i="3"/>
  <c r="M279" i="5" s="1"/>
  <c r="L193" i="3"/>
  <c r="M260" i="5" s="1"/>
  <c r="L260" i="5"/>
  <c r="L217" i="3"/>
  <c r="M247" i="5" s="1"/>
  <c r="L247" i="5"/>
  <c r="L227" i="3"/>
  <c r="M272" i="5" s="1"/>
  <c r="L272" i="5"/>
  <c r="L265" i="3"/>
  <c r="M264" i="5" s="1"/>
  <c r="L269" i="3"/>
  <c r="M267" i="5" s="1"/>
  <c r="L267" i="5"/>
  <c r="L289" i="3"/>
  <c r="M253" i="5" s="1"/>
  <c r="L306" i="3"/>
  <c r="M296" i="5" s="1"/>
  <c r="L313" i="3"/>
  <c r="M315" i="5" s="1"/>
  <c r="L315" i="5"/>
  <c r="L341" i="3"/>
  <c r="M187" i="5" s="1"/>
  <c r="L187" i="5"/>
  <c r="L355" i="3"/>
  <c r="M150" i="5" s="1"/>
  <c r="L150" i="5"/>
  <c r="L369" i="3"/>
  <c r="M32" i="5" s="1"/>
  <c r="L386" i="3"/>
  <c r="M406" i="5" s="1"/>
  <c r="L393" i="3"/>
  <c r="M6" i="5" s="1"/>
  <c r="L6" i="5"/>
  <c r="L400" i="3"/>
  <c r="M426" i="5" s="1"/>
  <c r="L414" i="3"/>
  <c r="M436" i="5" s="1"/>
  <c r="L436" i="5"/>
  <c r="L417" i="3"/>
  <c r="M431" i="5" s="1"/>
  <c r="L435" i="3"/>
  <c r="M396" i="5" s="1"/>
  <c r="L396" i="5"/>
  <c r="L452" i="3"/>
  <c r="M34" i="5" s="1"/>
  <c r="L474" i="3"/>
  <c r="M57" i="5" s="1"/>
  <c r="L57" i="5"/>
  <c r="L481" i="3"/>
  <c r="M129" i="5" s="1"/>
  <c r="L129" i="5"/>
  <c r="L488" i="3"/>
  <c r="M135" i="5" s="1"/>
  <c r="L135" i="5"/>
  <c r="L495" i="3"/>
  <c r="M51" i="5" s="1"/>
  <c r="L51" i="5"/>
  <c r="L517" i="3"/>
  <c r="M53" i="5" s="1"/>
  <c r="L521" i="3"/>
  <c r="M22" i="5" s="1"/>
  <c r="L22" i="5"/>
  <c r="L570" i="3"/>
  <c r="M8" i="5" s="1"/>
  <c r="L8" i="5"/>
  <c r="L577" i="3"/>
  <c r="M9" i="5" s="1"/>
  <c r="L9" i="5"/>
  <c r="L46" i="5"/>
  <c r="L581" i="3"/>
  <c r="M46" i="5" s="1"/>
  <c r="L619" i="3"/>
  <c r="M420" i="5" s="1"/>
  <c r="L420" i="5"/>
  <c r="J643" i="3"/>
  <c r="K643" i="3"/>
  <c r="J644" i="2"/>
  <c r="D644" i="3"/>
  <c r="I2" i="5"/>
  <c r="I54" i="5"/>
  <c r="J157" i="5"/>
  <c r="I157" i="5"/>
  <c r="J115" i="5"/>
  <c r="I115" i="5"/>
  <c r="J379" i="5"/>
  <c r="J390" i="5"/>
  <c r="J209" i="5"/>
  <c r="J333" i="5"/>
  <c r="H333" i="5"/>
  <c r="J341" i="5"/>
  <c r="J226" i="5"/>
  <c r="J324" i="5"/>
  <c r="I324" i="5"/>
  <c r="J214" i="5"/>
  <c r="I214" i="5"/>
  <c r="J219" i="5"/>
  <c r="J250" i="5"/>
  <c r="J259" i="5"/>
  <c r="J240" i="5"/>
  <c r="J200" i="5"/>
  <c r="H200" i="5"/>
  <c r="J207" i="5"/>
  <c r="J273" i="5"/>
  <c r="J266" i="5"/>
  <c r="J256" i="5"/>
  <c r="J310" i="5"/>
  <c r="J319" i="5"/>
  <c r="I319" i="5"/>
  <c r="J222" i="5"/>
  <c r="I222" i="5"/>
  <c r="J182" i="5"/>
  <c r="I182" i="5"/>
  <c r="J190" i="5"/>
  <c r="J148" i="5"/>
  <c r="J143" i="5"/>
  <c r="J438" i="5"/>
  <c r="I438" i="5"/>
  <c r="J429" i="5"/>
  <c r="J413" i="5"/>
  <c r="J121" i="5"/>
  <c r="I121" i="5"/>
  <c r="J344" i="5"/>
  <c r="I344" i="5"/>
  <c r="J74" i="5"/>
  <c r="I74" i="5"/>
  <c r="J136" i="5"/>
  <c r="I136" i="5"/>
  <c r="J75" i="5"/>
  <c r="J105" i="5"/>
  <c r="I105" i="5"/>
  <c r="J93" i="5"/>
  <c r="I93" i="5"/>
  <c r="J78" i="5"/>
  <c r="J95" i="5"/>
  <c r="I95" i="5"/>
  <c r="J42" i="5"/>
  <c r="I42" i="5"/>
  <c r="J52" i="5"/>
  <c r="I52" i="5"/>
  <c r="J116" i="5"/>
  <c r="I116" i="5"/>
  <c r="J345" i="5"/>
  <c r="I345" i="5"/>
  <c r="J358" i="5"/>
  <c r="J125" i="5"/>
  <c r="I125" i="5"/>
  <c r="J359" i="5"/>
  <c r="I359" i="5"/>
  <c r="J69" i="5"/>
  <c r="J163" i="5"/>
  <c r="J41" i="5"/>
  <c r="J110" i="5"/>
  <c r="J12" i="5"/>
  <c r="I12" i="5"/>
  <c r="J14" i="5"/>
  <c r="I14" i="5"/>
  <c r="J360" i="5"/>
  <c r="L6" i="3"/>
  <c r="M362" i="5" s="1"/>
  <c r="L362" i="5"/>
  <c r="L27" i="3"/>
  <c r="M382" i="5" s="1"/>
  <c r="L382" i="5"/>
  <c r="L51" i="3"/>
  <c r="M172" i="5" s="1"/>
  <c r="L172" i="5"/>
  <c r="L58" i="3"/>
  <c r="M356" i="5" s="1"/>
  <c r="L356" i="5"/>
  <c r="L82" i="3"/>
  <c r="M320" i="5" s="1"/>
  <c r="L320" i="5"/>
  <c r="L200" i="3"/>
  <c r="M235" i="5" s="1"/>
  <c r="L235" i="5"/>
  <c r="L241" i="3"/>
  <c r="M204" i="5" s="1"/>
  <c r="L245" i="3"/>
  <c r="L259" i="3"/>
  <c r="L262" i="3"/>
  <c r="M273" i="5" s="1"/>
  <c r="L283" i="3"/>
  <c r="L293" i="3"/>
  <c r="M283" i="5" s="1"/>
  <c r="L283" i="5"/>
  <c r="L303" i="3"/>
  <c r="M308" i="5" s="1"/>
  <c r="L308" i="5"/>
  <c r="L310" i="3"/>
  <c r="L317" i="3"/>
  <c r="M318" i="5" s="1"/>
  <c r="L331" i="3"/>
  <c r="M182" i="5" s="1"/>
  <c r="L182" i="5"/>
  <c r="L352" i="3"/>
  <c r="L366" i="3"/>
  <c r="M145" i="5" s="1"/>
  <c r="L145" i="5"/>
  <c r="L373" i="3"/>
  <c r="M149" i="5" s="1"/>
  <c r="L149" i="5"/>
  <c r="L383" i="3"/>
  <c r="M160" i="5" s="1"/>
  <c r="L160" i="5"/>
  <c r="L390" i="3"/>
  <c r="L397" i="3"/>
  <c r="M403" i="5" s="1"/>
  <c r="L428" i="3"/>
  <c r="M430" i="5" s="1"/>
  <c r="L432" i="3"/>
  <c r="M413" i="5" s="1"/>
  <c r="L413" i="5"/>
  <c r="L445" i="3"/>
  <c r="M120" i="5" s="1"/>
  <c r="L449" i="3"/>
  <c r="M122" i="5" s="1"/>
  <c r="L122" i="5"/>
  <c r="L456" i="3"/>
  <c r="L463" i="3"/>
  <c r="M56" i="5" s="1"/>
  <c r="L56" i="5"/>
  <c r="L492" i="3"/>
  <c r="M103" i="5" s="1"/>
  <c r="L503" i="3"/>
  <c r="M104" i="5" s="1"/>
  <c r="L104" i="5"/>
  <c r="L514" i="3"/>
  <c r="M61" i="5" s="1"/>
  <c r="L61" i="5"/>
  <c r="L23" i="5"/>
  <c r="L525" i="3"/>
  <c r="M23" i="5" s="1"/>
  <c r="L559" i="3"/>
  <c r="M102" i="5" s="1"/>
  <c r="L102" i="5"/>
  <c r="L601" i="3"/>
  <c r="M25" i="5" s="1"/>
  <c r="L25" i="5"/>
  <c r="K642" i="3"/>
  <c r="L642" i="3" s="1"/>
  <c r="H283" i="5"/>
  <c r="H411" i="5"/>
  <c r="I4" i="5"/>
  <c r="I70" i="5"/>
  <c r="J210" i="5"/>
  <c r="H210" i="5"/>
  <c r="J170" i="5"/>
  <c r="I170" i="5"/>
  <c r="J377" i="5"/>
  <c r="I2" i="6"/>
  <c r="J342" i="5"/>
  <c r="H342" i="5"/>
  <c r="J181" i="5"/>
  <c r="J239" i="5"/>
  <c r="H239" i="5"/>
  <c r="J195" i="5"/>
  <c r="I195" i="5"/>
  <c r="J244" i="5"/>
  <c r="I244" i="5"/>
  <c r="J247" i="5"/>
  <c r="J272" i="5"/>
  <c r="I272" i="5"/>
  <c r="J202" i="5"/>
  <c r="I202" i="5"/>
  <c r="J264" i="5"/>
  <c r="J287" i="5"/>
  <c r="H287" i="5"/>
  <c r="J254" i="5"/>
  <c r="I254" i="5"/>
  <c r="J296" i="5"/>
  <c r="H296" i="5"/>
  <c r="J298" i="5"/>
  <c r="J191" i="5"/>
  <c r="I191" i="5"/>
  <c r="J145" i="5"/>
  <c r="I145" i="5"/>
  <c r="J32" i="5"/>
  <c r="J404" i="5"/>
  <c r="I404" i="5"/>
  <c r="J405" i="5"/>
  <c r="J3" i="5"/>
  <c r="I3" i="5"/>
  <c r="J401" i="5"/>
  <c r="I401" i="5"/>
  <c r="J158" i="5"/>
  <c r="I158" i="5"/>
  <c r="J5" i="5"/>
  <c r="J124" i="5"/>
  <c r="J141" i="5"/>
  <c r="J131" i="5"/>
  <c r="J96" i="5"/>
  <c r="J348" i="5"/>
  <c r="J180" i="5"/>
  <c r="J127" i="5"/>
  <c r="I127" i="5"/>
  <c r="J45" i="5"/>
  <c r="I45" i="5"/>
  <c r="J113" i="5"/>
  <c r="I113" i="5"/>
  <c r="J48" i="5"/>
  <c r="I48" i="5"/>
  <c r="L17" i="3"/>
  <c r="M366" i="5" s="1"/>
  <c r="L366" i="5"/>
  <c r="L41" i="3"/>
  <c r="M381" i="5" s="1"/>
  <c r="L381" i="5"/>
  <c r="L72" i="3"/>
  <c r="M388" i="5" s="1"/>
  <c r="L388" i="5"/>
  <c r="L93" i="3"/>
  <c r="M338" i="5" s="1"/>
  <c r="L338" i="5"/>
  <c r="L100" i="3"/>
  <c r="M341" i="5" s="1"/>
  <c r="L341" i="5"/>
  <c r="L111" i="3"/>
  <c r="M321" i="5" s="1"/>
  <c r="L321" i="5"/>
  <c r="L135" i="3"/>
  <c r="M214" i="5" s="1"/>
  <c r="L214" i="5"/>
  <c r="L145" i="3"/>
  <c r="M220" i="5" s="1"/>
  <c r="L220" i="5"/>
  <c r="L152" i="3"/>
  <c r="M233" i="5" s="1"/>
  <c r="L233" i="5"/>
  <c r="L162" i="3"/>
  <c r="M238" i="5" s="1"/>
  <c r="L238" i="5"/>
  <c r="L190" i="3"/>
  <c r="M278" i="5" s="1"/>
  <c r="L278" i="5"/>
  <c r="L211" i="3"/>
  <c r="M195" i="5" s="1"/>
  <c r="L195" i="5"/>
  <c r="L218" i="3"/>
  <c r="M277" i="5" s="1"/>
  <c r="L277" i="5"/>
  <c r="L256" i="3"/>
  <c r="M206" i="5" s="1"/>
  <c r="L206" i="5"/>
  <c r="L266" i="3"/>
  <c r="M276" i="5" s="1"/>
  <c r="L276" i="5"/>
  <c r="L280" i="3"/>
  <c r="M282" i="5" s="1"/>
  <c r="L282" i="5"/>
  <c r="L300" i="3"/>
  <c r="M295" i="5" s="1"/>
  <c r="L295" i="5"/>
  <c r="L314" i="3"/>
  <c r="M316" i="5" s="1"/>
  <c r="L316" i="5"/>
  <c r="L328" i="3"/>
  <c r="M298" i="5" s="1"/>
  <c r="L298" i="5"/>
  <c r="L394" i="3"/>
  <c r="M157" i="5" s="1"/>
  <c r="L157" i="5"/>
  <c r="L401" i="3"/>
  <c r="M411" i="5" s="1"/>
  <c r="L411" i="5"/>
  <c r="L411" i="3"/>
  <c r="M432" i="5" s="1"/>
  <c r="L432" i="5"/>
  <c r="L471" i="3"/>
  <c r="M132" i="5" s="1"/>
  <c r="L132" i="5"/>
  <c r="L482" i="3"/>
  <c r="M58" i="5" s="1"/>
  <c r="L58" i="5"/>
  <c r="L489" i="3"/>
  <c r="M78" i="5" s="1"/>
  <c r="L78" i="5"/>
  <c r="L496" i="3"/>
  <c r="M131" i="5" s="1"/>
  <c r="L131" i="5"/>
  <c r="L552" i="3"/>
  <c r="M68" i="5" s="1"/>
  <c r="L68" i="5"/>
  <c r="L414" i="5"/>
  <c r="L616" i="3"/>
  <c r="M414" i="5" s="1"/>
  <c r="L644" i="2"/>
  <c r="C644" i="2"/>
  <c r="H193" i="5"/>
  <c r="H353" i="5"/>
  <c r="I10" i="5"/>
  <c r="I86" i="5"/>
  <c r="J303" i="5"/>
  <c r="I303" i="5"/>
  <c r="J33" i="5"/>
  <c r="I33" i="5"/>
  <c r="J389" i="5"/>
  <c r="I389" i="5"/>
  <c r="J178" i="5"/>
  <c r="I178" i="5"/>
  <c r="J361" i="5"/>
  <c r="J351" i="5"/>
  <c r="I351" i="5"/>
  <c r="J237" i="5"/>
  <c r="I237" i="5"/>
  <c r="J293" i="5"/>
  <c r="J171" i="5"/>
  <c r="I171" i="5"/>
  <c r="J367" i="5"/>
  <c r="J211" i="5"/>
  <c r="I211" i="5"/>
  <c r="J176" i="5"/>
  <c r="J301" i="5"/>
  <c r="J243" i="5"/>
  <c r="J277" i="5"/>
  <c r="H277" i="5"/>
  <c r="J203" i="5"/>
  <c r="J206" i="5"/>
  <c r="J276" i="5"/>
  <c r="H276" i="5"/>
  <c r="J286" i="5"/>
  <c r="I286" i="5"/>
  <c r="J255" i="5"/>
  <c r="J308" i="5"/>
  <c r="I308" i="5"/>
  <c r="J223" i="5"/>
  <c r="I223" i="5"/>
  <c r="J289" i="5"/>
  <c r="J35" i="5"/>
  <c r="J432" i="5"/>
  <c r="I432" i="5"/>
  <c r="J436" i="5"/>
  <c r="I436" i="5"/>
  <c r="J431" i="5"/>
  <c r="J394" i="5"/>
  <c r="J120" i="5"/>
  <c r="J409" i="5"/>
  <c r="I409" i="5"/>
  <c r="J90" i="5"/>
  <c r="J132" i="5"/>
  <c r="I132" i="5"/>
  <c r="J57" i="5"/>
  <c r="I57" i="5"/>
  <c r="J99" i="5"/>
  <c r="J100" i="5"/>
  <c r="I100" i="5"/>
  <c r="J82" i="5"/>
  <c r="I82" i="5"/>
  <c r="J140" i="5"/>
  <c r="J104" i="5"/>
  <c r="I104" i="5"/>
  <c r="J66" i="5"/>
  <c r="J62" i="5"/>
  <c r="I62" i="5"/>
  <c r="J117" i="5"/>
  <c r="I117" i="5"/>
  <c r="J23" i="5"/>
  <c r="J37" i="5"/>
  <c r="I37" i="5"/>
  <c r="J357" i="5"/>
  <c r="I357" i="5"/>
  <c r="J347" i="5"/>
  <c r="J85" i="5"/>
  <c r="I85" i="5"/>
  <c r="J80" i="5"/>
  <c r="I80" i="5"/>
  <c r="J71" i="5"/>
  <c r="J164" i="5"/>
  <c r="J20" i="5"/>
  <c r="J421" i="5"/>
  <c r="J15" i="5"/>
  <c r="I15" i="5"/>
  <c r="J419" i="5"/>
  <c r="I419" i="5"/>
  <c r="J17" i="5"/>
  <c r="M640" i="2"/>
  <c r="L59" i="3"/>
  <c r="L65" i="3"/>
  <c r="M390" i="5" s="1"/>
  <c r="L69" i="3"/>
  <c r="M176" i="5" s="1"/>
  <c r="L176" i="5"/>
  <c r="L83" i="3"/>
  <c r="M323" i="5" s="1"/>
  <c r="L323" i="5"/>
  <c r="L90" i="3"/>
  <c r="L97" i="3"/>
  <c r="M331" i="5" s="1"/>
  <c r="L118" i="3"/>
  <c r="M322" i="5" s="1"/>
  <c r="L322" i="5"/>
  <c r="L125" i="3"/>
  <c r="L132" i="3"/>
  <c r="M181" i="5" s="1"/>
  <c r="L181" i="5"/>
  <c r="L166" i="3"/>
  <c r="M305" i="5" s="1"/>
  <c r="L173" i="3"/>
  <c r="M293" i="5" s="1"/>
  <c r="L293" i="5"/>
  <c r="L180" i="3"/>
  <c r="L194" i="3"/>
  <c r="M292" i="5" s="1"/>
  <c r="L201" i="3"/>
  <c r="M240" i="5" s="1"/>
  <c r="L240" i="5"/>
  <c r="L208" i="3"/>
  <c r="L232" i="3"/>
  <c r="M198" i="5" s="1"/>
  <c r="L198" i="5"/>
  <c r="L242" i="3"/>
  <c r="M205" i="5" s="1"/>
  <c r="L205" i="5"/>
  <c r="L253" i="3"/>
  <c r="M268" i="5" s="1"/>
  <c r="L268" i="5"/>
  <c r="L277" i="3"/>
  <c r="M256" i="5" s="1"/>
  <c r="L256" i="5"/>
  <c r="L290" i="3"/>
  <c r="M254" i="5" s="1"/>
  <c r="L294" i="3"/>
  <c r="M251" i="5" s="1"/>
  <c r="L251" i="5"/>
  <c r="L311" i="3"/>
  <c r="L325" i="3"/>
  <c r="M289" i="5" s="1"/>
  <c r="L289" i="5"/>
  <c r="L342" i="3"/>
  <c r="M29" i="5" s="1"/>
  <c r="L360" i="3"/>
  <c r="L367" i="3"/>
  <c r="M30" i="5" s="1"/>
  <c r="L30" i="5"/>
  <c r="L370" i="3"/>
  <c r="M147" i="5" s="1"/>
  <c r="L374" i="3"/>
  <c r="M144" i="5" s="1"/>
  <c r="L144" i="5"/>
  <c r="L391" i="3"/>
  <c r="L408" i="3"/>
  <c r="M439" i="5" s="1"/>
  <c r="L429" i="3"/>
  <c r="M5" i="5" s="1"/>
  <c r="L5" i="5"/>
  <c r="L436" i="3"/>
  <c r="M394" i="5" s="1"/>
  <c r="L440" i="3"/>
  <c r="L450" i="3"/>
  <c r="M118" i="5" s="1"/>
  <c r="L118" i="5"/>
  <c r="L453" i="3"/>
  <c r="M159" i="5" s="1"/>
  <c r="L457" i="3"/>
  <c r="L464" i="3"/>
  <c r="M49" i="5" s="1"/>
  <c r="L49" i="5"/>
  <c r="L500" i="3"/>
  <c r="M98" i="5" s="1"/>
  <c r="L545" i="3"/>
  <c r="M349" i="5" s="1"/>
  <c r="L349" i="5"/>
  <c r="L556" i="3"/>
  <c r="M67" i="5" s="1"/>
  <c r="L560" i="3"/>
  <c r="M81" i="5" s="1"/>
  <c r="L81" i="5"/>
  <c r="L564" i="3"/>
  <c r="L594" i="3"/>
  <c r="M27" i="5" s="1"/>
  <c r="L27" i="5"/>
  <c r="L602" i="3"/>
  <c r="M109" i="5" s="1"/>
  <c r="L109" i="5"/>
  <c r="L609" i="3"/>
  <c r="M73" i="5" s="1"/>
  <c r="L73" i="5"/>
  <c r="L613" i="3"/>
  <c r="H137" i="5"/>
  <c r="H227" i="5"/>
  <c r="I102" i="5"/>
  <c r="J154" i="5"/>
  <c r="I154" i="5"/>
  <c r="J396" i="5"/>
  <c r="I396" i="5"/>
  <c r="J166" i="5"/>
  <c r="I166" i="5"/>
  <c r="J27" i="5"/>
  <c r="I27" i="5"/>
  <c r="J368" i="5"/>
  <c r="J373" i="5"/>
  <c r="J388" i="5"/>
  <c r="J217" i="5"/>
  <c r="I217" i="5"/>
  <c r="J236" i="5"/>
  <c r="I236" i="5"/>
  <c r="J271" i="5"/>
  <c r="I271" i="5"/>
  <c r="J279" i="5"/>
  <c r="J168" i="5"/>
  <c r="I168" i="5"/>
  <c r="J362" i="5"/>
  <c r="I362" i="5"/>
  <c r="J375" i="5"/>
  <c r="J320" i="5"/>
  <c r="H320" i="5"/>
  <c r="J335" i="5"/>
  <c r="I335" i="5"/>
  <c r="J208" i="5"/>
  <c r="I208" i="5"/>
  <c r="J225" i="5"/>
  <c r="J218" i="5"/>
  <c r="I218" i="5"/>
  <c r="J220" i="5"/>
  <c r="J365" i="5"/>
  <c r="J371" i="5"/>
  <c r="I371" i="5"/>
  <c r="J374" i="5"/>
  <c r="I374" i="5"/>
  <c r="J381" i="5"/>
  <c r="J172" i="5"/>
  <c r="I172" i="5"/>
  <c r="J354" i="5"/>
  <c r="I354" i="5"/>
  <c r="J355" i="5"/>
  <c r="J189" i="5"/>
  <c r="H189" i="5"/>
  <c r="J343" i="5"/>
  <c r="I343" i="5"/>
  <c r="J167" i="5"/>
  <c r="J334" i="5"/>
  <c r="I334" i="5"/>
  <c r="J332" i="5"/>
  <c r="J326" i="5"/>
  <c r="J312" i="5"/>
  <c r="I312" i="5"/>
  <c r="J300" i="5"/>
  <c r="J249" i="5"/>
  <c r="I249" i="5"/>
  <c r="J290" i="5"/>
  <c r="J270" i="5"/>
  <c r="I270" i="5"/>
  <c r="J278" i="5"/>
  <c r="I278" i="5"/>
  <c r="J260" i="5"/>
  <c r="J294" i="5"/>
  <c r="I294" i="5"/>
  <c r="J275" i="5"/>
  <c r="I275" i="5"/>
  <c r="J285" i="5"/>
  <c r="I285" i="5"/>
  <c r="J268" i="5"/>
  <c r="J274" i="5"/>
  <c r="I274" i="5"/>
  <c r="J267" i="5"/>
  <c r="J252" i="5"/>
  <c r="I252" i="5"/>
  <c r="J251" i="5"/>
  <c r="I251" i="5"/>
  <c r="J295" i="5"/>
  <c r="J317" i="5"/>
  <c r="J232" i="5"/>
  <c r="J187" i="5"/>
  <c r="J151" i="5"/>
  <c r="I151" i="5"/>
  <c r="J152" i="5"/>
  <c r="J30" i="5"/>
  <c r="I30" i="5"/>
  <c r="J147" i="5"/>
  <c r="I147" i="5"/>
  <c r="J149" i="5"/>
  <c r="J160" i="5"/>
  <c r="I160" i="5"/>
  <c r="J406" i="5"/>
  <c r="I406" i="5"/>
  <c r="J402" i="5"/>
  <c r="I402" i="5"/>
  <c r="J397" i="5"/>
  <c r="I397" i="5"/>
  <c r="J439" i="5"/>
  <c r="J393" i="5"/>
  <c r="I393" i="5"/>
  <c r="J428" i="5"/>
  <c r="I428" i="5"/>
  <c r="J437" i="5"/>
  <c r="J34" i="5"/>
  <c r="J50" i="5"/>
  <c r="J98" i="5"/>
  <c r="J64" i="5"/>
  <c r="J40" i="5"/>
  <c r="J7" i="5"/>
  <c r="I7" i="5"/>
  <c r="J8" i="5"/>
  <c r="I8" i="5"/>
  <c r="J392" i="5"/>
  <c r="J385" i="5"/>
  <c r="I385" i="5"/>
  <c r="J410" i="5"/>
  <c r="I410" i="5"/>
  <c r="J391" i="5"/>
  <c r="J87" i="5"/>
  <c r="I87" i="5"/>
  <c r="J109" i="5"/>
  <c r="I109" i="5"/>
  <c r="J114" i="5"/>
  <c r="J418" i="5"/>
  <c r="N640" i="2"/>
  <c r="L11" i="3"/>
  <c r="L14" i="3"/>
  <c r="M364" i="5" s="1"/>
  <c r="L364" i="5"/>
  <c r="L35" i="3"/>
  <c r="M371" i="5" s="1"/>
  <c r="L371" i="5"/>
  <c r="L38" i="3"/>
  <c r="M374" i="5" s="1"/>
  <c r="L42" i="3"/>
  <c r="M376" i="5" s="1"/>
  <c r="L376" i="5"/>
  <c r="L80" i="3"/>
  <c r="M325" i="5" s="1"/>
  <c r="L325" i="5"/>
  <c r="L94" i="3"/>
  <c r="M333" i="5" s="1"/>
  <c r="L333" i="5"/>
  <c r="L101" i="3"/>
  <c r="M332" i="5" s="1"/>
  <c r="L332" i="5"/>
  <c r="L108" i="3"/>
  <c r="M336" i="5" s="1"/>
  <c r="L336" i="5"/>
  <c r="L129" i="3"/>
  <c r="M225" i="5" s="1"/>
  <c r="L225" i="5"/>
  <c r="L142" i="3"/>
  <c r="M218" i="5" s="1"/>
  <c r="L146" i="3"/>
  <c r="L153" i="3"/>
  <c r="M314" i="5" s="1"/>
  <c r="L314" i="5"/>
  <c r="L163" i="3"/>
  <c r="M313" i="5" s="1"/>
  <c r="L313" i="5"/>
  <c r="L170" i="3"/>
  <c r="L177" i="3"/>
  <c r="M290" i="5" s="1"/>
  <c r="L191" i="3"/>
  <c r="M280" i="5" s="1"/>
  <c r="L280" i="5"/>
  <c r="L205" i="3"/>
  <c r="M243" i="5" s="1"/>
  <c r="L219" i="3"/>
  <c r="M245" i="5" s="1"/>
  <c r="L245" i="5"/>
  <c r="L225" i="3"/>
  <c r="M199" i="5" s="1"/>
  <c r="L229" i="3"/>
  <c r="M201" i="5" s="1"/>
  <c r="L201" i="5"/>
  <c r="L267" i="3"/>
  <c r="M265" i="5" s="1"/>
  <c r="L265" i="5"/>
  <c r="L308" i="3"/>
  <c r="L315" i="3"/>
  <c r="M319" i="5" s="1"/>
  <c r="L319" i="5"/>
  <c r="L318" i="3"/>
  <c r="M222" i="5" s="1"/>
  <c r="L336" i="3"/>
  <c r="L339" i="3"/>
  <c r="M186" i="5" s="1"/>
  <c r="L186" i="5"/>
  <c r="L346" i="3"/>
  <c r="M192" i="5" s="1"/>
  <c r="L192" i="5"/>
  <c r="L357" i="3"/>
  <c r="M152" i="5" s="1"/>
  <c r="L152" i="5"/>
  <c r="L388" i="3"/>
  <c r="L402" i="3"/>
  <c r="M397" i="5" s="1"/>
  <c r="L397" i="5"/>
  <c r="L412" i="3"/>
  <c r="M435" i="5" s="1"/>
  <c r="L435" i="5"/>
  <c r="L419" i="3"/>
  <c r="L433" i="3"/>
  <c r="M437" i="5" s="1"/>
  <c r="L468" i="3"/>
  <c r="M137" i="5" s="1"/>
  <c r="L472" i="3"/>
  <c r="M106" i="5" s="1"/>
  <c r="L106" i="5"/>
  <c r="L479" i="3"/>
  <c r="M77" i="5" s="1"/>
  <c r="L77" i="5"/>
  <c r="L490" i="3"/>
  <c r="M82" i="5" s="1"/>
  <c r="L82" i="5"/>
  <c r="L493" i="3"/>
  <c r="M140" i="5" s="1"/>
  <c r="L497" i="3"/>
  <c r="M60" i="5" s="1"/>
  <c r="L60" i="5"/>
  <c r="K64" i="5"/>
  <c r="L516" i="3"/>
  <c r="M64" i="5" s="1"/>
  <c r="L538" i="3"/>
  <c r="M357" i="5" s="1"/>
  <c r="L357" i="5"/>
  <c r="L549" i="3"/>
  <c r="M126" i="5" s="1"/>
  <c r="L553" i="3"/>
  <c r="M69" i="5" s="1"/>
  <c r="L69" i="5"/>
  <c r="K71" i="5"/>
  <c r="L557" i="3"/>
  <c r="M71" i="5" s="1"/>
  <c r="I19" i="5"/>
  <c r="L567" i="3"/>
  <c r="M7" i="5" s="1"/>
  <c r="L7" i="5"/>
  <c r="L599" i="3"/>
  <c r="M87" i="5" s="1"/>
  <c r="L87" i="5"/>
  <c r="F644" i="2"/>
  <c r="L504" i="3"/>
  <c r="L511" i="3"/>
  <c r="M21" i="5" s="1"/>
  <c r="L21" i="5"/>
  <c r="L522" i="3"/>
  <c r="M117" i="5" s="1"/>
  <c r="L117" i="5"/>
  <c r="L529" i="3"/>
  <c r="L536" i="3"/>
  <c r="M38" i="5" s="1"/>
  <c r="L38" i="5"/>
  <c r="L543" i="3"/>
  <c r="M128" i="5" s="1"/>
  <c r="L128" i="5"/>
  <c r="L554" i="3"/>
  <c r="M80" i="5" s="1"/>
  <c r="L80" i="5"/>
  <c r="L561" i="3"/>
  <c r="M72" i="5" s="1"/>
  <c r="L72" i="5"/>
  <c r="L578" i="3"/>
  <c r="M178" i="5" s="1"/>
  <c r="L178" i="5"/>
  <c r="L585" i="3"/>
  <c r="M179" i="5" s="1"/>
  <c r="L179" i="5"/>
  <c r="L596" i="3"/>
  <c r="M26" i="5" s="1"/>
  <c r="L26" i="5"/>
  <c r="L620" i="3"/>
  <c r="M111" i="5" s="1"/>
  <c r="L111" i="5"/>
  <c r="L627" i="3"/>
  <c r="M15" i="5" s="1"/>
  <c r="L15" i="5"/>
  <c r="D644" i="2"/>
  <c r="E644" i="2" s="1"/>
  <c r="L540" i="3"/>
  <c r="M44" i="5" s="1"/>
  <c r="L575" i="3"/>
  <c r="M389" i="5" s="1"/>
  <c r="L389" i="5"/>
  <c r="L589" i="3"/>
  <c r="M391" i="5" s="1"/>
  <c r="L607" i="3"/>
  <c r="M115" i="5" s="1"/>
  <c r="L115" i="5"/>
  <c r="L624" i="3"/>
  <c r="M418" i="5" s="1"/>
  <c r="L438" i="3"/>
  <c r="L448" i="3"/>
  <c r="M124" i="5" s="1"/>
  <c r="L124" i="5"/>
  <c r="L455" i="3"/>
  <c r="M409" i="5" s="1"/>
  <c r="L409" i="5"/>
  <c r="L466" i="3"/>
  <c r="M91" i="5" s="1"/>
  <c r="L91" i="5"/>
  <c r="L473" i="3"/>
  <c r="M75" i="5" s="1"/>
  <c r="L75" i="5"/>
  <c r="L480" i="3"/>
  <c r="M141" i="5" s="1"/>
  <c r="L141" i="5"/>
  <c r="L487" i="3"/>
  <c r="M100" i="5" s="1"/>
  <c r="L100" i="5"/>
  <c r="L498" i="3"/>
  <c r="M83" i="5" s="1"/>
  <c r="L83" i="5"/>
  <c r="L505" i="3"/>
  <c r="L512" i="3"/>
  <c r="M96" i="5" s="1"/>
  <c r="L96" i="5"/>
  <c r="L519" i="3"/>
  <c r="M62" i="5" s="1"/>
  <c r="L62" i="5"/>
  <c r="L530" i="3"/>
  <c r="L533" i="3"/>
  <c r="M350" i="5" s="1"/>
  <c r="L537" i="3"/>
  <c r="M358" i="5" s="1"/>
  <c r="L358" i="5"/>
  <c r="L544" i="3"/>
  <c r="M348" i="5" s="1"/>
  <c r="L348" i="5"/>
  <c r="L551" i="3"/>
  <c r="M85" i="5" s="1"/>
  <c r="L85" i="5"/>
  <c r="L562" i="3"/>
  <c r="L568" i="3"/>
  <c r="M423" i="5" s="1"/>
  <c r="L572" i="3"/>
  <c r="M163" i="5" s="1"/>
  <c r="L163" i="5"/>
  <c r="L586" i="3"/>
  <c r="M410" i="5" s="1"/>
  <c r="L410" i="5"/>
  <c r="L593" i="3"/>
  <c r="M18" i="5" s="1"/>
  <c r="L18" i="5"/>
  <c r="L600" i="3"/>
  <c r="M88" i="5" s="1"/>
  <c r="L604" i="3"/>
  <c r="M110" i="5" s="1"/>
  <c r="L110" i="5"/>
  <c r="L617" i="3"/>
  <c r="M421" i="5" s="1"/>
  <c r="L621" i="3"/>
  <c r="M79" i="5" s="1"/>
  <c r="L79" i="5"/>
  <c r="L628" i="3"/>
  <c r="M112" i="5" s="1"/>
  <c r="L112" i="5"/>
  <c r="L635" i="3"/>
  <c r="J642" i="3"/>
  <c r="H644" i="2"/>
  <c r="I644" i="2"/>
  <c r="M644" i="2" s="1"/>
  <c r="L548" i="3"/>
  <c r="M40" i="5" s="1"/>
  <c r="L583" i="3"/>
  <c r="M385" i="5" s="1"/>
  <c r="L385" i="5"/>
  <c r="L597" i="3"/>
  <c r="M108" i="5" s="1"/>
  <c r="L632" i="3"/>
  <c r="M16" i="5" s="1"/>
  <c r="G6" i="5"/>
  <c r="G14" i="5"/>
  <c r="G22" i="5"/>
  <c r="G30" i="5"/>
  <c r="G38" i="5"/>
  <c r="G46" i="5"/>
  <c r="G54" i="5"/>
  <c r="G62" i="5"/>
  <c r="G70" i="5"/>
  <c r="G78" i="5"/>
  <c r="G86" i="5"/>
  <c r="G94" i="5"/>
  <c r="G102" i="5"/>
  <c r="G110" i="5"/>
  <c r="G118" i="5"/>
  <c r="G126" i="5"/>
  <c r="G134" i="5"/>
  <c r="G142" i="5"/>
  <c r="G150" i="5"/>
  <c r="G158" i="5"/>
  <c r="G166" i="5"/>
  <c r="G174" i="5"/>
  <c r="G182" i="5"/>
  <c r="G190" i="5"/>
  <c r="G198" i="5"/>
  <c r="G206" i="5"/>
  <c r="G214" i="5"/>
  <c r="G230" i="5"/>
  <c r="G246" i="5"/>
  <c r="G262" i="5"/>
  <c r="G278" i="5"/>
  <c r="G294" i="5"/>
  <c r="G310" i="5"/>
  <c r="G326" i="5"/>
  <c r="G342" i="5"/>
  <c r="G358" i="5"/>
  <c r="A5" i="6"/>
  <c r="H4" i="6"/>
  <c r="G4" i="6"/>
  <c r="L4" i="6"/>
  <c r="E4" i="6"/>
  <c r="K4" i="6"/>
  <c r="D4" i="6"/>
  <c r="J4" i="6"/>
  <c r="C4" i="6"/>
  <c r="B4" i="6"/>
  <c r="I4" i="6"/>
  <c r="G8" i="5"/>
  <c r="G16" i="5"/>
  <c r="G24" i="5"/>
  <c r="G32" i="5"/>
  <c r="G40" i="5"/>
  <c r="G48" i="5"/>
  <c r="G56" i="5"/>
  <c r="G64" i="5"/>
  <c r="G72" i="5"/>
  <c r="G80" i="5"/>
  <c r="G88" i="5"/>
  <c r="G96" i="5"/>
  <c r="G104" i="5"/>
  <c r="G112" i="5"/>
  <c r="G120" i="5"/>
  <c r="G128" i="5"/>
  <c r="G136" i="5"/>
  <c r="G144" i="5"/>
  <c r="G152" i="5"/>
  <c r="G160" i="5"/>
  <c r="G168" i="5"/>
  <c r="G176" i="5"/>
  <c r="G184" i="5"/>
  <c r="G192" i="5"/>
  <c r="G200" i="5"/>
  <c r="G208" i="5"/>
  <c r="G216" i="5"/>
  <c r="G224" i="5"/>
  <c r="G232" i="5"/>
  <c r="G240" i="5"/>
  <c r="G248" i="5"/>
  <c r="G256" i="5"/>
  <c r="G264" i="5"/>
  <c r="G272" i="5"/>
  <c r="J3" i="6"/>
  <c r="K3" i="6"/>
  <c r="D3" i="6"/>
  <c r="L3" i="6"/>
  <c r="E3" i="6"/>
  <c r="G3" i="6"/>
  <c r="H3" i="6"/>
  <c r="I3" i="6"/>
  <c r="G280" i="5"/>
  <c r="G288" i="5"/>
  <c r="G296" i="5"/>
  <c r="G304" i="5"/>
  <c r="G312" i="5"/>
  <c r="G320" i="5"/>
  <c r="G328" i="5"/>
  <c r="G336" i="5"/>
  <c r="G344" i="5"/>
  <c r="G352" i="5"/>
  <c r="G360" i="5"/>
  <c r="G368" i="5"/>
  <c r="G376" i="5"/>
  <c r="G384" i="5"/>
  <c r="N644" i="2"/>
  <c r="M642" i="2"/>
  <c r="M641" i="2"/>
  <c r="N641" i="2"/>
  <c r="K641" i="3"/>
  <c r="L641" i="3" s="1"/>
  <c r="L643" i="3"/>
  <c r="L7" i="3"/>
  <c r="M363" i="5" s="1"/>
  <c r="L10" i="3"/>
  <c r="L16" i="3"/>
  <c r="M365" i="5" s="1"/>
  <c r="L19" i="3"/>
  <c r="M171" i="5" s="1"/>
  <c r="L68" i="3"/>
  <c r="M175" i="5" s="1"/>
  <c r="L71" i="3"/>
  <c r="M387" i="5" s="1"/>
  <c r="L76" i="3"/>
  <c r="L79" i="3"/>
  <c r="M343" i="5" s="1"/>
  <c r="L84" i="3"/>
  <c r="M209" i="5" s="1"/>
  <c r="L87" i="3"/>
  <c r="M196" i="5" s="1"/>
  <c r="L131" i="3"/>
  <c r="M329" i="5" s="1"/>
  <c r="L136" i="3"/>
  <c r="L139" i="3"/>
  <c r="L164" i="3"/>
  <c r="M301" i="5" s="1"/>
  <c r="L167" i="3"/>
  <c r="M237" i="5" s="1"/>
  <c r="L187" i="3"/>
  <c r="M270" i="5" s="1"/>
  <c r="L192" i="3"/>
  <c r="M259" i="5" s="1"/>
  <c r="L195" i="3"/>
  <c r="L228" i="3"/>
  <c r="M194" i="5" s="1"/>
  <c r="L231" i="3"/>
  <c r="M275" i="5" s="1"/>
  <c r="L236" i="3"/>
  <c r="L239" i="3"/>
  <c r="M212" i="5" s="1"/>
  <c r="L244" i="3"/>
  <c r="M213" i="5" s="1"/>
  <c r="L247" i="3"/>
  <c r="L252" i="3"/>
  <c r="M207" i="5" s="1"/>
  <c r="L255" i="3"/>
  <c r="M229" i="5" s="1"/>
  <c r="L260" i="3"/>
  <c r="L263" i="3"/>
  <c r="M274" i="5" s="1"/>
  <c r="L268" i="3"/>
  <c r="M266" i="5" s="1"/>
  <c r="L271" i="3"/>
  <c r="L276" i="3"/>
  <c r="M299" i="5" s="1"/>
  <c r="L279" i="3"/>
  <c r="M297" i="5" s="1"/>
  <c r="L284" i="3"/>
  <c r="L304" i="3"/>
  <c r="M309" i="5" s="1"/>
  <c r="L307" i="3"/>
  <c r="M228" i="5" s="1"/>
  <c r="L327" i="3"/>
  <c r="M257" i="5" s="1"/>
  <c r="L332" i="3"/>
  <c r="M232" i="5" s="1"/>
  <c r="L335" i="3"/>
  <c r="L340" i="3"/>
  <c r="M190" i="5" s="1"/>
  <c r="L343" i="3"/>
  <c r="M188" i="5" s="1"/>
  <c r="L348" i="3"/>
  <c r="M184" i="5" s="1"/>
  <c r="L351" i="3"/>
  <c r="L356" i="3"/>
  <c r="M148" i="5" s="1"/>
  <c r="L359" i="3"/>
  <c r="M154" i="5" s="1"/>
  <c r="L384" i="3"/>
  <c r="M407" i="5" s="1"/>
  <c r="L387" i="3"/>
  <c r="M400" i="5" s="1"/>
  <c r="L395" i="3"/>
  <c r="M3" i="5" s="1"/>
  <c r="L398" i="3"/>
  <c r="M401" i="5" s="1"/>
  <c r="L403" i="3"/>
  <c r="L406" i="3"/>
  <c r="L423" i="3"/>
  <c r="M4" i="5" s="1"/>
  <c r="L426" i="3"/>
  <c r="M158" i="5" s="1"/>
  <c r="L431" i="3"/>
  <c r="M433" i="5" s="1"/>
  <c r="L434" i="3"/>
  <c r="M395" i="5" s="1"/>
  <c r="L439" i="3"/>
  <c r="L571" i="3"/>
  <c r="M161" i="5" s="1"/>
  <c r="L574" i="3"/>
  <c r="M162" i="5" s="1"/>
  <c r="L579" i="3"/>
  <c r="M127" i="5" s="1"/>
  <c r="L582" i="3"/>
  <c r="M45" i="5" s="1"/>
  <c r="L587" i="3"/>
  <c r="M139" i="5" s="1"/>
  <c r="L590" i="3"/>
  <c r="M165" i="5" s="1"/>
  <c r="L595" i="3"/>
  <c r="M113" i="5" s="1"/>
  <c r="L598" i="3"/>
  <c r="M48" i="5" s="1"/>
  <c r="L603" i="3"/>
  <c r="M89" i="5" s="1"/>
  <c r="L606" i="3"/>
  <c r="M19" i="5" s="1"/>
  <c r="L611" i="3"/>
  <c r="J640" i="3"/>
  <c r="L640" i="3" s="1"/>
  <c r="L3" i="3"/>
  <c r="M168" i="5" s="1"/>
  <c r="L28" i="3"/>
  <c r="M368" i="5" s="1"/>
  <c r="L31" i="3"/>
  <c r="L36" i="3"/>
  <c r="M372" i="5" s="1"/>
  <c r="L39" i="3"/>
  <c r="M380" i="5" s="1"/>
  <c r="L44" i="3"/>
  <c r="M375" i="5" s="1"/>
  <c r="L47" i="3"/>
  <c r="L52" i="3"/>
  <c r="M352" i="5" s="1"/>
  <c r="L55" i="3"/>
  <c r="M173" i="5" s="1"/>
  <c r="L60" i="3"/>
  <c r="L96" i="3"/>
  <c r="M330" i="5" s="1"/>
  <c r="L99" i="3"/>
  <c r="M340" i="5" s="1"/>
  <c r="L104" i="3"/>
  <c r="L107" i="3"/>
  <c r="M335" i="5" s="1"/>
  <c r="L112" i="3"/>
  <c r="M215" i="5" s="1"/>
  <c r="L115" i="3"/>
  <c r="L120" i="3"/>
  <c r="M326" i="5" s="1"/>
  <c r="L123" i="3"/>
  <c r="M208" i="5" s="1"/>
  <c r="L143" i="3"/>
  <c r="M216" i="5" s="1"/>
  <c r="L148" i="3"/>
  <c r="L151" i="3"/>
  <c r="M217" i="5" s="1"/>
  <c r="L156" i="3"/>
  <c r="L159" i="3"/>
  <c r="L176" i="3"/>
  <c r="M250" i="5" s="1"/>
  <c r="L179" i="3"/>
  <c r="M303" i="5" s="1"/>
  <c r="L204" i="3"/>
  <c r="M241" i="5" s="1"/>
  <c r="L207" i="3"/>
  <c r="L212" i="3"/>
  <c r="M246" i="5" s="1"/>
  <c r="L215" i="3"/>
  <c r="M294" i="5" s="1"/>
  <c r="L220" i="3"/>
  <c r="L223" i="3"/>
  <c r="L288" i="3"/>
  <c r="M291" i="5" s="1"/>
  <c r="L291" i="3"/>
  <c r="M252" i="5" s="1"/>
  <c r="L296" i="3"/>
  <c r="L316" i="3"/>
  <c r="M317" i="5" s="1"/>
  <c r="L319" i="3"/>
  <c r="M223" i="5" s="1"/>
  <c r="L368" i="3"/>
  <c r="M31" i="5" s="1"/>
  <c r="L371" i="3"/>
  <c r="M146" i="5" s="1"/>
  <c r="L376" i="3"/>
  <c r="L379" i="3"/>
  <c r="L410" i="3"/>
  <c r="M438" i="5" s="1"/>
  <c r="L415" i="3"/>
  <c r="M425" i="5" s="1"/>
  <c r="L418" i="3"/>
  <c r="L443" i="3"/>
  <c r="M119" i="5" s="1"/>
  <c r="L446" i="3"/>
  <c r="M43" i="5" s="1"/>
  <c r="L451" i="3"/>
  <c r="M121" i="5" s="1"/>
  <c r="L454" i="3"/>
  <c r="M344" i="5" s="1"/>
  <c r="L459" i="3"/>
  <c r="L462" i="3"/>
  <c r="M55" i="5" s="1"/>
  <c r="L467" i="3"/>
  <c r="M74" i="5" s="1"/>
  <c r="L470" i="3"/>
  <c r="M136" i="5" s="1"/>
  <c r="L475" i="3"/>
  <c r="M76" i="5" s="1"/>
  <c r="L478" i="3"/>
  <c r="M92" i="5" s="1"/>
  <c r="L483" i="3"/>
  <c r="M105" i="5" s="1"/>
  <c r="L486" i="3"/>
  <c r="M93" i="5" s="1"/>
  <c r="L491" i="3"/>
  <c r="M130" i="5" s="1"/>
  <c r="L494" i="3"/>
  <c r="M94" i="5" s="1"/>
  <c r="L499" i="3"/>
  <c r="M95" i="5" s="1"/>
  <c r="L502" i="3"/>
  <c r="M42" i="5" s="1"/>
  <c r="L507" i="3"/>
  <c r="L510" i="3"/>
  <c r="M2" i="5" s="1"/>
  <c r="L515" i="3"/>
  <c r="M52" i="5" s="1"/>
  <c r="L518" i="3"/>
  <c r="M116" i="5" s="1"/>
  <c r="L523" i="3"/>
  <c r="M97" i="5" s="1"/>
  <c r="L526" i="3"/>
  <c r="M24" i="5" s="1"/>
  <c r="L531" i="3"/>
  <c r="L534" i="3"/>
  <c r="M345" i="5" s="1"/>
  <c r="L539" i="3"/>
  <c r="M346" i="5" s="1"/>
  <c r="L542" i="3"/>
  <c r="M39" i="5" s="1"/>
  <c r="L547" i="3"/>
  <c r="M125" i="5" s="1"/>
  <c r="L550" i="3"/>
  <c r="M359" i="5" s="1"/>
  <c r="L555" i="3"/>
  <c r="M70" i="5" s="1"/>
  <c r="L558" i="3"/>
  <c r="M86" i="5" s="1"/>
  <c r="L563" i="3"/>
  <c r="L615" i="3"/>
  <c r="M11" i="5" s="1"/>
  <c r="L618" i="3"/>
  <c r="M422" i="5" s="1"/>
  <c r="L623" i="3"/>
  <c r="L626" i="3"/>
  <c r="M14" i="5" s="1"/>
  <c r="L631" i="3"/>
  <c r="M416" i="5" s="1"/>
  <c r="L634" i="3"/>
  <c r="M417" i="5" s="1"/>
  <c r="N643" i="2"/>
  <c r="F4" i="6" l="1"/>
  <c r="A6" i="6"/>
  <c r="K5" i="6"/>
  <c r="E5" i="6"/>
  <c r="J5" i="6"/>
  <c r="D5" i="6"/>
  <c r="I5" i="6"/>
  <c r="C5" i="6"/>
  <c r="B5" i="6"/>
  <c r="H5" i="6"/>
  <c r="G5" i="6"/>
  <c r="L5" i="6"/>
  <c r="K644" i="3"/>
  <c r="J644" i="3"/>
  <c r="F5" i="6" l="1"/>
  <c r="L644" i="3"/>
  <c r="A7" i="6"/>
  <c r="I6" i="6"/>
  <c r="H6" i="6"/>
  <c r="G6" i="6"/>
  <c r="C6" i="6"/>
  <c r="B6" i="6"/>
  <c r="L6" i="6"/>
  <c r="K6" i="6"/>
  <c r="J6" i="6"/>
  <c r="D6" i="6"/>
  <c r="E6" i="6"/>
  <c r="F6" i="6" l="1"/>
  <c r="A8" i="6"/>
  <c r="G7" i="6"/>
  <c r="L7" i="6"/>
  <c r="K7" i="6"/>
  <c r="C7" i="6"/>
  <c r="B7" i="6"/>
  <c r="J7" i="6"/>
  <c r="E7" i="6"/>
  <c r="D7" i="6"/>
  <c r="I7" i="6"/>
  <c r="H7" i="6"/>
  <c r="F7" i="6" l="1"/>
  <c r="A9" i="6"/>
  <c r="J8" i="6"/>
  <c r="C8" i="6"/>
  <c r="B8" i="6"/>
  <c r="E8" i="6"/>
  <c r="I8" i="6"/>
  <c r="D8" i="6"/>
  <c r="H8" i="6"/>
  <c r="G8" i="6"/>
  <c r="L8" i="6"/>
  <c r="K8" i="6"/>
  <c r="F8" i="6" l="1"/>
  <c r="A10" i="6"/>
  <c r="I9" i="6"/>
  <c r="E9" i="6"/>
  <c r="C9" i="6"/>
  <c r="B9" i="6"/>
  <c r="H9" i="6"/>
  <c r="D9" i="6"/>
  <c r="G9" i="6"/>
  <c r="L9" i="6"/>
  <c r="K9" i="6"/>
  <c r="J9" i="6"/>
  <c r="F9" i="6" l="1"/>
  <c r="A11" i="6"/>
  <c r="L10" i="6"/>
  <c r="K10" i="6"/>
  <c r="J10" i="6"/>
  <c r="I10" i="6"/>
  <c r="H10" i="6"/>
  <c r="G10" i="6"/>
  <c r="D10" i="6"/>
  <c r="C10" i="6"/>
  <c r="B10" i="6"/>
  <c r="E10" i="6"/>
  <c r="F10" i="6" l="1"/>
  <c r="A12" i="6"/>
  <c r="I11" i="6"/>
  <c r="H11" i="6"/>
  <c r="G11" i="6"/>
  <c r="E11" i="6"/>
  <c r="L11" i="6"/>
  <c r="D11" i="6"/>
  <c r="K11" i="6"/>
  <c r="J11" i="6"/>
  <c r="B11" i="6"/>
  <c r="C11" i="6"/>
  <c r="F11" i="6" l="1"/>
  <c r="A13" i="6"/>
  <c r="H12" i="6"/>
  <c r="G12" i="6"/>
  <c r="L12" i="6"/>
  <c r="E12" i="6"/>
  <c r="K12" i="6"/>
  <c r="D12" i="6"/>
  <c r="J12" i="6"/>
  <c r="C12" i="6"/>
  <c r="B12" i="6"/>
  <c r="I12" i="6"/>
  <c r="F12" i="6" l="1"/>
  <c r="A14" i="6"/>
  <c r="K13" i="6"/>
  <c r="E13" i="6"/>
  <c r="J13" i="6"/>
  <c r="D13" i="6"/>
  <c r="I13" i="6"/>
  <c r="C13" i="6"/>
  <c r="B13" i="6"/>
  <c r="H13" i="6"/>
  <c r="G13" i="6"/>
  <c r="L13" i="6"/>
  <c r="F13" i="6" l="1"/>
  <c r="A15" i="6"/>
  <c r="I14" i="6"/>
  <c r="H14" i="6"/>
  <c r="G14" i="6"/>
  <c r="C14" i="6"/>
  <c r="B14" i="6"/>
  <c r="L14" i="6"/>
  <c r="K14" i="6"/>
  <c r="J14" i="6"/>
  <c r="D14" i="6"/>
  <c r="E14" i="6"/>
  <c r="F14" i="6" l="1"/>
  <c r="A16" i="6"/>
  <c r="G15" i="6"/>
  <c r="L15" i="6"/>
  <c r="K15" i="6"/>
  <c r="C15" i="6"/>
  <c r="B15" i="6"/>
  <c r="J15" i="6"/>
  <c r="E15" i="6"/>
  <c r="D15" i="6"/>
  <c r="I15" i="6"/>
  <c r="H15" i="6"/>
  <c r="F15" i="6" l="1"/>
  <c r="A17" i="6"/>
  <c r="J16" i="6"/>
  <c r="C16" i="6"/>
  <c r="B16" i="6"/>
  <c r="E16" i="6"/>
  <c r="I16" i="6"/>
  <c r="D16" i="6"/>
  <c r="H16" i="6"/>
  <c r="G16" i="6"/>
  <c r="L16" i="6"/>
  <c r="K16" i="6"/>
  <c r="F16" i="6" l="1"/>
  <c r="A18" i="6"/>
  <c r="I17" i="6"/>
  <c r="E17" i="6"/>
  <c r="C17" i="6"/>
  <c r="B17" i="6"/>
  <c r="H17" i="6"/>
  <c r="D17" i="6"/>
  <c r="G17" i="6"/>
  <c r="L17" i="6"/>
  <c r="K17" i="6"/>
  <c r="J17" i="6"/>
  <c r="F17" i="6" l="1"/>
  <c r="A19" i="6"/>
  <c r="L18" i="6"/>
  <c r="K18" i="6"/>
  <c r="J18" i="6"/>
  <c r="I18" i="6"/>
  <c r="H18" i="6"/>
  <c r="G18" i="6"/>
  <c r="D18" i="6"/>
  <c r="C18" i="6"/>
  <c r="B18" i="6"/>
  <c r="E18" i="6"/>
  <c r="F18" i="6" l="1"/>
  <c r="A20" i="6"/>
  <c r="I19" i="6"/>
  <c r="H19" i="6"/>
  <c r="G19" i="6"/>
  <c r="E19" i="6"/>
  <c r="L19" i="6"/>
  <c r="D19" i="6"/>
  <c r="K19" i="6"/>
  <c r="J19" i="6"/>
  <c r="B19" i="6"/>
  <c r="C19" i="6"/>
  <c r="F19" i="6" l="1"/>
  <c r="A21" i="6"/>
  <c r="H20" i="6"/>
  <c r="G20" i="6"/>
  <c r="L20" i="6"/>
  <c r="E20" i="6"/>
  <c r="K20" i="6"/>
  <c r="D20" i="6"/>
  <c r="J20" i="6"/>
  <c r="C20" i="6"/>
  <c r="B20" i="6"/>
  <c r="I20" i="6"/>
  <c r="F20" i="6" l="1"/>
  <c r="A22" i="6"/>
  <c r="K21" i="6"/>
  <c r="E21" i="6"/>
  <c r="J21" i="6"/>
  <c r="D21" i="6"/>
  <c r="I21" i="6"/>
  <c r="C21" i="6"/>
  <c r="B21" i="6"/>
  <c r="H21" i="6"/>
  <c r="G21" i="6"/>
  <c r="L21" i="6"/>
  <c r="F21" i="6" l="1"/>
  <c r="A23" i="6"/>
  <c r="I22" i="6"/>
  <c r="H22" i="6"/>
  <c r="G22" i="6"/>
  <c r="C22" i="6"/>
  <c r="B22" i="6"/>
  <c r="L22" i="6"/>
  <c r="K22" i="6"/>
  <c r="J22" i="6"/>
  <c r="D22" i="6"/>
  <c r="E22" i="6"/>
  <c r="F22" i="6" l="1"/>
  <c r="A24" i="6"/>
  <c r="G23" i="6"/>
  <c r="L23" i="6"/>
  <c r="K23" i="6"/>
  <c r="C23" i="6"/>
  <c r="B23" i="6"/>
  <c r="J23" i="6"/>
  <c r="E23" i="6"/>
  <c r="D23" i="6"/>
  <c r="I23" i="6"/>
  <c r="H23" i="6"/>
  <c r="F23" i="6" l="1"/>
  <c r="A25" i="6"/>
  <c r="J24" i="6"/>
  <c r="C24" i="6"/>
  <c r="B24" i="6"/>
  <c r="E24" i="6"/>
  <c r="I24" i="6"/>
  <c r="D24" i="6"/>
  <c r="H24" i="6"/>
  <c r="G24" i="6"/>
  <c r="L24" i="6"/>
  <c r="K24" i="6"/>
  <c r="F24" i="6" l="1"/>
  <c r="A26" i="6"/>
  <c r="I25" i="6"/>
  <c r="E25" i="6"/>
  <c r="C25" i="6"/>
  <c r="B25" i="6"/>
  <c r="H25" i="6"/>
  <c r="D25" i="6"/>
  <c r="G25" i="6"/>
  <c r="L25" i="6"/>
  <c r="K25" i="6"/>
  <c r="J25" i="6"/>
  <c r="F25" i="6" l="1"/>
  <c r="A27" i="6"/>
  <c r="L26" i="6"/>
  <c r="K26" i="6"/>
  <c r="J26" i="6"/>
  <c r="I26" i="6"/>
  <c r="H26" i="6"/>
  <c r="G26" i="6"/>
  <c r="D26" i="6"/>
  <c r="C26" i="6"/>
  <c r="B26" i="6"/>
  <c r="E26" i="6"/>
  <c r="F26" i="6" l="1"/>
  <c r="A28" i="6"/>
  <c r="I27" i="6"/>
  <c r="H27" i="6"/>
  <c r="G27" i="6"/>
  <c r="E27" i="6"/>
  <c r="L27" i="6"/>
  <c r="D27" i="6"/>
  <c r="K27" i="6"/>
  <c r="J27" i="6"/>
  <c r="C27" i="6"/>
  <c r="B27" i="6"/>
  <c r="F27" i="6" l="1"/>
  <c r="A29" i="6"/>
  <c r="H28" i="6"/>
  <c r="G28" i="6"/>
  <c r="L28" i="6"/>
  <c r="E28" i="6"/>
  <c r="K28" i="6"/>
  <c r="D28" i="6"/>
  <c r="J28" i="6"/>
  <c r="C28" i="6"/>
  <c r="B28" i="6"/>
  <c r="I28" i="6"/>
  <c r="F28" i="6" l="1"/>
  <c r="A30" i="6"/>
  <c r="K29" i="6"/>
  <c r="E29" i="6"/>
  <c r="J29" i="6"/>
  <c r="D29" i="6"/>
  <c r="I29" i="6"/>
  <c r="C29" i="6"/>
  <c r="B29" i="6"/>
  <c r="H29" i="6"/>
  <c r="G29" i="6"/>
  <c r="L29" i="6"/>
  <c r="F29" i="6" l="1"/>
  <c r="A31" i="6"/>
  <c r="I30" i="6"/>
  <c r="H30" i="6"/>
  <c r="G30" i="6"/>
  <c r="C30" i="6"/>
  <c r="B30" i="6"/>
  <c r="L30" i="6"/>
  <c r="K30" i="6"/>
  <c r="J30" i="6"/>
  <c r="D30" i="6"/>
  <c r="E30" i="6"/>
  <c r="F30" i="6" l="1"/>
  <c r="A32" i="6"/>
  <c r="G31" i="6"/>
  <c r="L31" i="6"/>
  <c r="K31" i="6"/>
  <c r="C31" i="6"/>
  <c r="B31" i="6"/>
  <c r="J31" i="6"/>
  <c r="E31" i="6"/>
  <c r="D31" i="6"/>
  <c r="I31" i="6"/>
  <c r="H31" i="6"/>
  <c r="F31" i="6" l="1"/>
  <c r="A33" i="6"/>
  <c r="J32" i="6"/>
  <c r="C32" i="6"/>
  <c r="B32" i="6"/>
  <c r="E32" i="6"/>
  <c r="I32" i="6"/>
  <c r="D32" i="6"/>
  <c r="H32" i="6"/>
  <c r="G32" i="6"/>
  <c r="L32" i="6"/>
  <c r="K32" i="6"/>
  <c r="F32" i="6" l="1"/>
  <c r="A34" i="6"/>
  <c r="I33" i="6"/>
  <c r="E33" i="6"/>
  <c r="C33" i="6"/>
  <c r="B33" i="6"/>
  <c r="H33" i="6"/>
  <c r="D33" i="6"/>
  <c r="G33" i="6"/>
  <c r="L33" i="6"/>
  <c r="K33" i="6"/>
  <c r="J33" i="6"/>
  <c r="F33" i="6" l="1"/>
  <c r="A35" i="6"/>
  <c r="L34" i="6"/>
  <c r="K34" i="6"/>
  <c r="J34" i="6"/>
  <c r="I34" i="6"/>
  <c r="H34" i="6"/>
  <c r="G34" i="6"/>
  <c r="D34" i="6"/>
  <c r="C34" i="6"/>
  <c r="B34" i="6"/>
  <c r="E34" i="6"/>
  <c r="F34" i="6" l="1"/>
  <c r="A36" i="6"/>
  <c r="I35" i="6"/>
  <c r="H35" i="6"/>
  <c r="G35" i="6"/>
  <c r="E35" i="6"/>
  <c r="L35" i="6"/>
  <c r="D35" i="6"/>
  <c r="K35" i="6"/>
  <c r="J35" i="6"/>
  <c r="C35" i="6"/>
  <c r="B35" i="6"/>
  <c r="F35" i="6" l="1"/>
  <c r="A37" i="6"/>
  <c r="H36" i="6"/>
  <c r="G36" i="6"/>
  <c r="L36" i="6"/>
  <c r="E36" i="6"/>
  <c r="K36" i="6"/>
  <c r="D36" i="6"/>
  <c r="J36" i="6"/>
  <c r="C36" i="6"/>
  <c r="B36" i="6"/>
  <c r="I36" i="6"/>
  <c r="F36" i="6" l="1"/>
  <c r="A38" i="6"/>
  <c r="K37" i="6"/>
  <c r="E37" i="6"/>
  <c r="J37" i="6"/>
  <c r="D37" i="6"/>
  <c r="I37" i="6"/>
  <c r="C37" i="6"/>
  <c r="B37" i="6"/>
  <c r="H37" i="6"/>
  <c r="G37" i="6"/>
  <c r="L37" i="6"/>
  <c r="F37" i="6" l="1"/>
  <c r="A39" i="6"/>
  <c r="I38" i="6"/>
  <c r="H38" i="6"/>
  <c r="G38" i="6"/>
  <c r="C38" i="6"/>
  <c r="B38" i="6"/>
  <c r="L38" i="6"/>
  <c r="K38" i="6"/>
  <c r="J38" i="6"/>
  <c r="D38" i="6"/>
  <c r="E38" i="6"/>
  <c r="F38" i="6" l="1"/>
  <c r="A40" i="6"/>
  <c r="G39" i="6"/>
  <c r="L39" i="6"/>
  <c r="K39" i="6"/>
  <c r="C39" i="6"/>
  <c r="B39" i="6"/>
  <c r="J39" i="6"/>
  <c r="E39" i="6"/>
  <c r="D39" i="6"/>
  <c r="I39" i="6"/>
  <c r="H39" i="6"/>
  <c r="F39" i="6" l="1"/>
  <c r="A41" i="6"/>
  <c r="J40" i="6"/>
  <c r="C40" i="6"/>
  <c r="B40" i="6"/>
  <c r="E40" i="6"/>
  <c r="I40" i="6"/>
  <c r="D40" i="6"/>
  <c r="H40" i="6"/>
  <c r="G40" i="6"/>
  <c r="L40" i="6"/>
  <c r="K40" i="6"/>
  <c r="F40" i="6" l="1"/>
  <c r="I41" i="6"/>
  <c r="E41" i="6"/>
  <c r="C41" i="6"/>
  <c r="B41" i="6"/>
  <c r="H41" i="6"/>
  <c r="D41" i="6"/>
  <c r="G41" i="6"/>
  <c r="L41" i="6"/>
  <c r="K41" i="6"/>
  <c r="J41" i="6"/>
  <c r="F41" i="6" l="1"/>
  <c r="BO73" i="9"/>
  <c r="K63" i="9"/>
  <c r="CW8" i="9"/>
  <c r="CW73" i="9"/>
  <c r="BP8" i="9"/>
  <c r="BP73" i="9" s="1"/>
  <c r="BQ8" i="9" l="1"/>
  <c r="CA8" i="9" l="1"/>
  <c r="CA73" i="9" s="1"/>
  <c r="CH8" i="9"/>
  <c r="BR8" i="9"/>
  <c r="BZ8" i="9"/>
  <c r="CI8" i="9"/>
  <c r="CI73" i="9" s="1"/>
  <c r="CD8" i="9"/>
  <c r="CD73" i="9" s="1"/>
  <c r="BV8" i="9"/>
  <c r="CB8" i="9"/>
  <c r="CB73" i="9" s="1"/>
  <c r="BU8" i="9"/>
  <c r="CM8" i="9"/>
  <c r="CM73" i="9" s="1"/>
  <c r="CL8" i="9"/>
  <c r="CL73" i="9" s="1"/>
  <c r="CC8" i="9"/>
  <c r="CC73" i="9" s="1"/>
  <c r="CE8" i="9"/>
  <c r="CE73" i="9" s="1"/>
  <c r="BS8" i="9"/>
  <c r="CQ8" i="9" s="1"/>
  <c r="CJ8" i="9"/>
  <c r="CJ73" i="9" s="1"/>
  <c r="CK8" i="9"/>
  <c r="CK73" i="9" s="1"/>
  <c r="CH73" i="9"/>
  <c r="BR73" i="9"/>
  <c r="BW8" i="9"/>
  <c r="CU8" i="9" s="1"/>
  <c r="BZ73" i="9"/>
  <c r="BT8" i="9"/>
  <c r="BT73" i="9" s="1"/>
  <c r="BQ73" i="9"/>
  <c r="AZ8" i="9"/>
  <c r="CP8" i="9"/>
  <c r="BV73" i="9"/>
  <c r="CT8" i="9"/>
  <c r="BU73" i="9"/>
  <c r="BS73" i="9"/>
  <c r="BW73" i="9" l="1"/>
  <c r="CS8" i="9"/>
  <c r="CR8" i="9"/>
  <c r="CU73" i="9"/>
  <c r="I47" i="9"/>
  <c r="CS73" i="9"/>
  <c r="G47" i="9"/>
  <c r="G63" i="9" s="1"/>
  <c r="F47" i="9"/>
  <c r="CR73" i="9"/>
  <c r="CT73" i="9"/>
  <c r="H47" i="9"/>
  <c r="CQ73" i="9"/>
  <c r="E47" i="9"/>
  <c r="BS74" i="9"/>
  <c r="D47" i="9"/>
  <c r="CP73" i="9"/>
  <c r="D63" i="9" l="1"/>
  <c r="N47" i="9"/>
  <c r="M47" i="9"/>
  <c r="L47" i="9"/>
  <c r="Q47" i="9" s="1"/>
  <c r="P47" i="9"/>
  <c r="O47" i="9"/>
  <c r="H63" i="9"/>
  <c r="F63" i="9"/>
  <c r="I63" i="9"/>
  <c r="E63" i="9"/>
  <c r="P63" i="9" l="1"/>
  <c r="L63" i="9"/>
  <c r="Q63" i="9" s="1"/>
  <c r="O63" i="9"/>
  <c r="N63" i="9"/>
  <c r="M63" i="9"/>
</calcChain>
</file>

<file path=xl/sharedStrings.xml><?xml version="1.0" encoding="utf-8"?>
<sst xmlns="http://schemas.openxmlformats.org/spreadsheetml/2006/main" count="14156" uniqueCount="1761">
  <si>
    <t>State of Alaska - 2012 General Election</t>
  </si>
  <si>
    <t>Official Results</t>
  </si>
  <si>
    <t>Date:11/28/12</t>
  </si>
  <si>
    <t>Time:10:58:09</t>
  </si>
  <si>
    <t>Page:1 of 6</t>
  </si>
  <si>
    <t>Jurisdiction Wide</t>
  </si>
  <si>
    <t>01-135 Chena Lakes</t>
  </si>
  <si>
    <t>01-145 Eielson</t>
  </si>
  <si>
    <t>01-155 Moose Cree</t>
  </si>
  <si>
    <t>k</t>
  </si>
  <si>
    <t>01-165 Newb</t>
  </si>
  <si>
    <t>y</t>
  </si>
  <si>
    <t>01-175 North Pole</t>
  </si>
  <si>
    <t>01-183 Plac</t>
  </si>
  <si>
    <t>01-195 Salcha No. 1</t>
  </si>
  <si>
    <t>District 1 - Absentee</t>
  </si>
  <si>
    <t>District 1 - Questio</t>
  </si>
  <si>
    <t>n</t>
  </si>
  <si>
    <t>District 1 - Early Votin</t>
  </si>
  <si>
    <t>g</t>
  </si>
  <si>
    <t>Total</t>
  </si>
  <si>
    <t>Reg. Voters</t>
  </si>
  <si>
    <t>Cards Cas</t>
  </si>
  <si>
    <t>t</t>
  </si>
  <si>
    <t>% Turnou</t>
  </si>
  <si>
    <t>TURN OUT</t>
  </si>
  <si>
    <t>Total Votes</t>
  </si>
  <si>
    <t>Johnson/Gray (LIB)</t>
  </si>
  <si>
    <t>Obama/Biden (DEM)</t>
  </si>
  <si>
    <t>Romney/Ryan (REP)</t>
  </si>
  <si>
    <t>Stein/Honkala (GRE)</t>
  </si>
  <si>
    <t>Write-In Votes</t>
  </si>
  <si>
    <t>US PRESIDENT</t>
  </si>
  <si>
    <t>-</t>
  </si>
  <si>
    <t>Page:2 of 6</t>
  </si>
  <si>
    <t>Cissna, Sharon M. (DEM)</t>
  </si>
  <si>
    <t>Gianoutsos, Ted (NA)</t>
  </si>
  <si>
    <t>McDermott, Jim C. (LIB)</t>
  </si>
  <si>
    <t>Young, Don (REP)</t>
  </si>
  <si>
    <t>US REPRESENTATIVE</t>
  </si>
  <si>
    <t>Coghill, John B. Jr. (REP)</t>
  </si>
  <si>
    <t>Thomas, Joe J. (DEM)</t>
  </si>
  <si>
    <t>SENATE DISTRICT A</t>
  </si>
  <si>
    <t>Page:3 of 6</t>
  </si>
  <si>
    <t>Isaacson, Doug (REP)</t>
  </si>
  <si>
    <t>Golub, Janice L. (DEM)</t>
  </si>
  <si>
    <t>HOUSE DISTRICT 1</t>
  </si>
  <si>
    <t>YES</t>
  </si>
  <si>
    <t>N</t>
  </si>
  <si>
    <t>O</t>
  </si>
  <si>
    <t>Bonding Prop A - Trans Projects</t>
  </si>
  <si>
    <t>Page:4 of 6</t>
  </si>
  <si>
    <t>Ballot Measure #1 - Const. Conv.</t>
  </si>
  <si>
    <t>Supreme Court - Justice Winfree</t>
  </si>
  <si>
    <t>Page:5 of 6</t>
  </si>
  <si>
    <t>Court of Appeals - Judge Bolger</t>
  </si>
  <si>
    <t>Sup Court JD4 Lyle</t>
  </si>
  <si>
    <t>Page:6 of 6</t>
  </si>
  <si>
    <t>Sup Court JD4 McConahy</t>
  </si>
  <si>
    <t>Dis Court JD4 Hammers</t>
  </si>
  <si>
    <t>01-155 Moose Creek</t>
  </si>
  <si>
    <t>01-165 Newby</t>
  </si>
  <si>
    <t>01-183 Plack</t>
  </si>
  <si>
    <t>District 1 - Early Voting</t>
  </si>
  <si>
    <t>District 1 - Question</t>
  </si>
  <si>
    <t>Cards Cast</t>
  </si>
  <si>
    <t>% Turnout</t>
  </si>
  <si>
    <t>HD 1 Total</t>
  </si>
  <si>
    <t>Time:10:58:21</t>
  </si>
  <si>
    <t>Page:1 of 7</t>
  </si>
  <si>
    <t>02-235 Badger No. 1</t>
  </si>
  <si>
    <t>02-245 Fox</t>
  </si>
  <si>
    <t>02-255 Steele Creek/Gilmor</t>
  </si>
  <si>
    <t>e</t>
  </si>
  <si>
    <t>02-265 Steese Eas</t>
  </si>
  <si>
    <t>02-270 Steese Wes</t>
  </si>
  <si>
    <t>02-275 Two Rivers</t>
  </si>
  <si>
    <t>District 2 - Absentee</t>
  </si>
  <si>
    <t>District 2 - Questio</t>
  </si>
  <si>
    <t>District 2 - Early Votin</t>
  </si>
  <si>
    <t>Page:2 of 7</t>
  </si>
  <si>
    <t>02-255 Steele Creek/Gilmore</t>
  </si>
  <si>
    <t>02-265 Steese East</t>
  </si>
  <si>
    <t>02-270 Steese West</t>
  </si>
  <si>
    <t>District 2 - Question</t>
  </si>
  <si>
    <t>District 2 - Early Voting</t>
  </si>
  <si>
    <t>HD 2 Total</t>
  </si>
  <si>
    <t>Page:3 of 7</t>
  </si>
  <si>
    <t>Miller, Bob (DEM)</t>
  </si>
  <si>
    <t>Wilson, Tammie (REP)</t>
  </si>
  <si>
    <t>HOUSE DISTRICT 2</t>
  </si>
  <si>
    <t>Page:4 of 7</t>
  </si>
  <si>
    <t>Page:5 of 7</t>
  </si>
  <si>
    <t>Page:6 of 7</t>
  </si>
  <si>
    <t>HD 1</t>
  </si>
  <si>
    <t>HD 2</t>
  </si>
  <si>
    <t>HD 3</t>
  </si>
  <si>
    <t>Time:10:58:30</t>
  </si>
  <si>
    <t>03-345 Badger No. 2</t>
  </si>
  <si>
    <t>03-355 Fairbanks No. 8</t>
  </si>
  <si>
    <t>03-365 Fairbanks No. 9</t>
  </si>
  <si>
    <t>03-375 Fort Wainwrigh</t>
  </si>
  <si>
    <t>03-385 Richardson</t>
  </si>
  <si>
    <t>District 3 - Absentee</t>
  </si>
  <si>
    <t>District 3 - Questio</t>
  </si>
  <si>
    <t>District 3 - Early Votin</t>
  </si>
  <si>
    <t>Kelly, Pete (REP)</t>
  </si>
  <si>
    <t>Paskvan, Joe (DEM)</t>
  </si>
  <si>
    <t>SENATE DISTRICT B</t>
  </si>
  <si>
    <t>Thompson, Steve M. (REP)</t>
  </si>
  <si>
    <t>HOUSE DISTRICT 3</t>
  </si>
  <si>
    <t>HD 4</t>
  </si>
  <si>
    <t>03-375 Fort Wainwright</t>
  </si>
  <si>
    <t>District 3 - Question</t>
  </si>
  <si>
    <t>District 3 - Early Voting</t>
  </si>
  <si>
    <t>HD 3 Total</t>
  </si>
  <si>
    <t>Precinct Name</t>
  </si>
  <si>
    <t>Precinct Number</t>
  </si>
  <si>
    <t>01-135</t>
  </si>
  <si>
    <t>01-145</t>
  </si>
  <si>
    <t>01-155</t>
  </si>
  <si>
    <t>01-165</t>
  </si>
  <si>
    <t>01-175</t>
  </si>
  <si>
    <t>01-183</t>
  </si>
  <si>
    <t>01-195</t>
  </si>
  <si>
    <t>02-235</t>
  </si>
  <si>
    <t>02-245</t>
  </si>
  <si>
    <t>02-255</t>
  </si>
  <si>
    <t>02-265</t>
  </si>
  <si>
    <t>02-270</t>
  </si>
  <si>
    <t>02-275</t>
  </si>
  <si>
    <t>03-345</t>
  </si>
  <si>
    <t>03-355</t>
  </si>
  <si>
    <t>03-365</t>
  </si>
  <si>
    <t>03-375</t>
  </si>
  <si>
    <t>03-385</t>
  </si>
  <si>
    <t>Time:10:58:40</t>
  </si>
  <si>
    <t>04-446 Aurora</t>
  </si>
  <si>
    <t>04-455 Fairbanks No. 1</t>
  </si>
  <si>
    <t>04-465 Fairbanks No. 2</t>
  </si>
  <si>
    <t>04-470 Fairbanks No. 3</t>
  </si>
  <si>
    <t>04-475 Fairbanks No. 4</t>
  </si>
  <si>
    <t>04-480 Fairbanks No. 5</t>
  </si>
  <si>
    <t>04-485 Fairbanks No. 6</t>
  </si>
  <si>
    <t>04-490 Fairbanks No. 7</t>
  </si>
  <si>
    <t>04-495 Fairbanks No. 10</t>
  </si>
  <si>
    <t>04-499 Lakeview</t>
  </si>
  <si>
    <t>District 4 - Absentee</t>
  </si>
  <si>
    <t>District 4 - Questio</t>
  </si>
  <si>
    <t>District 4 - Early Votin</t>
  </si>
  <si>
    <t>Kawasaki, Scott J. (DEM)</t>
  </si>
  <si>
    <t>Pruhs, David (REP)</t>
  </si>
  <si>
    <t>HOUSE DISTRICT 4</t>
  </si>
  <si>
    <t>District 4 - Question</t>
  </si>
  <si>
    <t>District 4 - Early Voting</t>
  </si>
  <si>
    <t>HD 4 Total</t>
  </si>
  <si>
    <t>04-446</t>
  </si>
  <si>
    <t>04-455</t>
  </si>
  <si>
    <t>04-465</t>
  </si>
  <si>
    <t>04-470</t>
  </si>
  <si>
    <t>04-475</t>
  </si>
  <si>
    <t>04-480</t>
  </si>
  <si>
    <t>04-485</t>
  </si>
  <si>
    <t>04-490</t>
  </si>
  <si>
    <t>04-495</t>
  </si>
  <si>
    <t>04-499</t>
  </si>
  <si>
    <t>Time:10:59:00</t>
  </si>
  <si>
    <t>05-580 Airpor</t>
  </si>
  <si>
    <t>05-582 Chena</t>
  </si>
  <si>
    <t>05-584 Farmers Loop</t>
  </si>
  <si>
    <t>05-586 Geis</t>
  </si>
  <si>
    <t>05-588 Pike</t>
  </si>
  <si>
    <t>05-590 Salcha No. 2</t>
  </si>
  <si>
    <t>05-592 Shanly</t>
  </si>
  <si>
    <t>05-594 University Campus</t>
  </si>
  <si>
    <t>05-596 University Wes</t>
  </si>
  <si>
    <t>District 5 - Absentee</t>
  </si>
  <si>
    <t>District 5 - Questio</t>
  </si>
  <si>
    <t>District 5 - Early Votin</t>
  </si>
  <si>
    <t>Bishop, Click (REP)</t>
  </si>
  <si>
    <t>Sudkamp, Anne (DEM)</t>
  </si>
  <si>
    <t>SENATE DISTRICT C</t>
  </si>
  <si>
    <t>Higgins, Pete (REP)</t>
  </si>
  <si>
    <t>Watts, David (DEM)</t>
  </si>
  <si>
    <t>HOUSE DISTRICT 5</t>
  </si>
  <si>
    <t>HD 5</t>
  </si>
  <si>
    <t>Page:7 of 7</t>
  </si>
  <si>
    <t>05-580 Airport</t>
  </si>
  <si>
    <t>05-586 Geist</t>
  </si>
  <si>
    <t>05-596 University West</t>
  </si>
  <si>
    <t>District 5 - Question</t>
  </si>
  <si>
    <t>District 5 - Early Voting</t>
  </si>
  <si>
    <t>HD 5 Total</t>
  </si>
  <si>
    <t>05-580</t>
  </si>
  <si>
    <t>05-582</t>
  </si>
  <si>
    <t>05-584</t>
  </si>
  <si>
    <t>05-586</t>
  </si>
  <si>
    <t>05-588</t>
  </si>
  <si>
    <t>05-590</t>
  </si>
  <si>
    <t>05-592</t>
  </si>
  <si>
    <t>05-594</t>
  </si>
  <si>
    <t>05-596</t>
  </si>
  <si>
    <t>HD 6</t>
  </si>
  <si>
    <t>Time:10:59:12</t>
  </si>
  <si>
    <t>Page:1 of 14</t>
  </si>
  <si>
    <t>06-600 Big Delta</t>
  </si>
  <si>
    <t>06-608 Delta Junction</t>
  </si>
  <si>
    <t>06-622 Farm Loop</t>
  </si>
  <si>
    <t>06-628 Fishhook</t>
  </si>
  <si>
    <t>06-632 Glennallen</t>
  </si>
  <si>
    <t>06-640 Sheep Mountain</t>
  </si>
  <si>
    <t>06-645 Sutton</t>
  </si>
  <si>
    <t>06-650 Valdez No. 1</t>
  </si>
  <si>
    <t>06-655 Valdez No. 2</t>
  </si>
  <si>
    <t>06-660 Valdez No. 3</t>
  </si>
  <si>
    <t>District 6 - Absentee</t>
  </si>
  <si>
    <t>District 6 - Questio</t>
  </si>
  <si>
    <t>District 6 - Early Votin</t>
  </si>
  <si>
    <t>Page:2 of 14</t>
  </si>
  <si>
    <t>Page:3 of 14</t>
  </si>
  <si>
    <t>Duhamel, Jamey E. (DEM)</t>
  </si>
  <si>
    <t>Feige, Eric A. (REP)</t>
  </si>
  <si>
    <t>HOUSE DISTRICT 6</t>
  </si>
  <si>
    <t>Page:11 of 14</t>
  </si>
  <si>
    <t>Dis Court JD3 Hanley</t>
  </si>
  <si>
    <t>Dis Court JD3 Murphy</t>
  </si>
  <si>
    <t>Page:12 of 14</t>
  </si>
  <si>
    <t>Dis Court JD3 Schally</t>
  </si>
  <si>
    <t>Dis Court JD3 Swiderski</t>
  </si>
  <si>
    <t>Page:13 of 14</t>
  </si>
  <si>
    <t>Dis Court JD3 Wallace</t>
  </si>
  <si>
    <t>Dis Court JD3 Washington</t>
  </si>
  <si>
    <t>Page:14 of 14</t>
  </si>
  <si>
    <t>Dis Court JD3 Zwink</t>
  </si>
  <si>
    <t>District 6 - Question</t>
  </si>
  <si>
    <t>District 6 - Early Voting</t>
  </si>
  <si>
    <t>HD 6 Total</t>
  </si>
  <si>
    <t>06-600</t>
  </si>
  <si>
    <t>06-608</t>
  </si>
  <si>
    <t>06-622</t>
  </si>
  <si>
    <t>06-628</t>
  </si>
  <si>
    <t>06-632</t>
  </si>
  <si>
    <t>06-640</t>
  </si>
  <si>
    <t>06-645</t>
  </si>
  <si>
    <t>06-650</t>
  </si>
  <si>
    <t>06-655</t>
  </si>
  <si>
    <t>06-660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</si>
  <si>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</si>
  <si>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</si>
  <si>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</si>
  <si>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</si>
  <si>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</si>
  <si>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</si>
  <si>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</si>
  <si>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</si>
  <si>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</si>
  <si>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</si>
  <si>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</si>
  <si>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</si>
  <si>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</si>
  <si>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</si>
  <si>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</si>
  <si>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</si>
  <si>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</si>
  <si>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</si>
  <si>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</si>
  <si>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</si>
  <si>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</si>
  <si>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</si>
  <si>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</si>
  <si>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</si>
  <si>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</si>
  <si>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</si>
  <si>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</si>
  <si>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</si>
  <si>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</si>
  <si>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</si>
  <si>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</si>
  <si>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</si>
  <si>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</si>
  <si>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</si>
  <si>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Time:10:59:24</t>
  </si>
  <si>
    <t>Page:1 of 13</t>
  </si>
  <si>
    <t>07-005 Kings Lake</t>
  </si>
  <si>
    <t>07-010 Church</t>
  </si>
  <si>
    <t>07-015 Tanaina</t>
  </si>
  <si>
    <t>07-020 Houston</t>
  </si>
  <si>
    <t>07-025 Meadow Lakes No. 1</t>
  </si>
  <si>
    <t>07-030 Susitna</t>
  </si>
  <si>
    <t>07-035 Talkeetna</t>
  </si>
  <si>
    <t>07-040 Trapper Cree</t>
  </si>
  <si>
    <t>07-045 Willo</t>
  </si>
  <si>
    <t>w</t>
  </si>
  <si>
    <t>District 7 - Absentee</t>
  </si>
  <si>
    <t>District 7 - Questio</t>
  </si>
  <si>
    <t>District 7 - Early Votin</t>
  </si>
  <si>
    <t>Page:2 of 13</t>
  </si>
  <si>
    <t>Dunleavy, Mike J. (REP)</t>
  </si>
  <si>
    <t>SENATE DISTRICT D</t>
  </si>
  <si>
    <t>Page:13 of 13</t>
  </si>
  <si>
    <t>Page:11 of 13</t>
  </si>
  <si>
    <t>Page:12 of 13</t>
  </si>
  <si>
    <t>07-040 Trapper Creek</t>
  </si>
  <si>
    <t>District 7 - Question</t>
  </si>
  <si>
    <t>District 7 - Early Voting</t>
  </si>
  <si>
    <t>07-045 Willow</t>
  </si>
  <si>
    <t>07-005</t>
  </si>
  <si>
    <t>07-010</t>
  </si>
  <si>
    <t>07-015</t>
  </si>
  <si>
    <t>07-020</t>
  </si>
  <si>
    <t>07-025</t>
  </si>
  <si>
    <t>07-030</t>
  </si>
  <si>
    <t>07-035</t>
  </si>
  <si>
    <t>07-040</t>
  </si>
  <si>
    <t>07-045</t>
  </si>
  <si>
    <t>Time:10:59:33</t>
  </si>
  <si>
    <t>08-055 Walb</t>
  </si>
  <si>
    <t>08-060 Greater Palme</t>
  </si>
  <si>
    <t>r</t>
  </si>
  <si>
    <t>08-065 Mat-Su Campus</t>
  </si>
  <si>
    <t>08-070 Palmer City No. 1</t>
  </si>
  <si>
    <t>08-075 Palmer City No.</t>
  </si>
  <si>
    <t>08-080 Palmer Fishhoo</t>
  </si>
  <si>
    <t>08-085 Trun</t>
  </si>
  <si>
    <t>08-090 Seward Meridia</t>
  </si>
  <si>
    <t>08-095 Springer Loop</t>
  </si>
  <si>
    <t>District 8 - Absentee</t>
  </si>
  <si>
    <t>District 8 - Questio</t>
  </si>
  <si>
    <t>District 8 - Early Votin</t>
  </si>
  <si>
    <t>08-055 Walby</t>
  </si>
  <si>
    <t>08-060 Greater Palmer</t>
  </si>
  <si>
    <t>08-075 Palmer City No. 2</t>
  </si>
  <si>
    <t>08-080 Palmer Fishhook</t>
  </si>
  <si>
    <t>08-085 Trunk</t>
  </si>
  <si>
    <t>08-090 Seward Meridian</t>
  </si>
  <si>
    <t>District 8 - Question</t>
  </si>
  <si>
    <t>District 8 - Early Voting</t>
  </si>
  <si>
    <t>HD 8 Total</t>
  </si>
  <si>
    <t>08-055</t>
  </si>
  <si>
    <t>08-060</t>
  </si>
  <si>
    <t>08-065</t>
  </si>
  <si>
    <t>08-070</t>
  </si>
  <si>
    <t>08-075</t>
  </si>
  <si>
    <t>08-080</t>
  </si>
  <si>
    <t>08-085</t>
  </si>
  <si>
    <t>08-090</t>
  </si>
  <si>
    <t>08-095</t>
  </si>
  <si>
    <t>Page:3 of 13</t>
  </si>
  <si>
    <t>Hughes, Shelley (REP)</t>
  </si>
  <si>
    <t>HOUSE DISTRICT 8</t>
  </si>
  <si>
    <t>Page:4 of 13</t>
  </si>
  <si>
    <t>Page:5 of 13</t>
  </si>
  <si>
    <t>Sup Court JD3 Cole</t>
  </si>
  <si>
    <t>Page:6 of 13</t>
  </si>
  <si>
    <t>Sup Court JD3 Heath</t>
  </si>
  <si>
    <t>Sup Court JD3 Huguelet</t>
  </si>
  <si>
    <t>Page:7 of 13</t>
  </si>
  <si>
    <t>Sup Court JD3 Morse</t>
  </si>
  <si>
    <t>Sup Court JD3 Pfiffner</t>
  </si>
  <si>
    <t>Page:10 of 13</t>
  </si>
  <si>
    <t>Sup Court JD3 Wolverton</t>
  </si>
  <si>
    <t>Time:10:59:44</t>
  </si>
  <si>
    <t>09-100 Lakes</t>
  </si>
  <si>
    <t>09-105 Pioneer Pea</t>
  </si>
  <si>
    <t>09-110 Schroc</t>
  </si>
  <si>
    <t>09-115 Wasilla Lake</t>
  </si>
  <si>
    <t>09-120 Wasilla No. 1</t>
  </si>
  <si>
    <t>09-125 Wasilla No. 2</t>
  </si>
  <si>
    <t>District 9 - Absentee</t>
  </si>
  <si>
    <t>District 9 - Questio</t>
  </si>
  <si>
    <t>District 9 - Early Votin</t>
  </si>
  <si>
    <t>Herman, Susan M. Par (DEM)</t>
  </si>
  <si>
    <t>Huggins, Charles R. (REP)</t>
  </si>
  <si>
    <t>SENATE DISTRICT E</t>
  </si>
  <si>
    <t>Page:8 of 13</t>
  </si>
  <si>
    <t>Sup Court JD3 Smith</t>
  </si>
  <si>
    <t>Sup Court JD3 Suddock</t>
  </si>
  <si>
    <t>Page:9 of 13</t>
  </si>
  <si>
    <t>Sup Court JD3 Tan</t>
  </si>
  <si>
    <t>Sup Court JD3 Volland</t>
  </si>
  <si>
    <t>Time:10:59:45</t>
  </si>
  <si>
    <t>09-105 Pioneer Peak</t>
  </si>
  <si>
    <t>09-110 Schrock</t>
  </si>
  <si>
    <t>District 9 - Question</t>
  </si>
  <si>
    <t>District 9 - Early Voting</t>
  </si>
  <si>
    <t>HD 9 Total</t>
  </si>
  <si>
    <t>09-100</t>
  </si>
  <si>
    <t>09-105</t>
  </si>
  <si>
    <t>09-110</t>
  </si>
  <si>
    <t>09-115</t>
  </si>
  <si>
    <t>09-120</t>
  </si>
  <si>
    <t>09-125</t>
  </si>
  <si>
    <t>Time:10:59:53</t>
  </si>
  <si>
    <t>10-130 Meadow Lakes No. 2</t>
  </si>
  <si>
    <t>10-135 Meadow Lakes No. 3</t>
  </si>
  <si>
    <t>10-140 Knik Goose Bay No. 1</t>
  </si>
  <si>
    <t>10-145 Knik Goose Bay No. 2</t>
  </si>
  <si>
    <t>10-150 Knik Goose Bay No. 3</t>
  </si>
  <si>
    <t>10-155 Big Lake</t>
  </si>
  <si>
    <t>District 10 - Absentee</t>
  </si>
  <si>
    <t>District 10 - Questio</t>
  </si>
  <si>
    <t>District 10 - Early Votin</t>
  </si>
  <si>
    <t>Time:10:59:54</t>
  </si>
  <si>
    <t>District 10 - Question</t>
  </si>
  <si>
    <t>District 10 - Early Voting</t>
  </si>
  <si>
    <t>HD 10 Total</t>
  </si>
  <si>
    <t>10-130</t>
  </si>
  <si>
    <t>10-135</t>
  </si>
  <si>
    <t>10-140</t>
  </si>
  <si>
    <t>10-145</t>
  </si>
  <si>
    <t>10-150</t>
  </si>
  <si>
    <t>10-155</t>
  </si>
  <si>
    <t>Time:11:00:05</t>
  </si>
  <si>
    <t>11-200 Fairview No. 1</t>
  </si>
  <si>
    <t>11-205 Fairview No. 2</t>
  </si>
  <si>
    <t>11-210 Snowshoe</t>
  </si>
  <si>
    <t>11-215 Lazy Mountai</t>
  </si>
  <si>
    <t>11-220 Butte</t>
  </si>
  <si>
    <t>11-225 Eklutna</t>
  </si>
  <si>
    <t>11-230 Peters Creek No. 1</t>
  </si>
  <si>
    <t>District 11 - Absentee</t>
  </si>
  <si>
    <t>District 11 - Questio</t>
  </si>
  <si>
    <t>District 11 - Early Votin</t>
  </si>
  <si>
    <t>Lindeke, Martin J. (DEM)</t>
  </si>
  <si>
    <t>Dyson, Fred J. (REP)</t>
  </si>
  <si>
    <t>SENATE DISTRICT F</t>
  </si>
  <si>
    <t>Stoltze, Bill (REP)</t>
  </si>
  <si>
    <t>HOUSE DISTRICT 11</t>
  </si>
  <si>
    <t>11-215 Lazy Mountain</t>
  </si>
  <si>
    <t>District 11 - Question</t>
  </si>
  <si>
    <t>District 11 - Early Voting</t>
  </si>
  <si>
    <t>HD 11 Total</t>
  </si>
  <si>
    <t>11-200</t>
  </si>
  <si>
    <t>11-205</t>
  </si>
  <si>
    <t>11-210</t>
  </si>
  <si>
    <t>11-215</t>
  </si>
  <si>
    <t>11-220</t>
  </si>
  <si>
    <t>11-225</t>
  </si>
  <si>
    <t>11-230</t>
  </si>
  <si>
    <t>Time:11:17:12</t>
  </si>
  <si>
    <t>12-235 Peters Creek No. 2</t>
  </si>
  <si>
    <t>12-240 Fire Lake</t>
  </si>
  <si>
    <t>12-245 JBER No. 1</t>
  </si>
  <si>
    <t>12-250 Downtown Eagle River No. 1</t>
  </si>
  <si>
    <t>12-255 Chugach Park No. 1</t>
  </si>
  <si>
    <t>District 12 - Absentee</t>
  </si>
  <si>
    <t>District 12 - Questio</t>
  </si>
  <si>
    <t>District 12 - Early Votin</t>
  </si>
  <si>
    <t>Page:5 of 14</t>
  </si>
  <si>
    <t>Page:6 of 14</t>
  </si>
  <si>
    <t>Page:10 of 14</t>
  </si>
  <si>
    <t>District 12 - Question</t>
  </si>
  <si>
    <t>District 12 - Early Voting</t>
  </si>
  <si>
    <t>12-235</t>
  </si>
  <si>
    <t>12-240</t>
  </si>
  <si>
    <t>12-245</t>
  </si>
  <si>
    <t>12-250</t>
  </si>
  <si>
    <t>12-255</t>
  </si>
  <si>
    <t>HD 12 Total</t>
  </si>
  <si>
    <t>Time:11:17:20</t>
  </si>
  <si>
    <t>13-300 JBER No. 2</t>
  </si>
  <si>
    <t>13-305 Creekside Par</t>
  </si>
  <si>
    <t>13-310 Muldoon No. 1</t>
  </si>
  <si>
    <t>13-315 Muldoon No. 2</t>
  </si>
  <si>
    <t>13-320 North Muldoon</t>
  </si>
  <si>
    <t>District 13 - Absentee</t>
  </si>
  <si>
    <t>District 13 - Questio</t>
  </si>
  <si>
    <t>District 13 - Early Votin</t>
  </si>
  <si>
    <t>Wielechowski, Bill (DEM)</t>
  </si>
  <si>
    <t>Roses, Bob (REP)</t>
  </si>
  <si>
    <t>SENATE DISTRICT G</t>
  </si>
  <si>
    <t>13-305 Creekside Park</t>
  </si>
  <si>
    <t>District 13 - Question</t>
  </si>
  <si>
    <t>District 13 - Early Voting</t>
  </si>
  <si>
    <t>13-300</t>
  </si>
  <si>
    <t>13-305</t>
  </si>
  <si>
    <t>13-310</t>
  </si>
  <si>
    <t>13-320</t>
  </si>
  <si>
    <t>13-315</t>
  </si>
  <si>
    <t>HD 13 Total</t>
  </si>
  <si>
    <t>Time:11:17:33</t>
  </si>
  <si>
    <t>14-325 Russian Jac</t>
  </si>
  <si>
    <t>14-330 Nunaka Valle</t>
  </si>
  <si>
    <t>14-335 Northeast Anchorage</t>
  </si>
  <si>
    <t>14-340 College Gate</t>
  </si>
  <si>
    <t>14-345 Chester Valle</t>
  </si>
  <si>
    <t>14-350 Reflection Lake</t>
  </si>
  <si>
    <t>14-355 Wonder Par</t>
  </si>
  <si>
    <t>District 14 - Absentee</t>
  </si>
  <si>
    <t>District 14 - Questio</t>
  </si>
  <si>
    <t>District 14 - Early Votin</t>
  </si>
  <si>
    <t>Page:8 of 14</t>
  </si>
  <si>
    <t>Page:9 of 14</t>
  </si>
  <si>
    <t>14-325 Russian Jack</t>
  </si>
  <si>
    <t>14-330 Nunaka Valley</t>
  </si>
  <si>
    <t>14-345 Chester Valley</t>
  </si>
  <si>
    <t>14-355 Wonder Park</t>
  </si>
  <si>
    <t>District 14 - Question</t>
  </si>
  <si>
    <t>District 14 - Early Voting</t>
  </si>
  <si>
    <t>HD 14 Total</t>
  </si>
  <si>
    <t>14-325</t>
  </si>
  <si>
    <t>14-330</t>
  </si>
  <si>
    <t>14-335</t>
  </si>
  <si>
    <t>14-340</t>
  </si>
  <si>
    <t>14-345</t>
  </si>
  <si>
    <t>14-350</t>
  </si>
  <si>
    <t>14-355</t>
  </si>
  <si>
    <t>Time:11:17:42</t>
  </si>
  <si>
    <t>15-400 Midtown No. 1</t>
  </si>
  <si>
    <t>15-405 University No. 1</t>
  </si>
  <si>
    <t>15-410 University No. 2</t>
  </si>
  <si>
    <t>15-415 Far North Bicentennial</t>
  </si>
  <si>
    <t>15-420 Tudor No. 1</t>
  </si>
  <si>
    <t>15-425 Tudor No. 2</t>
  </si>
  <si>
    <t>15-430 East Anchorage</t>
  </si>
  <si>
    <t>District 15 - Absentee</t>
  </si>
  <si>
    <t>District 15 - Questio</t>
  </si>
  <si>
    <t>District 15 - Early Votin</t>
  </si>
  <si>
    <t>Page:7 of 14</t>
  </si>
  <si>
    <t>District 15 - Question</t>
  </si>
  <si>
    <t>District 15 - Early Voting</t>
  </si>
  <si>
    <t>15-400</t>
  </si>
  <si>
    <t>15-405</t>
  </si>
  <si>
    <t>15-410</t>
  </si>
  <si>
    <t>15-415</t>
  </si>
  <si>
    <t>15-420</t>
  </si>
  <si>
    <t>15-425</t>
  </si>
  <si>
    <t>15-430</t>
  </si>
  <si>
    <t>HD 15 Total</t>
  </si>
  <si>
    <t>Time:11:17:56</t>
  </si>
  <si>
    <t>16-435 Inlet View No. 1</t>
  </si>
  <si>
    <t>16-440 Turnagain No. 1</t>
  </si>
  <si>
    <t>16-445 Turnagain No. 2</t>
  </si>
  <si>
    <t>16-450 Willow Cres</t>
  </si>
  <si>
    <t>16-455 Spenard No. 1</t>
  </si>
  <si>
    <t>16-460 Spenard No. 2</t>
  </si>
  <si>
    <t>16-465 Spenard No. 3</t>
  </si>
  <si>
    <t>16-470 Firewee</t>
  </si>
  <si>
    <t>d</t>
  </si>
  <si>
    <t>16-475 Midtown No. 2</t>
  </si>
  <si>
    <t>16-480 Rogers Par</t>
  </si>
  <si>
    <t>District 16 - Absentee</t>
  </si>
  <si>
    <t>District 16 - Questio</t>
  </si>
  <si>
    <t>District 16 - Early Votin</t>
  </si>
  <si>
    <t>Smith, Don (REP)</t>
  </si>
  <si>
    <t>Gardner, Berta (DEM)</t>
  </si>
  <si>
    <t>SENATE DISTRICT H</t>
  </si>
  <si>
    <t>Drummond, Harriet A. (DEM)</t>
  </si>
  <si>
    <t>Isley, Phil (NA)</t>
  </si>
  <si>
    <t>Crawford, Jimmy (REP)</t>
  </si>
  <si>
    <t>HOUSE DISTRICT 16</t>
  </si>
  <si>
    <t>16-450 Willow Crest</t>
  </si>
  <si>
    <t>16-470 Fireweed</t>
  </si>
  <si>
    <t>16-480 Rogers Park</t>
  </si>
  <si>
    <t>District 16 - Question</t>
  </si>
  <si>
    <t>District 16 - Early Voting</t>
  </si>
  <si>
    <t>HD 16 Total</t>
  </si>
  <si>
    <t>16-435</t>
  </si>
  <si>
    <t>16-440</t>
  </si>
  <si>
    <t>16-445</t>
  </si>
  <si>
    <t>16-450</t>
  </si>
  <si>
    <t>16-455</t>
  </si>
  <si>
    <t>16-460</t>
  </si>
  <si>
    <t>16-465</t>
  </si>
  <si>
    <t>16-470</t>
  </si>
  <si>
    <t>16-475</t>
  </si>
  <si>
    <t>16-480</t>
  </si>
  <si>
    <t>Time:11:18:05</t>
  </si>
  <si>
    <t>17-500 North Mt View No. 1</t>
  </si>
  <si>
    <t>17-505 North Mt View No. 2</t>
  </si>
  <si>
    <t>17-510 South Mt View No. 1</t>
  </si>
  <si>
    <t>17-515 South Mt View No. 2</t>
  </si>
  <si>
    <t>17-520 Airport Heights No. 1</t>
  </si>
  <si>
    <t>17-525 Airport Heights No. 2</t>
  </si>
  <si>
    <t>District 17 - Absentee</t>
  </si>
  <si>
    <t>District 17 - Questio</t>
  </si>
  <si>
    <t>District 17 - Early Votin</t>
  </si>
  <si>
    <t>Ellis, Johnny (DEM)</t>
  </si>
  <si>
    <t>Kendall, Paul D. (REP)</t>
  </si>
  <si>
    <t>SENATE DISTRICT I</t>
  </si>
  <si>
    <t>Stevens, Cean (REP)</t>
  </si>
  <si>
    <t>Tarr, Geran (DEM)</t>
  </si>
  <si>
    <t>HOUSE DISTRICT 17</t>
  </si>
  <si>
    <t>District 17 - Question</t>
  </si>
  <si>
    <t>District 17 - Early Voting</t>
  </si>
  <si>
    <t>HD 17 Total</t>
  </si>
  <si>
    <t>17-500</t>
  </si>
  <si>
    <t>17-505</t>
  </si>
  <si>
    <t>17-510</t>
  </si>
  <si>
    <t>17-515</t>
  </si>
  <si>
    <t>17-520</t>
  </si>
  <si>
    <t>17-525</t>
  </si>
  <si>
    <t>Time:11:18:50</t>
  </si>
  <si>
    <t>18-530 Government Hil</t>
  </si>
  <si>
    <t>l</t>
  </si>
  <si>
    <t>18-535 Merrill Fiel</t>
  </si>
  <si>
    <t>18-540 Downtown Anch No. 1</t>
  </si>
  <si>
    <t>18-545 Downtown Anch No. 2</t>
  </si>
  <si>
    <t>18-550 Downtown Anch No. 3</t>
  </si>
  <si>
    <t>18-555 Downtown Anch No. 4</t>
  </si>
  <si>
    <t>18-560 Westchester No. 1</t>
  </si>
  <si>
    <t>18-565 Westchester No. 2</t>
  </si>
  <si>
    <t>18-570 Fairvie</t>
  </si>
  <si>
    <t>District 18 - Absentee</t>
  </si>
  <si>
    <t>District 18 - Questio</t>
  </si>
  <si>
    <t>District 18 - Early Votin</t>
  </si>
  <si>
    <t>18-530 Government Hill</t>
  </si>
  <si>
    <t>18-535 Merrill Field</t>
  </si>
  <si>
    <t>18-570 Fairview</t>
  </si>
  <si>
    <t>District 18 - Question</t>
  </si>
  <si>
    <t>District 18 - Early Voting</t>
  </si>
  <si>
    <t>HD 18 Total</t>
  </si>
  <si>
    <t>18-530</t>
  </si>
  <si>
    <t>18-535</t>
  </si>
  <si>
    <t>18-540</t>
  </si>
  <si>
    <t>18-545</t>
  </si>
  <si>
    <t>18-550</t>
  </si>
  <si>
    <t>18-555</t>
  </si>
  <si>
    <t>18-560</t>
  </si>
  <si>
    <t>18-565</t>
  </si>
  <si>
    <t>18-570</t>
  </si>
  <si>
    <t>Date:11/23/12</t>
  </si>
  <si>
    <t>Time:11:13:37</t>
  </si>
  <si>
    <t>19-600 Inlet View No. 2</t>
  </si>
  <si>
    <t>19-605 Conners Lake</t>
  </si>
  <si>
    <t>19-610 Sand Lake No. 1</t>
  </si>
  <si>
    <t>19-615 Sand Lake No. 2</t>
  </si>
  <si>
    <t>19-620 Lake Spenar</t>
  </si>
  <si>
    <t>19-625 Lake Hoo</t>
  </si>
  <si>
    <t>19-630 Turnagain No. 3</t>
  </si>
  <si>
    <t>19-635 Turnagain No. 4</t>
  </si>
  <si>
    <t>District 19 - Absentee</t>
  </si>
  <si>
    <t>District 19 - Questio</t>
  </si>
  <si>
    <t>District 19 - Early Votin</t>
  </si>
  <si>
    <t>Bell, Bob (REP)</t>
  </si>
  <si>
    <t>French, Hollis S. II (DEM)</t>
  </si>
  <si>
    <t>SENATE DISTRICT J</t>
  </si>
  <si>
    <t>19-620 Lake Spenard</t>
  </si>
  <si>
    <t>19-625 Lake Hood</t>
  </si>
  <si>
    <t>District 19 - Question</t>
  </si>
  <si>
    <t>District 19 - Early Voting</t>
  </si>
  <si>
    <t>19-600</t>
  </si>
  <si>
    <t>19-605</t>
  </si>
  <si>
    <t>19-610</t>
  </si>
  <si>
    <t>19-615</t>
  </si>
  <si>
    <t>19-620</t>
  </si>
  <si>
    <t>19-625</t>
  </si>
  <si>
    <t>19-630</t>
  </si>
  <si>
    <t>19-635</t>
  </si>
  <si>
    <t>HD 19 Total</t>
  </si>
  <si>
    <t>Time:11:14:05</t>
  </si>
  <si>
    <t>20-640 Dimond No. 1</t>
  </si>
  <si>
    <t>20-645 Kincai</t>
  </si>
  <si>
    <t>20-650 Jewel Lake No. 1</t>
  </si>
  <si>
    <t>20-655 Jewel Lake No. 2</t>
  </si>
  <si>
    <t>20-660 Campbell Lake</t>
  </si>
  <si>
    <t>20-665 Sand Lake No. 3</t>
  </si>
  <si>
    <t>20-670 Sand Lake No. 4</t>
  </si>
  <si>
    <t>District 20 - Absentee</t>
  </si>
  <si>
    <t>District 20 - Questio</t>
  </si>
  <si>
    <t>District 20 - Early Votin</t>
  </si>
  <si>
    <t>20-645 Kincaid</t>
  </si>
  <si>
    <t>District 20 - Question</t>
  </si>
  <si>
    <t>District 20 - Early Voting</t>
  </si>
  <si>
    <t>HD 20 Total</t>
  </si>
  <si>
    <t>20-640</t>
  </si>
  <si>
    <t>20-645</t>
  </si>
  <si>
    <t>20-650</t>
  </si>
  <si>
    <t>20-655</t>
  </si>
  <si>
    <t>20-660</t>
  </si>
  <si>
    <t>20-665</t>
  </si>
  <si>
    <t>20-670</t>
  </si>
  <si>
    <t>Time:11:19:03</t>
  </si>
  <si>
    <t>21-700 Huffman No. 1</t>
  </si>
  <si>
    <t>21-705 Huffman No. 2</t>
  </si>
  <si>
    <t>21-710 Klat</t>
  </si>
  <si>
    <t>21-715 Southport</t>
  </si>
  <si>
    <t>21-720 Ocean View No. 1</t>
  </si>
  <si>
    <t>21-725 Ocean View No. 2</t>
  </si>
  <si>
    <t>21-730 Bayshore</t>
  </si>
  <si>
    <t>District 21 - Absentee</t>
  </si>
  <si>
    <t>District 21 - Questio</t>
  </si>
  <si>
    <t>District 21 - Early Votin</t>
  </si>
  <si>
    <t>McGuire, Lesil L. (REP)</t>
  </si>
  <si>
    <t>Cacy, Roselynn (DEM)</t>
  </si>
  <si>
    <t>SENATE DISTRICT K</t>
  </si>
  <si>
    <t>21-710 Klatt</t>
  </si>
  <si>
    <t>District 21 - Question</t>
  </si>
  <si>
    <t>District 21 - Early Voting</t>
  </si>
  <si>
    <t>HD 21 Total</t>
  </si>
  <si>
    <t>21-700</t>
  </si>
  <si>
    <t>21-705</t>
  </si>
  <si>
    <t>21-710</t>
  </si>
  <si>
    <t>21-715</t>
  </si>
  <si>
    <t>21-720</t>
  </si>
  <si>
    <t>21-725</t>
  </si>
  <si>
    <t>21-730</t>
  </si>
  <si>
    <t>Time:11:19:14</t>
  </si>
  <si>
    <t>22-735 Northwoo</t>
  </si>
  <si>
    <t>22-740 Arctic</t>
  </si>
  <si>
    <t>22-745 Midtown No. 3</t>
  </si>
  <si>
    <t>22-750 Tak</t>
  </si>
  <si>
    <t>u</t>
  </si>
  <si>
    <t>22-755 Campbell Creek No. 1</t>
  </si>
  <si>
    <t>22-760 Campbell Creek No. 2</t>
  </si>
  <si>
    <t>22-765 Campbell Creek No. 3</t>
  </si>
  <si>
    <t>22-770 Dimond No. 2</t>
  </si>
  <si>
    <t>District 22 - Absentee</t>
  </si>
  <si>
    <t>District 22 - Questio</t>
  </si>
  <si>
    <t>District 22 - Early Votin</t>
  </si>
  <si>
    <t>22-735 Northwood</t>
  </si>
  <si>
    <t>22-750 Taku</t>
  </si>
  <si>
    <t>District 22 - Question</t>
  </si>
  <si>
    <t>District 22 - Early Voting</t>
  </si>
  <si>
    <t>22-735</t>
  </si>
  <si>
    <t>22-740</t>
  </si>
  <si>
    <t>22-745</t>
  </si>
  <si>
    <t>22-750</t>
  </si>
  <si>
    <t>22-755</t>
  </si>
  <si>
    <t>22-760</t>
  </si>
  <si>
    <t>22-765</t>
  </si>
  <si>
    <t>22-770</t>
  </si>
  <si>
    <t>HD 22 Total</t>
  </si>
  <si>
    <t>Time:11:19:23</t>
  </si>
  <si>
    <t>23-800 Abbott Loop No. 1</t>
  </si>
  <si>
    <t>23-805 Abbott Loop No. 2</t>
  </si>
  <si>
    <t>23-810 Huffman No. 3</t>
  </si>
  <si>
    <t>23-815 Huffman No. 4</t>
  </si>
  <si>
    <t>23-820 Huffman No. 5</t>
  </si>
  <si>
    <t>23-825 Independence Park No. 1</t>
  </si>
  <si>
    <t>23-830 Independence Park No. 2</t>
  </si>
  <si>
    <t>23-835 O'Malle</t>
  </si>
  <si>
    <t>District 23 - Absentee</t>
  </si>
  <si>
    <t>District 23 - Questio</t>
  </si>
  <si>
    <t>District 23 - Early Votin</t>
  </si>
  <si>
    <t>23-835 O'Malley</t>
  </si>
  <si>
    <t>District 23 - Question</t>
  </si>
  <si>
    <t>District 23 - Early Voting</t>
  </si>
  <si>
    <t>HD 23 Total</t>
  </si>
  <si>
    <t>23-800</t>
  </si>
  <si>
    <t>23-805</t>
  </si>
  <si>
    <t>23-810</t>
  </si>
  <si>
    <t>23-815</t>
  </si>
  <si>
    <t>23-820</t>
  </si>
  <si>
    <t>23-825</t>
  </si>
  <si>
    <t>23-830</t>
  </si>
  <si>
    <t>23-835</t>
  </si>
  <si>
    <t>Time:11:19:34</t>
  </si>
  <si>
    <t>24-840 East Dowling</t>
  </si>
  <si>
    <t>24-845 Abbott Loop No. 3</t>
  </si>
  <si>
    <t>24-850 Abbott Loop No. 4</t>
  </si>
  <si>
    <t>24-855 Lore No. 1</t>
  </si>
  <si>
    <t>24-860 Lore No. 2</t>
  </si>
  <si>
    <t>24-865 Independence Park No. 3</t>
  </si>
  <si>
    <t>24-870 Laurel/Dowling</t>
  </si>
  <si>
    <t>District 24 - Absentee</t>
  </si>
  <si>
    <t>District 24 - Questio</t>
  </si>
  <si>
    <t>District 24 - Early Votin</t>
  </si>
  <si>
    <t>Meyer, Kevin (REP)</t>
  </si>
  <si>
    <t>Hale, Jacob O. "Jake (DEM)</t>
  </si>
  <si>
    <t>SENATE DISTRICT L</t>
  </si>
  <si>
    <t>Millett, Charisse E. (REP)</t>
  </si>
  <si>
    <t>Higgins, Patti (DEM)</t>
  </si>
  <si>
    <t>HOUSE DISTRICT 24</t>
  </si>
  <si>
    <t>HD 24 Total</t>
  </si>
  <si>
    <t>District 24 - Early Voting</t>
  </si>
  <si>
    <t>District 24 - Question</t>
  </si>
  <si>
    <t>24-840</t>
  </si>
  <si>
    <t>24-845</t>
  </si>
  <si>
    <t>24-850</t>
  </si>
  <si>
    <t>24-855</t>
  </si>
  <si>
    <t>24-860</t>
  </si>
  <si>
    <t>24-865</t>
  </si>
  <si>
    <t>24-870</t>
  </si>
  <si>
    <t>Time:11:19:43</t>
  </si>
  <si>
    <t>25-900 Cheney Lake</t>
  </si>
  <si>
    <t>25-905 Muldoon No. 3</t>
  </si>
  <si>
    <t>25-910 Muldoon No. 4</t>
  </si>
  <si>
    <t>25-915 Chugach Ft. Hills No. 1</t>
  </si>
  <si>
    <t>25-920 Chugach Ft. Hills No. 2</t>
  </si>
  <si>
    <t>25-925 Scenic Par</t>
  </si>
  <si>
    <t>25-930 Baxte</t>
  </si>
  <si>
    <t>25-935 Stuckagain Heights</t>
  </si>
  <si>
    <t>District 25 - Absentee</t>
  </si>
  <si>
    <t>District 25 - Questio</t>
  </si>
  <si>
    <t>District 25 - Early Votin</t>
  </si>
  <si>
    <t>25-925 Scenic Park</t>
  </si>
  <si>
    <t>25-930 Baxter</t>
  </si>
  <si>
    <t>District 25 - Question</t>
  </si>
  <si>
    <t>District 25 - Early Voting</t>
  </si>
  <si>
    <t>HD 25 Total</t>
  </si>
  <si>
    <t>25-900</t>
  </si>
  <si>
    <t>25-905</t>
  </si>
  <si>
    <t>25-910</t>
  </si>
  <si>
    <t>25-915</t>
  </si>
  <si>
    <t>25-920</t>
  </si>
  <si>
    <t>25-925</t>
  </si>
  <si>
    <t>25-930</t>
  </si>
  <si>
    <t>25-935</t>
  </si>
  <si>
    <t>Time:11:19:54</t>
  </si>
  <si>
    <t>26-940 Downtown Eagle River No. 2</t>
  </si>
  <si>
    <t>26-945 Meadow Creek No. 1</t>
  </si>
  <si>
    <t>26-950 Meadow Creek No. 2</t>
  </si>
  <si>
    <t>26-955 Eagle River No. 1</t>
  </si>
  <si>
    <t>26-960 Eagle River No. 2</t>
  </si>
  <si>
    <t>26-965 Chugach Park No. 2</t>
  </si>
  <si>
    <t>26-970 Hilan</t>
  </si>
  <si>
    <t>District 26 - Absentee</t>
  </si>
  <si>
    <t>District 26 - Questio</t>
  </si>
  <si>
    <t>District 26 - Early Votin</t>
  </si>
  <si>
    <t>26-970 Hiland</t>
  </si>
  <si>
    <t>District 26 - Question</t>
  </si>
  <si>
    <t>District 26 - Early Voting</t>
  </si>
  <si>
    <t>26-940</t>
  </si>
  <si>
    <t>26-945</t>
  </si>
  <si>
    <t>26-950</t>
  </si>
  <si>
    <t>26-955</t>
  </si>
  <si>
    <t>26-960</t>
  </si>
  <si>
    <t>26-965</t>
  </si>
  <si>
    <t>26-970</t>
  </si>
  <si>
    <t>HD 26 Total</t>
  </si>
  <si>
    <t>Time:11:20:03</t>
  </si>
  <si>
    <t>27-105 Rabbit Creek No. 1</t>
  </si>
  <si>
    <t>27-110 Rabbit Creek No. 2</t>
  </si>
  <si>
    <t>27-115 Huffman No. 7</t>
  </si>
  <si>
    <t>27-120 Huffman No. 8</t>
  </si>
  <si>
    <t>27-125 Bear Valle</t>
  </si>
  <si>
    <t>27-130 Indian</t>
  </si>
  <si>
    <t>27-135 Girdwoo</t>
  </si>
  <si>
    <t>27-140 Goldenview</t>
  </si>
  <si>
    <t>27-145 Chugach Park No. 3</t>
  </si>
  <si>
    <t>District 27 - Absentee</t>
  </si>
  <si>
    <t>District 27 - Questio</t>
  </si>
  <si>
    <t>District 27 - Early Votin</t>
  </si>
  <si>
    <t>Devon, Ron (NA)</t>
  </si>
  <si>
    <t>Giessel, Catherine A (REP)</t>
  </si>
  <si>
    <t>SENATE DISTRICT N</t>
  </si>
  <si>
    <t>Hawker, Mike (REP)</t>
  </si>
  <si>
    <t>HOUSE DISTRICT 27</t>
  </si>
  <si>
    <t>Page:4 of 14</t>
  </si>
  <si>
    <t>27-125 Bear Valley</t>
  </si>
  <si>
    <t>27-135 Girdwood</t>
  </si>
  <si>
    <t>District 27 - Question</t>
  </si>
  <si>
    <t>District 27 - Early Voting</t>
  </si>
  <si>
    <t>27-105</t>
  </si>
  <si>
    <t>27-110</t>
  </si>
  <si>
    <t>27-115</t>
  </si>
  <si>
    <t>27-120</t>
  </si>
  <si>
    <t>27-125</t>
  </si>
  <si>
    <t>27-130</t>
  </si>
  <si>
    <t>27-135</t>
  </si>
  <si>
    <t>27-140</t>
  </si>
  <si>
    <t>27-145</t>
  </si>
  <si>
    <t>HD 27 Total</t>
  </si>
  <si>
    <t>Time:11:20:14</t>
  </si>
  <si>
    <t>28-100 Bear Cree</t>
  </si>
  <si>
    <t>28-110 Cooper Landing</t>
  </si>
  <si>
    <t>28-120 Hope</t>
  </si>
  <si>
    <t>28-130 Mackey Lake</t>
  </si>
  <si>
    <t>28-140 Moose Pass</t>
  </si>
  <si>
    <t>28-150 Nikiski</t>
  </si>
  <si>
    <t>28-160 Salamatof</t>
  </si>
  <si>
    <t>f</t>
  </si>
  <si>
    <t>28-170 Seward-Lowell Poin</t>
  </si>
  <si>
    <t>28-180 Sterling No. 1</t>
  </si>
  <si>
    <t>28-190 Sterling No. 2</t>
  </si>
  <si>
    <t>District 28 - Absentee</t>
  </si>
  <si>
    <t>District 28 - Questio</t>
  </si>
  <si>
    <t>District 28 - Early Votin</t>
  </si>
  <si>
    <t>Chenault, Charles M. (REP)</t>
  </si>
  <si>
    <t>HOUSE DISTRICT 28</t>
  </si>
  <si>
    <t>28-100 Bear Creek</t>
  </si>
  <si>
    <t>28-160 Salamatoff</t>
  </si>
  <si>
    <t>28-170 Seward-Lowell Point</t>
  </si>
  <si>
    <t>District 28 - Question</t>
  </si>
  <si>
    <t>District 28 - Early Voting</t>
  </si>
  <si>
    <t>HD 28 Total</t>
  </si>
  <si>
    <t>28-100</t>
  </si>
  <si>
    <t>28-110</t>
  </si>
  <si>
    <t>28-120</t>
  </si>
  <si>
    <t>28-130</t>
  </si>
  <si>
    <t>28-140</t>
  </si>
  <si>
    <t>28-150</t>
  </si>
  <si>
    <t>28-160</t>
  </si>
  <si>
    <t>28-170</t>
  </si>
  <si>
    <t>28-180</t>
  </si>
  <si>
    <t>28-190</t>
  </si>
  <si>
    <t>Time:11:20:22</t>
  </si>
  <si>
    <t>29-200 Central</t>
  </si>
  <si>
    <t>29-210 K-Beac</t>
  </si>
  <si>
    <t>h</t>
  </si>
  <si>
    <t>29-220 Kenai No. 1</t>
  </si>
  <si>
    <t>29-230 Kenai No. 2</t>
  </si>
  <si>
    <t>29-240 Kenai No. 3</t>
  </si>
  <si>
    <t>29-250 Soldotna</t>
  </si>
  <si>
    <t>District 29 - Absentee</t>
  </si>
  <si>
    <t>District 29 - Questio</t>
  </si>
  <si>
    <t>District 29 - Early Votin</t>
  </si>
  <si>
    <t>Micciche, Peter A. (REP)</t>
  </si>
  <si>
    <t>SENATE DISTRICT O</t>
  </si>
  <si>
    <t>29-210 K-Beach</t>
  </si>
  <si>
    <t>District 29 - Question</t>
  </si>
  <si>
    <t>District 29 - Early Voting</t>
  </si>
  <si>
    <t>29-200</t>
  </si>
  <si>
    <t>29-210</t>
  </si>
  <si>
    <t>29-220</t>
  </si>
  <si>
    <t>29-230</t>
  </si>
  <si>
    <t>29-240</t>
  </si>
  <si>
    <t>29-250</t>
  </si>
  <si>
    <t>Time:11:20:33</t>
  </si>
  <si>
    <t>30-300 Anchor Poin</t>
  </si>
  <si>
    <t>30-310 Diamond Ridge</t>
  </si>
  <si>
    <t>30-320 Fox Rive</t>
  </si>
  <si>
    <t>30-330 Funny River No. 1</t>
  </si>
  <si>
    <t>30-340 Funny River No. 2</t>
  </si>
  <si>
    <t>30-350 Homer No. 1</t>
  </si>
  <si>
    <t>30-360 Homer No. 2</t>
  </si>
  <si>
    <t>30-370 Kachemak/Fritz Cree</t>
  </si>
  <si>
    <t>30-380 Kasilof</t>
  </si>
  <si>
    <t>30-390 Ninilchi</t>
  </si>
  <si>
    <t>30-395 Seldovia/Kachemak Ba</t>
  </si>
  <si>
    <t>District 30 - Absentee</t>
  </si>
  <si>
    <t>District 30 - Questio</t>
  </si>
  <si>
    <t>District 30 - Early Votin</t>
  </si>
  <si>
    <t>30-300 Anchor Point</t>
  </si>
  <si>
    <t>30-320 Fox River</t>
  </si>
  <si>
    <t>30-370 Kachemak/Fritz Creek</t>
  </si>
  <si>
    <t>30-390 Ninilchik</t>
  </si>
  <si>
    <t>30-395 Seldovia/Kachemak Bay</t>
  </si>
  <si>
    <t>District 30 - Question</t>
  </si>
  <si>
    <t>District 30 - Early Voting</t>
  </si>
  <si>
    <t>HD 29 Total</t>
  </si>
  <si>
    <t>30-300</t>
  </si>
  <si>
    <t>30-310</t>
  </si>
  <si>
    <t>30-320</t>
  </si>
  <si>
    <t>30-330</t>
  </si>
  <si>
    <t>30-340</t>
  </si>
  <si>
    <t>30-350</t>
  </si>
  <si>
    <t>30-360</t>
  </si>
  <si>
    <t>30-370</t>
  </si>
  <si>
    <t>30-380</t>
  </si>
  <si>
    <t>30-390</t>
  </si>
  <si>
    <t>30-395</t>
  </si>
  <si>
    <t>HD 30 Total</t>
  </si>
  <si>
    <t>Time:11:20:40</t>
  </si>
  <si>
    <t>31-400 Auke Ba</t>
  </si>
  <si>
    <t>31-410 Juneau Airpor</t>
  </si>
  <si>
    <t>31-420 Lynn Canal</t>
  </si>
  <si>
    <t>31-430 Mendenhall Valley No. 1</t>
  </si>
  <si>
    <t>31-440 Mendenhall Valley No. 2</t>
  </si>
  <si>
    <t>31-450 Mendenhall Valley No. 3</t>
  </si>
  <si>
    <t>31-460 Mendenhall Valley No. 4</t>
  </si>
  <si>
    <t>District 31 - Absentee</t>
  </si>
  <si>
    <t>District 31 - Questio</t>
  </si>
  <si>
    <t>District 31 - Early Votin</t>
  </si>
  <si>
    <t>Muñoz, Cathy (REP)</t>
  </si>
  <si>
    <t>HOUSE DISTRICT 31</t>
  </si>
  <si>
    <t>Sup Court JD1 Carey</t>
  </si>
  <si>
    <t>Dis Court JD1 Levy</t>
  </si>
  <si>
    <t>Dis Court JD1 Nave</t>
  </si>
  <si>
    <t>31-400 Auke Bay</t>
  </si>
  <si>
    <t>31-410 Juneau Airport</t>
  </si>
  <si>
    <t>District 31 - Question</t>
  </si>
  <si>
    <t>District 31 - Early Voting</t>
  </si>
  <si>
    <t>HD 31 Total</t>
  </si>
  <si>
    <t>31-400</t>
  </si>
  <si>
    <t>31-410</t>
  </si>
  <si>
    <t>31-420</t>
  </si>
  <si>
    <t>31-430</t>
  </si>
  <si>
    <t>31-440</t>
  </si>
  <si>
    <t>31-450</t>
  </si>
  <si>
    <t>31-460</t>
  </si>
  <si>
    <t>Time:11:20:53</t>
  </si>
  <si>
    <t>32-500 Douglas</t>
  </si>
  <si>
    <t>32-505 Gustavus</t>
  </si>
  <si>
    <t>32-510 Juneau No. 1</t>
  </si>
  <si>
    <t>32-515 Juneau No. 2</t>
  </si>
  <si>
    <t>32-520 Juneau No. 3</t>
  </si>
  <si>
    <t>32-525 Lemon Cree</t>
  </si>
  <si>
    <t>32-530 North Douglas</t>
  </si>
  <si>
    <t>32-535 Petersburg-Kupreanof</t>
  </si>
  <si>
    <t>32-540 Skagwa</t>
  </si>
  <si>
    <t>32-545 Tenakee Springs</t>
  </si>
  <si>
    <t>District 32 - Absentee</t>
  </si>
  <si>
    <t>District 32 - Questio</t>
  </si>
  <si>
    <t>District 32 - Early Votin</t>
  </si>
  <si>
    <t>Kerttula, Beth (DEM)</t>
  </si>
  <si>
    <t>HOUSE DISTRICT 32</t>
  </si>
  <si>
    <t>32-525 Lemon Creek</t>
  </si>
  <si>
    <t>32-540 Skagway</t>
  </si>
  <si>
    <t>District 32 - Question</t>
  </si>
  <si>
    <t>District 32 - Early Voting</t>
  </si>
  <si>
    <t>32-500</t>
  </si>
  <si>
    <t>32-505</t>
  </si>
  <si>
    <t>32-510</t>
  </si>
  <si>
    <t>32-515</t>
  </si>
  <si>
    <t>32-520</t>
  </si>
  <si>
    <t>32-525</t>
  </si>
  <si>
    <t>32-530</t>
  </si>
  <si>
    <t>32-535</t>
  </si>
  <si>
    <t>32-540</t>
  </si>
  <si>
    <t>32-545</t>
  </si>
  <si>
    <t>HD 32 Total</t>
  </si>
  <si>
    <t>Time:11:21:01</t>
  </si>
  <si>
    <t>33-600 Ketchikan No. 1</t>
  </si>
  <si>
    <t>33-610 Ketchikan No. 2</t>
  </si>
  <si>
    <t>33-620 Ketchikan No. 3</t>
  </si>
  <si>
    <t>33-630 North Prince of Wales</t>
  </si>
  <si>
    <t>33-640 North Tongass No. 1</t>
  </si>
  <si>
    <t>33-650 North Tongass No. 2</t>
  </si>
  <si>
    <t>33-660 Saxma</t>
  </si>
  <si>
    <t>33-670 South Tongass</t>
  </si>
  <si>
    <t>33-680 Thorne Ba</t>
  </si>
  <si>
    <t>33-690 Wrangell</t>
  </si>
  <si>
    <t>District 33 - Absentee</t>
  </si>
  <si>
    <t>District 33 - Questio</t>
  </si>
  <si>
    <t>District 33 - Early Votin</t>
  </si>
  <si>
    <t>Stedman, Bert K. (REP)</t>
  </si>
  <si>
    <t>Kookesh, Albert M. (DEM)</t>
  </si>
  <si>
    <t>SENATE DISTRICT Q</t>
  </si>
  <si>
    <t>Olsen, Matt (DEM)</t>
  </si>
  <si>
    <t>Johansen, Kyle B. (NA)</t>
  </si>
  <si>
    <t>Wilson, Peggy (REP)</t>
  </si>
  <si>
    <t>HOUSE DISTRICT 33</t>
  </si>
  <si>
    <t>Time:11:21:02</t>
  </si>
  <si>
    <t>33-660 Saxman</t>
  </si>
  <si>
    <t>33-680 Thorne Bay</t>
  </si>
  <si>
    <t>District 33 - Question</t>
  </si>
  <si>
    <t>District 33 - Early Voting</t>
  </si>
  <si>
    <t>HD 33 Total</t>
  </si>
  <si>
    <t>33-600</t>
  </si>
  <si>
    <t>33-610</t>
  </si>
  <si>
    <t>33-620</t>
  </si>
  <si>
    <t>33-630</t>
  </si>
  <si>
    <t>33-640</t>
  </si>
  <si>
    <t>33-650</t>
  </si>
  <si>
    <t>33-660</t>
  </si>
  <si>
    <t>33-670</t>
  </si>
  <si>
    <t>33-680</t>
  </si>
  <si>
    <t>33-690</t>
  </si>
  <si>
    <t>Time:11:14:37</t>
  </si>
  <si>
    <t>34-700 Angoon</t>
  </si>
  <si>
    <t>34-705 Craig</t>
  </si>
  <si>
    <t>34-710 Haines No. 1</t>
  </si>
  <si>
    <t>34-715 Haines No. 2</t>
  </si>
  <si>
    <t>34-720 Hoonah</t>
  </si>
  <si>
    <t>34-725 Hydaburg</t>
  </si>
  <si>
    <t>34-730 Kake</t>
  </si>
  <si>
    <t>34-735 Kasaa</t>
  </si>
  <si>
    <t>34-740 Klawoc</t>
  </si>
  <si>
    <t>34-745 Klukwan</t>
  </si>
  <si>
    <t>34-750 Metlakatl</t>
  </si>
  <si>
    <t>a</t>
  </si>
  <si>
    <t>34-755 Pelica</t>
  </si>
  <si>
    <t>34-760 Port Alexande</t>
  </si>
  <si>
    <t>34-765 Sitka No. 1</t>
  </si>
  <si>
    <t>34-770 Sitka No. 2</t>
  </si>
  <si>
    <t>District 34 - Absentee</t>
  </si>
  <si>
    <t>District 34- Questio</t>
  </si>
  <si>
    <t>District 34 - Early Votin</t>
  </si>
  <si>
    <t>Kreiss-Tomkins, Jona (DEM)</t>
  </si>
  <si>
    <t>Thomas, William A. " (REP)</t>
  </si>
  <si>
    <t>HOUSE DISTRICT 34</t>
  </si>
  <si>
    <t>34-735 Kasaan</t>
  </si>
  <si>
    <t>34-740 Klawock</t>
  </si>
  <si>
    <t>34-750 Metlakatla</t>
  </si>
  <si>
    <t>34-755 Pelican</t>
  </si>
  <si>
    <t>34-760 Port Alexander</t>
  </si>
  <si>
    <t>District 34- Question</t>
  </si>
  <si>
    <t>District 34 - Early Voting</t>
  </si>
  <si>
    <t>34-700</t>
  </si>
  <si>
    <t>34-705</t>
  </si>
  <si>
    <t>34-710</t>
  </si>
  <si>
    <t>34-715</t>
  </si>
  <si>
    <t>34-720</t>
  </si>
  <si>
    <t>34-725</t>
  </si>
  <si>
    <t>34-730</t>
  </si>
  <si>
    <t>34-735</t>
  </si>
  <si>
    <t>34-740</t>
  </si>
  <si>
    <t>34-745</t>
  </si>
  <si>
    <t>34-750</t>
  </si>
  <si>
    <t>34-755</t>
  </si>
  <si>
    <t>34-760</t>
  </si>
  <si>
    <t>34-765</t>
  </si>
  <si>
    <t>34-770</t>
  </si>
  <si>
    <t>HD 34 Total</t>
  </si>
  <si>
    <t>Time:11:21:20</t>
  </si>
  <si>
    <t>Page:1 of 15</t>
  </si>
  <si>
    <t>35-800 Chinia</t>
  </si>
  <si>
    <t>35-805 Cordova</t>
  </si>
  <si>
    <t>35-810 Flats</t>
  </si>
  <si>
    <t>35-815 Kodiak Island South</t>
  </si>
  <si>
    <t>35-820 Kodiak No. 1</t>
  </si>
  <si>
    <t>35-825 Kodiak No. 2</t>
  </si>
  <si>
    <t>35-830 Mission Roa</t>
  </si>
  <si>
    <t>35-835 Old Harbo</t>
  </si>
  <si>
    <t>35-840 Ouzinkie</t>
  </si>
  <si>
    <t>35-845 Port Lions</t>
  </si>
  <si>
    <t>35-850 Tatitle</t>
  </si>
  <si>
    <t>35-855 Whittie</t>
  </si>
  <si>
    <t>35-860 Yakuta</t>
  </si>
  <si>
    <t>District 35 - Absentee</t>
  </si>
  <si>
    <t>District 35 - Questio</t>
  </si>
  <si>
    <t>District 35 - Early Votin</t>
  </si>
  <si>
    <t>Page:2 of 15</t>
  </si>
  <si>
    <t>Page:3 of 15</t>
  </si>
  <si>
    <t>Henrichs, Robert J. (DEM)</t>
  </si>
  <si>
    <t>Stevens, Gary L. (REP)</t>
  </si>
  <si>
    <t>SENATE DISTRICT R</t>
  </si>
  <si>
    <t>Austerman, Alan (REP)</t>
  </si>
  <si>
    <t>HOUSE DISTRICT 35</t>
  </si>
  <si>
    <t>Page:7 of 15</t>
  </si>
  <si>
    <t>Page:13 of 15</t>
  </si>
  <si>
    <t>Page:15 of 15</t>
  </si>
  <si>
    <t>35-800 Chiniak</t>
  </si>
  <si>
    <t>35-830 Mission Road</t>
  </si>
  <si>
    <t>35-835 Old Harbor</t>
  </si>
  <si>
    <t>35-850 Tatitlek</t>
  </si>
  <si>
    <t>35-855 Whittier</t>
  </si>
  <si>
    <t>35-860 Yakutat</t>
  </si>
  <si>
    <t>District 35 - Question</t>
  </si>
  <si>
    <t>District 35 - Early Voting</t>
  </si>
  <si>
    <t>35-800</t>
  </si>
  <si>
    <t>35-805</t>
  </si>
  <si>
    <t>35-810</t>
  </si>
  <si>
    <t>35-815</t>
  </si>
  <si>
    <t>35-820</t>
  </si>
  <si>
    <t>35-825</t>
  </si>
  <si>
    <t>35-830</t>
  </si>
  <si>
    <t>35-835</t>
  </si>
  <si>
    <t>35-840</t>
  </si>
  <si>
    <t>35-845</t>
  </si>
  <si>
    <t>35-850</t>
  </si>
  <si>
    <t>35-855</t>
  </si>
  <si>
    <t>35-860</t>
  </si>
  <si>
    <t>HD 35,Total</t>
  </si>
  <si>
    <t>Time:11:21:29</t>
  </si>
  <si>
    <t>Page:1 of 30</t>
  </si>
  <si>
    <t>36-002 Akiacha</t>
  </si>
  <si>
    <t>36-004 Akia</t>
  </si>
  <si>
    <t>36-006 Aleknagi</t>
  </si>
  <si>
    <t>36-008 Ania</t>
  </si>
  <si>
    <t>36-010 Anvi</t>
  </si>
  <si>
    <t>36-012 Atmautlua</t>
  </si>
  <si>
    <t>36-014 Chefornak</t>
  </si>
  <si>
    <t>36-016 Chuathbaluk</t>
  </si>
  <si>
    <t>36-018 Crooked Cree</t>
  </si>
  <si>
    <t>36-020 Dillingha</t>
  </si>
  <si>
    <t>m</t>
  </si>
  <si>
    <t>36-022 Ekwo</t>
  </si>
  <si>
    <t>36-024 Holy Cross</t>
  </si>
  <si>
    <t>36-026 Kasiglu</t>
  </si>
  <si>
    <t>36-028 King Salmo</t>
  </si>
  <si>
    <t>36-030 Kipnu</t>
  </si>
  <si>
    <t>36-032 Koligane</t>
  </si>
  <si>
    <t>36-034 Kongiganak</t>
  </si>
  <si>
    <t>36-036 Kwethlu</t>
  </si>
  <si>
    <t>36-038 Kwigillingo</t>
  </si>
  <si>
    <t>36-040 Lake Iliamna No. 1</t>
  </si>
  <si>
    <t>36-042 Lake Iliamna No. 2</t>
  </si>
  <si>
    <t>36-044 Leveloc</t>
  </si>
  <si>
    <t>36-046 Lower Kalskag</t>
  </si>
  <si>
    <t>36-048 Manokota</t>
  </si>
  <si>
    <t>36-050 Nakne</t>
  </si>
  <si>
    <t>36-052 Napakia</t>
  </si>
  <si>
    <t>36-054 Napaskia</t>
  </si>
  <si>
    <t>36-056 New Stuyaho</t>
  </si>
  <si>
    <t>36-058 Newto</t>
  </si>
  <si>
    <t>36-060 Nightmute</t>
  </si>
  <si>
    <t>36-062 Nondalton</t>
  </si>
  <si>
    <t>36-064 Nunapitchuk</t>
  </si>
  <si>
    <t>36-066 Pedro Ba</t>
  </si>
  <si>
    <t>36-068 Russian Mission</t>
  </si>
  <si>
    <t>36-070 Shagelu</t>
  </si>
  <si>
    <t>36-072 Sleetmute</t>
  </si>
  <si>
    <t>36-074 South Nakne</t>
  </si>
  <si>
    <t>Page:2 of 30</t>
  </si>
  <si>
    <t>36-076 Toksook Bay</t>
  </si>
  <si>
    <t>36-078 Tuluksa</t>
  </si>
  <si>
    <t>36-080 Tuntutulia</t>
  </si>
  <si>
    <t>36-082 Tununa</t>
  </si>
  <si>
    <t>36-084 Tyone</t>
  </si>
  <si>
    <t>36-086 Upper Kalskag</t>
  </si>
  <si>
    <t>District 36 - Absentee</t>
  </si>
  <si>
    <t>District 36 - Questio</t>
  </si>
  <si>
    <t>District 36 - Early Votin</t>
  </si>
  <si>
    <t>Page:3 of 30</t>
  </si>
  <si>
    <t>Page:4 of 30</t>
  </si>
  <si>
    <t>Page:5 of 30</t>
  </si>
  <si>
    <t>Morgan, Carl M. Jr. (REP)</t>
  </si>
  <si>
    <t>Edgmon, Bryce (DEM)</t>
  </si>
  <si>
    <t>HOUSE DISTRICT 36</t>
  </si>
  <si>
    <t>Page:6 of 30</t>
  </si>
  <si>
    <t>Page:7 of 30</t>
  </si>
  <si>
    <t>Page:30 of 30</t>
  </si>
  <si>
    <t>36-002 Akiachak</t>
  </si>
  <si>
    <t>36-004 Akiak</t>
  </si>
  <si>
    <t>36-006 Aleknagik</t>
  </si>
  <si>
    <t>36-008 Aniak</t>
  </si>
  <si>
    <t>36-010 Anvik</t>
  </si>
  <si>
    <t>36-012 Atmautluak</t>
  </si>
  <si>
    <t>36-018 Crooked Creek</t>
  </si>
  <si>
    <t>36-020 Dillingham</t>
  </si>
  <si>
    <t>36-022 Ekwok</t>
  </si>
  <si>
    <t>36-026 Kasigluk</t>
  </si>
  <si>
    <t>36-028 King Salmon</t>
  </si>
  <si>
    <t>36-030 Kipnuk</t>
  </si>
  <si>
    <t>36-032 Koliganek</t>
  </si>
  <si>
    <t>36-036 Kwethluk</t>
  </si>
  <si>
    <t>36-038 Kwigillingok</t>
  </si>
  <si>
    <t>36-044 Levelock</t>
  </si>
  <si>
    <t>36-048 Manokotak</t>
  </si>
  <si>
    <t>36-050 Naknek</t>
  </si>
  <si>
    <t>36-052 Napakiak</t>
  </si>
  <si>
    <t>36-054 Napaskiak</t>
  </si>
  <si>
    <t>36-056 New Stuyahok</t>
  </si>
  <si>
    <t>36-058 Newtok</t>
  </si>
  <si>
    <t>36-066 Pedro Bay</t>
  </si>
  <si>
    <t>36-070 Shageluk</t>
  </si>
  <si>
    <t>36-074 South Naknek</t>
  </si>
  <si>
    <t>36-078 Tuluksak</t>
  </si>
  <si>
    <t>36-080 Tuntutuliak</t>
  </si>
  <si>
    <t>36-082 Tununak</t>
  </si>
  <si>
    <t>36-084 Tyonek</t>
  </si>
  <si>
    <t>District 36 - Question</t>
  </si>
  <si>
    <t>District 36 - Early Voting</t>
  </si>
  <si>
    <t>HD 36 Total</t>
  </si>
  <si>
    <t>36-002</t>
  </si>
  <si>
    <t>36-004</t>
  </si>
  <si>
    <t>36-006</t>
  </si>
  <si>
    <t>36-008</t>
  </si>
  <si>
    <t>36-010</t>
  </si>
  <si>
    <t>36-012</t>
  </si>
  <si>
    <t>36-014</t>
  </si>
  <si>
    <t>36-016</t>
  </si>
  <si>
    <t>36-018</t>
  </si>
  <si>
    <t>36-020</t>
  </si>
  <si>
    <t>36-022</t>
  </si>
  <si>
    <t>36-024</t>
  </si>
  <si>
    <t>36-026</t>
  </si>
  <si>
    <t>36-028</t>
  </si>
  <si>
    <t>36-030</t>
  </si>
  <si>
    <t>36-032</t>
  </si>
  <si>
    <t>36-034</t>
  </si>
  <si>
    <t>36-036</t>
  </si>
  <si>
    <t>36-038</t>
  </si>
  <si>
    <t>36-040</t>
  </si>
  <si>
    <t>36-042</t>
  </si>
  <si>
    <t>36-044</t>
  </si>
  <si>
    <t>36-046</t>
  </si>
  <si>
    <t>36-048</t>
  </si>
  <si>
    <t>36-050</t>
  </si>
  <si>
    <t>36-052</t>
  </si>
  <si>
    <t>36-054</t>
  </si>
  <si>
    <t>36-056</t>
  </si>
  <si>
    <t>36-058</t>
  </si>
  <si>
    <t>36-060</t>
  </si>
  <si>
    <t>36-062</t>
  </si>
  <si>
    <t>36-064</t>
  </si>
  <si>
    <t>36-066</t>
  </si>
  <si>
    <t>36-068</t>
  </si>
  <si>
    <t>36-070</t>
  </si>
  <si>
    <t>36-072</t>
  </si>
  <si>
    <t>36-074</t>
  </si>
  <si>
    <t>36-076</t>
  </si>
  <si>
    <t>36-078</t>
  </si>
  <si>
    <t>36-080</t>
  </si>
  <si>
    <t>36-082</t>
  </si>
  <si>
    <t>36-084</t>
  </si>
  <si>
    <t>36-086</t>
  </si>
  <si>
    <t>Time:11:21:40</t>
  </si>
  <si>
    <t>37-700 Akutan</t>
  </si>
  <si>
    <t>37-702 Aleutians No. 1</t>
  </si>
  <si>
    <t>37-704 Aleutians No. 2</t>
  </si>
  <si>
    <t>37-706 Bethel No. 1</t>
  </si>
  <si>
    <t>37-708 Bethel No. 2</t>
  </si>
  <si>
    <t>37-710 Chignik</t>
  </si>
  <si>
    <t>37-712 Clark's Poin</t>
  </si>
  <si>
    <t>37-714 Cold Ba</t>
  </si>
  <si>
    <t>37-716 Ee</t>
  </si>
  <si>
    <t>37-718 Egegi</t>
  </si>
  <si>
    <t>37-720 Goodnews Ba</t>
  </si>
  <si>
    <t>37-722 King Cove</t>
  </si>
  <si>
    <t>37-724 Mekoryu</t>
  </si>
  <si>
    <t>37-726 Port Heide</t>
  </si>
  <si>
    <t>37-728 Quinhaga</t>
  </si>
  <si>
    <t>37-730 Sand Poin</t>
  </si>
  <si>
    <t>37-732 St. George Islan</t>
  </si>
  <si>
    <t>37-734 St. Paul Islan</t>
  </si>
  <si>
    <t>37-736 Togia</t>
  </si>
  <si>
    <t>District 37 - Absentee</t>
  </si>
  <si>
    <t>District 37 - Questio</t>
  </si>
  <si>
    <t>District 37 - Early Votin</t>
  </si>
  <si>
    <t>Hoffman, Lyman F. (DEM)</t>
  </si>
  <si>
    <t>SENATE DISTRICT S</t>
  </si>
  <si>
    <t>Herron, Bob (DEM)</t>
  </si>
  <si>
    <t>HOUSE DISTRICT 37</t>
  </si>
  <si>
    <t>Time:11:21:41</t>
  </si>
  <si>
    <t>37-712 Clark's Point</t>
  </si>
  <si>
    <t>37-714 Cold Bay</t>
  </si>
  <si>
    <t>37-716 Eek</t>
  </si>
  <si>
    <t>37-718 Egegik</t>
  </si>
  <si>
    <t>37-720 Goodnews Bay</t>
  </si>
  <si>
    <t>37-724 Mekoryuk</t>
  </si>
  <si>
    <t>37-726 Port Heiden</t>
  </si>
  <si>
    <t>37-728 Quinhagak</t>
  </si>
  <si>
    <t>37-730 Sand Point</t>
  </si>
  <si>
    <t>37-732 St. George Island</t>
  </si>
  <si>
    <t>37-734 St. Paul Island</t>
  </si>
  <si>
    <t>37-736 Togiak</t>
  </si>
  <si>
    <t>District 37 - Question</t>
  </si>
  <si>
    <t>District 37 - Early Voting</t>
  </si>
  <si>
    <t>37-700</t>
  </si>
  <si>
    <t>37-702</t>
  </si>
  <si>
    <t>37-704</t>
  </si>
  <si>
    <t>37-706</t>
  </si>
  <si>
    <t>37-708</t>
  </si>
  <si>
    <t>37-710</t>
  </si>
  <si>
    <t>37-712</t>
  </si>
  <si>
    <t>37-714</t>
  </si>
  <si>
    <t>37-716</t>
  </si>
  <si>
    <t>37-718</t>
  </si>
  <si>
    <t>37-720</t>
  </si>
  <si>
    <t>37-722</t>
  </si>
  <si>
    <t>37-724</t>
  </si>
  <si>
    <t>37-726</t>
  </si>
  <si>
    <t>37-728</t>
  </si>
  <si>
    <t>37-730</t>
  </si>
  <si>
    <t>37-732</t>
  </si>
  <si>
    <t>37-734</t>
  </si>
  <si>
    <t>37-736</t>
  </si>
  <si>
    <t>HD 37 Total</t>
  </si>
  <si>
    <t>Time:11:21:52</t>
  </si>
  <si>
    <t>38-805 Anderson</t>
  </si>
  <si>
    <t>38-810 Cantwell</t>
  </si>
  <si>
    <t>38-815 Clea</t>
  </si>
  <si>
    <t>38-820 Denali Par</t>
  </si>
  <si>
    <t>38-825 Este</t>
  </si>
  <si>
    <t>38-827 Goldstream No. 1</t>
  </si>
  <si>
    <t>38-830 Goldstream No. 2</t>
  </si>
  <si>
    <t>38-833 Grayling</t>
  </si>
  <si>
    <t>38-835 Heal</t>
  </si>
  <si>
    <t>38-845 Manley Hot Springs</t>
  </si>
  <si>
    <t>38-853 McGrat</t>
  </si>
  <si>
    <t>38-855 Minto</t>
  </si>
  <si>
    <t>38-863 Nenana</t>
  </si>
  <si>
    <t>38-865 Nikolai</t>
  </si>
  <si>
    <t>38-870 Ruby</t>
  </si>
  <si>
    <t>38-890 Tanana</t>
  </si>
  <si>
    <t>38-893 Takotna</t>
  </si>
  <si>
    <t>38-895 University Hills</t>
  </si>
  <si>
    <t>38-900 Alakanu</t>
  </si>
  <si>
    <t>38-904 Cheva</t>
  </si>
  <si>
    <t>38-910 Emmona</t>
  </si>
  <si>
    <t>38-916 Hooper Ba</t>
  </si>
  <si>
    <t>38-918 Kotli</t>
  </si>
  <si>
    <t>38-920 Marshall</t>
  </si>
  <si>
    <t>38-922 Mountain Village</t>
  </si>
  <si>
    <t>38-928 Nunam Iqu</t>
  </si>
  <si>
    <t>38-930 Pilot Station</t>
  </si>
  <si>
    <t>38-936 Scammon Ba</t>
  </si>
  <si>
    <t>38-940 St. Mary's</t>
  </si>
  <si>
    <t>District 38 - Absentee</t>
  </si>
  <si>
    <t>District 38 - Questio</t>
  </si>
  <si>
    <t>District 38 - Early Votin</t>
  </si>
  <si>
    <t>Dick, Alan S. (REP)</t>
  </si>
  <si>
    <t>Shockley, Dorothy J. (NA)</t>
  </si>
  <si>
    <t>Guttenberg, David (DEM)</t>
  </si>
  <si>
    <t>HOUSE DISTRICT 38</t>
  </si>
  <si>
    <t>38-815 Clear</t>
  </si>
  <si>
    <t>38-820 Denali Park</t>
  </si>
  <si>
    <t>38-825 Ester</t>
  </si>
  <si>
    <t>38-835 Healy</t>
  </si>
  <si>
    <t>38-853 McGrath</t>
  </si>
  <si>
    <t>38-900 Alakanuk</t>
  </si>
  <si>
    <t>38-904 Chevak</t>
  </si>
  <si>
    <t>38-910 Emmonak</t>
  </si>
  <si>
    <t>38-916 Hooper Bay</t>
  </si>
  <si>
    <t>38-918 Kotlik</t>
  </si>
  <si>
    <t>38-928 Nunam Iqua</t>
  </si>
  <si>
    <t>38-936 Scammon Bay</t>
  </si>
  <si>
    <t>District 38 - Question</t>
  </si>
  <si>
    <t>District 38 - Early Voting</t>
  </si>
  <si>
    <t>HD 38 Total</t>
  </si>
  <si>
    <t>38-805</t>
  </si>
  <si>
    <t>38-810</t>
  </si>
  <si>
    <t>38-815</t>
  </si>
  <si>
    <t>38-820</t>
  </si>
  <si>
    <t>38-825</t>
  </si>
  <si>
    <t>38-827</t>
  </si>
  <si>
    <t>38-830</t>
  </si>
  <si>
    <t>38-833</t>
  </si>
  <si>
    <t>38-835</t>
  </si>
  <si>
    <t>38-845</t>
  </si>
  <si>
    <t>38-853</t>
  </si>
  <si>
    <t>38-855</t>
  </si>
  <si>
    <t>38-863</t>
  </si>
  <si>
    <t>38-865</t>
  </si>
  <si>
    <t>38-870</t>
  </si>
  <si>
    <t>38-890</t>
  </si>
  <si>
    <t>38-893</t>
  </si>
  <si>
    <t>38-895</t>
  </si>
  <si>
    <t>38-900</t>
  </si>
  <si>
    <t>38-904</t>
  </si>
  <si>
    <t>38-910</t>
  </si>
  <si>
    <t>38-916</t>
  </si>
  <si>
    <t>38-918</t>
  </si>
  <si>
    <t>38-920</t>
  </si>
  <si>
    <t>38-922</t>
  </si>
  <si>
    <t>38-928</t>
  </si>
  <si>
    <t>38-930</t>
  </si>
  <si>
    <t>38-936</t>
  </si>
  <si>
    <t>38-940</t>
  </si>
  <si>
    <t>Time:11:22:04</t>
  </si>
  <si>
    <t>Page:1 of 24</t>
  </si>
  <si>
    <t>39-005 Allakake</t>
  </si>
  <si>
    <t>39-007 Arctic Village</t>
  </si>
  <si>
    <t>39-010 Beave</t>
  </si>
  <si>
    <t>39-012 Bettles</t>
  </si>
  <si>
    <t>39-015 Central</t>
  </si>
  <si>
    <t>39-020 Chistochina</t>
  </si>
  <si>
    <t>39-023 Circle</t>
  </si>
  <si>
    <t>39-025 Copper Cente</t>
  </si>
  <si>
    <t>39-027 Dot Lake</t>
  </si>
  <si>
    <t>39-030 Eagle</t>
  </si>
  <si>
    <t>39-033 Fort Yukon</t>
  </si>
  <si>
    <t>39-035 Gakona</t>
  </si>
  <si>
    <t>39-037 Galena</t>
  </si>
  <si>
    <t>39-040 Hughes</t>
  </si>
  <si>
    <t>39-043 Huslia</t>
  </si>
  <si>
    <t>39-045 Kaltag</t>
  </si>
  <si>
    <t>39-047 Kenny Lake</t>
  </si>
  <si>
    <t>39-050 Koyuku</t>
  </si>
  <si>
    <t>39-053 Mentasta</t>
  </si>
  <si>
    <t>39-055 Northwa</t>
  </si>
  <si>
    <t>39-060 Nulato</t>
  </si>
  <si>
    <t>39-070 Stevens Village</t>
  </si>
  <si>
    <t>39-075 Tanacross</t>
  </si>
  <si>
    <t>39-085 Tetli</t>
  </si>
  <si>
    <t>39-090 To</t>
  </si>
  <si>
    <t>39-095 Venetie</t>
  </si>
  <si>
    <t>39-400 Brevig Mission</t>
  </si>
  <si>
    <t>39-405 Diomede</t>
  </si>
  <si>
    <t>39-410 Eli</t>
  </si>
  <si>
    <t>39-415 Gambel</t>
  </si>
  <si>
    <t>39-420 Golovin</t>
  </si>
  <si>
    <t>39-425 Koyu</t>
  </si>
  <si>
    <t>39-430 Nome No. 1</t>
  </si>
  <si>
    <t>39-435 Nome No. 2</t>
  </si>
  <si>
    <t>39-440 Savoonga</t>
  </si>
  <si>
    <t>39-445 Shaktoolik</t>
  </si>
  <si>
    <t>Page:2 of 24</t>
  </si>
  <si>
    <t>39-450 Shishmare</t>
  </si>
  <si>
    <t>39-455 St. Michael</t>
  </si>
  <si>
    <t>39-460 Stebbins</t>
  </si>
  <si>
    <t>39-465 Telle</t>
  </si>
  <si>
    <t>39-470 Unalaklee</t>
  </si>
  <si>
    <t>39-475 Wales</t>
  </si>
  <si>
    <t>39-480 White Mountai</t>
  </si>
  <si>
    <t>District 39 - Absentee</t>
  </si>
  <si>
    <t>District 39 - Questio</t>
  </si>
  <si>
    <t>District 39 - Early Votin</t>
  </si>
  <si>
    <t>Page:3 of 24</t>
  </si>
  <si>
    <t>Minish, Allen (REP)</t>
  </si>
  <si>
    <t>Olson, Donald C. "Do (DEM)</t>
  </si>
  <si>
    <t>SENATE DISTRICT T</t>
  </si>
  <si>
    <t>Page:4 of 24</t>
  </si>
  <si>
    <t>Page:7 of 24</t>
  </si>
  <si>
    <t>Page:8 of 24</t>
  </si>
  <si>
    <t>Page:9 of 24</t>
  </si>
  <si>
    <t>Sup Court JD2 Jeffery</t>
  </si>
  <si>
    <t>Time:11:22:05</t>
  </si>
  <si>
    <t>Page:24 of 24</t>
  </si>
  <si>
    <t>39-005 Allakaket</t>
  </si>
  <si>
    <t>39-010 Beaver</t>
  </si>
  <si>
    <t>39-025 Copper Center</t>
  </si>
  <si>
    <t>39-050 Koyukuk</t>
  </si>
  <si>
    <t>39-055 Northway</t>
  </si>
  <si>
    <t>39-085 Tetlin</t>
  </si>
  <si>
    <t>39-090 Tok</t>
  </si>
  <si>
    <t>39-410 Elim</t>
  </si>
  <si>
    <t>39-415 Gambell</t>
  </si>
  <si>
    <t>39-425 Koyuk</t>
  </si>
  <si>
    <t>39-450 Shishmaref</t>
  </si>
  <si>
    <t>39-465 Teller</t>
  </si>
  <si>
    <t>39-470 Unalakleet</t>
  </si>
  <si>
    <t>39-480 White Mountain</t>
  </si>
  <si>
    <t>District 39 - Question</t>
  </si>
  <si>
    <t>District 39 - Early Voting</t>
  </si>
  <si>
    <t>39-005</t>
  </si>
  <si>
    <t>39-007</t>
  </si>
  <si>
    <t>39-010</t>
  </si>
  <si>
    <t>39-012</t>
  </si>
  <si>
    <t>39-015</t>
  </si>
  <si>
    <t>39-020</t>
  </si>
  <si>
    <t>39-023</t>
  </si>
  <si>
    <t>39-025</t>
  </si>
  <si>
    <t>39-027</t>
  </si>
  <si>
    <t>39-030</t>
  </si>
  <si>
    <t>39-033</t>
  </si>
  <si>
    <t>39-035</t>
  </si>
  <si>
    <t>39-037</t>
  </si>
  <si>
    <t>39-040</t>
  </si>
  <si>
    <t>39-043</t>
  </si>
  <si>
    <t>39-045</t>
  </si>
  <si>
    <t>39-047</t>
  </si>
  <si>
    <t>39-050</t>
  </si>
  <si>
    <t>39-053</t>
  </si>
  <si>
    <t>39-055</t>
  </si>
  <si>
    <t>39-060</t>
  </si>
  <si>
    <t>39-070</t>
  </si>
  <si>
    <t>39-075</t>
  </si>
  <si>
    <t>39-085</t>
  </si>
  <si>
    <t>39-090</t>
  </si>
  <si>
    <t>39-095</t>
  </si>
  <si>
    <t>39-400</t>
  </si>
  <si>
    <t>39-405</t>
  </si>
  <si>
    <t>39-410</t>
  </si>
  <si>
    <t>39-415</t>
  </si>
  <si>
    <t>39-420</t>
  </si>
  <si>
    <t>39-425</t>
  </si>
  <si>
    <t>39-430</t>
  </si>
  <si>
    <t>39-435</t>
  </si>
  <si>
    <t>39-440</t>
  </si>
  <si>
    <t>39-445</t>
  </si>
  <si>
    <t>39-450</t>
  </si>
  <si>
    <t>39-455</t>
  </si>
  <si>
    <t>39-460</t>
  </si>
  <si>
    <t>39-465</t>
  </si>
  <si>
    <t>39-470</t>
  </si>
  <si>
    <t>39-475</t>
  </si>
  <si>
    <t>39-480</t>
  </si>
  <si>
    <t>HD 39 Total</t>
  </si>
  <si>
    <t>Time:11:22:15</t>
  </si>
  <si>
    <t>Page:1 of 5</t>
  </si>
  <si>
    <t>40-002 Amble</t>
  </si>
  <si>
    <t>40-004 Anaktuvuk Pass</t>
  </si>
  <si>
    <t>40-006 Atqasu</t>
  </si>
  <si>
    <t>40-008 Barro</t>
  </si>
  <si>
    <t>40-010 Browerville</t>
  </si>
  <si>
    <t>40-012 Buckland</t>
  </si>
  <si>
    <t>40-014 Deering</t>
  </si>
  <si>
    <t>40-016 Kaktovi</t>
  </si>
  <si>
    <t>40-018 Kiana</t>
  </si>
  <si>
    <t>40-020 Kivalina</t>
  </si>
  <si>
    <t>40-022 Kobu</t>
  </si>
  <si>
    <t>40-024 Kotzebue</t>
  </si>
  <si>
    <t>40-026 Noata</t>
  </si>
  <si>
    <t>40-028 Noorvi</t>
  </si>
  <si>
    <t>40-030 Nuiqsut</t>
  </si>
  <si>
    <t>40-032 Point Hope</t>
  </si>
  <si>
    <t>40-034 Point La</t>
  </si>
  <si>
    <t>40-036 Selawi</t>
  </si>
  <si>
    <t>40-038 Shungnak</t>
  </si>
  <si>
    <t>40-040 Wainwrigh</t>
  </si>
  <si>
    <t>District 40 - Absentee</t>
  </si>
  <si>
    <t>District 40 - Questio</t>
  </si>
  <si>
    <t>District 40 - Early Votin</t>
  </si>
  <si>
    <t>Page:2 of 5</t>
  </si>
  <si>
    <t>Page:3 of 5</t>
  </si>
  <si>
    <t>ageak, Benjamin P. (DEM)</t>
  </si>
  <si>
    <t>HOUSE DISTRICT 40</t>
  </si>
  <si>
    <t>Page:4 of 5</t>
  </si>
  <si>
    <t>Page:5 of 5</t>
  </si>
  <si>
    <t>40-002 Ambler</t>
  </si>
  <si>
    <t>40-006 Atqasuk</t>
  </si>
  <si>
    <t>40-008 Barrow</t>
  </si>
  <si>
    <t>40-016 Kaktovik</t>
  </si>
  <si>
    <t>40-022 Kobuk</t>
  </si>
  <si>
    <t>40-026 Noatak</t>
  </si>
  <si>
    <t>40-028 Noorvik</t>
  </si>
  <si>
    <t>40-034 Point Lay</t>
  </si>
  <si>
    <t>40-036 Selawik</t>
  </si>
  <si>
    <t>40-040 Wainwright</t>
  </si>
  <si>
    <t>District 40 - Question</t>
  </si>
  <si>
    <t>District 40 - Early Voting</t>
  </si>
  <si>
    <t>40-002</t>
  </si>
  <si>
    <t>40-004</t>
  </si>
  <si>
    <t>40-006</t>
  </si>
  <si>
    <t>40-008</t>
  </si>
  <si>
    <t>40-010</t>
  </si>
  <si>
    <t>40-012</t>
  </si>
  <si>
    <t>40-014</t>
  </si>
  <si>
    <t>40-016</t>
  </si>
  <si>
    <t>40-018</t>
  </si>
  <si>
    <t>40-020</t>
  </si>
  <si>
    <t>40-022</t>
  </si>
  <si>
    <t>40-024</t>
  </si>
  <si>
    <t>40-026</t>
  </si>
  <si>
    <t>40-028</t>
  </si>
  <si>
    <t>40-030</t>
  </si>
  <si>
    <t>40-032</t>
  </si>
  <si>
    <t>40-034</t>
  </si>
  <si>
    <t>40-036</t>
  </si>
  <si>
    <t>40-038</t>
  </si>
  <si>
    <t>40-040</t>
  </si>
  <si>
    <t>HD 40 Total</t>
  </si>
  <si>
    <t>PCTObama</t>
  </si>
  <si>
    <t>PCTRomney</t>
  </si>
  <si>
    <t>2012PresWinCode</t>
  </si>
  <si>
    <t>Absentee</t>
  </si>
  <si>
    <t>Question</t>
  </si>
  <si>
    <t>Early</t>
  </si>
  <si>
    <t>Total Absentee</t>
  </si>
  <si>
    <t>Total Question</t>
  </si>
  <si>
    <t>Total Early</t>
  </si>
  <si>
    <t>PCTCissna</t>
  </si>
  <si>
    <t>PCTYoung</t>
  </si>
  <si>
    <t>2012HWinCode</t>
  </si>
  <si>
    <t>Total Election Day</t>
  </si>
  <si>
    <t>DISTRICT,C,12</t>
  </si>
  <si>
    <t>PCTObama,N,10,4</t>
  </si>
  <si>
    <t>PCTRomney,N,10,4</t>
  </si>
  <si>
    <t>2012PresWinCode,N,10,4</t>
  </si>
  <si>
    <t>PCTCissna,N,10,4</t>
  </si>
  <si>
    <t>PCTYoung,N,10,4</t>
  </si>
  <si>
    <t>2012HWinCode,N,10,4</t>
  </si>
  <si>
    <t>Name</t>
  </si>
  <si>
    <t>NAME,C,43</t>
  </si>
  <si>
    <t>18-540 Downtown Anchorage No. 1</t>
  </si>
  <si>
    <t>19-600 Inlet View No.2</t>
  </si>
  <si>
    <t>12-255 Chugach Park No.1</t>
  </si>
  <si>
    <t>17-500 North Mt. View No. 1</t>
  </si>
  <si>
    <t>17-510 South Mt. View No. 1</t>
  </si>
  <si>
    <t>17-505 North Mt. View No. 2</t>
  </si>
  <si>
    <t>17-515 South Mt. View No. 2</t>
  </si>
  <si>
    <t>18-545 Downtown Anchorage  No. 2</t>
  </si>
  <si>
    <t>18-560 Westchester No.1</t>
  </si>
  <si>
    <t>18-555 Downtown Anchorage No. 4</t>
  </si>
  <si>
    <t>24-850 Abbott loop No. 4</t>
  </si>
  <si>
    <t>16-435 Inlet View No.1</t>
  </si>
  <si>
    <t>16-445 Turnagain No.2</t>
  </si>
  <si>
    <t>18-550 Downtown Anchorage No. 3</t>
  </si>
  <si>
    <t>15-410 University No.2</t>
  </si>
  <si>
    <t>25-915 Chugach Foothills No. 1</t>
  </si>
  <si>
    <t>25-920 Chugach Foothill No. 2</t>
  </si>
  <si>
    <t>26-955 Eagle River No.1</t>
  </si>
  <si>
    <t>10-135 Meadow Lakes No.3</t>
  </si>
  <si>
    <t>10-145 Knik Goose Bay No.2</t>
  </si>
  <si>
    <t>08-070 Palmer City No.1</t>
  </si>
  <si>
    <t>08-075 Palmer City No.2</t>
  </si>
  <si>
    <t>8-090 Seward Meridian</t>
  </si>
  <si>
    <t>Obama,N,10,4</t>
  </si>
  <si>
    <t>Romney,N,10,4</t>
  </si>
  <si>
    <t>TotVotePres,N,10,4</t>
  </si>
  <si>
    <t>RV,N,10,4</t>
  </si>
  <si>
    <t>Turnout,N,0,4</t>
  </si>
  <si>
    <t>HD</t>
  </si>
  <si>
    <t>PCTMcCain</t>
  </si>
  <si>
    <t>DiffRomMc</t>
  </si>
  <si>
    <t>Swing</t>
  </si>
  <si>
    <t>NAME,C,100</t>
  </si>
  <si>
    <t>Denali</t>
  </si>
  <si>
    <t>Aleutians West</t>
  </si>
  <si>
    <t>Skagway</t>
  </si>
  <si>
    <t>Dillingham</t>
  </si>
  <si>
    <t>Hoonah-Angoon</t>
  </si>
  <si>
    <t>Fairbanks North Star</t>
  </si>
  <si>
    <t>Wade Hampton</t>
  </si>
  <si>
    <t>Kenai Peninsula</t>
  </si>
  <si>
    <t>Northwest Arctic</t>
  </si>
  <si>
    <t>Sitka</t>
  </si>
  <si>
    <t>Lake and Peninsula</t>
  </si>
  <si>
    <t>Southeast Fairbanks</t>
  </si>
  <si>
    <t>Juneau</t>
  </si>
  <si>
    <t>Matanuska-Susitna</t>
  </si>
  <si>
    <t>Anchorage</t>
  </si>
  <si>
    <t>Bethel</t>
  </si>
  <si>
    <t>Haines</t>
  </si>
  <si>
    <t>North Slope</t>
  </si>
  <si>
    <t>Yakutat</t>
  </si>
  <si>
    <t>Aleutians East</t>
  </si>
  <si>
    <t>Petersburg</t>
  </si>
  <si>
    <t>Bristol Bay</t>
  </si>
  <si>
    <t>Nome</t>
  </si>
  <si>
    <t>Ketchikan Gateway</t>
  </si>
  <si>
    <t>Valdez-Cordova</t>
  </si>
  <si>
    <t>Yukon-Koyukuk</t>
  </si>
  <si>
    <t>Wrangell</t>
  </si>
  <si>
    <t>Kodiak Island</t>
  </si>
  <si>
    <t>Prince of Wales-Hyder</t>
  </si>
  <si>
    <t>2012 Margin</t>
  </si>
  <si>
    <t>2008 Margin</t>
  </si>
  <si>
    <t>2012Margin,N,10,4</t>
  </si>
  <si>
    <t>PCTMcCain,N,10,4</t>
  </si>
  <si>
    <t>2008 Margin,N,10,4</t>
  </si>
  <si>
    <t>Swing,N,10,4</t>
  </si>
  <si>
    <t>DiffRomMc,N,10,4</t>
  </si>
  <si>
    <t>PCT Stein</t>
  </si>
  <si>
    <t>PCT Johnson</t>
  </si>
  <si>
    <t>PCT Write-In</t>
  </si>
  <si>
    <t>Precinct</t>
  </si>
  <si>
    <t>County Subdivison</t>
  </si>
  <si>
    <t>F</t>
  </si>
  <si>
    <t>SEF</t>
  </si>
  <si>
    <t>Mat-Su</t>
  </si>
  <si>
    <t>VC</t>
  </si>
  <si>
    <t>ANC</t>
  </si>
  <si>
    <t>Kenai</t>
  </si>
  <si>
    <t>JNU</t>
  </si>
  <si>
    <t>Ketchikan</t>
  </si>
  <si>
    <t>Kodiak</t>
  </si>
  <si>
    <t>Wade-Hampton</t>
  </si>
  <si>
    <t>YK</t>
  </si>
  <si>
    <t>NW Arctic</t>
  </si>
  <si>
    <t>Type</t>
  </si>
  <si>
    <t>ED</t>
  </si>
  <si>
    <t>ABS</t>
  </si>
  <si>
    <t>Q</t>
  </si>
  <si>
    <t>EV</t>
  </si>
  <si>
    <t>TOTAL</t>
  </si>
  <si>
    <t>PCT</t>
  </si>
  <si>
    <t>QUE</t>
  </si>
  <si>
    <t>PCT Trump</t>
  </si>
  <si>
    <t>ED Wincode</t>
  </si>
  <si>
    <t>ABS Wincode</t>
  </si>
  <si>
    <t>Q Wincode</t>
  </si>
  <si>
    <t>EV Wincode</t>
  </si>
  <si>
    <t>Total Wincode</t>
  </si>
  <si>
    <t>PCT Romney</t>
  </si>
  <si>
    <t>PCT Romney'</t>
  </si>
  <si>
    <t>PCT Obama</t>
  </si>
  <si>
    <t>ED/Muni</t>
  </si>
  <si>
    <t>Municipality Code</t>
  </si>
  <si>
    <t xml:space="preserve">Registered Voters </t>
  </si>
  <si>
    <t xml:space="preserve">Times Counted </t>
  </si>
  <si>
    <t xml:space="preserve">Write-in 60 </t>
  </si>
  <si>
    <t>EDPCT Johnson,N,19,10</t>
  </si>
  <si>
    <t>EDPCT Stein,N,19,10</t>
  </si>
  <si>
    <t>EDWinCode,N,19,10</t>
  </si>
  <si>
    <t>Total/Muni</t>
  </si>
  <si>
    <t>Municode</t>
  </si>
  <si>
    <t>TotPCT Johnson,N,19,10</t>
  </si>
  <si>
    <t>TotPCT Stein,N,19,10</t>
  </si>
  <si>
    <t>TotWinCode,N,19,10</t>
  </si>
  <si>
    <t>Weighted/Muni</t>
  </si>
  <si>
    <t>WtPCT Trump,N,19,10</t>
  </si>
  <si>
    <t>WtPCT Clinton,N,19,10</t>
  </si>
  <si>
    <t>WtPCT Johnson,N,19,10</t>
  </si>
  <si>
    <t>WtPCT Castle,N,19,10</t>
  </si>
  <si>
    <t>WtPCT Stein,N,19,10</t>
  </si>
  <si>
    <t>WtWinCode,N,19,10</t>
  </si>
  <si>
    <t>EDPCTRomney ,N,19,10</t>
  </si>
  <si>
    <t>EDPCT Obama,N,19,10</t>
  </si>
  <si>
    <t>EDPCT WI,N,19,10</t>
  </si>
  <si>
    <t>County Subdivision</t>
  </si>
  <si>
    <t>Fraction</t>
  </si>
  <si>
    <t>PCT Type</t>
  </si>
  <si>
    <t/>
  </si>
  <si>
    <t>PCT Write-in</t>
  </si>
  <si>
    <t>TotPCT Romney,N,19,10</t>
  </si>
  <si>
    <t>TotPCT Obama,N,19,10</t>
  </si>
  <si>
    <t>TotPCT WI,N,19,10</t>
  </si>
  <si>
    <t>SLTotPCT Romney,N,19,10</t>
  </si>
  <si>
    <t>SLTotPCT Obama,N,19,10</t>
  </si>
  <si>
    <t>SLTotPCT Stein,N,19,10</t>
  </si>
  <si>
    <t>SLTotPCT Johnson,N,19,10</t>
  </si>
  <si>
    <t>SLTotPCT WI,N,19,10</t>
  </si>
  <si>
    <t>SLTotWinCode,N,19,10</t>
  </si>
  <si>
    <t>SL Total</t>
  </si>
  <si>
    <t>WT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</si>
</sst>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2" fillId="0" borderId="0" xfId="0" applyFont="1"/>
    <xf numFmtId="0" fontId="3" fillId="0" borderId="0" xfId="0" applyFont="1"/>
    <xf numFmtId="10" fontId="0" fillId="0" borderId="0" xfId="0" applyNumberFormat="1"/>
    <xf numFmtId="10" fontId="3" fillId="0" borderId="0" xfId="0" applyNumberFormat="1" applyFont="1"/>
    <xf numFmtId="16" fontId="0" fillId="0" borderId="0" xfId="0" applyNumberFormat="1"/>
    <xf numFmtId="0" fontId="0" fillId="0" borderId="0" xfId="0" applyFont="1"/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54"/>
  <sheetViews>
    <sheetView topLeftCell="AG1" workbookViewId="0">
      <selection activeCell="AK1" sqref="AK1"/>
    </sheetView>
  </sheetViews>
  <sheetFormatPr defaultRowHeight="14.4" x14ac:dyDescent="0.3"/>
  <sheetData>
    <row r="1" spans="1:40" x14ac:dyDescent="0.3">
      <c r="A1" t="s">
        <v>94</v>
      </c>
      <c r="B1" t="s">
        <v>95</v>
      </c>
      <c r="C1" t="s">
        <v>96</v>
      </c>
      <c r="D1" t="s">
        <v>111</v>
      </c>
      <c r="E1" t="s">
        <v>185</v>
      </c>
      <c r="F1" t="s">
        <v>202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  <c r="O1" t="s">
        <v>255</v>
      </c>
      <c r="P1" t="s">
        <v>256</v>
      </c>
      <c r="Q1" t="s">
        <v>257</v>
      </c>
      <c r="R1" t="s">
        <v>258</v>
      </c>
      <c r="S1" t="s">
        <v>259</v>
      </c>
      <c r="T1" t="s">
        <v>260</v>
      </c>
      <c r="U1" t="s">
        <v>261</v>
      </c>
      <c r="V1" t="s">
        <v>262</v>
      </c>
      <c r="W1" t="s">
        <v>263</v>
      </c>
      <c r="X1" t="s">
        <v>264</v>
      </c>
      <c r="Y1" t="s">
        <v>265</v>
      </c>
      <c r="Z1" t="s">
        <v>266</v>
      </c>
      <c r="AA1" t="s">
        <v>267</v>
      </c>
      <c r="AB1" t="s">
        <v>268</v>
      </c>
      <c r="AC1" t="s">
        <v>269</v>
      </c>
      <c r="AD1" t="s">
        <v>270</v>
      </c>
      <c r="AE1" t="s">
        <v>271</v>
      </c>
      <c r="AF1" t="s">
        <v>272</v>
      </c>
      <c r="AG1" t="s">
        <v>273</v>
      </c>
      <c r="AH1" t="s">
        <v>274</v>
      </c>
      <c r="AI1" t="s">
        <v>275</v>
      </c>
      <c r="AJ1" t="s">
        <v>276</v>
      </c>
      <c r="AK1" t="s">
        <v>277</v>
      </c>
      <c r="AL1" t="s">
        <v>278</v>
      </c>
      <c r="AM1" t="s">
        <v>279</v>
      </c>
      <c r="AN1" t="s">
        <v>280</v>
      </c>
    </row>
    <row r="2" spans="1:40" ht="18" x14ac:dyDescent="0.35">
      <c r="A2" s="1" t="s">
        <v>0</v>
      </c>
      <c r="B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</row>
    <row r="3" spans="1:40" ht="18" x14ac:dyDescent="0.35">
      <c r="A3" s="2">
        <v>41219</v>
      </c>
      <c r="B3" s="2">
        <v>41219</v>
      </c>
      <c r="C3" s="1" t="s">
        <v>0</v>
      </c>
      <c r="D3" s="2">
        <v>41219</v>
      </c>
      <c r="E3" s="2">
        <v>41219</v>
      </c>
      <c r="F3" s="2">
        <v>41219</v>
      </c>
      <c r="G3" s="2">
        <v>41219</v>
      </c>
      <c r="H3" s="2">
        <v>41219</v>
      </c>
      <c r="I3" s="2">
        <v>41219</v>
      </c>
      <c r="J3" s="2">
        <v>41219</v>
      </c>
      <c r="K3" s="2">
        <v>41219</v>
      </c>
      <c r="L3" s="2">
        <v>41219</v>
      </c>
      <c r="M3" s="2">
        <v>41219</v>
      </c>
      <c r="N3" s="2">
        <v>41219</v>
      </c>
      <c r="O3" s="2">
        <v>41219</v>
      </c>
      <c r="P3" s="2">
        <v>41219</v>
      </c>
      <c r="Q3" s="2">
        <v>41219</v>
      </c>
      <c r="R3" s="2">
        <v>41219</v>
      </c>
      <c r="S3" s="2">
        <v>41219</v>
      </c>
      <c r="T3" s="2">
        <v>41219</v>
      </c>
      <c r="U3" s="2">
        <v>41219</v>
      </c>
      <c r="V3" s="2">
        <v>41219</v>
      </c>
      <c r="W3" s="2">
        <v>41219</v>
      </c>
      <c r="X3" s="2">
        <v>41219</v>
      </c>
      <c r="Y3" s="2">
        <v>41219</v>
      </c>
      <c r="Z3" s="2">
        <v>41219</v>
      </c>
      <c r="AA3" s="2">
        <v>41219</v>
      </c>
      <c r="AB3" s="2">
        <v>41219</v>
      </c>
      <c r="AC3" s="2">
        <v>41219</v>
      </c>
      <c r="AD3" s="2">
        <v>41219</v>
      </c>
      <c r="AE3" s="2">
        <v>41219</v>
      </c>
      <c r="AF3" s="2">
        <v>41219</v>
      </c>
      <c r="AG3" s="2">
        <v>41219</v>
      </c>
      <c r="AH3" s="2">
        <v>41219</v>
      </c>
      <c r="AI3" s="2">
        <v>41219</v>
      </c>
      <c r="AJ3" s="2">
        <v>41219</v>
      </c>
      <c r="AK3" s="2">
        <v>41219</v>
      </c>
      <c r="AL3" s="2">
        <v>41219</v>
      </c>
      <c r="AM3" s="2">
        <v>41219</v>
      </c>
      <c r="AN3" s="2">
        <v>41219</v>
      </c>
    </row>
    <row r="4" spans="1:40" ht="18" x14ac:dyDescent="0.35">
      <c r="A4" s="1" t="s">
        <v>1</v>
      </c>
      <c r="B4" s="1" t="s">
        <v>1</v>
      </c>
      <c r="C4" s="2">
        <v>41219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1</v>
      </c>
      <c r="O4" s="1" t="s">
        <v>1</v>
      </c>
      <c r="P4" s="1" t="s">
        <v>1</v>
      </c>
      <c r="Q4" s="1" t="s">
        <v>1</v>
      </c>
      <c r="R4" s="1" t="s">
        <v>1</v>
      </c>
      <c r="S4" s="1" t="s">
        <v>1</v>
      </c>
      <c r="T4" s="1" t="s">
        <v>1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1</v>
      </c>
      <c r="AF4" s="1" t="s">
        <v>1</v>
      </c>
      <c r="AG4" s="1" t="s">
        <v>1</v>
      </c>
      <c r="AH4" s="1" t="s">
        <v>1</v>
      </c>
      <c r="AI4" s="1" t="s">
        <v>1</v>
      </c>
      <c r="AJ4" s="1" t="s">
        <v>1</v>
      </c>
      <c r="AK4" s="1" t="s">
        <v>1</v>
      </c>
      <c r="AL4" s="1" t="s">
        <v>1</v>
      </c>
      <c r="AM4" s="1" t="s">
        <v>1</v>
      </c>
      <c r="AN4" s="1" t="s">
        <v>1</v>
      </c>
    </row>
    <row r="5" spans="1:40" ht="18" x14ac:dyDescent="0.35">
      <c r="A5" s="3" t="s">
        <v>2</v>
      </c>
      <c r="B5" s="3" t="s">
        <v>2</v>
      </c>
      <c r="C5" s="1" t="s">
        <v>1</v>
      </c>
      <c r="D5" s="3" t="s">
        <v>2</v>
      </c>
      <c r="E5" s="3" t="s">
        <v>2</v>
      </c>
      <c r="F5" s="3" t="s">
        <v>2</v>
      </c>
      <c r="G5" s="3" t="s">
        <v>2</v>
      </c>
      <c r="H5" s="3" t="s">
        <v>2</v>
      </c>
      <c r="I5" s="3" t="s">
        <v>2</v>
      </c>
      <c r="J5" s="3" t="s">
        <v>2</v>
      </c>
      <c r="K5" s="3" t="s">
        <v>2</v>
      </c>
      <c r="L5" s="3" t="s">
        <v>2</v>
      </c>
      <c r="M5" s="3" t="s">
        <v>2</v>
      </c>
      <c r="N5" s="3" t="s">
        <v>2</v>
      </c>
      <c r="O5" s="3" t="s">
        <v>2</v>
      </c>
      <c r="P5" s="3" t="s">
        <v>2</v>
      </c>
      <c r="Q5" s="3" t="s">
        <v>2</v>
      </c>
      <c r="R5" s="3" t="s">
        <v>2</v>
      </c>
      <c r="S5" s="3" t="s">
        <v>621</v>
      </c>
      <c r="T5" s="3" t="s">
        <v>621</v>
      </c>
      <c r="U5" s="3" t="s">
        <v>2</v>
      </c>
      <c r="V5" s="3" t="s">
        <v>2</v>
      </c>
      <c r="W5" s="3" t="s">
        <v>2</v>
      </c>
      <c r="X5" s="3" t="s">
        <v>2</v>
      </c>
      <c r="Y5" s="3" t="s">
        <v>2</v>
      </c>
      <c r="Z5" s="3" t="s">
        <v>2</v>
      </c>
      <c r="AA5" s="3" t="s">
        <v>2</v>
      </c>
      <c r="AB5" s="3" t="s">
        <v>2</v>
      </c>
      <c r="AC5" s="3" t="s">
        <v>2</v>
      </c>
      <c r="AD5" s="3" t="s">
        <v>2</v>
      </c>
      <c r="AE5" s="3" t="s">
        <v>2</v>
      </c>
      <c r="AF5" s="3" t="s">
        <v>2</v>
      </c>
      <c r="AG5" s="3" t="s">
        <v>2</v>
      </c>
      <c r="AH5" s="3" t="s">
        <v>621</v>
      </c>
      <c r="AI5" s="3" t="s">
        <v>2</v>
      </c>
      <c r="AJ5" s="3" t="s">
        <v>2</v>
      </c>
      <c r="AK5" s="3" t="s">
        <v>2</v>
      </c>
      <c r="AL5" s="3" t="s">
        <v>2</v>
      </c>
      <c r="AM5" s="3" t="s">
        <v>2</v>
      </c>
      <c r="AN5" s="3" t="s">
        <v>2</v>
      </c>
    </row>
    <row r="6" spans="1:40" x14ac:dyDescent="0.3">
      <c r="A6" s="3" t="s">
        <v>3</v>
      </c>
      <c r="B6" s="3" t="s">
        <v>68</v>
      </c>
      <c r="C6" s="3" t="s">
        <v>2</v>
      </c>
      <c r="D6" s="3" t="s">
        <v>136</v>
      </c>
      <c r="E6" s="3" t="s">
        <v>166</v>
      </c>
      <c r="F6" s="3" t="s">
        <v>203</v>
      </c>
      <c r="G6" s="3" t="s">
        <v>281</v>
      </c>
      <c r="H6" s="3" t="s">
        <v>315</v>
      </c>
      <c r="I6" s="3" t="s">
        <v>361</v>
      </c>
      <c r="J6" s="3" t="s">
        <v>392</v>
      </c>
      <c r="K6" s="3" t="s">
        <v>412</v>
      </c>
      <c r="L6" s="3" t="s">
        <v>439</v>
      </c>
      <c r="M6" s="3" t="s">
        <v>459</v>
      </c>
      <c r="N6" s="3" t="s">
        <v>480</v>
      </c>
      <c r="O6" s="3" t="s">
        <v>507</v>
      </c>
      <c r="P6" s="3" t="s">
        <v>529</v>
      </c>
      <c r="Q6" s="3" t="s">
        <v>567</v>
      </c>
      <c r="R6" s="3" t="s">
        <v>592</v>
      </c>
      <c r="S6" s="3" t="s">
        <v>622</v>
      </c>
      <c r="T6" s="3" t="s">
        <v>650</v>
      </c>
      <c r="U6" s="3" t="s">
        <v>672</v>
      </c>
      <c r="V6" s="3" t="s">
        <v>697</v>
      </c>
      <c r="W6" s="3" t="s">
        <v>723</v>
      </c>
      <c r="X6" s="3" t="s">
        <v>747</v>
      </c>
      <c r="Y6" s="3" t="s">
        <v>774</v>
      </c>
      <c r="Z6" s="3" t="s">
        <v>799</v>
      </c>
      <c r="AA6" s="3" t="s">
        <v>821</v>
      </c>
      <c r="AB6" s="3" t="s">
        <v>854</v>
      </c>
      <c r="AC6" s="3" t="s">
        <v>887</v>
      </c>
      <c r="AD6" s="3" t="s">
        <v>909</v>
      </c>
      <c r="AE6" s="3" t="s">
        <v>944</v>
      </c>
      <c r="AF6" s="3" t="s">
        <v>972</v>
      </c>
      <c r="AG6" s="3" t="s">
        <v>1003</v>
      </c>
      <c r="AH6" s="3" t="s">
        <v>1040</v>
      </c>
      <c r="AI6" s="3" t="s">
        <v>1086</v>
      </c>
      <c r="AJ6" s="3" t="s">
        <v>1136</v>
      </c>
      <c r="AK6" s="3" t="s">
        <v>1270</v>
      </c>
      <c r="AL6" s="3" t="s">
        <v>1332</v>
      </c>
      <c r="AM6" s="3" t="s">
        <v>1413</v>
      </c>
      <c r="AN6" s="3" t="s">
        <v>1533</v>
      </c>
    </row>
    <row r="7" spans="1:40" x14ac:dyDescent="0.3">
      <c r="A7" s="3" t="s">
        <v>4</v>
      </c>
      <c r="B7" s="3" t="s">
        <v>69</v>
      </c>
      <c r="C7" s="3" t="s">
        <v>97</v>
      </c>
      <c r="D7" s="3" t="s">
        <v>4</v>
      </c>
      <c r="E7" s="3" t="s">
        <v>69</v>
      </c>
      <c r="F7" s="3" t="s">
        <v>204</v>
      </c>
      <c r="G7" s="3" t="s">
        <v>282</v>
      </c>
      <c r="H7" s="3" t="s">
        <v>282</v>
      </c>
      <c r="I7" s="3" t="s">
        <v>282</v>
      </c>
      <c r="J7" s="3" t="s">
        <v>204</v>
      </c>
      <c r="K7" s="3" t="s">
        <v>282</v>
      </c>
      <c r="L7" s="3" t="s">
        <v>204</v>
      </c>
      <c r="M7" s="3" t="s">
        <v>282</v>
      </c>
      <c r="N7" s="3" t="s">
        <v>204</v>
      </c>
      <c r="O7" s="3" t="s">
        <v>204</v>
      </c>
      <c r="P7" s="3" t="s">
        <v>282</v>
      </c>
      <c r="Q7" s="3" t="s">
        <v>282</v>
      </c>
      <c r="R7" s="3" t="s">
        <v>204</v>
      </c>
      <c r="S7" s="3" t="s">
        <v>282</v>
      </c>
      <c r="T7" s="3" t="s">
        <v>282</v>
      </c>
      <c r="U7" s="3" t="s">
        <v>282</v>
      </c>
      <c r="V7" s="3" t="s">
        <v>204</v>
      </c>
      <c r="W7" s="3" t="s">
        <v>204</v>
      </c>
      <c r="X7" s="3" t="s">
        <v>204</v>
      </c>
      <c r="Y7" s="3" t="s">
        <v>204</v>
      </c>
      <c r="Z7" s="3" t="s">
        <v>204</v>
      </c>
      <c r="AA7" s="3" t="s">
        <v>204</v>
      </c>
      <c r="AB7" s="3" t="s">
        <v>204</v>
      </c>
      <c r="AC7" s="3" t="s">
        <v>282</v>
      </c>
      <c r="AD7" s="3" t="s">
        <v>282</v>
      </c>
      <c r="AE7" s="3" t="s">
        <v>4</v>
      </c>
      <c r="AF7" s="3" t="s">
        <v>4</v>
      </c>
      <c r="AG7" s="3" t="s">
        <v>69</v>
      </c>
      <c r="AH7" s="3" t="s">
        <v>4</v>
      </c>
      <c r="AI7" s="3" t="s">
        <v>1087</v>
      </c>
      <c r="AJ7" s="3" t="s">
        <v>1137</v>
      </c>
      <c r="AK7" s="3" t="s">
        <v>1087</v>
      </c>
      <c r="AL7" s="3" t="s">
        <v>4</v>
      </c>
      <c r="AM7" s="3" t="s">
        <v>1414</v>
      </c>
      <c r="AN7" s="3" t="s">
        <v>1534</v>
      </c>
    </row>
    <row r="8" spans="1:40" x14ac:dyDescent="0.3">
      <c r="A8" s="4" t="s">
        <v>5</v>
      </c>
      <c r="B8" s="4" t="s">
        <v>5</v>
      </c>
      <c r="C8" s="3" t="s">
        <v>4</v>
      </c>
      <c r="D8" s="4" t="s">
        <v>5</v>
      </c>
      <c r="E8" s="4" t="s">
        <v>5</v>
      </c>
      <c r="F8" s="4" t="s">
        <v>5</v>
      </c>
      <c r="G8" s="4" t="s">
        <v>5</v>
      </c>
      <c r="H8" s="4" t="s">
        <v>5</v>
      </c>
      <c r="I8" s="4" t="s">
        <v>5</v>
      </c>
      <c r="J8" s="4" t="s">
        <v>5</v>
      </c>
      <c r="K8" s="4" t="s">
        <v>5</v>
      </c>
      <c r="L8" s="4" t="s">
        <v>5</v>
      </c>
      <c r="M8" s="4" t="s">
        <v>5</v>
      </c>
      <c r="N8" s="4" t="s">
        <v>5</v>
      </c>
      <c r="O8" s="4" t="s">
        <v>5</v>
      </c>
      <c r="P8" s="4" t="s">
        <v>5</v>
      </c>
      <c r="Q8" s="4" t="s">
        <v>5</v>
      </c>
      <c r="R8" s="4" t="s">
        <v>5</v>
      </c>
      <c r="S8" s="4" t="s">
        <v>5</v>
      </c>
      <c r="T8" s="4" t="s">
        <v>5</v>
      </c>
      <c r="U8" s="4" t="s">
        <v>5</v>
      </c>
      <c r="V8" s="4" t="s">
        <v>5</v>
      </c>
      <c r="W8" s="4" t="s">
        <v>5</v>
      </c>
      <c r="X8" s="4" t="s">
        <v>5</v>
      </c>
      <c r="Y8" s="4" t="s">
        <v>5</v>
      </c>
      <c r="Z8" s="4" t="s">
        <v>5</v>
      </c>
      <c r="AA8" s="4" t="s">
        <v>5</v>
      </c>
      <c r="AB8" s="4" t="s">
        <v>5</v>
      </c>
      <c r="AC8" s="4" t="s">
        <v>5</v>
      </c>
      <c r="AD8" s="4" t="s">
        <v>5</v>
      </c>
      <c r="AE8" s="4" t="s">
        <v>5</v>
      </c>
      <c r="AF8" s="4" t="s">
        <v>5</v>
      </c>
      <c r="AG8" s="4" t="s">
        <v>5</v>
      </c>
      <c r="AH8" s="4" t="s">
        <v>5</v>
      </c>
      <c r="AI8" s="4" t="s">
        <v>5</v>
      </c>
      <c r="AJ8" s="4" t="s">
        <v>5</v>
      </c>
      <c r="AK8" s="4" t="s">
        <v>5</v>
      </c>
      <c r="AL8" s="4" t="s">
        <v>5</v>
      </c>
      <c r="AM8" s="4" t="s">
        <v>5</v>
      </c>
      <c r="AN8" s="4" t="s">
        <v>5</v>
      </c>
    </row>
    <row r="9" spans="1:40" x14ac:dyDescent="0.3">
      <c r="A9" s="4" t="s">
        <v>6</v>
      </c>
      <c r="B9" s="4" t="s">
        <v>70</v>
      </c>
      <c r="C9" s="4" t="s">
        <v>5</v>
      </c>
      <c r="D9" s="4" t="s">
        <v>137</v>
      </c>
      <c r="E9" s="4" t="s">
        <v>167</v>
      </c>
      <c r="F9" s="4" t="s">
        <v>205</v>
      </c>
      <c r="G9" s="4" t="s">
        <v>283</v>
      </c>
      <c r="H9" s="4" t="s">
        <v>316</v>
      </c>
      <c r="I9" s="4" t="s">
        <v>362</v>
      </c>
      <c r="J9" s="4" t="s">
        <v>393</v>
      </c>
      <c r="K9" s="4" t="s">
        <v>413</v>
      </c>
      <c r="L9" s="4" t="s">
        <v>440</v>
      </c>
      <c r="M9" s="4" t="s">
        <v>460</v>
      </c>
      <c r="N9" s="4" t="s">
        <v>481</v>
      </c>
      <c r="O9" s="4" t="s">
        <v>508</v>
      </c>
      <c r="P9" s="4" t="s">
        <v>530</v>
      </c>
      <c r="Q9" s="4" t="s">
        <v>568</v>
      </c>
      <c r="R9" s="4" t="s">
        <v>593</v>
      </c>
      <c r="S9" s="4" t="s">
        <v>623</v>
      </c>
      <c r="T9" s="4" t="s">
        <v>651</v>
      </c>
      <c r="U9" s="4" t="s">
        <v>673</v>
      </c>
      <c r="V9" s="4" t="s">
        <v>698</v>
      </c>
      <c r="W9" s="4" t="s">
        <v>724</v>
      </c>
      <c r="X9" s="4" t="s">
        <v>748</v>
      </c>
      <c r="Y9" s="4" t="s">
        <v>775</v>
      </c>
      <c r="Z9" s="4" t="s">
        <v>800</v>
      </c>
      <c r="AA9" s="4" t="s">
        <v>822</v>
      </c>
      <c r="AB9" s="4" t="s">
        <v>855</v>
      </c>
      <c r="AC9" s="4" t="s">
        <v>888</v>
      </c>
      <c r="AD9" s="4" t="s">
        <v>910</v>
      </c>
      <c r="AE9" s="4" t="s">
        <v>945</v>
      </c>
      <c r="AF9" s="4" t="s">
        <v>973</v>
      </c>
      <c r="AG9" s="4" t="s">
        <v>1004</v>
      </c>
      <c r="AH9" s="4" t="s">
        <v>1041</v>
      </c>
      <c r="AI9" s="4" t="s">
        <v>1088</v>
      </c>
      <c r="AJ9" s="4" t="s">
        <v>1138</v>
      </c>
      <c r="AK9" s="4" t="s">
        <v>1271</v>
      </c>
      <c r="AL9" s="4" t="s">
        <v>1333</v>
      </c>
      <c r="AM9" s="4" t="s">
        <v>1415</v>
      </c>
      <c r="AN9" s="4" t="s">
        <v>1535</v>
      </c>
    </row>
    <row r="10" spans="1:40" x14ac:dyDescent="0.3">
      <c r="A10" s="4" t="s">
        <v>7</v>
      </c>
      <c r="B10" s="4" t="s">
        <v>71</v>
      </c>
      <c r="C10" s="4" t="s">
        <v>98</v>
      </c>
      <c r="D10" s="4" t="s">
        <v>138</v>
      </c>
      <c r="E10" s="4" t="s">
        <v>23</v>
      </c>
      <c r="F10" s="4" t="s">
        <v>206</v>
      </c>
      <c r="G10" s="4" t="s">
        <v>284</v>
      </c>
      <c r="H10" s="4" t="s">
        <v>11</v>
      </c>
      <c r="I10" s="4" t="s">
        <v>363</v>
      </c>
      <c r="J10" s="4" t="s">
        <v>394</v>
      </c>
      <c r="K10" s="4" t="s">
        <v>414</v>
      </c>
      <c r="L10" s="4" t="s">
        <v>441</v>
      </c>
      <c r="M10" s="4" t="s">
        <v>461</v>
      </c>
      <c r="N10" s="4" t="s">
        <v>9</v>
      </c>
      <c r="O10" s="4" t="s">
        <v>509</v>
      </c>
      <c r="P10" s="4" t="s">
        <v>531</v>
      </c>
      <c r="Q10" s="4" t="s">
        <v>569</v>
      </c>
      <c r="R10" s="4" t="s">
        <v>594</v>
      </c>
      <c r="S10" s="4" t="s">
        <v>624</v>
      </c>
      <c r="T10" s="4" t="s">
        <v>652</v>
      </c>
      <c r="U10" s="4" t="s">
        <v>674</v>
      </c>
      <c r="V10" s="4" t="s">
        <v>538</v>
      </c>
      <c r="W10" s="4" t="s">
        <v>725</v>
      </c>
      <c r="X10" s="4" t="s">
        <v>749</v>
      </c>
      <c r="Y10" s="4" t="s">
        <v>776</v>
      </c>
      <c r="Z10" s="4" t="s">
        <v>801</v>
      </c>
      <c r="AA10" s="4" t="s">
        <v>823</v>
      </c>
      <c r="AB10" s="4" t="s">
        <v>9</v>
      </c>
      <c r="AC10" s="4" t="s">
        <v>889</v>
      </c>
      <c r="AD10" s="4" t="s">
        <v>23</v>
      </c>
      <c r="AE10" s="4" t="s">
        <v>11</v>
      </c>
      <c r="AF10" s="4" t="s">
        <v>974</v>
      </c>
      <c r="AG10" s="4" t="s">
        <v>1005</v>
      </c>
      <c r="AH10" s="4" t="s">
        <v>1042</v>
      </c>
      <c r="AI10" s="4" t="s">
        <v>9</v>
      </c>
      <c r="AJ10" s="4" t="s">
        <v>9</v>
      </c>
      <c r="AK10" s="4" t="s">
        <v>1272</v>
      </c>
      <c r="AL10" s="4" t="s">
        <v>1334</v>
      </c>
      <c r="AM10" s="4" t="s">
        <v>23</v>
      </c>
      <c r="AN10" s="4" t="s">
        <v>318</v>
      </c>
    </row>
    <row r="11" spans="1:40" x14ac:dyDescent="0.3">
      <c r="A11" s="4" t="s">
        <v>8</v>
      </c>
      <c r="B11" s="4" t="s">
        <v>72</v>
      </c>
      <c r="C11" s="4" t="s">
        <v>99</v>
      </c>
      <c r="D11" s="4" t="s">
        <v>139</v>
      </c>
      <c r="E11" s="4" t="s">
        <v>168</v>
      </c>
      <c r="F11" s="4" t="s">
        <v>207</v>
      </c>
      <c r="G11" s="4" t="s">
        <v>285</v>
      </c>
      <c r="H11" s="4" t="s">
        <v>317</v>
      </c>
      <c r="I11" s="4" t="s">
        <v>9</v>
      </c>
      <c r="J11" s="4" t="s">
        <v>395</v>
      </c>
      <c r="K11" s="4" t="s">
        <v>415</v>
      </c>
      <c r="L11" s="4" t="s">
        <v>442</v>
      </c>
      <c r="M11" s="4" t="s">
        <v>9</v>
      </c>
      <c r="N11" s="4" t="s">
        <v>482</v>
      </c>
      <c r="O11" s="4" t="s">
        <v>510</v>
      </c>
      <c r="P11" s="4" t="s">
        <v>532</v>
      </c>
      <c r="Q11" s="4" t="s">
        <v>570</v>
      </c>
      <c r="R11" s="4" t="s">
        <v>595</v>
      </c>
      <c r="S11" s="4" t="s">
        <v>625</v>
      </c>
      <c r="T11" s="4" t="s">
        <v>538</v>
      </c>
      <c r="U11" s="4" t="s">
        <v>675</v>
      </c>
      <c r="V11" s="4" t="s">
        <v>699</v>
      </c>
      <c r="W11" s="4" t="s">
        <v>726</v>
      </c>
      <c r="X11" s="4" t="s">
        <v>750</v>
      </c>
      <c r="Y11" s="4" t="s">
        <v>777</v>
      </c>
      <c r="Z11" s="4" t="s">
        <v>802</v>
      </c>
      <c r="AA11" s="4" t="s">
        <v>824</v>
      </c>
      <c r="AB11" s="4" t="s">
        <v>856</v>
      </c>
      <c r="AC11" s="4" t="s">
        <v>890</v>
      </c>
      <c r="AD11" s="4" t="s">
        <v>911</v>
      </c>
      <c r="AE11" s="4" t="s">
        <v>946</v>
      </c>
      <c r="AF11" s="4" t="s">
        <v>975</v>
      </c>
      <c r="AG11" s="4" t="s">
        <v>1006</v>
      </c>
      <c r="AH11" s="4" t="s">
        <v>1043</v>
      </c>
      <c r="AI11" s="4" t="s">
        <v>1089</v>
      </c>
      <c r="AJ11" s="4" t="s">
        <v>1139</v>
      </c>
      <c r="AK11" s="4" t="s">
        <v>1273</v>
      </c>
      <c r="AL11" s="4" t="s">
        <v>1335</v>
      </c>
      <c r="AM11" s="4" t="s">
        <v>1416</v>
      </c>
      <c r="AN11" s="4" t="s">
        <v>1536</v>
      </c>
    </row>
    <row r="12" spans="1:40" x14ac:dyDescent="0.3">
      <c r="A12" s="4" t="s">
        <v>9</v>
      </c>
      <c r="B12" s="4" t="s">
        <v>73</v>
      </c>
      <c r="C12" s="4" t="s">
        <v>100</v>
      </c>
      <c r="D12" s="4" t="s">
        <v>140</v>
      </c>
      <c r="E12" s="4" t="s">
        <v>169</v>
      </c>
      <c r="F12" s="4" t="s">
        <v>208</v>
      </c>
      <c r="G12" s="4" t="s">
        <v>286</v>
      </c>
      <c r="H12" s="4" t="s">
        <v>318</v>
      </c>
      <c r="I12" s="4" t="s">
        <v>364</v>
      </c>
      <c r="J12" s="4" t="s">
        <v>396</v>
      </c>
      <c r="K12" s="4" t="s">
        <v>416</v>
      </c>
      <c r="L12" s="4" t="s">
        <v>443</v>
      </c>
      <c r="M12" s="4" t="s">
        <v>462</v>
      </c>
      <c r="N12" s="4" t="s">
        <v>11</v>
      </c>
      <c r="O12" s="4" t="s">
        <v>511</v>
      </c>
      <c r="P12" s="4" t="s">
        <v>533</v>
      </c>
      <c r="Q12" s="4" t="s">
        <v>571</v>
      </c>
      <c r="R12" s="4" t="s">
        <v>538</v>
      </c>
      <c r="S12" s="4" t="s">
        <v>626</v>
      </c>
      <c r="T12" s="4" t="s">
        <v>653</v>
      </c>
      <c r="U12" s="4" t="s">
        <v>23</v>
      </c>
      <c r="V12" s="4" t="s">
        <v>700</v>
      </c>
      <c r="W12" s="4" t="s">
        <v>727</v>
      </c>
      <c r="X12" s="4" t="s">
        <v>751</v>
      </c>
      <c r="Y12" s="4" t="s">
        <v>778</v>
      </c>
      <c r="Z12" s="4" t="s">
        <v>803</v>
      </c>
      <c r="AA12" s="4" t="s">
        <v>825</v>
      </c>
      <c r="AB12" s="4" t="s">
        <v>857</v>
      </c>
      <c r="AC12" s="4" t="s">
        <v>891</v>
      </c>
      <c r="AD12" s="4" t="s">
        <v>912</v>
      </c>
      <c r="AE12" s="4" t="s">
        <v>23</v>
      </c>
      <c r="AF12" s="4" t="s">
        <v>976</v>
      </c>
      <c r="AG12" s="4" t="s">
        <v>1007</v>
      </c>
      <c r="AH12" s="4" t="s">
        <v>1044</v>
      </c>
      <c r="AI12" s="4" t="s">
        <v>1090</v>
      </c>
      <c r="AJ12" s="4" t="s">
        <v>9</v>
      </c>
      <c r="AK12" s="4" t="s">
        <v>1274</v>
      </c>
      <c r="AL12" s="4" t="s">
        <v>318</v>
      </c>
      <c r="AM12" s="4" t="s">
        <v>1417</v>
      </c>
      <c r="AN12" s="4" t="s">
        <v>1537</v>
      </c>
    </row>
    <row r="13" spans="1:40" x14ac:dyDescent="0.3">
      <c r="A13" s="4" t="s">
        <v>10</v>
      </c>
      <c r="B13" s="4" t="s">
        <v>74</v>
      </c>
      <c r="C13" s="4" t="s">
        <v>101</v>
      </c>
      <c r="D13" s="4" t="s">
        <v>141</v>
      </c>
      <c r="E13" s="4" t="s">
        <v>170</v>
      </c>
      <c r="F13" s="4" t="s">
        <v>209</v>
      </c>
      <c r="G13" s="4" t="s">
        <v>287</v>
      </c>
      <c r="H13" s="4" t="s">
        <v>319</v>
      </c>
      <c r="I13" s="4" t="s">
        <v>9</v>
      </c>
      <c r="J13" s="4" t="s">
        <v>397</v>
      </c>
      <c r="K13" s="4" t="s">
        <v>17</v>
      </c>
      <c r="L13" s="4" t="s">
        <v>444</v>
      </c>
      <c r="M13" s="4" t="s">
        <v>463</v>
      </c>
      <c r="N13" s="4" t="s">
        <v>483</v>
      </c>
      <c r="O13" s="4" t="s">
        <v>512</v>
      </c>
      <c r="P13" s="4" t="s">
        <v>23</v>
      </c>
      <c r="Q13" s="4" t="s">
        <v>572</v>
      </c>
      <c r="R13" s="4" t="s">
        <v>596</v>
      </c>
      <c r="S13" s="4" t="s">
        <v>627</v>
      </c>
      <c r="T13" s="4" t="s">
        <v>654</v>
      </c>
      <c r="U13" s="4" t="s">
        <v>676</v>
      </c>
      <c r="V13" s="4" t="s">
        <v>701</v>
      </c>
      <c r="W13" s="4" t="s">
        <v>728</v>
      </c>
      <c r="X13" s="4" t="s">
        <v>752</v>
      </c>
      <c r="Y13" s="4" t="s">
        <v>779</v>
      </c>
      <c r="Z13" s="4" t="s">
        <v>804</v>
      </c>
      <c r="AA13" s="4" t="s">
        <v>826</v>
      </c>
      <c r="AB13" s="4" t="s">
        <v>858</v>
      </c>
      <c r="AC13" s="4" t="s">
        <v>892</v>
      </c>
      <c r="AD13" s="4" t="s">
        <v>318</v>
      </c>
      <c r="AE13" s="4" t="s">
        <v>947</v>
      </c>
      <c r="AF13" s="4" t="s">
        <v>977</v>
      </c>
      <c r="AG13" s="4" t="s">
        <v>1008</v>
      </c>
      <c r="AH13" s="4" t="s">
        <v>1045</v>
      </c>
      <c r="AI13" s="4" t="s">
        <v>1091</v>
      </c>
      <c r="AJ13" s="4" t="s">
        <v>1140</v>
      </c>
      <c r="AK13" s="4" t="s">
        <v>1275</v>
      </c>
      <c r="AL13" s="4" t="s">
        <v>1336</v>
      </c>
      <c r="AM13" s="4" t="s">
        <v>318</v>
      </c>
      <c r="AN13" s="4" t="s">
        <v>9</v>
      </c>
    </row>
    <row r="14" spans="1:40" x14ac:dyDescent="0.3">
      <c r="A14" s="4" t="s">
        <v>11</v>
      </c>
      <c r="B14" s="4" t="s">
        <v>23</v>
      </c>
      <c r="C14" s="4" t="s">
        <v>23</v>
      </c>
      <c r="D14" s="4" t="s">
        <v>142</v>
      </c>
      <c r="E14" s="4" t="s">
        <v>23</v>
      </c>
      <c r="F14" s="4" t="s">
        <v>210</v>
      </c>
      <c r="G14" s="4" t="s">
        <v>288</v>
      </c>
      <c r="H14" s="4" t="s">
        <v>320</v>
      </c>
      <c r="I14" s="4" t="s">
        <v>365</v>
      </c>
      <c r="J14" s="4" t="s">
        <v>398</v>
      </c>
      <c r="K14" s="4" t="s">
        <v>417</v>
      </c>
      <c r="L14" s="4" t="s">
        <v>445</v>
      </c>
      <c r="M14" s="4" t="s">
        <v>464</v>
      </c>
      <c r="N14" s="4" t="s">
        <v>484</v>
      </c>
      <c r="O14" s="4" t="s">
        <v>513</v>
      </c>
      <c r="P14" s="4" t="s">
        <v>534</v>
      </c>
      <c r="Q14" s="4" t="s">
        <v>573</v>
      </c>
      <c r="R14" s="4" t="s">
        <v>597</v>
      </c>
      <c r="S14" s="4" t="s">
        <v>538</v>
      </c>
      <c r="T14" s="4" t="s">
        <v>655</v>
      </c>
      <c r="U14" s="4" t="s">
        <v>677</v>
      </c>
      <c r="V14" s="4" t="s">
        <v>702</v>
      </c>
      <c r="W14" s="4" t="s">
        <v>729</v>
      </c>
      <c r="X14" s="4" t="s">
        <v>753</v>
      </c>
      <c r="Y14" s="4" t="s">
        <v>780</v>
      </c>
      <c r="Z14" s="4" t="s">
        <v>805</v>
      </c>
      <c r="AA14" s="4" t="s">
        <v>11</v>
      </c>
      <c r="AB14" s="4" t="s">
        <v>859</v>
      </c>
      <c r="AC14" s="4" t="s">
        <v>893</v>
      </c>
      <c r="AD14" s="4" t="s">
        <v>913</v>
      </c>
      <c r="AE14" s="4" t="s">
        <v>948</v>
      </c>
      <c r="AF14" s="4" t="s">
        <v>978</v>
      </c>
      <c r="AG14" s="4" t="s">
        <v>1009</v>
      </c>
      <c r="AH14" s="4" t="s">
        <v>1046</v>
      </c>
      <c r="AI14" s="4" t="s">
        <v>1092</v>
      </c>
      <c r="AJ14" s="4" t="s">
        <v>9</v>
      </c>
      <c r="AK14" s="4" t="s">
        <v>1276</v>
      </c>
      <c r="AL14" s="4" t="s">
        <v>9</v>
      </c>
      <c r="AM14" s="4" t="s">
        <v>1418</v>
      </c>
      <c r="AN14" s="4" t="s">
        <v>1538</v>
      </c>
    </row>
    <row r="15" spans="1:40" x14ac:dyDescent="0.3">
      <c r="A15" s="4" t="s">
        <v>12</v>
      </c>
      <c r="B15" s="4" t="s">
        <v>75</v>
      </c>
      <c r="C15" s="4" t="s">
        <v>102</v>
      </c>
      <c r="D15" s="4" t="s">
        <v>143</v>
      </c>
      <c r="E15" s="4" t="s">
        <v>171</v>
      </c>
      <c r="F15" s="4" t="s">
        <v>211</v>
      </c>
      <c r="G15" s="4" t="s">
        <v>289</v>
      </c>
      <c r="H15" s="4" t="s">
        <v>321</v>
      </c>
      <c r="I15" s="4" t="s">
        <v>366</v>
      </c>
      <c r="J15" s="4" t="s">
        <v>399</v>
      </c>
      <c r="K15" s="4" t="s">
        <v>418</v>
      </c>
      <c r="L15" s="4" t="s">
        <v>446</v>
      </c>
      <c r="M15" s="4" t="s">
        <v>465</v>
      </c>
      <c r="N15" s="4" t="s">
        <v>485</v>
      </c>
      <c r="O15" s="4" t="s">
        <v>514</v>
      </c>
      <c r="P15" s="4" t="s">
        <v>535</v>
      </c>
      <c r="Q15" s="4" t="s">
        <v>574</v>
      </c>
      <c r="R15" s="4" t="s">
        <v>598</v>
      </c>
      <c r="S15" s="4" t="s">
        <v>628</v>
      </c>
      <c r="T15" s="4" t="s">
        <v>656</v>
      </c>
      <c r="U15" s="4" t="s">
        <v>678</v>
      </c>
      <c r="V15" s="4" t="s">
        <v>703</v>
      </c>
      <c r="W15" s="4" t="s">
        <v>730</v>
      </c>
      <c r="X15" s="4" t="s">
        <v>754</v>
      </c>
      <c r="Y15" s="4" t="s">
        <v>9</v>
      </c>
      <c r="Z15" s="4" t="s">
        <v>806</v>
      </c>
      <c r="AA15" s="4" t="s">
        <v>827</v>
      </c>
      <c r="AB15" s="4" t="s">
        <v>860</v>
      </c>
      <c r="AC15" s="4" t="s">
        <v>894</v>
      </c>
      <c r="AD15" s="4" t="s">
        <v>914</v>
      </c>
      <c r="AE15" s="4" t="s">
        <v>949</v>
      </c>
      <c r="AF15" s="4" t="s">
        <v>9</v>
      </c>
      <c r="AG15" s="4" t="s">
        <v>1010</v>
      </c>
      <c r="AH15" s="4" t="s">
        <v>1047</v>
      </c>
      <c r="AI15" s="4" t="s">
        <v>1093</v>
      </c>
      <c r="AJ15" s="4" t="s">
        <v>1141</v>
      </c>
      <c r="AK15" s="4" t="s">
        <v>1277</v>
      </c>
      <c r="AL15" s="4" t="s">
        <v>1337</v>
      </c>
      <c r="AM15" s="4" t="s">
        <v>1419</v>
      </c>
      <c r="AN15" s="4" t="s">
        <v>292</v>
      </c>
    </row>
    <row r="16" spans="1:40" x14ac:dyDescent="0.3">
      <c r="A16" s="4" t="s">
        <v>13</v>
      </c>
      <c r="B16" s="4" t="s">
        <v>23</v>
      </c>
      <c r="C16" s="4" t="s">
        <v>103</v>
      </c>
      <c r="D16" s="4" t="s">
        <v>144</v>
      </c>
      <c r="E16" s="4" t="s">
        <v>172</v>
      </c>
      <c r="F16" s="4" t="s">
        <v>212</v>
      </c>
      <c r="G16" s="4" t="s">
        <v>290</v>
      </c>
      <c r="H16" s="4">
        <v>2</v>
      </c>
      <c r="I16" s="4" t="s">
        <v>367</v>
      </c>
      <c r="J16" s="4" t="s">
        <v>400</v>
      </c>
      <c r="K16" s="4" t="s">
        <v>419</v>
      </c>
      <c r="L16" s="4" t="s">
        <v>17</v>
      </c>
      <c r="M16" s="4" t="s">
        <v>466</v>
      </c>
      <c r="N16" s="4" t="s">
        <v>11</v>
      </c>
      <c r="O16" s="4" t="s">
        <v>515</v>
      </c>
      <c r="P16" s="4" t="s">
        <v>536</v>
      </c>
      <c r="Q16" s="4" t="s">
        <v>575</v>
      </c>
      <c r="R16" s="4" t="s">
        <v>599</v>
      </c>
      <c r="S16" s="4" t="s">
        <v>538</v>
      </c>
      <c r="T16" s="4" t="s">
        <v>657</v>
      </c>
      <c r="U16" s="4" t="s">
        <v>679</v>
      </c>
      <c r="V16" s="4" t="s">
        <v>704</v>
      </c>
      <c r="W16" s="4" t="s">
        <v>731</v>
      </c>
      <c r="X16" s="4" t="s">
        <v>755</v>
      </c>
      <c r="Y16" s="4" t="s">
        <v>781</v>
      </c>
      <c r="Z16" s="4" t="s">
        <v>538</v>
      </c>
      <c r="AA16" s="4" t="s">
        <v>828</v>
      </c>
      <c r="AB16" s="4" t="s">
        <v>861</v>
      </c>
      <c r="AC16" s="4" t="s">
        <v>895</v>
      </c>
      <c r="AD16" s="4" t="s">
        <v>915</v>
      </c>
      <c r="AE16" s="4" t="s">
        <v>950</v>
      </c>
      <c r="AF16" s="4" t="s">
        <v>979</v>
      </c>
      <c r="AG16" s="4" t="s">
        <v>17</v>
      </c>
      <c r="AH16" s="4" t="s">
        <v>1048</v>
      </c>
      <c r="AI16" s="4" t="s">
        <v>1094</v>
      </c>
      <c r="AJ16" s="4" t="s">
        <v>9</v>
      </c>
      <c r="AK16" s="4" t="s">
        <v>23</v>
      </c>
      <c r="AL16" s="4" t="s">
        <v>318</v>
      </c>
      <c r="AM16" s="4" t="s">
        <v>1420</v>
      </c>
      <c r="AN16" s="4" t="s">
        <v>1539</v>
      </c>
    </row>
    <row r="17" spans="1:40" x14ac:dyDescent="0.3">
      <c r="A17" s="4" t="s">
        <v>9</v>
      </c>
      <c r="B17" s="4" t="s">
        <v>76</v>
      </c>
      <c r="C17" s="4" t="s">
        <v>104</v>
      </c>
      <c r="D17" s="4" t="s">
        <v>145</v>
      </c>
      <c r="E17" s="4" t="s">
        <v>173</v>
      </c>
      <c r="F17" s="4" t="s">
        <v>213</v>
      </c>
      <c r="G17" s="4" t="s">
        <v>9</v>
      </c>
      <c r="H17" s="4" t="s">
        <v>322</v>
      </c>
      <c r="I17" s="4" t="s">
        <v>368</v>
      </c>
      <c r="J17" s="4" t="s">
        <v>17</v>
      </c>
      <c r="K17" s="4" t="s">
        <v>420</v>
      </c>
      <c r="L17" s="4" t="s">
        <v>447</v>
      </c>
      <c r="M17" s="4" t="s">
        <v>17</v>
      </c>
      <c r="N17" s="4" t="s">
        <v>486</v>
      </c>
      <c r="O17" s="4" t="s">
        <v>516</v>
      </c>
      <c r="P17" s="4" t="s">
        <v>537</v>
      </c>
      <c r="Q17" s="4" t="s">
        <v>17</v>
      </c>
      <c r="R17" s="4" t="s">
        <v>600</v>
      </c>
      <c r="S17" s="4" t="s">
        <v>629</v>
      </c>
      <c r="T17" s="4" t="s">
        <v>658</v>
      </c>
      <c r="U17" s="4" t="s">
        <v>680</v>
      </c>
      <c r="V17" s="4" t="s">
        <v>705</v>
      </c>
      <c r="W17" s="4" t="s">
        <v>11</v>
      </c>
      <c r="X17" s="4" t="s">
        <v>756</v>
      </c>
      <c r="Y17" s="4" t="s">
        <v>318</v>
      </c>
      <c r="Z17" s="4" t="s">
        <v>807</v>
      </c>
      <c r="AA17" s="4" t="s">
        <v>538</v>
      </c>
      <c r="AB17" s="4" t="s">
        <v>862</v>
      </c>
      <c r="AC17" s="4" t="s">
        <v>896</v>
      </c>
      <c r="AD17" s="4" t="s">
        <v>916</v>
      </c>
      <c r="AE17" s="4" t="s">
        <v>951</v>
      </c>
      <c r="AF17" s="4" t="s">
        <v>980</v>
      </c>
      <c r="AG17" s="4" t="s">
        <v>1011</v>
      </c>
      <c r="AH17" s="4" t="s">
        <v>17</v>
      </c>
      <c r="AI17" s="4" t="s">
        <v>538</v>
      </c>
      <c r="AJ17" s="4" t="s">
        <v>1142</v>
      </c>
      <c r="AK17" s="4" t="s">
        <v>1278</v>
      </c>
      <c r="AL17" s="4" t="s">
        <v>1338</v>
      </c>
      <c r="AM17" s="4" t="s">
        <v>1421</v>
      </c>
      <c r="AN17" s="4" t="s">
        <v>1540</v>
      </c>
    </row>
    <row r="18" spans="1:40" x14ac:dyDescent="0.3">
      <c r="A18" s="4" t="s">
        <v>14</v>
      </c>
      <c r="B18" s="4" t="s">
        <v>77</v>
      </c>
      <c r="C18" s="4" t="s">
        <v>17</v>
      </c>
      <c r="D18" s="4" t="s">
        <v>146</v>
      </c>
      <c r="E18" s="4" t="s">
        <v>174</v>
      </c>
      <c r="F18" s="4" t="s">
        <v>214</v>
      </c>
      <c r="G18" s="4" t="s">
        <v>291</v>
      </c>
      <c r="H18" s="4" t="s">
        <v>9</v>
      </c>
      <c r="I18" s="4" t="s">
        <v>369</v>
      </c>
      <c r="J18" s="4" t="s">
        <v>401</v>
      </c>
      <c r="K18" s="4" t="s">
        <v>421</v>
      </c>
      <c r="L18" s="4" t="s">
        <v>19</v>
      </c>
      <c r="M18" s="4" t="s">
        <v>467</v>
      </c>
      <c r="N18" s="4" t="s">
        <v>487</v>
      </c>
      <c r="O18" s="4" t="s">
        <v>17</v>
      </c>
      <c r="P18" s="4" t="s">
        <v>538</v>
      </c>
      <c r="Q18" s="4" t="s">
        <v>576</v>
      </c>
      <c r="R18" s="4" t="s">
        <v>601</v>
      </c>
      <c r="S18" s="4" t="s">
        <v>630</v>
      </c>
      <c r="T18" s="4" t="s">
        <v>659</v>
      </c>
      <c r="U18" s="4" t="s">
        <v>681</v>
      </c>
      <c r="V18" s="4" t="s">
        <v>706</v>
      </c>
      <c r="W18" s="4" t="s">
        <v>732</v>
      </c>
      <c r="X18" s="4" t="s">
        <v>17</v>
      </c>
      <c r="Y18" s="4" t="s">
        <v>782</v>
      </c>
      <c r="Z18" s="4" t="s">
        <v>808</v>
      </c>
      <c r="AA18" s="4" t="s">
        <v>829</v>
      </c>
      <c r="AB18" s="4" t="s">
        <v>863</v>
      </c>
      <c r="AC18" s="4" t="s">
        <v>17</v>
      </c>
      <c r="AD18" s="4" t="s">
        <v>917</v>
      </c>
      <c r="AE18" s="4" t="s">
        <v>952</v>
      </c>
      <c r="AF18" s="4" t="s">
        <v>981</v>
      </c>
      <c r="AG18" s="4" t="s">
        <v>1012</v>
      </c>
      <c r="AH18" s="4" t="s">
        <v>1049</v>
      </c>
      <c r="AI18" s="4" t="s">
        <v>1095</v>
      </c>
      <c r="AJ18" s="4" t="s">
        <v>9</v>
      </c>
      <c r="AK18" s="4" t="s">
        <v>11</v>
      </c>
      <c r="AL18" s="4" t="s">
        <v>1339</v>
      </c>
      <c r="AM18" s="4" t="s">
        <v>1422</v>
      </c>
      <c r="AN18" s="4" t="s">
        <v>1541</v>
      </c>
    </row>
    <row r="19" spans="1:40" x14ac:dyDescent="0.3">
      <c r="A19" s="4" t="s">
        <v>15</v>
      </c>
      <c r="B19" s="4" t="s">
        <v>78</v>
      </c>
      <c r="C19" s="4" t="s">
        <v>105</v>
      </c>
      <c r="D19" s="4" t="s">
        <v>147</v>
      </c>
      <c r="E19" s="4" t="s">
        <v>175</v>
      </c>
      <c r="F19" s="4" t="s">
        <v>215</v>
      </c>
      <c r="G19" s="4" t="s">
        <v>292</v>
      </c>
      <c r="H19" s="4" t="s">
        <v>323</v>
      </c>
      <c r="I19" s="4" t="s">
        <v>17</v>
      </c>
      <c r="J19" s="4" t="s">
        <v>19</v>
      </c>
      <c r="K19" s="4" t="s">
        <v>17</v>
      </c>
      <c r="L19" s="4" t="s">
        <v>20</v>
      </c>
      <c r="M19" s="4" t="s">
        <v>19</v>
      </c>
      <c r="N19" s="4" t="s">
        <v>9</v>
      </c>
      <c r="O19" s="4" t="s">
        <v>517</v>
      </c>
      <c r="P19" s="4" t="s">
        <v>539</v>
      </c>
      <c r="Q19" s="4" t="s">
        <v>19</v>
      </c>
      <c r="R19" s="4" t="s">
        <v>602</v>
      </c>
      <c r="S19" s="4" t="s">
        <v>631</v>
      </c>
      <c r="T19" s="4" t="s">
        <v>17</v>
      </c>
      <c r="U19" s="4" t="s">
        <v>17</v>
      </c>
      <c r="V19" s="4" t="s">
        <v>707</v>
      </c>
      <c r="W19" s="4" t="s">
        <v>733</v>
      </c>
      <c r="X19" s="4" t="s">
        <v>757</v>
      </c>
      <c r="Y19" s="4" t="s">
        <v>783</v>
      </c>
      <c r="Z19" s="4" t="s">
        <v>17</v>
      </c>
      <c r="AA19" s="4" t="s">
        <v>830</v>
      </c>
      <c r="AB19" s="4" t="s">
        <v>23</v>
      </c>
      <c r="AC19" s="4" t="s">
        <v>897</v>
      </c>
      <c r="AD19" s="4" t="s">
        <v>9</v>
      </c>
      <c r="AE19" s="4" t="s">
        <v>953</v>
      </c>
      <c r="AF19" s="4" t="s">
        <v>11</v>
      </c>
      <c r="AG19" s="4" t="s">
        <v>11</v>
      </c>
      <c r="AH19" s="4" t="s">
        <v>9</v>
      </c>
      <c r="AI19" s="4" t="s">
        <v>318</v>
      </c>
      <c r="AJ19" s="4" t="s">
        <v>1143</v>
      </c>
      <c r="AK19" s="4" t="s">
        <v>1279</v>
      </c>
      <c r="AL19" s="4" t="s">
        <v>1340</v>
      </c>
      <c r="AM19" s="4" t="s">
        <v>318</v>
      </c>
      <c r="AN19" s="4" t="s">
        <v>1542</v>
      </c>
    </row>
    <row r="20" spans="1:40" x14ac:dyDescent="0.3">
      <c r="A20" s="4" t="s">
        <v>16</v>
      </c>
      <c r="B20" s="4" t="s">
        <v>17</v>
      </c>
      <c r="C20" s="4" t="s">
        <v>19</v>
      </c>
      <c r="D20" s="4" t="s">
        <v>148</v>
      </c>
      <c r="E20" s="4" t="s">
        <v>23</v>
      </c>
      <c r="F20" s="4" t="s">
        <v>216</v>
      </c>
      <c r="G20" s="4" t="s">
        <v>293</v>
      </c>
      <c r="H20" s="4" t="s">
        <v>9</v>
      </c>
      <c r="I20" s="4" t="s">
        <v>370</v>
      </c>
      <c r="J20" s="4" t="s">
        <v>20</v>
      </c>
      <c r="K20" s="4" t="s">
        <v>422</v>
      </c>
      <c r="L20" s="4" t="s">
        <v>21</v>
      </c>
      <c r="M20" s="4" t="s">
        <v>20</v>
      </c>
      <c r="N20" s="4" t="s">
        <v>488</v>
      </c>
      <c r="O20" s="4" t="s">
        <v>19</v>
      </c>
      <c r="P20" s="4" t="s">
        <v>540</v>
      </c>
      <c r="Q20" s="4" t="s">
        <v>20</v>
      </c>
      <c r="R20" s="4" t="s">
        <v>292</v>
      </c>
      <c r="S20" s="4" t="s">
        <v>632</v>
      </c>
      <c r="T20" s="4" t="s">
        <v>660</v>
      </c>
      <c r="U20" s="4" t="s">
        <v>682</v>
      </c>
      <c r="V20" s="4" t="s">
        <v>708</v>
      </c>
      <c r="W20" s="4" t="s">
        <v>17</v>
      </c>
      <c r="X20" s="4" t="s">
        <v>19</v>
      </c>
      <c r="Y20" s="4" t="s">
        <v>784</v>
      </c>
      <c r="Z20" s="4" t="s">
        <v>809</v>
      </c>
      <c r="AA20" s="4" t="s">
        <v>831</v>
      </c>
      <c r="AB20" s="4" t="s">
        <v>864</v>
      </c>
      <c r="AC20" s="4" t="s">
        <v>19</v>
      </c>
      <c r="AD20" s="4" t="s">
        <v>918</v>
      </c>
      <c r="AE20" s="4" t="s">
        <v>17</v>
      </c>
      <c r="AF20" s="4" t="s">
        <v>982</v>
      </c>
      <c r="AG20" s="4" t="s">
        <v>1013</v>
      </c>
      <c r="AH20" s="4" t="s">
        <v>1050</v>
      </c>
      <c r="AI20" s="4" t="s">
        <v>1096</v>
      </c>
      <c r="AJ20" s="4" t="s">
        <v>9</v>
      </c>
      <c r="AK20" s="4" t="s">
        <v>9</v>
      </c>
      <c r="AL20" s="4" t="s">
        <v>1341</v>
      </c>
      <c r="AM20" s="4" t="s">
        <v>1423</v>
      </c>
      <c r="AN20" s="4" t="s">
        <v>9</v>
      </c>
    </row>
    <row r="21" spans="1:40" x14ac:dyDescent="0.3">
      <c r="A21" s="4" t="s">
        <v>17</v>
      </c>
      <c r="B21" s="4" t="s">
        <v>79</v>
      </c>
      <c r="C21" s="4" t="s">
        <v>20</v>
      </c>
      <c r="D21" s="4" t="s">
        <v>17</v>
      </c>
      <c r="E21" s="4" t="s">
        <v>176</v>
      </c>
      <c r="F21" s="4" t="s">
        <v>17</v>
      </c>
      <c r="G21" s="4" t="s">
        <v>294</v>
      </c>
      <c r="H21" s="4" t="s">
        <v>324</v>
      </c>
      <c r="I21" s="4" t="s">
        <v>19</v>
      </c>
      <c r="J21" s="4" t="s">
        <v>21</v>
      </c>
      <c r="K21" s="4" t="s">
        <v>19</v>
      </c>
      <c r="L21" s="4" t="s">
        <v>22</v>
      </c>
      <c r="M21" s="4" t="s">
        <v>21</v>
      </c>
      <c r="N21" s="4" t="s">
        <v>489</v>
      </c>
      <c r="O21" s="4" t="s">
        <v>20</v>
      </c>
      <c r="P21" s="4" t="s">
        <v>9</v>
      </c>
      <c r="Q21" s="4" t="s">
        <v>21</v>
      </c>
      <c r="R21" s="4" t="s">
        <v>603</v>
      </c>
      <c r="S21" s="4" t="s">
        <v>17</v>
      </c>
      <c r="T21" s="4" t="s">
        <v>19</v>
      </c>
      <c r="U21" s="4" t="s">
        <v>19</v>
      </c>
      <c r="V21" s="4" t="s">
        <v>17</v>
      </c>
      <c r="W21" s="4" t="s">
        <v>734</v>
      </c>
      <c r="X21" s="4" t="s">
        <v>20</v>
      </c>
      <c r="Y21" s="4" t="s">
        <v>17</v>
      </c>
      <c r="Z21" s="4" t="s">
        <v>19</v>
      </c>
      <c r="AA21" s="4" t="s">
        <v>832</v>
      </c>
      <c r="AB21" s="4" t="s">
        <v>865</v>
      </c>
      <c r="AC21" s="4" t="s">
        <v>20</v>
      </c>
      <c r="AD21" s="4" t="s">
        <v>919</v>
      </c>
      <c r="AE21" s="4" t="s">
        <v>954</v>
      </c>
      <c r="AF21" s="4" t="s">
        <v>983</v>
      </c>
      <c r="AG21" s="4" t="s">
        <v>1014</v>
      </c>
      <c r="AH21" s="4" t="s">
        <v>1051</v>
      </c>
      <c r="AI21" s="4" t="s">
        <v>1097</v>
      </c>
      <c r="AJ21" s="4" t="s">
        <v>1144</v>
      </c>
      <c r="AK21" s="4" t="s">
        <v>1280</v>
      </c>
      <c r="AL21" s="4" t="s">
        <v>11</v>
      </c>
      <c r="AM21" s="4" t="s">
        <v>1424</v>
      </c>
      <c r="AN21" s="4" t="s">
        <v>1543</v>
      </c>
    </row>
    <row r="22" spans="1:40" x14ac:dyDescent="0.3">
      <c r="A22" s="4" t="s">
        <v>18</v>
      </c>
      <c r="B22" s="4" t="s">
        <v>19</v>
      </c>
      <c r="C22" s="4" t="s">
        <v>21</v>
      </c>
      <c r="D22" s="4" t="s">
        <v>149</v>
      </c>
      <c r="E22" s="4" t="s">
        <v>177</v>
      </c>
      <c r="F22" s="4" t="s">
        <v>217</v>
      </c>
      <c r="G22" s="4" t="s">
        <v>17</v>
      </c>
      <c r="H22" s="4" t="s">
        <v>17</v>
      </c>
      <c r="I22" s="4" t="s">
        <v>20</v>
      </c>
      <c r="J22" s="4" t="s">
        <v>22</v>
      </c>
      <c r="K22" s="4" t="s">
        <v>20</v>
      </c>
      <c r="L22" s="4" t="s">
        <v>23</v>
      </c>
      <c r="M22" s="4" t="s">
        <v>65</v>
      </c>
      <c r="N22" s="4" t="s">
        <v>17</v>
      </c>
      <c r="O22" s="4" t="s">
        <v>21</v>
      </c>
      <c r="P22" s="4" t="s">
        <v>541</v>
      </c>
      <c r="Q22" s="4" t="s">
        <v>22</v>
      </c>
      <c r="R22" s="4" t="s">
        <v>604</v>
      </c>
      <c r="S22" s="4" t="s">
        <v>633</v>
      </c>
      <c r="T22" s="4" t="s">
        <v>20</v>
      </c>
      <c r="U22" s="4" t="s">
        <v>20</v>
      </c>
      <c r="V22" s="4" t="s">
        <v>709</v>
      </c>
      <c r="W22" s="4" t="s">
        <v>19</v>
      </c>
      <c r="X22" s="4" t="s">
        <v>21</v>
      </c>
      <c r="Y22" s="4" t="s">
        <v>785</v>
      </c>
      <c r="Z22" s="4" t="s">
        <v>20</v>
      </c>
      <c r="AA22" s="4" t="s">
        <v>17</v>
      </c>
      <c r="AB22" s="4" t="s">
        <v>866</v>
      </c>
      <c r="AC22" s="4" t="s">
        <v>21</v>
      </c>
      <c r="AD22" s="4" t="s">
        <v>9</v>
      </c>
      <c r="AE22" s="4" t="s">
        <v>19</v>
      </c>
      <c r="AF22" s="4" t="s">
        <v>984</v>
      </c>
      <c r="AG22" s="4" t="s">
        <v>1015</v>
      </c>
      <c r="AH22" s="4" t="s">
        <v>1052</v>
      </c>
      <c r="AI22" s="4" t="s">
        <v>1098</v>
      </c>
      <c r="AJ22" s="4" t="s">
        <v>1145</v>
      </c>
      <c r="AK22" s="4" t="s">
        <v>9</v>
      </c>
      <c r="AL22" s="4" t="s">
        <v>1342</v>
      </c>
      <c r="AM22" s="4" t="s">
        <v>1425</v>
      </c>
      <c r="AN22" s="4" t="s">
        <v>1544</v>
      </c>
    </row>
    <row r="23" spans="1:40" x14ac:dyDescent="0.3">
      <c r="A23" s="4" t="s">
        <v>19</v>
      </c>
      <c r="B23" s="4" t="s">
        <v>20</v>
      </c>
      <c r="C23" s="4" t="s">
        <v>65</v>
      </c>
      <c r="D23" s="4" t="s">
        <v>19</v>
      </c>
      <c r="E23" s="4" t="s">
        <v>17</v>
      </c>
      <c r="F23" s="4" t="s">
        <v>19</v>
      </c>
      <c r="G23" s="4" t="s">
        <v>295</v>
      </c>
      <c r="H23" s="4" t="s">
        <v>325</v>
      </c>
      <c r="I23" s="4" t="s">
        <v>21</v>
      </c>
      <c r="J23" s="4" t="s">
        <v>23</v>
      </c>
      <c r="K23" s="4" t="s">
        <v>21</v>
      </c>
      <c r="L23" s="4" t="s">
        <v>24</v>
      </c>
      <c r="M23" s="4" t="s">
        <v>24</v>
      </c>
      <c r="N23" s="4" t="s">
        <v>490</v>
      </c>
      <c r="O23" s="4" t="s">
        <v>22</v>
      </c>
      <c r="P23" s="4" t="s">
        <v>542</v>
      </c>
      <c r="Q23" s="4" t="s">
        <v>23</v>
      </c>
      <c r="R23" s="4" t="s">
        <v>17</v>
      </c>
      <c r="S23" s="4" t="s">
        <v>19</v>
      </c>
      <c r="T23" s="4" t="s">
        <v>21</v>
      </c>
      <c r="U23" s="4" t="s">
        <v>21</v>
      </c>
      <c r="V23" s="4" t="s">
        <v>19</v>
      </c>
      <c r="W23" s="4" t="s">
        <v>20</v>
      </c>
      <c r="X23" s="4" t="s">
        <v>65</v>
      </c>
      <c r="Y23" s="4" t="s">
        <v>19</v>
      </c>
      <c r="Z23" s="4" t="s">
        <v>21</v>
      </c>
      <c r="AA23" s="4" t="s">
        <v>833</v>
      </c>
      <c r="AB23" s="4" t="s">
        <v>867</v>
      </c>
      <c r="AC23" s="4" t="s">
        <v>22</v>
      </c>
      <c r="AD23" s="4" t="s">
        <v>920</v>
      </c>
      <c r="AE23" s="4" t="s">
        <v>20</v>
      </c>
      <c r="AF23" s="4" t="s">
        <v>17</v>
      </c>
      <c r="AG23" s="4" t="s">
        <v>17</v>
      </c>
      <c r="AH23" s="4" t="s">
        <v>1053</v>
      </c>
      <c r="AI23" s="4" t="s">
        <v>9</v>
      </c>
      <c r="AJ23" s="4" t="s">
        <v>1146</v>
      </c>
      <c r="AK23" s="4" t="s">
        <v>1281</v>
      </c>
      <c r="AL23" s="4" t="s">
        <v>1343</v>
      </c>
      <c r="AM23" s="4" t="s">
        <v>1426</v>
      </c>
      <c r="AN23" s="4" t="s">
        <v>1545</v>
      </c>
    </row>
    <row r="24" spans="1:40" x14ac:dyDescent="0.3">
      <c r="A24" s="4" t="s">
        <v>20</v>
      </c>
      <c r="B24" s="4" t="s">
        <v>21</v>
      </c>
      <c r="C24" s="4" t="s">
        <v>24</v>
      </c>
      <c r="D24" s="4" t="s">
        <v>20</v>
      </c>
      <c r="E24" s="4" t="s">
        <v>178</v>
      </c>
      <c r="F24" s="4" t="s">
        <v>20</v>
      </c>
      <c r="G24" s="4" t="s">
        <v>19</v>
      </c>
      <c r="H24" s="4" t="s">
        <v>326</v>
      </c>
      <c r="I24" s="4" t="s">
        <v>22</v>
      </c>
      <c r="J24" s="4" t="s">
        <v>24</v>
      </c>
      <c r="K24" s="4" t="s">
        <v>22</v>
      </c>
      <c r="L24" s="4" t="s">
        <v>23</v>
      </c>
      <c r="M24" s="4" t="s">
        <v>23</v>
      </c>
      <c r="N24" s="4" t="s">
        <v>19</v>
      </c>
      <c r="O24" s="4" t="s">
        <v>23</v>
      </c>
      <c r="P24" s="4" t="s">
        <v>17</v>
      </c>
      <c r="Q24" s="4" t="s">
        <v>24</v>
      </c>
      <c r="R24" s="4" t="s">
        <v>605</v>
      </c>
      <c r="S24" s="4" t="s">
        <v>20</v>
      </c>
      <c r="T24" s="4" t="s">
        <v>65</v>
      </c>
      <c r="U24" s="4" t="s">
        <v>65</v>
      </c>
      <c r="V24" s="4" t="s">
        <v>20</v>
      </c>
      <c r="W24" s="4" t="s">
        <v>21</v>
      </c>
      <c r="X24" s="4" t="s">
        <v>24</v>
      </c>
      <c r="Y24" s="4" t="s">
        <v>20</v>
      </c>
      <c r="Z24" s="4" t="s">
        <v>22</v>
      </c>
      <c r="AA24" s="4" t="s">
        <v>19</v>
      </c>
      <c r="AB24" s="4" t="s">
        <v>17</v>
      </c>
      <c r="AC24" s="4" t="s">
        <v>23</v>
      </c>
      <c r="AD24" s="4" t="s">
        <v>11</v>
      </c>
      <c r="AE24" s="4" t="s">
        <v>21</v>
      </c>
      <c r="AF24" s="4" t="s">
        <v>985</v>
      </c>
      <c r="AG24" s="4" t="s">
        <v>1016</v>
      </c>
      <c r="AH24" s="4" t="s">
        <v>17</v>
      </c>
      <c r="AI24" s="4" t="s">
        <v>1099</v>
      </c>
      <c r="AJ24" s="4" t="s">
        <v>9</v>
      </c>
      <c r="AK24" s="4" t="s">
        <v>11</v>
      </c>
      <c r="AL24" s="4" t="s">
        <v>890</v>
      </c>
      <c r="AM24" s="4" t="s">
        <v>1427</v>
      </c>
      <c r="AN24" s="4" t="s">
        <v>9</v>
      </c>
    </row>
    <row r="25" spans="1:40" x14ac:dyDescent="0.3">
      <c r="A25" s="4" t="s">
        <v>21</v>
      </c>
      <c r="B25" s="4" t="s">
        <v>22</v>
      </c>
      <c r="C25" s="4" t="s">
        <v>23</v>
      </c>
      <c r="D25" s="4" t="s">
        <v>21</v>
      </c>
      <c r="E25" s="4" t="s">
        <v>19</v>
      </c>
      <c r="F25" s="4" t="s">
        <v>21</v>
      </c>
      <c r="G25" s="4" t="s">
        <v>20</v>
      </c>
      <c r="H25" s="4" t="s">
        <v>327</v>
      </c>
      <c r="I25" s="4" t="s">
        <v>23</v>
      </c>
      <c r="J25" s="4" t="s">
        <v>23</v>
      </c>
      <c r="K25" s="4" t="s">
        <v>23</v>
      </c>
      <c r="L25" s="4" t="s">
        <v>25</v>
      </c>
      <c r="M25" s="4" t="s">
        <v>25</v>
      </c>
      <c r="N25" s="4" t="s">
        <v>20</v>
      </c>
      <c r="O25" s="4" t="s">
        <v>66</v>
      </c>
      <c r="P25" s="4" t="s">
        <v>543</v>
      </c>
      <c r="Q25" s="4" t="s">
        <v>23</v>
      </c>
      <c r="R25" s="4" t="s">
        <v>19</v>
      </c>
      <c r="S25" s="4" t="s">
        <v>21</v>
      </c>
      <c r="T25" s="4" t="s">
        <v>24</v>
      </c>
      <c r="U25" s="4" t="s">
        <v>24</v>
      </c>
      <c r="V25" s="4" t="s">
        <v>21</v>
      </c>
      <c r="W25" s="4" t="s">
        <v>65</v>
      </c>
      <c r="X25" s="4" t="s">
        <v>23</v>
      </c>
      <c r="Y25" s="4" t="s">
        <v>21</v>
      </c>
      <c r="Z25" s="4" t="s">
        <v>23</v>
      </c>
      <c r="AA25" s="4" t="s">
        <v>20</v>
      </c>
      <c r="AB25" s="4" t="s">
        <v>868</v>
      </c>
      <c r="AC25" s="4" t="s">
        <v>24</v>
      </c>
      <c r="AD25" s="4" t="s">
        <v>921</v>
      </c>
      <c r="AE25" s="4" t="s">
        <v>22</v>
      </c>
      <c r="AF25" s="4" t="s">
        <v>19</v>
      </c>
      <c r="AG25" s="4" t="s">
        <v>19</v>
      </c>
      <c r="AH25" s="4" t="s">
        <v>1054</v>
      </c>
      <c r="AI25" s="4" t="s">
        <v>318</v>
      </c>
      <c r="AJ25" s="4" t="s">
        <v>1147</v>
      </c>
      <c r="AK25" s="4" t="s">
        <v>1282</v>
      </c>
      <c r="AL25" s="4" t="s">
        <v>1344</v>
      </c>
      <c r="AM25" s="4" t="s">
        <v>1428</v>
      </c>
      <c r="AN25" s="4" t="s">
        <v>1546</v>
      </c>
    </row>
    <row r="26" spans="1:40" x14ac:dyDescent="0.3">
      <c r="A26" s="4" t="s">
        <v>22</v>
      </c>
      <c r="B26" s="4" t="s">
        <v>23</v>
      </c>
      <c r="C26" s="4" t="s">
        <v>25</v>
      </c>
      <c r="D26" s="4" t="s">
        <v>22</v>
      </c>
      <c r="E26" s="4" t="s">
        <v>20</v>
      </c>
      <c r="F26" s="4" t="s">
        <v>22</v>
      </c>
      <c r="G26" s="4" t="s">
        <v>21</v>
      </c>
      <c r="H26" s="4" t="s">
        <v>17</v>
      </c>
      <c r="I26" s="4" t="s">
        <v>24</v>
      </c>
      <c r="J26" s="4" t="s">
        <v>25</v>
      </c>
      <c r="K26" s="4" t="s">
        <v>24</v>
      </c>
      <c r="L26" s="4" t="s">
        <v>21</v>
      </c>
      <c r="M26" s="4" t="s">
        <v>21</v>
      </c>
      <c r="N26" s="4" t="s">
        <v>21</v>
      </c>
      <c r="O26" s="4" t="s">
        <v>25</v>
      </c>
      <c r="P26" s="4" t="s">
        <v>19</v>
      </c>
      <c r="Q26" s="4" t="s">
        <v>25</v>
      </c>
      <c r="R26" s="4" t="s">
        <v>20</v>
      </c>
      <c r="S26" s="4" t="s">
        <v>65</v>
      </c>
      <c r="T26" s="4" t="s">
        <v>23</v>
      </c>
      <c r="U26" s="4" t="s">
        <v>23</v>
      </c>
      <c r="V26" s="4" t="s">
        <v>22</v>
      </c>
      <c r="W26" s="4" t="s">
        <v>24</v>
      </c>
      <c r="X26" s="4" t="s">
        <v>25</v>
      </c>
      <c r="Y26" s="4" t="s">
        <v>22</v>
      </c>
      <c r="Z26" s="4" t="s">
        <v>24</v>
      </c>
      <c r="AA26" s="4" t="s">
        <v>21</v>
      </c>
      <c r="AB26" s="4" t="s">
        <v>19</v>
      </c>
      <c r="AC26" s="4" t="s">
        <v>23</v>
      </c>
      <c r="AD26" s="4" t="s">
        <v>922</v>
      </c>
      <c r="AE26" s="4" t="s">
        <v>23</v>
      </c>
      <c r="AF26" s="4" t="s">
        <v>20</v>
      </c>
      <c r="AG26" s="4" t="s">
        <v>20</v>
      </c>
      <c r="AH26" s="4" t="s">
        <v>318</v>
      </c>
      <c r="AI26" s="4" t="s">
        <v>1100</v>
      </c>
      <c r="AJ26" s="4" t="s">
        <v>1148</v>
      </c>
      <c r="AK26" s="4" t="s">
        <v>1283</v>
      </c>
      <c r="AL26" s="4" t="s">
        <v>1345</v>
      </c>
      <c r="AM26" s="4" t="s">
        <v>1429</v>
      </c>
      <c r="AN26" s="4" t="s">
        <v>1547</v>
      </c>
    </row>
    <row r="27" spans="1:40" x14ac:dyDescent="0.3">
      <c r="A27" s="4" t="s">
        <v>23</v>
      </c>
      <c r="B27" s="4" t="s">
        <v>24</v>
      </c>
      <c r="C27" s="4" t="s">
        <v>21</v>
      </c>
      <c r="D27" s="4" t="s">
        <v>23</v>
      </c>
      <c r="E27" s="4" t="s">
        <v>21</v>
      </c>
      <c r="F27" s="4" t="s">
        <v>23</v>
      </c>
      <c r="G27" s="4" t="s">
        <v>22</v>
      </c>
      <c r="H27" s="4" t="s">
        <v>328</v>
      </c>
      <c r="I27" s="4" t="s">
        <v>23</v>
      </c>
      <c r="J27" s="4" t="s">
        <v>21</v>
      </c>
      <c r="K27" s="4" t="s">
        <v>23</v>
      </c>
      <c r="L27" s="4" t="s">
        <v>26</v>
      </c>
      <c r="M27" s="4" t="s">
        <v>26</v>
      </c>
      <c r="N27" s="4" t="s">
        <v>22</v>
      </c>
      <c r="O27" s="4" t="s">
        <v>21</v>
      </c>
      <c r="P27" s="4" t="s">
        <v>20</v>
      </c>
      <c r="Q27" s="4" t="s">
        <v>21</v>
      </c>
      <c r="R27" s="4" t="s">
        <v>21</v>
      </c>
      <c r="S27" s="4" t="s">
        <v>24</v>
      </c>
      <c r="T27" s="4" t="s">
        <v>25</v>
      </c>
      <c r="U27" s="4" t="s">
        <v>25</v>
      </c>
      <c r="V27" s="4" t="s">
        <v>23</v>
      </c>
      <c r="W27" s="4" t="s">
        <v>23</v>
      </c>
      <c r="X27" s="4" t="s">
        <v>21</v>
      </c>
      <c r="Y27" s="4" t="s">
        <v>23</v>
      </c>
      <c r="Z27" s="4" t="s">
        <v>23</v>
      </c>
      <c r="AA27" s="4" t="s">
        <v>22</v>
      </c>
      <c r="AB27" s="4" t="s">
        <v>20</v>
      </c>
      <c r="AC27" s="4" t="s">
        <v>25</v>
      </c>
      <c r="AD27" s="4" t="s">
        <v>17</v>
      </c>
      <c r="AE27" s="4" t="s">
        <v>24</v>
      </c>
      <c r="AF27" s="4" t="s">
        <v>21</v>
      </c>
      <c r="AG27" s="4" t="s">
        <v>21</v>
      </c>
      <c r="AH27" s="4" t="s">
        <v>1055</v>
      </c>
      <c r="AI27" s="4" t="s">
        <v>23</v>
      </c>
      <c r="AJ27" s="4" t="s">
        <v>1149</v>
      </c>
      <c r="AK27" s="4" t="s">
        <v>9</v>
      </c>
      <c r="AL27" s="4" t="s">
        <v>1346</v>
      </c>
      <c r="AM27" s="4" t="s">
        <v>1430</v>
      </c>
      <c r="AN27" s="4" t="s">
        <v>9</v>
      </c>
    </row>
    <row r="28" spans="1:40" x14ac:dyDescent="0.3">
      <c r="A28" s="4" t="s">
        <v>24</v>
      </c>
      <c r="B28" s="4" t="s">
        <v>23</v>
      </c>
      <c r="C28" s="4" t="s">
        <v>26</v>
      </c>
      <c r="D28" s="4" t="s">
        <v>24</v>
      </c>
      <c r="E28" s="4" t="s">
        <v>22</v>
      </c>
      <c r="F28" s="4" t="s">
        <v>24</v>
      </c>
      <c r="G28" s="4" t="s">
        <v>23</v>
      </c>
      <c r="H28" s="4" t="s">
        <v>19</v>
      </c>
      <c r="I28" s="4" t="s">
        <v>25</v>
      </c>
      <c r="J28" s="4" t="s">
        <v>26</v>
      </c>
      <c r="K28" s="4" t="s">
        <v>25</v>
      </c>
      <c r="L28" s="4" t="s">
        <v>27</v>
      </c>
      <c r="M28" s="4" t="s">
        <v>27</v>
      </c>
      <c r="N28" s="4" t="s">
        <v>23</v>
      </c>
      <c r="O28" s="4" t="s">
        <v>26</v>
      </c>
      <c r="P28" s="4" t="s">
        <v>21</v>
      </c>
      <c r="Q28" s="4" t="s">
        <v>26</v>
      </c>
      <c r="R28" s="4" t="s">
        <v>65</v>
      </c>
      <c r="S28" s="4" t="s">
        <v>23</v>
      </c>
      <c r="T28" s="4" t="s">
        <v>21</v>
      </c>
      <c r="U28" s="4" t="s">
        <v>21</v>
      </c>
      <c r="V28" s="4" t="s">
        <v>24</v>
      </c>
      <c r="W28" s="4" t="s">
        <v>25</v>
      </c>
      <c r="X28" s="4" t="s">
        <v>26</v>
      </c>
      <c r="Y28" s="4" t="s">
        <v>66</v>
      </c>
      <c r="Z28" s="4" t="s">
        <v>25</v>
      </c>
      <c r="AA28" s="4" t="s">
        <v>23</v>
      </c>
      <c r="AB28" s="4" t="s">
        <v>21</v>
      </c>
      <c r="AC28" s="4" t="s">
        <v>21</v>
      </c>
      <c r="AD28" s="4" t="s">
        <v>923</v>
      </c>
      <c r="AE28" s="4" t="s">
        <v>23</v>
      </c>
      <c r="AF28" s="4" t="s">
        <v>22</v>
      </c>
      <c r="AG28" s="4" t="s">
        <v>22</v>
      </c>
      <c r="AH28" s="4" t="s">
        <v>1056</v>
      </c>
      <c r="AI28" s="4" t="s">
        <v>1101</v>
      </c>
      <c r="AJ28" s="4" t="s">
        <v>9</v>
      </c>
      <c r="AK28" s="4" t="s">
        <v>1284</v>
      </c>
      <c r="AL28" s="4" t="s">
        <v>1347</v>
      </c>
      <c r="AM28" s="4" t="s">
        <v>1431</v>
      </c>
      <c r="AN28" s="4" t="s">
        <v>1548</v>
      </c>
    </row>
    <row r="29" spans="1:40" x14ac:dyDescent="0.3">
      <c r="A29" s="4" t="s">
        <v>23</v>
      </c>
      <c r="B29" s="4" t="s">
        <v>25</v>
      </c>
      <c r="C29" s="4" t="s">
        <v>27</v>
      </c>
      <c r="D29" s="4" t="s">
        <v>23</v>
      </c>
      <c r="E29" s="4" t="s">
        <v>23</v>
      </c>
      <c r="F29" s="4" t="s">
        <v>23</v>
      </c>
      <c r="G29" s="4" t="s">
        <v>24</v>
      </c>
      <c r="H29" s="4" t="s">
        <v>20</v>
      </c>
      <c r="I29" s="4" t="s">
        <v>21</v>
      </c>
      <c r="J29" s="4" t="s">
        <v>27</v>
      </c>
      <c r="K29" s="4" t="s">
        <v>21</v>
      </c>
      <c r="L29" s="4" t="s">
        <v>28</v>
      </c>
      <c r="M29" s="4" t="s">
        <v>28</v>
      </c>
      <c r="N29" s="4" t="s">
        <v>24</v>
      </c>
      <c r="O29" s="4" t="s">
        <v>27</v>
      </c>
      <c r="P29" s="4" t="s">
        <v>22</v>
      </c>
      <c r="Q29" s="4" t="s">
        <v>27</v>
      </c>
      <c r="R29" s="4" t="s">
        <v>66</v>
      </c>
      <c r="S29" s="4" t="s">
        <v>25</v>
      </c>
      <c r="T29" s="4" t="s">
        <v>26</v>
      </c>
      <c r="U29" s="4" t="s">
        <v>26</v>
      </c>
      <c r="V29" s="4" t="s">
        <v>23</v>
      </c>
      <c r="W29" s="4" t="s">
        <v>21</v>
      </c>
      <c r="X29" s="4" t="s">
        <v>27</v>
      </c>
      <c r="Y29" s="4" t="s">
        <v>25</v>
      </c>
      <c r="Z29" s="4" t="s">
        <v>21</v>
      </c>
      <c r="AA29" s="4" t="s">
        <v>24</v>
      </c>
      <c r="AB29" s="4" t="s">
        <v>65</v>
      </c>
      <c r="AC29" s="4" t="s">
        <v>26</v>
      </c>
      <c r="AD29" s="4" t="s">
        <v>19</v>
      </c>
      <c r="AE29" s="4" t="s">
        <v>25</v>
      </c>
      <c r="AF29" s="4" t="s">
        <v>23</v>
      </c>
      <c r="AG29" s="4" t="s">
        <v>23</v>
      </c>
      <c r="AH29" s="4" t="s">
        <v>1057</v>
      </c>
      <c r="AI29" s="4" t="s">
        <v>1102</v>
      </c>
      <c r="AJ29" s="4" t="s">
        <v>1150</v>
      </c>
      <c r="AK29" s="4" t="s">
        <v>17</v>
      </c>
      <c r="AL29" s="4" t="s">
        <v>1348</v>
      </c>
      <c r="AM29" s="4" t="s">
        <v>1432</v>
      </c>
      <c r="AN29" s="4" t="s">
        <v>9</v>
      </c>
    </row>
    <row r="30" spans="1:40" x14ac:dyDescent="0.3">
      <c r="A30" s="4" t="s">
        <v>25</v>
      </c>
      <c r="B30" s="4" t="s">
        <v>21</v>
      </c>
      <c r="C30" s="4" t="s">
        <v>28</v>
      </c>
      <c r="D30" s="4" t="s">
        <v>25</v>
      </c>
      <c r="E30" s="4" t="s">
        <v>24</v>
      </c>
      <c r="F30" s="4" t="s">
        <v>25</v>
      </c>
      <c r="G30" s="4" t="s">
        <v>23</v>
      </c>
      <c r="H30" s="4" t="s">
        <v>21</v>
      </c>
      <c r="I30" s="4" t="s">
        <v>26</v>
      </c>
      <c r="J30" s="4" t="s">
        <v>28</v>
      </c>
      <c r="K30" s="4" t="s">
        <v>26</v>
      </c>
      <c r="L30" s="4" t="s">
        <v>29</v>
      </c>
      <c r="M30" s="4" t="s">
        <v>29</v>
      </c>
      <c r="N30" s="4" t="s">
        <v>23</v>
      </c>
      <c r="O30" s="4" t="s">
        <v>28</v>
      </c>
      <c r="P30" s="4" t="s">
        <v>23</v>
      </c>
      <c r="Q30" s="4" t="s">
        <v>28</v>
      </c>
      <c r="R30" s="4" t="s">
        <v>25</v>
      </c>
      <c r="S30" s="4" t="s">
        <v>21</v>
      </c>
      <c r="T30" s="4" t="s">
        <v>27</v>
      </c>
      <c r="U30" s="4" t="s">
        <v>27</v>
      </c>
      <c r="V30" s="4" t="s">
        <v>25</v>
      </c>
      <c r="W30" s="4" t="s">
        <v>26</v>
      </c>
      <c r="X30" s="4" t="s">
        <v>28</v>
      </c>
      <c r="Y30" s="4" t="s">
        <v>21</v>
      </c>
      <c r="Z30" s="4" t="s">
        <v>26</v>
      </c>
      <c r="AA30" s="4" t="s">
        <v>23</v>
      </c>
      <c r="AB30" s="4" t="s">
        <v>24</v>
      </c>
      <c r="AC30" s="4" t="s">
        <v>27</v>
      </c>
      <c r="AD30" s="4" t="s">
        <v>20</v>
      </c>
      <c r="AE30" s="4" t="s">
        <v>21</v>
      </c>
      <c r="AF30" s="4" t="s">
        <v>24</v>
      </c>
      <c r="AG30" s="4" t="s">
        <v>24</v>
      </c>
      <c r="AH30" s="4" t="s">
        <v>1058</v>
      </c>
      <c r="AI30" s="4" t="s">
        <v>17</v>
      </c>
      <c r="AJ30" s="4" t="s">
        <v>1151</v>
      </c>
      <c r="AK30" s="4" t="s">
        <v>1285</v>
      </c>
      <c r="AL30" s="4" t="s">
        <v>1349</v>
      </c>
      <c r="AM30" s="4" t="s">
        <v>9</v>
      </c>
      <c r="AN30" s="4" t="s">
        <v>1549</v>
      </c>
    </row>
    <row r="31" spans="1:40" x14ac:dyDescent="0.3">
      <c r="A31" s="4" t="s">
        <v>21</v>
      </c>
      <c r="B31" s="4" t="s">
        <v>26</v>
      </c>
      <c r="C31" s="4" t="s">
        <v>29</v>
      </c>
      <c r="D31" s="4" t="s">
        <v>21</v>
      </c>
      <c r="E31" s="4" t="s">
        <v>23</v>
      </c>
      <c r="F31" s="4" t="s">
        <v>21</v>
      </c>
      <c r="G31" s="4" t="s">
        <v>25</v>
      </c>
      <c r="H31" s="4" t="s">
        <v>22</v>
      </c>
      <c r="I31" s="4" t="s">
        <v>27</v>
      </c>
      <c r="J31" s="4" t="s">
        <v>29</v>
      </c>
      <c r="K31" s="4" t="s">
        <v>27</v>
      </c>
      <c r="L31" s="4" t="s">
        <v>30</v>
      </c>
      <c r="M31" s="4" t="s">
        <v>30</v>
      </c>
      <c r="N31" s="4" t="s">
        <v>25</v>
      </c>
      <c r="O31" s="4" t="s">
        <v>29</v>
      </c>
      <c r="P31" s="4" t="s">
        <v>24</v>
      </c>
      <c r="Q31" s="4" t="s">
        <v>29</v>
      </c>
      <c r="R31" s="4" t="s">
        <v>21</v>
      </c>
      <c r="S31" s="4" t="s">
        <v>26</v>
      </c>
      <c r="T31" s="4" t="s">
        <v>28</v>
      </c>
      <c r="U31" s="4" t="s">
        <v>28</v>
      </c>
      <c r="V31" s="4" t="s">
        <v>21</v>
      </c>
      <c r="W31" s="4" t="s">
        <v>27</v>
      </c>
      <c r="X31" s="4" t="s">
        <v>29</v>
      </c>
      <c r="Y31" s="4" t="s">
        <v>26</v>
      </c>
      <c r="Z31" s="4" t="s">
        <v>27</v>
      </c>
      <c r="AA31" s="4" t="s">
        <v>25</v>
      </c>
      <c r="AB31" s="4" t="s">
        <v>23</v>
      </c>
      <c r="AC31" s="4" t="s">
        <v>28</v>
      </c>
      <c r="AD31" s="4" t="s">
        <v>21</v>
      </c>
      <c r="AE31" s="4" t="s">
        <v>26</v>
      </c>
      <c r="AF31" s="4" t="s">
        <v>23</v>
      </c>
      <c r="AG31" s="4" t="s">
        <v>23</v>
      </c>
      <c r="AH31" s="4" t="s">
        <v>17</v>
      </c>
      <c r="AI31" s="4" t="s">
        <v>1103</v>
      </c>
      <c r="AJ31" s="4" t="s">
        <v>9</v>
      </c>
      <c r="AK31" s="4" t="s">
        <v>9</v>
      </c>
      <c r="AL31" s="4" t="s">
        <v>1350</v>
      </c>
      <c r="AM31" s="4" t="s">
        <v>1433</v>
      </c>
      <c r="AN31" s="4" t="s">
        <v>1550</v>
      </c>
    </row>
    <row r="32" spans="1:40" x14ac:dyDescent="0.3">
      <c r="A32" s="4" t="s">
        <v>26</v>
      </c>
      <c r="B32" s="4" t="s">
        <v>27</v>
      </c>
      <c r="C32" s="4" t="s">
        <v>30</v>
      </c>
      <c r="D32" s="4" t="s">
        <v>26</v>
      </c>
      <c r="E32" s="4" t="s">
        <v>25</v>
      </c>
      <c r="F32" s="4" t="s">
        <v>26</v>
      </c>
      <c r="G32" s="4" t="s">
        <v>21</v>
      </c>
      <c r="H32" s="4" t="s">
        <v>23</v>
      </c>
      <c r="I32" s="4" t="s">
        <v>28</v>
      </c>
      <c r="J32" s="4" t="s">
        <v>30</v>
      </c>
      <c r="K32" s="4" t="s">
        <v>28</v>
      </c>
      <c r="L32" s="4" t="s">
        <v>31</v>
      </c>
      <c r="M32" s="4" t="s">
        <v>31</v>
      </c>
      <c r="N32" s="4" t="s">
        <v>21</v>
      </c>
      <c r="O32" s="4" t="s">
        <v>30</v>
      </c>
      <c r="P32" s="4" t="s">
        <v>23</v>
      </c>
      <c r="Q32" s="4" t="s">
        <v>30</v>
      </c>
      <c r="R32" s="4" t="s">
        <v>26</v>
      </c>
      <c r="S32" s="4" t="s">
        <v>27</v>
      </c>
      <c r="T32" s="4" t="s">
        <v>29</v>
      </c>
      <c r="U32" s="4" t="s">
        <v>29</v>
      </c>
      <c r="V32" s="4" t="s">
        <v>26</v>
      </c>
      <c r="W32" s="4" t="s">
        <v>28</v>
      </c>
      <c r="X32" s="4" t="s">
        <v>30</v>
      </c>
      <c r="Y32" s="4" t="s">
        <v>27</v>
      </c>
      <c r="Z32" s="4" t="s">
        <v>28</v>
      </c>
      <c r="AA32" s="4" t="s">
        <v>21</v>
      </c>
      <c r="AB32" s="4" t="s">
        <v>25</v>
      </c>
      <c r="AC32" s="4" t="s">
        <v>29</v>
      </c>
      <c r="AD32" s="4" t="s">
        <v>22</v>
      </c>
      <c r="AE32" s="4" t="s">
        <v>27</v>
      </c>
      <c r="AF32" s="4" t="s">
        <v>25</v>
      </c>
      <c r="AG32" s="4" t="s">
        <v>25</v>
      </c>
      <c r="AH32" s="4" t="s">
        <v>1059</v>
      </c>
      <c r="AI32" s="4" t="s">
        <v>19</v>
      </c>
      <c r="AJ32" s="4" t="s">
        <v>1152</v>
      </c>
      <c r="AK32" s="4" t="s">
        <v>1286</v>
      </c>
      <c r="AL32" s="4" t="s">
        <v>1351</v>
      </c>
      <c r="AM32" s="4" t="s">
        <v>1434</v>
      </c>
      <c r="AN32" s="4" t="s">
        <v>1551</v>
      </c>
    </row>
    <row r="33" spans="1:40" x14ac:dyDescent="0.3">
      <c r="A33" s="4" t="s">
        <v>27</v>
      </c>
      <c r="B33" s="4" t="s">
        <v>28</v>
      </c>
      <c r="C33" s="4" t="s">
        <v>31</v>
      </c>
      <c r="D33" s="4" t="s">
        <v>27</v>
      </c>
      <c r="E33" s="4" t="s">
        <v>21</v>
      </c>
      <c r="F33" s="4" t="s">
        <v>27</v>
      </c>
      <c r="G33" s="4" t="s">
        <v>26</v>
      </c>
      <c r="H33" s="4" t="s">
        <v>24</v>
      </c>
      <c r="I33" s="4" t="s">
        <v>29</v>
      </c>
      <c r="J33" s="4" t="s">
        <v>31</v>
      </c>
      <c r="K33" s="4" t="s">
        <v>29</v>
      </c>
      <c r="L33" s="4" t="s">
        <v>32</v>
      </c>
      <c r="M33" s="4" t="s">
        <v>32</v>
      </c>
      <c r="N33" s="4" t="s">
        <v>26</v>
      </c>
      <c r="O33" s="4" t="s">
        <v>31</v>
      </c>
      <c r="P33" s="4" t="s">
        <v>25</v>
      </c>
      <c r="Q33" s="4" t="s">
        <v>31</v>
      </c>
      <c r="R33" s="4" t="s">
        <v>27</v>
      </c>
      <c r="S33" s="4" t="s">
        <v>28</v>
      </c>
      <c r="T33" s="4" t="s">
        <v>30</v>
      </c>
      <c r="U33" s="4" t="s">
        <v>30</v>
      </c>
      <c r="V33" s="4" t="s">
        <v>27</v>
      </c>
      <c r="W33" s="4" t="s">
        <v>29</v>
      </c>
      <c r="X33" s="4" t="s">
        <v>31</v>
      </c>
      <c r="Y33" s="4" t="s">
        <v>28</v>
      </c>
      <c r="Z33" s="4" t="s">
        <v>29</v>
      </c>
      <c r="AA33" s="4" t="s">
        <v>26</v>
      </c>
      <c r="AB33" s="4" t="s">
        <v>21</v>
      </c>
      <c r="AC33" s="4" t="s">
        <v>30</v>
      </c>
      <c r="AD33" s="4" t="s">
        <v>23</v>
      </c>
      <c r="AE33" s="4" t="s">
        <v>28</v>
      </c>
      <c r="AF33" s="4" t="s">
        <v>21</v>
      </c>
      <c r="AG33" s="4" t="s">
        <v>21</v>
      </c>
      <c r="AH33" s="4" t="s">
        <v>19</v>
      </c>
      <c r="AI33" s="4" t="s">
        <v>20</v>
      </c>
      <c r="AJ33" s="4" t="s">
        <v>17</v>
      </c>
      <c r="AK33" s="4" t="s">
        <v>23</v>
      </c>
      <c r="AL33" s="4" t="s">
        <v>9</v>
      </c>
      <c r="AM33" s="4" t="s">
        <v>11</v>
      </c>
      <c r="AN33" s="4" t="s">
        <v>11</v>
      </c>
    </row>
    <row r="34" spans="1:40" x14ac:dyDescent="0.3">
      <c r="A34" s="4" t="s">
        <v>28</v>
      </c>
      <c r="B34" s="4" t="s">
        <v>29</v>
      </c>
      <c r="C34" s="4" t="s">
        <v>32</v>
      </c>
      <c r="D34" s="4" t="s">
        <v>28</v>
      </c>
      <c r="E34" s="4" t="s">
        <v>26</v>
      </c>
      <c r="F34" s="4" t="s">
        <v>28</v>
      </c>
      <c r="G34" s="4" t="s">
        <v>27</v>
      </c>
      <c r="H34" s="4" t="s">
        <v>23</v>
      </c>
      <c r="I34" s="4" t="s">
        <v>30</v>
      </c>
      <c r="J34" s="4" t="s">
        <v>32</v>
      </c>
      <c r="K34" s="4" t="s">
        <v>30</v>
      </c>
      <c r="L34" s="4">
        <v>1830</v>
      </c>
      <c r="M34" s="4">
        <v>4103</v>
      </c>
      <c r="N34" s="4" t="s">
        <v>27</v>
      </c>
      <c r="O34" s="4" t="s">
        <v>32</v>
      </c>
      <c r="P34" s="4" t="s">
        <v>21</v>
      </c>
      <c r="Q34" s="4" t="s">
        <v>32</v>
      </c>
      <c r="R34" s="4" t="s">
        <v>28</v>
      </c>
      <c r="S34" s="4" t="s">
        <v>29</v>
      </c>
      <c r="T34" s="4" t="s">
        <v>31</v>
      </c>
      <c r="U34" s="4" t="s">
        <v>31</v>
      </c>
      <c r="V34" s="4" t="s">
        <v>28</v>
      </c>
      <c r="W34" s="4" t="s">
        <v>30</v>
      </c>
      <c r="X34" s="4" t="s">
        <v>32</v>
      </c>
      <c r="Y34" s="4" t="s">
        <v>29</v>
      </c>
      <c r="Z34" s="4" t="s">
        <v>30</v>
      </c>
      <c r="AA34" s="4" t="s">
        <v>27</v>
      </c>
      <c r="AB34" s="4" t="s">
        <v>26</v>
      </c>
      <c r="AC34" s="4" t="s">
        <v>31</v>
      </c>
      <c r="AD34" s="4" t="s">
        <v>66</v>
      </c>
      <c r="AE34" s="4" t="s">
        <v>29</v>
      </c>
      <c r="AF34" s="4" t="s">
        <v>26</v>
      </c>
      <c r="AG34" s="4" t="s">
        <v>26</v>
      </c>
      <c r="AH34" s="4" t="s">
        <v>20</v>
      </c>
      <c r="AI34" s="4" t="s">
        <v>21</v>
      </c>
      <c r="AJ34" s="4" t="s">
        <v>1153</v>
      </c>
      <c r="AK34" s="4" t="s">
        <v>1287</v>
      </c>
      <c r="AL34" s="4" t="s">
        <v>1352</v>
      </c>
      <c r="AM34" s="4" t="s">
        <v>1435</v>
      </c>
      <c r="AN34" s="4" t="s">
        <v>1552</v>
      </c>
    </row>
    <row r="35" spans="1:40" x14ac:dyDescent="0.3">
      <c r="A35" s="4" t="s">
        <v>29</v>
      </c>
      <c r="B35" s="4" t="s">
        <v>30</v>
      </c>
      <c r="C35" s="4">
        <v>2104</v>
      </c>
      <c r="D35" s="4" t="s">
        <v>29</v>
      </c>
      <c r="E35" s="4" t="s">
        <v>27</v>
      </c>
      <c r="F35" s="4" t="s">
        <v>29</v>
      </c>
      <c r="G35" s="4" t="s">
        <v>28</v>
      </c>
      <c r="H35" s="4" t="s">
        <v>25</v>
      </c>
      <c r="I35" s="4" t="s">
        <v>31</v>
      </c>
      <c r="J35" s="4">
        <v>1151</v>
      </c>
      <c r="K35" s="4" t="s">
        <v>31</v>
      </c>
      <c r="L35" s="4">
        <v>837</v>
      </c>
      <c r="M35" s="4">
        <v>575</v>
      </c>
      <c r="N35" s="4" t="s">
        <v>28</v>
      </c>
      <c r="O35" s="4">
        <v>1347</v>
      </c>
      <c r="P35" s="4" t="s">
        <v>26</v>
      </c>
      <c r="Q35" s="4">
        <v>1691</v>
      </c>
      <c r="R35" s="4" t="s">
        <v>29</v>
      </c>
      <c r="S35" s="4" t="s">
        <v>30</v>
      </c>
      <c r="T35" s="4" t="s">
        <v>32</v>
      </c>
      <c r="U35" s="4" t="s">
        <v>32</v>
      </c>
      <c r="V35" s="4" t="s">
        <v>29</v>
      </c>
      <c r="W35" s="4" t="s">
        <v>31</v>
      </c>
      <c r="X35" s="4">
        <v>561</v>
      </c>
      <c r="Y35" s="4" t="s">
        <v>30</v>
      </c>
      <c r="Z35" s="4" t="s">
        <v>31</v>
      </c>
      <c r="AA35" s="4" t="s">
        <v>28</v>
      </c>
      <c r="AB35" s="4" t="s">
        <v>27</v>
      </c>
      <c r="AC35" s="4" t="s">
        <v>32</v>
      </c>
      <c r="AD35" s="4" t="s">
        <v>25</v>
      </c>
      <c r="AE35" s="4" t="s">
        <v>30</v>
      </c>
      <c r="AF35" s="4" t="s">
        <v>27</v>
      </c>
      <c r="AG35" s="4" t="s">
        <v>27</v>
      </c>
      <c r="AH35" s="4" t="s">
        <v>21</v>
      </c>
      <c r="AI35" s="4" t="s">
        <v>65</v>
      </c>
      <c r="AJ35" s="4" t="s">
        <v>9</v>
      </c>
      <c r="AK35" s="4" t="s">
        <v>538</v>
      </c>
      <c r="AL35" s="4" t="s">
        <v>9</v>
      </c>
      <c r="AM35" s="4" t="s">
        <v>1436</v>
      </c>
      <c r="AN35" s="4" t="s">
        <v>9</v>
      </c>
    </row>
    <row r="36" spans="1:40" x14ac:dyDescent="0.3">
      <c r="A36" s="4" t="s">
        <v>30</v>
      </c>
      <c r="B36" s="4" t="s">
        <v>31</v>
      </c>
      <c r="C36" s="4">
        <v>820</v>
      </c>
      <c r="D36" s="4" t="s">
        <v>30</v>
      </c>
      <c r="E36" s="4" t="s">
        <v>28</v>
      </c>
      <c r="F36" s="4" t="s">
        <v>30</v>
      </c>
      <c r="G36" s="4" t="s">
        <v>29</v>
      </c>
      <c r="H36" s="4" t="s">
        <v>21</v>
      </c>
      <c r="I36" s="4" t="s">
        <v>32</v>
      </c>
      <c r="J36" s="4">
        <v>456</v>
      </c>
      <c r="K36" s="4" t="s">
        <v>32</v>
      </c>
      <c r="L36" s="6">
        <v>0.45739999999999997</v>
      </c>
      <c r="M36" s="6">
        <v>0.1401</v>
      </c>
      <c r="N36" s="4" t="s">
        <v>29</v>
      </c>
      <c r="O36" s="4">
        <v>681</v>
      </c>
      <c r="P36" s="4" t="s">
        <v>27</v>
      </c>
      <c r="Q36" s="4">
        <v>508</v>
      </c>
      <c r="R36" s="4" t="s">
        <v>30</v>
      </c>
      <c r="S36" s="4" t="s">
        <v>31</v>
      </c>
      <c r="T36" s="4">
        <v>2168</v>
      </c>
      <c r="U36" s="4">
        <v>1786</v>
      </c>
      <c r="V36" s="4" t="s">
        <v>30</v>
      </c>
      <c r="W36" s="4" t="s">
        <v>32</v>
      </c>
      <c r="X36" s="4">
        <v>211</v>
      </c>
      <c r="Y36" s="4" t="s">
        <v>31</v>
      </c>
      <c r="Z36" s="4" t="s">
        <v>32</v>
      </c>
      <c r="AA36" s="4" t="s">
        <v>29</v>
      </c>
      <c r="AB36" s="4" t="s">
        <v>28</v>
      </c>
      <c r="AC36" s="4">
        <v>2455</v>
      </c>
      <c r="AD36" s="4" t="s">
        <v>21</v>
      </c>
      <c r="AE36" s="4" t="s">
        <v>31</v>
      </c>
      <c r="AF36" s="4" t="s">
        <v>28</v>
      </c>
      <c r="AG36" s="4" t="s">
        <v>28</v>
      </c>
      <c r="AH36" s="4" t="s">
        <v>65</v>
      </c>
      <c r="AI36" s="4" t="s">
        <v>24</v>
      </c>
      <c r="AJ36" s="4" t="s">
        <v>1154</v>
      </c>
      <c r="AK36" s="4" t="s">
        <v>1288</v>
      </c>
      <c r="AL36" s="4" t="s">
        <v>1353</v>
      </c>
      <c r="AM36" s="4" t="s">
        <v>1437</v>
      </c>
      <c r="AN36" s="4" t="s">
        <v>1553</v>
      </c>
    </row>
    <row r="37" spans="1:40" x14ac:dyDescent="0.3">
      <c r="A37" s="4" t="s">
        <v>31</v>
      </c>
      <c r="B37" s="4" t="s">
        <v>32</v>
      </c>
      <c r="C37" s="6">
        <v>0.38969999999999999</v>
      </c>
      <c r="D37" s="4" t="s">
        <v>31</v>
      </c>
      <c r="E37" s="4" t="s">
        <v>29</v>
      </c>
      <c r="F37" s="4" t="s">
        <v>31</v>
      </c>
      <c r="G37" s="4" t="s">
        <v>30</v>
      </c>
      <c r="H37" s="4" t="s">
        <v>26</v>
      </c>
      <c r="I37" s="4">
        <v>1810</v>
      </c>
      <c r="J37" s="6">
        <v>0.3962</v>
      </c>
      <c r="K37" s="4">
        <v>970</v>
      </c>
      <c r="L37" s="4">
        <v>1830</v>
      </c>
      <c r="M37" s="4">
        <v>4103</v>
      </c>
      <c r="N37" s="4" t="s">
        <v>30</v>
      </c>
      <c r="O37" s="6">
        <v>0.50560000000000005</v>
      </c>
      <c r="P37" s="4" t="s">
        <v>28</v>
      </c>
      <c r="Q37" s="6">
        <v>0.3004</v>
      </c>
      <c r="R37" s="4" t="s">
        <v>31</v>
      </c>
      <c r="S37" s="4" t="s">
        <v>32</v>
      </c>
      <c r="T37" s="4">
        <v>921</v>
      </c>
      <c r="U37" s="4">
        <v>860</v>
      </c>
      <c r="V37" s="4" t="s">
        <v>31</v>
      </c>
      <c r="W37" s="4">
        <v>2240</v>
      </c>
      <c r="X37" s="6">
        <v>0.37609999999999999</v>
      </c>
      <c r="Y37" s="4" t="s">
        <v>32</v>
      </c>
      <c r="Z37" s="4">
        <v>1787</v>
      </c>
      <c r="AA37" s="4" t="s">
        <v>30</v>
      </c>
      <c r="AB37" s="4" t="s">
        <v>29</v>
      </c>
      <c r="AC37" s="4">
        <v>970</v>
      </c>
      <c r="AD37" s="4" t="s">
        <v>26</v>
      </c>
      <c r="AE37" s="4" t="s">
        <v>32</v>
      </c>
      <c r="AF37" s="4" t="s">
        <v>29</v>
      </c>
      <c r="AG37" s="4" t="s">
        <v>29</v>
      </c>
      <c r="AH37" s="4" t="s">
        <v>24</v>
      </c>
      <c r="AI37" s="4" t="s">
        <v>23</v>
      </c>
      <c r="AJ37" s="4" t="s">
        <v>9</v>
      </c>
      <c r="AK37" s="4" t="s">
        <v>538</v>
      </c>
      <c r="AL37" s="4" t="s">
        <v>9</v>
      </c>
      <c r="AM37" s="4" t="s">
        <v>1438</v>
      </c>
      <c r="AN37" s="4" t="s">
        <v>1554</v>
      </c>
    </row>
    <row r="38" spans="1:40" x14ac:dyDescent="0.3">
      <c r="A38" s="4" t="s">
        <v>32</v>
      </c>
      <c r="B38" s="4">
        <v>2278</v>
      </c>
      <c r="C38" s="4">
        <v>2104</v>
      </c>
      <c r="D38" s="4" t="s">
        <v>32</v>
      </c>
      <c r="E38" s="4" t="s">
        <v>30</v>
      </c>
      <c r="F38" s="4" t="s">
        <v>32</v>
      </c>
      <c r="G38" s="4" t="s">
        <v>31</v>
      </c>
      <c r="H38" s="4" t="s">
        <v>27</v>
      </c>
      <c r="I38" s="4">
        <v>712</v>
      </c>
      <c r="J38" s="4">
        <v>1151</v>
      </c>
      <c r="K38" s="4">
        <v>358</v>
      </c>
      <c r="L38" s="4">
        <v>837</v>
      </c>
      <c r="M38" s="4">
        <v>575</v>
      </c>
      <c r="N38" s="4" t="s">
        <v>31</v>
      </c>
      <c r="O38" s="4">
        <v>1347</v>
      </c>
      <c r="P38" s="4" t="s">
        <v>29</v>
      </c>
      <c r="Q38" s="4">
        <v>1691</v>
      </c>
      <c r="R38" s="4" t="s">
        <v>32</v>
      </c>
      <c r="S38" s="4">
        <v>1894</v>
      </c>
      <c r="T38" s="6">
        <v>0.42480000000000001</v>
      </c>
      <c r="U38" s="6">
        <v>0.48149999999999998</v>
      </c>
      <c r="V38" s="4" t="s">
        <v>32</v>
      </c>
      <c r="W38" s="4">
        <v>901</v>
      </c>
      <c r="X38" s="4">
        <v>561</v>
      </c>
      <c r="Y38" s="4">
        <v>2372</v>
      </c>
      <c r="Z38" s="4">
        <v>790</v>
      </c>
      <c r="AA38" s="4" t="s">
        <v>31</v>
      </c>
      <c r="AB38" s="4" t="s">
        <v>30</v>
      </c>
      <c r="AC38" s="6">
        <v>0.39510000000000001</v>
      </c>
      <c r="AD38" s="4" t="s">
        <v>27</v>
      </c>
      <c r="AE38" s="4">
        <v>1933</v>
      </c>
      <c r="AF38" s="4" t="s">
        <v>30</v>
      </c>
      <c r="AG38" s="4" t="s">
        <v>30</v>
      </c>
      <c r="AH38" s="4" t="s">
        <v>23</v>
      </c>
      <c r="AI38" s="4" t="s">
        <v>25</v>
      </c>
      <c r="AJ38" s="4" t="s">
        <v>1155</v>
      </c>
      <c r="AK38" s="4" t="s">
        <v>1289</v>
      </c>
      <c r="AL38" s="4" t="s">
        <v>1354</v>
      </c>
      <c r="AM38" s="4" t="s">
        <v>17</v>
      </c>
      <c r="AN38" s="4" t="s">
        <v>23</v>
      </c>
    </row>
    <row r="39" spans="1:40" x14ac:dyDescent="0.3">
      <c r="A39" s="4">
        <v>2633</v>
      </c>
      <c r="B39" s="4">
        <v>944</v>
      </c>
      <c r="C39" s="4">
        <v>817</v>
      </c>
      <c r="D39" s="4">
        <v>2713</v>
      </c>
      <c r="E39" s="4" t="s">
        <v>31</v>
      </c>
      <c r="F39" s="4">
        <v>2775</v>
      </c>
      <c r="G39" s="4" t="s">
        <v>32</v>
      </c>
      <c r="H39" s="4" t="s">
        <v>28</v>
      </c>
      <c r="I39" s="6">
        <v>0.39340000000000003</v>
      </c>
      <c r="J39" s="4">
        <v>455</v>
      </c>
      <c r="K39" s="6">
        <v>0.36909999999999998</v>
      </c>
      <c r="L39" s="4">
        <v>39</v>
      </c>
      <c r="M39" s="4">
        <v>18</v>
      </c>
      <c r="N39" s="4" t="s">
        <v>32</v>
      </c>
      <c r="O39" s="4">
        <v>678</v>
      </c>
      <c r="P39" s="4" t="s">
        <v>30</v>
      </c>
      <c r="Q39" s="4">
        <v>504</v>
      </c>
      <c r="R39" s="4">
        <v>1321</v>
      </c>
      <c r="S39" s="4">
        <v>977</v>
      </c>
      <c r="T39" s="4">
        <v>2168</v>
      </c>
      <c r="U39" s="4">
        <v>1786</v>
      </c>
      <c r="V39" s="4">
        <v>946</v>
      </c>
      <c r="W39" s="6">
        <v>0.4022</v>
      </c>
      <c r="X39" s="4">
        <v>210</v>
      </c>
      <c r="Y39" s="4">
        <v>1143</v>
      </c>
      <c r="Z39" s="6">
        <v>0.44209999999999999</v>
      </c>
      <c r="AA39" s="4" t="s">
        <v>32</v>
      </c>
      <c r="AB39" s="4" t="s">
        <v>31</v>
      </c>
      <c r="AC39" s="4">
        <v>2455</v>
      </c>
      <c r="AD39" s="4" t="s">
        <v>28</v>
      </c>
      <c r="AE39" s="4">
        <v>872</v>
      </c>
      <c r="AF39" s="4" t="s">
        <v>31</v>
      </c>
      <c r="AG39" s="4" t="s">
        <v>31</v>
      </c>
      <c r="AH39" s="4" t="s">
        <v>25</v>
      </c>
      <c r="AI39" s="4" t="s">
        <v>21</v>
      </c>
      <c r="AJ39" s="4" t="s">
        <v>1156</v>
      </c>
      <c r="AK39" s="4" t="s">
        <v>9</v>
      </c>
      <c r="AL39" s="4" t="s">
        <v>11</v>
      </c>
      <c r="AM39" s="4" t="s">
        <v>1439</v>
      </c>
      <c r="AN39" s="4" t="s">
        <v>1555</v>
      </c>
    </row>
    <row r="40" spans="1:40" x14ac:dyDescent="0.3">
      <c r="A40" s="4">
        <v>1094</v>
      </c>
      <c r="B40" s="6">
        <v>0.41439999999999999</v>
      </c>
      <c r="C40" s="4">
        <v>33</v>
      </c>
      <c r="D40" s="4">
        <v>971</v>
      </c>
      <c r="E40" s="4" t="s">
        <v>32</v>
      </c>
      <c r="F40" s="4">
        <v>1098</v>
      </c>
      <c r="G40" s="4">
        <v>1914</v>
      </c>
      <c r="H40" s="4" t="s">
        <v>29</v>
      </c>
      <c r="I40" s="4">
        <v>1810</v>
      </c>
      <c r="J40" s="4">
        <v>16</v>
      </c>
      <c r="K40" s="4">
        <v>970</v>
      </c>
      <c r="L40" s="4">
        <v>203</v>
      </c>
      <c r="M40" s="4">
        <v>156</v>
      </c>
      <c r="N40" s="4">
        <v>1287</v>
      </c>
      <c r="O40" s="4">
        <v>18</v>
      </c>
      <c r="P40" s="4" t="s">
        <v>31</v>
      </c>
      <c r="Q40" s="4">
        <v>24</v>
      </c>
      <c r="R40" s="4">
        <v>491</v>
      </c>
      <c r="S40" s="6">
        <v>0.51580000000000004</v>
      </c>
      <c r="T40" s="4">
        <v>919</v>
      </c>
      <c r="U40" s="4">
        <v>860</v>
      </c>
      <c r="V40" s="4">
        <v>405</v>
      </c>
      <c r="W40" s="4">
        <v>2240</v>
      </c>
      <c r="X40" s="4">
        <v>7</v>
      </c>
      <c r="Y40" s="6">
        <v>0.4819</v>
      </c>
      <c r="Z40" s="4">
        <v>1787</v>
      </c>
      <c r="AA40" s="4">
        <v>1681</v>
      </c>
      <c r="AB40" s="4" t="s">
        <v>32</v>
      </c>
      <c r="AC40" s="4">
        <v>968</v>
      </c>
      <c r="AD40" s="4" t="s">
        <v>29</v>
      </c>
      <c r="AE40" s="6">
        <v>0.4511</v>
      </c>
      <c r="AF40" s="4" t="s">
        <v>32</v>
      </c>
      <c r="AG40" s="4" t="s">
        <v>32</v>
      </c>
      <c r="AH40" s="4" t="s">
        <v>21</v>
      </c>
      <c r="AI40" s="4" t="s">
        <v>26</v>
      </c>
      <c r="AJ40" s="4" t="s">
        <v>9</v>
      </c>
      <c r="AK40" s="4" t="s">
        <v>1290</v>
      </c>
      <c r="AL40" s="4" t="s">
        <v>1355</v>
      </c>
      <c r="AM40" s="4" t="s">
        <v>9</v>
      </c>
      <c r="AN40" s="4" t="s">
        <v>1556</v>
      </c>
    </row>
    <row r="41" spans="1:40" x14ac:dyDescent="0.3">
      <c r="A41" s="6">
        <v>0.41549999999999998</v>
      </c>
      <c r="B41" s="4">
        <v>2278</v>
      </c>
      <c r="C41" s="4">
        <v>214</v>
      </c>
      <c r="D41" s="6">
        <v>0.3579</v>
      </c>
      <c r="E41" s="4">
        <v>559</v>
      </c>
      <c r="F41" s="6">
        <v>0.3957</v>
      </c>
      <c r="G41" s="4">
        <v>681</v>
      </c>
      <c r="H41" s="4" t="s">
        <v>30</v>
      </c>
      <c r="I41" s="4">
        <v>711</v>
      </c>
      <c r="J41" s="4">
        <v>97</v>
      </c>
      <c r="K41" s="4">
        <v>357</v>
      </c>
      <c r="L41" s="4">
        <v>584</v>
      </c>
      <c r="M41" s="4">
        <v>398</v>
      </c>
      <c r="N41" s="4">
        <v>492</v>
      </c>
      <c r="O41" s="4">
        <v>337</v>
      </c>
      <c r="P41" s="4" t="s">
        <v>32</v>
      </c>
      <c r="Q41" s="4">
        <v>307</v>
      </c>
      <c r="R41" s="6">
        <v>0.37169999999999997</v>
      </c>
      <c r="S41" s="4">
        <v>1894</v>
      </c>
      <c r="T41" s="4">
        <v>20</v>
      </c>
      <c r="U41" s="4">
        <v>24</v>
      </c>
      <c r="V41" s="6">
        <v>0.42809999999999998</v>
      </c>
      <c r="W41" s="4">
        <v>898</v>
      </c>
      <c r="X41" s="4">
        <v>105</v>
      </c>
      <c r="Y41" s="4">
        <v>2372</v>
      </c>
      <c r="Z41" s="4">
        <v>785</v>
      </c>
      <c r="AA41" s="4">
        <v>882</v>
      </c>
      <c r="AB41" s="4">
        <v>1465</v>
      </c>
      <c r="AC41" s="4">
        <v>23</v>
      </c>
      <c r="AD41" s="4" t="s">
        <v>30</v>
      </c>
      <c r="AE41" s="4">
        <v>1933</v>
      </c>
      <c r="AF41" s="4">
        <v>1729</v>
      </c>
      <c r="AG41" s="4">
        <v>2005</v>
      </c>
      <c r="AH41" s="4" t="s">
        <v>26</v>
      </c>
      <c r="AI41" s="4" t="s">
        <v>27</v>
      </c>
      <c r="AJ41" s="4" t="s">
        <v>1157</v>
      </c>
      <c r="AK41" s="4" t="s">
        <v>1291</v>
      </c>
      <c r="AL41" s="4" t="s">
        <v>9</v>
      </c>
      <c r="AM41" s="4" t="s">
        <v>1440</v>
      </c>
      <c r="AN41" s="4" t="s">
        <v>17</v>
      </c>
    </row>
    <row r="42" spans="1:40" x14ac:dyDescent="0.3">
      <c r="A42" s="4">
        <v>2633</v>
      </c>
      <c r="B42" s="4">
        <v>941</v>
      </c>
      <c r="C42" s="4">
        <v>546</v>
      </c>
      <c r="D42" s="4">
        <v>2713</v>
      </c>
      <c r="E42" s="4">
        <v>168</v>
      </c>
      <c r="F42" s="4">
        <v>2775</v>
      </c>
      <c r="G42" s="6">
        <v>0.35580000000000001</v>
      </c>
      <c r="H42" s="4" t="s">
        <v>31</v>
      </c>
      <c r="I42" s="4">
        <v>13</v>
      </c>
      <c r="J42" s="4">
        <v>330</v>
      </c>
      <c r="K42" s="4">
        <v>9</v>
      </c>
      <c r="L42" s="4">
        <v>2</v>
      </c>
      <c r="M42" s="4">
        <v>0</v>
      </c>
      <c r="N42" s="6">
        <v>0.38229999999999997</v>
      </c>
      <c r="O42" s="4">
        <v>317</v>
      </c>
      <c r="P42" s="4">
        <v>931</v>
      </c>
      <c r="Q42" s="4">
        <v>158</v>
      </c>
      <c r="R42" s="4">
        <v>1321</v>
      </c>
      <c r="S42" s="4">
        <v>976</v>
      </c>
      <c r="T42" s="4">
        <v>332</v>
      </c>
      <c r="U42" s="4">
        <v>319</v>
      </c>
      <c r="V42" s="4">
        <v>946</v>
      </c>
      <c r="W42" s="4">
        <v>15</v>
      </c>
      <c r="X42" s="4">
        <v>95</v>
      </c>
      <c r="Y42" s="4">
        <v>1140</v>
      </c>
      <c r="Z42" s="4">
        <v>27</v>
      </c>
      <c r="AA42" s="6">
        <v>0.52470000000000006</v>
      </c>
      <c r="AB42" s="4">
        <v>633</v>
      </c>
      <c r="AC42" s="4">
        <v>194</v>
      </c>
      <c r="AD42" s="4" t="s">
        <v>31</v>
      </c>
      <c r="AE42" s="4">
        <v>869</v>
      </c>
      <c r="AF42" s="4">
        <v>808</v>
      </c>
      <c r="AG42" s="4">
        <v>647</v>
      </c>
      <c r="AH42" s="4" t="s">
        <v>27</v>
      </c>
      <c r="AI42" s="4" t="s">
        <v>28</v>
      </c>
      <c r="AJ42" s="4" t="s">
        <v>9</v>
      </c>
      <c r="AK42" s="4" t="s">
        <v>17</v>
      </c>
      <c r="AL42" s="4" t="s">
        <v>1356</v>
      </c>
      <c r="AM42" s="4" t="s">
        <v>1441</v>
      </c>
      <c r="AN42" s="4" t="s">
        <v>1557</v>
      </c>
    </row>
    <row r="43" spans="1:40" x14ac:dyDescent="0.3">
      <c r="A43" s="4">
        <v>1093</v>
      </c>
      <c r="B43" s="4">
        <v>25</v>
      </c>
      <c r="C43" s="4">
        <v>11</v>
      </c>
      <c r="D43" s="4">
        <v>966</v>
      </c>
      <c r="E43" s="6">
        <v>0.30049999999999999</v>
      </c>
      <c r="F43" s="4">
        <v>1095</v>
      </c>
      <c r="G43" s="4">
        <v>1914</v>
      </c>
      <c r="H43" s="4" t="s">
        <v>32</v>
      </c>
      <c r="I43" s="4">
        <v>157</v>
      </c>
      <c r="J43" s="4">
        <v>6</v>
      </c>
      <c r="K43" s="4">
        <v>69</v>
      </c>
      <c r="L43" s="4">
        <v>9</v>
      </c>
      <c r="M43" s="4">
        <v>3</v>
      </c>
      <c r="N43" s="4">
        <v>1287</v>
      </c>
      <c r="O43" s="4">
        <v>2</v>
      </c>
      <c r="P43" s="4">
        <v>416</v>
      </c>
      <c r="Q43" s="4">
        <v>7</v>
      </c>
      <c r="R43" s="4">
        <v>489</v>
      </c>
      <c r="S43" s="4">
        <v>23</v>
      </c>
      <c r="T43" s="4">
        <v>551</v>
      </c>
      <c r="U43" s="4">
        <v>501</v>
      </c>
      <c r="V43" s="4">
        <v>405</v>
      </c>
      <c r="W43" s="4">
        <v>387</v>
      </c>
      <c r="X43" s="4">
        <v>2</v>
      </c>
      <c r="Y43" s="4">
        <v>24</v>
      </c>
      <c r="Z43" s="4">
        <v>202</v>
      </c>
      <c r="AA43" s="4">
        <v>1681</v>
      </c>
      <c r="AB43" s="6">
        <v>0.43209999999999998</v>
      </c>
      <c r="AC43" s="4">
        <v>737</v>
      </c>
      <c r="AD43" s="4" t="s">
        <v>32</v>
      </c>
      <c r="AE43" s="4">
        <v>20</v>
      </c>
      <c r="AF43" s="6">
        <v>0.46729999999999999</v>
      </c>
      <c r="AG43" s="6">
        <v>0.32269999999999999</v>
      </c>
      <c r="AH43" s="4" t="s">
        <v>28</v>
      </c>
      <c r="AI43" s="4" t="s">
        <v>29</v>
      </c>
      <c r="AJ43" s="4" t="s">
        <v>1158</v>
      </c>
      <c r="AK43" s="4" t="s">
        <v>1292</v>
      </c>
      <c r="AL43" s="4" t="s">
        <v>1357</v>
      </c>
      <c r="AM43" s="4" t="s">
        <v>1442</v>
      </c>
      <c r="AN43" s="4" t="s">
        <v>19</v>
      </c>
    </row>
    <row r="44" spans="1:40" x14ac:dyDescent="0.3">
      <c r="A44" s="4">
        <v>32</v>
      </c>
      <c r="B44" s="4">
        <v>202</v>
      </c>
      <c r="C44" s="4">
        <v>13</v>
      </c>
      <c r="D44" s="4">
        <v>23</v>
      </c>
      <c r="E44" s="4">
        <v>559</v>
      </c>
      <c r="F44" s="4">
        <v>25</v>
      </c>
      <c r="G44" s="4">
        <v>679</v>
      </c>
      <c r="H44" s="4">
        <v>1793</v>
      </c>
      <c r="I44" s="4">
        <v>528</v>
      </c>
      <c r="J44" s="4">
        <v>6</v>
      </c>
      <c r="K44" s="4">
        <v>272</v>
      </c>
      <c r="L44" s="4">
        <v>1750</v>
      </c>
      <c r="M44" s="4">
        <v>2040</v>
      </c>
      <c r="N44" s="4">
        <v>491</v>
      </c>
      <c r="O44" s="4">
        <v>4</v>
      </c>
      <c r="P44" s="6">
        <v>0.44679999999999997</v>
      </c>
      <c r="Q44" s="4">
        <v>8</v>
      </c>
      <c r="R44" s="4">
        <v>13</v>
      </c>
      <c r="S44" s="4">
        <v>558</v>
      </c>
      <c r="T44" s="4">
        <v>8</v>
      </c>
      <c r="U44" s="4">
        <v>3</v>
      </c>
      <c r="V44" s="4">
        <v>12</v>
      </c>
      <c r="W44" s="4">
        <v>488</v>
      </c>
      <c r="X44" s="4">
        <v>1</v>
      </c>
      <c r="Y44" s="4">
        <v>436</v>
      </c>
      <c r="Z44" s="4">
        <v>542</v>
      </c>
      <c r="AA44" s="4">
        <v>882</v>
      </c>
      <c r="AB44" s="4">
        <v>1465</v>
      </c>
      <c r="AC44" s="4">
        <v>8</v>
      </c>
      <c r="AD44" s="4">
        <v>1701</v>
      </c>
      <c r="AE44" s="4">
        <v>466</v>
      </c>
      <c r="AF44" s="4">
        <v>1729</v>
      </c>
      <c r="AG44" s="4">
        <v>2005</v>
      </c>
      <c r="AH44" s="4" t="s">
        <v>29</v>
      </c>
      <c r="AI44" s="4" t="s">
        <v>30</v>
      </c>
      <c r="AJ44" s="4" t="s">
        <v>1159</v>
      </c>
      <c r="AK44" s="4" t="s">
        <v>19</v>
      </c>
      <c r="AL44" s="4" t="s">
        <v>1358</v>
      </c>
      <c r="AM44" s="4" t="s">
        <v>1443</v>
      </c>
      <c r="AN44" s="4" t="s">
        <v>20</v>
      </c>
    </row>
    <row r="45" spans="1:40" x14ac:dyDescent="0.3">
      <c r="A45" s="4">
        <v>192</v>
      </c>
      <c r="B45" s="4">
        <v>695</v>
      </c>
      <c r="C45" s="4">
        <v>1853</v>
      </c>
      <c r="D45" s="4">
        <v>377</v>
      </c>
      <c r="E45" s="4">
        <v>168</v>
      </c>
      <c r="F45" s="4">
        <v>166</v>
      </c>
      <c r="G45" s="4">
        <v>20</v>
      </c>
      <c r="H45" s="4">
        <v>779</v>
      </c>
      <c r="I45" s="4">
        <v>2</v>
      </c>
      <c r="J45" s="4">
        <v>2114</v>
      </c>
      <c r="K45" s="4">
        <v>1</v>
      </c>
      <c r="L45" s="4">
        <v>740</v>
      </c>
      <c r="M45" s="4">
        <v>831</v>
      </c>
      <c r="N45" s="4">
        <v>11</v>
      </c>
      <c r="O45" s="4">
        <v>1281</v>
      </c>
      <c r="P45" s="4">
        <v>931</v>
      </c>
      <c r="Q45" s="4">
        <v>1905</v>
      </c>
      <c r="R45" s="4">
        <v>271</v>
      </c>
      <c r="S45" s="4">
        <v>383</v>
      </c>
      <c r="T45" s="4">
        <v>8</v>
      </c>
      <c r="U45" s="4">
        <v>13</v>
      </c>
      <c r="V45" s="4">
        <v>184</v>
      </c>
      <c r="W45" s="4">
        <v>4</v>
      </c>
      <c r="X45" s="4">
        <v>2499</v>
      </c>
      <c r="Y45" s="4">
        <v>660</v>
      </c>
      <c r="Z45" s="4">
        <v>3</v>
      </c>
      <c r="AA45" s="4">
        <v>13</v>
      </c>
      <c r="AB45" s="4">
        <v>629</v>
      </c>
      <c r="AC45" s="4">
        <v>6</v>
      </c>
      <c r="AD45" s="4">
        <v>760</v>
      </c>
      <c r="AE45" s="4">
        <v>362</v>
      </c>
      <c r="AF45" s="4">
        <v>804</v>
      </c>
      <c r="AG45" s="4">
        <v>645</v>
      </c>
      <c r="AH45" s="4" t="s">
        <v>30</v>
      </c>
      <c r="AI45" s="4" t="s">
        <v>31</v>
      </c>
      <c r="AJ45" s="4" t="s">
        <v>1160</v>
      </c>
      <c r="AK45" s="4" t="s">
        <v>20</v>
      </c>
      <c r="AL45" s="4" t="s">
        <v>1052</v>
      </c>
      <c r="AM45" s="4" t="s">
        <v>1148</v>
      </c>
      <c r="AN45" s="4" t="s">
        <v>21</v>
      </c>
    </row>
    <row r="46" spans="1:40" x14ac:dyDescent="0.3">
      <c r="A46" s="4">
        <v>854</v>
      </c>
      <c r="B46" s="4">
        <v>7</v>
      </c>
      <c r="C46" s="4">
        <v>622</v>
      </c>
      <c r="D46" s="4">
        <v>543</v>
      </c>
      <c r="E46" s="4">
        <v>5</v>
      </c>
      <c r="F46" s="4">
        <v>873</v>
      </c>
      <c r="G46" s="4">
        <v>159</v>
      </c>
      <c r="H46" s="6">
        <v>0.4345</v>
      </c>
      <c r="I46" s="4">
        <v>11</v>
      </c>
      <c r="J46" s="4">
        <v>831</v>
      </c>
      <c r="K46" s="4">
        <v>6</v>
      </c>
      <c r="L46" s="6">
        <v>0.4229</v>
      </c>
      <c r="M46" s="6">
        <v>0.40739999999999998</v>
      </c>
      <c r="N46" s="4">
        <v>252</v>
      </c>
      <c r="O46" s="4">
        <v>365</v>
      </c>
      <c r="P46" s="4">
        <v>414</v>
      </c>
      <c r="Q46" s="4">
        <v>493</v>
      </c>
      <c r="R46" s="4">
        <v>190</v>
      </c>
      <c r="S46" s="4">
        <v>5</v>
      </c>
      <c r="T46" s="4">
        <v>2643</v>
      </c>
      <c r="U46" s="4">
        <v>1590</v>
      </c>
      <c r="V46" s="4">
        <v>201</v>
      </c>
      <c r="W46" s="4">
        <v>4</v>
      </c>
      <c r="X46" s="4">
        <v>1127</v>
      </c>
      <c r="Y46" s="4">
        <v>9</v>
      </c>
      <c r="Z46" s="4">
        <v>11</v>
      </c>
      <c r="AA46" s="4">
        <v>295</v>
      </c>
      <c r="AB46" s="4">
        <v>20</v>
      </c>
      <c r="AC46" s="4">
        <v>2475</v>
      </c>
      <c r="AD46" s="6">
        <v>0.44679999999999997</v>
      </c>
      <c r="AE46" s="4">
        <v>20</v>
      </c>
      <c r="AF46" s="4">
        <v>26</v>
      </c>
      <c r="AG46" s="4">
        <v>23</v>
      </c>
      <c r="AH46" s="4" t="s">
        <v>31</v>
      </c>
      <c r="AI46" s="4" t="s">
        <v>32</v>
      </c>
      <c r="AJ46" s="4" t="s">
        <v>9</v>
      </c>
      <c r="AK46" s="4" t="s">
        <v>21</v>
      </c>
      <c r="AL46" s="4" t="s">
        <v>1359</v>
      </c>
      <c r="AM46" s="4" t="s">
        <v>1444</v>
      </c>
      <c r="AN46" s="4" t="s">
        <v>65</v>
      </c>
    </row>
    <row r="47" spans="1:40" x14ac:dyDescent="0.3">
      <c r="A47" s="4">
        <v>6</v>
      </c>
      <c r="B47" s="4">
        <v>12</v>
      </c>
      <c r="C47" s="6">
        <v>0.3357</v>
      </c>
      <c r="D47" s="4">
        <v>4</v>
      </c>
      <c r="E47" s="4">
        <v>44</v>
      </c>
      <c r="F47" s="4">
        <v>8</v>
      </c>
      <c r="G47" s="4">
        <v>489</v>
      </c>
      <c r="H47" s="4">
        <v>1793</v>
      </c>
      <c r="I47" s="4">
        <v>1454</v>
      </c>
      <c r="J47" s="6">
        <v>0.3931</v>
      </c>
      <c r="K47" s="4">
        <v>1304</v>
      </c>
      <c r="L47" s="4">
        <v>1750</v>
      </c>
      <c r="M47" s="4">
        <v>2040</v>
      </c>
      <c r="N47" s="4">
        <v>217</v>
      </c>
      <c r="O47" s="6">
        <v>0.28489999999999999</v>
      </c>
      <c r="P47" s="4">
        <v>4</v>
      </c>
      <c r="Q47" s="6">
        <v>0.25879999999999997</v>
      </c>
      <c r="R47" s="4">
        <v>9</v>
      </c>
      <c r="S47" s="4">
        <v>7</v>
      </c>
      <c r="T47" s="4">
        <v>1314</v>
      </c>
      <c r="U47" s="4">
        <v>656</v>
      </c>
      <c r="V47" s="4">
        <v>2</v>
      </c>
      <c r="W47" s="4">
        <v>1469</v>
      </c>
      <c r="X47" s="6">
        <v>0.45100000000000001</v>
      </c>
      <c r="Y47" s="4">
        <v>11</v>
      </c>
      <c r="Z47" s="4">
        <v>1721</v>
      </c>
      <c r="AA47" s="4">
        <v>567</v>
      </c>
      <c r="AB47" s="4">
        <v>253</v>
      </c>
      <c r="AC47" s="4">
        <v>1059</v>
      </c>
      <c r="AD47" s="4">
        <v>1701</v>
      </c>
      <c r="AE47" s="4">
        <v>1</v>
      </c>
      <c r="AF47" s="4">
        <v>532</v>
      </c>
      <c r="AG47" s="4">
        <v>339</v>
      </c>
      <c r="AH47" s="4" t="s">
        <v>32</v>
      </c>
      <c r="AI47" s="4">
        <v>137</v>
      </c>
      <c r="AJ47" s="4" t="s">
        <v>1161</v>
      </c>
      <c r="AK47" s="4" t="s">
        <v>22</v>
      </c>
      <c r="AL47" s="4" t="s">
        <v>1360</v>
      </c>
      <c r="AM47" s="4" t="s">
        <v>594</v>
      </c>
      <c r="AN47" s="4" t="s">
        <v>24</v>
      </c>
    </row>
    <row r="48" spans="1:40" x14ac:dyDescent="0.3">
      <c r="A48" s="4">
        <v>9</v>
      </c>
      <c r="B48" s="4">
        <v>1121</v>
      </c>
      <c r="C48" s="4">
        <v>1853</v>
      </c>
      <c r="D48" s="4">
        <v>19</v>
      </c>
      <c r="E48" s="4">
        <v>116</v>
      </c>
      <c r="F48" s="4">
        <v>23</v>
      </c>
      <c r="G48" s="4">
        <v>3</v>
      </c>
      <c r="H48" s="4">
        <v>774</v>
      </c>
      <c r="I48" s="4">
        <v>631</v>
      </c>
      <c r="J48" s="4">
        <v>2114</v>
      </c>
      <c r="K48" s="4">
        <v>535</v>
      </c>
      <c r="L48" s="4">
        <v>740</v>
      </c>
      <c r="M48" s="4">
        <v>827</v>
      </c>
      <c r="N48" s="4">
        <v>7</v>
      </c>
      <c r="O48" s="4">
        <v>1281</v>
      </c>
      <c r="P48" s="4">
        <v>222</v>
      </c>
      <c r="Q48" s="4">
        <v>1905</v>
      </c>
      <c r="R48" s="4">
        <v>6</v>
      </c>
      <c r="S48" s="4">
        <v>1683</v>
      </c>
      <c r="T48" s="6">
        <v>0.49719999999999998</v>
      </c>
      <c r="U48" s="6">
        <v>0.41260000000000002</v>
      </c>
      <c r="V48" s="4">
        <v>6</v>
      </c>
      <c r="W48" s="4">
        <v>737</v>
      </c>
      <c r="X48" s="4">
        <v>2499</v>
      </c>
      <c r="Y48" s="4">
        <v>1478</v>
      </c>
      <c r="Z48" s="4">
        <v>806</v>
      </c>
      <c r="AA48" s="4">
        <v>4</v>
      </c>
      <c r="AB48" s="4">
        <v>335</v>
      </c>
      <c r="AC48" s="6">
        <v>0.4279</v>
      </c>
      <c r="AD48" s="4">
        <v>757</v>
      </c>
      <c r="AE48" s="4">
        <v>1961</v>
      </c>
      <c r="AF48" s="4">
        <v>224</v>
      </c>
      <c r="AG48" s="4">
        <v>263</v>
      </c>
      <c r="AH48" s="4">
        <v>342</v>
      </c>
      <c r="AI48" s="4">
        <v>44</v>
      </c>
      <c r="AJ48" s="4" t="s">
        <v>1162</v>
      </c>
      <c r="AK48" s="4" t="s">
        <v>23</v>
      </c>
      <c r="AL48" s="4" t="s">
        <v>11</v>
      </c>
      <c r="AM48" s="4" t="s">
        <v>1445</v>
      </c>
      <c r="AN48" s="4" t="s">
        <v>23</v>
      </c>
    </row>
    <row r="49" spans="1:40" x14ac:dyDescent="0.3">
      <c r="A49" s="4">
        <v>2913</v>
      </c>
      <c r="B49" s="4">
        <v>536</v>
      </c>
      <c r="C49" s="4">
        <v>619</v>
      </c>
      <c r="D49" s="4">
        <v>531</v>
      </c>
      <c r="E49" s="4">
        <v>3</v>
      </c>
      <c r="F49" s="4">
        <v>744</v>
      </c>
      <c r="G49" s="4">
        <v>8</v>
      </c>
      <c r="H49" s="4">
        <v>10</v>
      </c>
      <c r="I49" s="6">
        <v>0.434</v>
      </c>
      <c r="J49" s="4">
        <v>827</v>
      </c>
      <c r="K49" s="6">
        <v>0.4103</v>
      </c>
      <c r="L49" s="4">
        <v>20</v>
      </c>
      <c r="M49" s="4">
        <v>19</v>
      </c>
      <c r="N49" s="4">
        <v>4</v>
      </c>
      <c r="O49" s="4">
        <v>363</v>
      </c>
      <c r="P49" s="4">
        <v>183</v>
      </c>
      <c r="Q49" s="4">
        <v>493</v>
      </c>
      <c r="R49" s="4">
        <v>2634</v>
      </c>
      <c r="S49" s="4">
        <v>764</v>
      </c>
      <c r="T49" s="4">
        <v>2643</v>
      </c>
      <c r="U49" s="4">
        <v>1590</v>
      </c>
      <c r="V49" s="4">
        <v>1682</v>
      </c>
      <c r="W49" s="6">
        <v>0.50170000000000003</v>
      </c>
      <c r="X49" s="4">
        <v>1125</v>
      </c>
      <c r="Y49" s="4">
        <v>562</v>
      </c>
      <c r="Z49" s="6">
        <v>0.46829999999999999</v>
      </c>
      <c r="AA49" s="4">
        <v>3</v>
      </c>
      <c r="AB49" s="4">
        <v>9</v>
      </c>
      <c r="AC49" s="4">
        <v>2475</v>
      </c>
      <c r="AD49" s="4">
        <v>9</v>
      </c>
      <c r="AE49" s="4">
        <v>768</v>
      </c>
      <c r="AF49" s="4">
        <v>16</v>
      </c>
      <c r="AG49" s="4">
        <v>10</v>
      </c>
      <c r="AH49" s="4">
        <v>196</v>
      </c>
      <c r="AI49" s="6">
        <v>0.32119999999999999</v>
      </c>
      <c r="AJ49" s="4" t="s">
        <v>9</v>
      </c>
      <c r="AK49" s="4" t="s">
        <v>24</v>
      </c>
      <c r="AL49" s="4" t="s">
        <v>1361</v>
      </c>
      <c r="AM49" s="4" t="s">
        <v>1446</v>
      </c>
      <c r="AN49" s="4" t="s">
        <v>25</v>
      </c>
    </row>
    <row r="50" spans="1:40" x14ac:dyDescent="0.3">
      <c r="A50" s="4">
        <v>495</v>
      </c>
      <c r="B50" s="6">
        <v>0.47810000000000002</v>
      </c>
      <c r="C50" s="4">
        <v>15</v>
      </c>
      <c r="D50" s="4">
        <v>209</v>
      </c>
      <c r="E50" s="4">
        <v>0</v>
      </c>
      <c r="F50" s="4">
        <v>334</v>
      </c>
      <c r="G50" s="4">
        <v>1742</v>
      </c>
      <c r="H50" s="4">
        <v>172</v>
      </c>
      <c r="I50" s="4">
        <v>1454</v>
      </c>
      <c r="J50" s="4">
        <v>28</v>
      </c>
      <c r="K50" s="4">
        <v>1304</v>
      </c>
      <c r="L50" s="4">
        <v>169</v>
      </c>
      <c r="M50" s="4">
        <v>334</v>
      </c>
      <c r="N50" s="4">
        <v>2248</v>
      </c>
      <c r="O50" s="4">
        <v>11</v>
      </c>
      <c r="P50" s="4">
        <v>4</v>
      </c>
      <c r="Q50" s="4">
        <v>10</v>
      </c>
      <c r="R50" s="4">
        <v>861</v>
      </c>
      <c r="S50" s="6">
        <v>0.45400000000000001</v>
      </c>
      <c r="T50" s="4">
        <v>1312</v>
      </c>
      <c r="U50" s="4">
        <v>654</v>
      </c>
      <c r="V50" s="4">
        <v>658</v>
      </c>
      <c r="W50" s="4">
        <v>1469</v>
      </c>
      <c r="X50" s="4">
        <v>29</v>
      </c>
      <c r="Y50" s="6">
        <v>0.38019999999999998</v>
      </c>
      <c r="Z50" s="4">
        <v>1721</v>
      </c>
      <c r="AA50" s="4">
        <v>1989</v>
      </c>
      <c r="AB50" s="4">
        <v>12</v>
      </c>
      <c r="AC50" s="4">
        <v>1059</v>
      </c>
      <c r="AD50" s="4">
        <v>180</v>
      </c>
      <c r="AE50" s="6">
        <v>0.3916</v>
      </c>
      <c r="AF50" s="4">
        <v>6</v>
      </c>
      <c r="AG50" s="4">
        <v>10</v>
      </c>
      <c r="AH50" s="6">
        <v>0.57310000000000005</v>
      </c>
      <c r="AI50" s="4">
        <v>137</v>
      </c>
      <c r="AJ50" s="4" t="s">
        <v>1163</v>
      </c>
      <c r="AK50" s="4" t="s">
        <v>23</v>
      </c>
      <c r="AL50" s="4" t="s">
        <v>1362</v>
      </c>
      <c r="AM50" s="4" t="s">
        <v>9</v>
      </c>
      <c r="AN50" s="4" t="s">
        <v>21</v>
      </c>
    </row>
    <row r="51" spans="1:40" x14ac:dyDescent="0.3">
      <c r="A51" s="6">
        <v>0.1699</v>
      </c>
      <c r="B51" s="4">
        <v>1121</v>
      </c>
      <c r="C51" s="4">
        <v>244</v>
      </c>
      <c r="D51" s="6">
        <v>0.39360000000000001</v>
      </c>
      <c r="E51" s="4">
        <v>4075</v>
      </c>
      <c r="F51" s="6">
        <v>0.44890000000000002</v>
      </c>
      <c r="G51" s="4">
        <v>618</v>
      </c>
      <c r="H51" s="4">
        <v>582</v>
      </c>
      <c r="I51" s="4">
        <v>630</v>
      </c>
      <c r="J51" s="4">
        <v>178</v>
      </c>
      <c r="K51" s="4">
        <v>531</v>
      </c>
      <c r="L51" s="4">
        <v>533</v>
      </c>
      <c r="M51" s="4">
        <v>464</v>
      </c>
      <c r="N51" s="4">
        <v>835</v>
      </c>
      <c r="O51" s="4">
        <v>202</v>
      </c>
      <c r="P51" s="4">
        <v>1</v>
      </c>
      <c r="Q51" s="4">
        <v>316</v>
      </c>
      <c r="R51" s="6">
        <v>0.32690000000000002</v>
      </c>
      <c r="S51" s="4">
        <v>1683</v>
      </c>
      <c r="T51" s="4">
        <v>21</v>
      </c>
      <c r="U51" s="4">
        <v>6</v>
      </c>
      <c r="V51" s="6">
        <v>0.39119999999999999</v>
      </c>
      <c r="W51" s="4">
        <v>734</v>
      </c>
      <c r="X51" s="4">
        <v>436</v>
      </c>
      <c r="Y51" s="4">
        <v>1478</v>
      </c>
      <c r="Z51" s="4">
        <v>804</v>
      </c>
      <c r="AA51" s="4">
        <v>1006</v>
      </c>
      <c r="AB51" s="4">
        <v>370</v>
      </c>
      <c r="AC51" s="4">
        <v>19</v>
      </c>
      <c r="AD51" s="4">
        <v>548</v>
      </c>
      <c r="AE51" s="4">
        <v>1961</v>
      </c>
      <c r="AF51" s="4">
        <v>476</v>
      </c>
      <c r="AG51" s="4">
        <v>2233</v>
      </c>
      <c r="AH51" s="4">
        <v>342</v>
      </c>
      <c r="AI51" s="4">
        <v>44</v>
      </c>
      <c r="AJ51" s="4" t="s">
        <v>9</v>
      </c>
      <c r="AK51" s="4" t="s">
        <v>25</v>
      </c>
      <c r="AL51" s="4" t="s">
        <v>1363</v>
      </c>
      <c r="AM51" s="4" t="s">
        <v>1447</v>
      </c>
      <c r="AN51" s="4" t="s">
        <v>26</v>
      </c>
    </row>
    <row r="52" spans="1:40" x14ac:dyDescent="0.3">
      <c r="A52" s="4">
        <v>2913</v>
      </c>
      <c r="B52" s="4">
        <v>534</v>
      </c>
      <c r="C52" s="4">
        <v>345</v>
      </c>
      <c r="D52" s="4">
        <v>531</v>
      </c>
      <c r="E52" s="4">
        <v>1857</v>
      </c>
      <c r="F52" s="4">
        <v>744</v>
      </c>
      <c r="G52" s="6">
        <v>0.3548</v>
      </c>
      <c r="H52" s="4">
        <v>4</v>
      </c>
      <c r="I52" s="4">
        <v>17</v>
      </c>
      <c r="J52" s="4">
        <v>597</v>
      </c>
      <c r="K52" s="4">
        <v>14</v>
      </c>
      <c r="L52" s="4">
        <v>3</v>
      </c>
      <c r="M52" s="4">
        <v>1</v>
      </c>
      <c r="N52" s="6">
        <v>0.37140000000000001</v>
      </c>
      <c r="O52" s="4">
        <v>140</v>
      </c>
      <c r="P52" s="4">
        <v>916</v>
      </c>
      <c r="Q52" s="4">
        <v>161</v>
      </c>
      <c r="R52" s="4">
        <v>2634</v>
      </c>
      <c r="S52" s="4">
        <v>762</v>
      </c>
      <c r="T52" s="4">
        <v>424</v>
      </c>
      <c r="U52" s="4">
        <v>245</v>
      </c>
      <c r="V52" s="4">
        <v>1682</v>
      </c>
      <c r="W52" s="4">
        <v>16</v>
      </c>
      <c r="X52" s="4">
        <v>637</v>
      </c>
      <c r="Y52" s="4">
        <v>562</v>
      </c>
      <c r="Z52" s="4">
        <v>20</v>
      </c>
      <c r="AA52" s="6">
        <v>0.50580000000000003</v>
      </c>
      <c r="AB52" s="4">
        <v>135</v>
      </c>
      <c r="AC52" s="4">
        <v>223</v>
      </c>
      <c r="AD52" s="4">
        <v>12</v>
      </c>
      <c r="AE52" s="4">
        <v>765</v>
      </c>
      <c r="AF52" s="4">
        <v>219</v>
      </c>
      <c r="AG52" s="4">
        <v>944</v>
      </c>
      <c r="AH52" s="4">
        <v>196</v>
      </c>
      <c r="AI52" s="4">
        <v>1</v>
      </c>
      <c r="AJ52" s="4" t="s">
        <v>1164</v>
      </c>
      <c r="AK52" s="4" t="s">
        <v>21</v>
      </c>
      <c r="AL52" s="4" t="s">
        <v>17</v>
      </c>
      <c r="AM52" s="4" t="s">
        <v>1448</v>
      </c>
      <c r="AN52" s="4" t="s">
        <v>27</v>
      </c>
    </row>
    <row r="53" spans="1:40" x14ac:dyDescent="0.3">
      <c r="A53" s="4">
        <v>493</v>
      </c>
      <c r="B53" s="4">
        <v>13</v>
      </c>
      <c r="C53" s="4">
        <v>5</v>
      </c>
      <c r="D53" s="4">
        <v>208</v>
      </c>
      <c r="E53" s="6">
        <v>0.45569999999999999</v>
      </c>
      <c r="F53" s="4">
        <v>331</v>
      </c>
      <c r="G53" s="4">
        <v>1742</v>
      </c>
      <c r="H53" s="4">
        <v>6</v>
      </c>
      <c r="I53" s="4">
        <v>126</v>
      </c>
      <c r="J53" s="4">
        <v>12</v>
      </c>
      <c r="K53" s="4">
        <v>132</v>
      </c>
      <c r="L53" s="4">
        <v>15</v>
      </c>
      <c r="M53" s="4">
        <v>9</v>
      </c>
      <c r="N53" s="4">
        <v>2248</v>
      </c>
      <c r="O53" s="4">
        <v>5</v>
      </c>
      <c r="P53" s="4">
        <v>333</v>
      </c>
      <c r="Q53" s="4">
        <v>3</v>
      </c>
      <c r="R53" s="4">
        <v>858</v>
      </c>
      <c r="S53" s="4">
        <v>19</v>
      </c>
      <c r="T53" s="4">
        <v>836</v>
      </c>
      <c r="U53" s="4">
        <v>386</v>
      </c>
      <c r="V53" s="4">
        <v>656</v>
      </c>
      <c r="W53" s="4">
        <v>249</v>
      </c>
      <c r="X53" s="4">
        <v>8</v>
      </c>
      <c r="Y53" s="4">
        <v>13</v>
      </c>
      <c r="Z53" s="4">
        <v>238</v>
      </c>
      <c r="AA53" s="4">
        <v>1989</v>
      </c>
      <c r="AB53" s="6">
        <v>0.3649</v>
      </c>
      <c r="AC53" s="4">
        <v>805</v>
      </c>
      <c r="AD53" s="4">
        <v>8</v>
      </c>
      <c r="AE53" s="4">
        <v>23</v>
      </c>
      <c r="AF53" s="6">
        <v>0.46010000000000001</v>
      </c>
      <c r="AG53" s="6">
        <v>0.42270000000000002</v>
      </c>
      <c r="AH53" s="4">
        <v>6</v>
      </c>
      <c r="AI53" s="4">
        <v>12</v>
      </c>
      <c r="AJ53" s="4" t="s">
        <v>9</v>
      </c>
      <c r="AK53" s="4" t="s">
        <v>26</v>
      </c>
      <c r="AL53" s="4" t="s">
        <v>1364</v>
      </c>
      <c r="AM53" s="4" t="s">
        <v>1449</v>
      </c>
      <c r="AN53" s="4" t="s">
        <v>28</v>
      </c>
    </row>
    <row r="54" spans="1:40" x14ac:dyDescent="0.3">
      <c r="A54" s="4">
        <v>5</v>
      </c>
      <c r="B54" s="4">
        <v>146</v>
      </c>
      <c r="C54" s="4">
        <v>10</v>
      </c>
      <c r="D54" s="4">
        <v>12</v>
      </c>
      <c r="E54" s="4">
        <v>4075</v>
      </c>
      <c r="F54" s="4">
        <v>9</v>
      </c>
      <c r="G54" s="4">
        <v>618</v>
      </c>
      <c r="H54" s="4">
        <v>1641</v>
      </c>
      <c r="I54" s="4">
        <v>481</v>
      </c>
      <c r="J54" s="4">
        <v>12</v>
      </c>
      <c r="K54" s="4">
        <v>377</v>
      </c>
      <c r="L54" s="4">
        <v>4078</v>
      </c>
      <c r="M54" s="4">
        <v>2102</v>
      </c>
      <c r="N54" s="4">
        <v>832</v>
      </c>
      <c r="O54" s="4">
        <v>5</v>
      </c>
      <c r="P54" s="6">
        <v>0.36349999999999999</v>
      </c>
      <c r="Q54" s="4">
        <v>3</v>
      </c>
      <c r="R54" s="4">
        <v>22</v>
      </c>
      <c r="S54" s="4">
        <v>317</v>
      </c>
      <c r="T54" s="4">
        <v>13</v>
      </c>
      <c r="U54" s="4">
        <v>8</v>
      </c>
      <c r="V54" s="4">
        <v>12</v>
      </c>
      <c r="W54" s="4">
        <v>459</v>
      </c>
      <c r="X54" s="4">
        <v>15</v>
      </c>
      <c r="Y54" s="4">
        <v>210</v>
      </c>
      <c r="Z54" s="4">
        <v>526</v>
      </c>
      <c r="AA54" s="4">
        <v>1002</v>
      </c>
      <c r="AB54" s="4">
        <v>370</v>
      </c>
      <c r="AC54" s="4">
        <v>5</v>
      </c>
      <c r="AD54" s="4">
        <v>1012</v>
      </c>
      <c r="AE54" s="4">
        <v>390</v>
      </c>
      <c r="AF54" s="4">
        <v>476</v>
      </c>
      <c r="AG54" s="4">
        <v>2233</v>
      </c>
      <c r="AH54" s="4">
        <v>147</v>
      </c>
      <c r="AI54" s="4">
        <v>29</v>
      </c>
      <c r="AJ54" s="4" t="s">
        <v>1165</v>
      </c>
      <c r="AK54" s="4" t="s">
        <v>27</v>
      </c>
      <c r="AL54" s="4" t="s">
        <v>19</v>
      </c>
      <c r="AM54" s="4" t="s">
        <v>1450</v>
      </c>
      <c r="AN54" s="4" t="s">
        <v>29</v>
      </c>
    </row>
    <row r="55" spans="1:40" x14ac:dyDescent="0.3">
      <c r="A55" s="4">
        <v>109</v>
      </c>
      <c r="B55" s="4">
        <v>357</v>
      </c>
      <c r="C55" s="4">
        <v>2889</v>
      </c>
      <c r="D55" s="4">
        <v>81</v>
      </c>
      <c r="E55" s="4">
        <v>1852</v>
      </c>
      <c r="F55" s="4">
        <v>57</v>
      </c>
      <c r="G55" s="4">
        <v>17</v>
      </c>
      <c r="H55" s="4">
        <v>771</v>
      </c>
      <c r="I55" s="4">
        <v>3</v>
      </c>
      <c r="J55" s="4">
        <v>2124</v>
      </c>
      <c r="K55" s="4">
        <v>3</v>
      </c>
      <c r="L55" s="4">
        <v>587</v>
      </c>
      <c r="M55" s="4">
        <v>711</v>
      </c>
      <c r="N55" s="4">
        <v>17</v>
      </c>
      <c r="O55" s="4">
        <v>1358</v>
      </c>
      <c r="P55" s="4">
        <v>916</v>
      </c>
      <c r="Q55" s="4">
        <v>1854</v>
      </c>
      <c r="R55" s="4">
        <v>511</v>
      </c>
      <c r="S55" s="4">
        <v>419</v>
      </c>
      <c r="T55" s="4">
        <v>18</v>
      </c>
      <c r="U55" s="4">
        <v>9</v>
      </c>
      <c r="V55" s="4">
        <v>308</v>
      </c>
      <c r="W55" s="4">
        <v>10</v>
      </c>
      <c r="X55" s="4">
        <v>1869</v>
      </c>
      <c r="Y55" s="4">
        <v>333</v>
      </c>
      <c r="Z55" s="4">
        <v>9</v>
      </c>
      <c r="AA55" s="4">
        <v>11</v>
      </c>
      <c r="AB55" s="4">
        <v>135</v>
      </c>
      <c r="AC55" s="4">
        <v>7</v>
      </c>
      <c r="AD55" s="4">
        <v>431</v>
      </c>
      <c r="AE55" s="4">
        <v>331</v>
      </c>
      <c r="AF55" s="4">
        <v>219</v>
      </c>
      <c r="AG55" s="4">
        <v>943</v>
      </c>
      <c r="AH55" s="4">
        <v>41</v>
      </c>
      <c r="AI55" s="4">
        <v>1</v>
      </c>
      <c r="AJ55" s="4" t="s">
        <v>9</v>
      </c>
      <c r="AK55" s="4" t="s">
        <v>28</v>
      </c>
      <c r="AL55" s="4" t="s">
        <v>20</v>
      </c>
      <c r="AM55" s="4" t="s">
        <v>21</v>
      </c>
      <c r="AN55" s="4" t="s">
        <v>30</v>
      </c>
    </row>
    <row r="56" spans="1:40" x14ac:dyDescent="0.3">
      <c r="A56" s="4">
        <v>369</v>
      </c>
      <c r="B56" s="4">
        <v>3</v>
      </c>
      <c r="C56" s="4">
        <v>1037</v>
      </c>
      <c r="D56" s="4">
        <v>110</v>
      </c>
      <c r="E56" s="4">
        <v>58</v>
      </c>
      <c r="F56" s="4">
        <v>261</v>
      </c>
      <c r="G56" s="4">
        <v>121</v>
      </c>
      <c r="H56" s="6">
        <v>0.4698</v>
      </c>
      <c r="I56" s="4">
        <v>3</v>
      </c>
      <c r="J56" s="4">
        <v>829</v>
      </c>
      <c r="K56" s="4">
        <v>5</v>
      </c>
      <c r="L56" s="6">
        <v>0.1439</v>
      </c>
      <c r="M56" s="6">
        <v>0.3382</v>
      </c>
      <c r="N56" s="4">
        <v>429</v>
      </c>
      <c r="O56" s="4">
        <v>471</v>
      </c>
      <c r="P56" s="4">
        <v>333</v>
      </c>
      <c r="Q56" s="4">
        <v>669</v>
      </c>
      <c r="R56" s="4">
        <v>309</v>
      </c>
      <c r="S56" s="4">
        <v>2</v>
      </c>
      <c r="T56" s="4">
        <v>1492</v>
      </c>
      <c r="U56" s="4">
        <v>1943</v>
      </c>
      <c r="V56" s="4">
        <v>326</v>
      </c>
      <c r="W56" s="4">
        <v>0</v>
      </c>
      <c r="X56" s="4">
        <v>925</v>
      </c>
      <c r="Y56" s="4">
        <v>2</v>
      </c>
      <c r="Z56" s="4">
        <v>11</v>
      </c>
      <c r="AA56" s="4">
        <v>370</v>
      </c>
      <c r="AB56" s="4">
        <v>3</v>
      </c>
      <c r="AC56" s="4">
        <v>2495</v>
      </c>
      <c r="AD56" s="6">
        <v>0.4259</v>
      </c>
      <c r="AE56" s="4">
        <v>9</v>
      </c>
      <c r="AF56" s="4">
        <v>10</v>
      </c>
      <c r="AG56" s="4">
        <v>39</v>
      </c>
      <c r="AH56" s="4">
        <v>2</v>
      </c>
      <c r="AI56" s="4">
        <v>1</v>
      </c>
      <c r="AJ56" s="4" t="s">
        <v>1166</v>
      </c>
      <c r="AK56" s="4" t="s">
        <v>29</v>
      </c>
      <c r="AL56" s="4" t="s">
        <v>21</v>
      </c>
      <c r="AM56" s="4" t="s">
        <v>65</v>
      </c>
      <c r="AN56" s="4" t="s">
        <v>31</v>
      </c>
    </row>
    <row r="57" spans="1:40" x14ac:dyDescent="0.3">
      <c r="A57" s="4">
        <v>1</v>
      </c>
      <c r="B57" s="4">
        <v>15</v>
      </c>
      <c r="C57" s="6">
        <v>0.3589</v>
      </c>
      <c r="D57" s="4">
        <v>3</v>
      </c>
      <c r="E57" s="4">
        <v>828</v>
      </c>
      <c r="F57" s="4">
        <v>2</v>
      </c>
      <c r="G57" s="4">
        <v>474</v>
      </c>
      <c r="H57" s="4">
        <v>1641</v>
      </c>
      <c r="I57" s="4">
        <v>2082</v>
      </c>
      <c r="J57" s="6">
        <v>0.39029999999999998</v>
      </c>
      <c r="K57" s="4">
        <v>1300</v>
      </c>
      <c r="L57" s="4">
        <v>4078</v>
      </c>
      <c r="M57" s="4">
        <v>2102</v>
      </c>
      <c r="N57" s="4">
        <v>363</v>
      </c>
      <c r="O57" s="6">
        <v>0.3468</v>
      </c>
      <c r="P57" s="4">
        <v>10</v>
      </c>
      <c r="Q57" s="6">
        <v>0.36080000000000001</v>
      </c>
      <c r="R57" s="4">
        <v>8</v>
      </c>
      <c r="S57" s="4">
        <v>5</v>
      </c>
      <c r="T57" s="4">
        <v>629</v>
      </c>
      <c r="U57" s="4">
        <v>985</v>
      </c>
      <c r="V57" s="4">
        <v>8</v>
      </c>
      <c r="W57" s="4">
        <v>1289</v>
      </c>
      <c r="X57" s="6">
        <v>0.49490000000000001</v>
      </c>
      <c r="Y57" s="4">
        <v>4</v>
      </c>
      <c r="Z57" s="4">
        <v>1903</v>
      </c>
      <c r="AA57" s="4">
        <v>604</v>
      </c>
      <c r="AB57" s="4">
        <v>46</v>
      </c>
      <c r="AC57" s="4">
        <v>1046</v>
      </c>
      <c r="AD57" s="4">
        <v>1012</v>
      </c>
      <c r="AE57" s="4">
        <v>12</v>
      </c>
      <c r="AF57" s="4">
        <v>126</v>
      </c>
      <c r="AG57" s="4">
        <v>404</v>
      </c>
      <c r="AH57" s="4">
        <v>0</v>
      </c>
      <c r="AI57" s="4">
        <v>1900</v>
      </c>
      <c r="AJ57" s="4" t="s">
        <v>9</v>
      </c>
      <c r="AK57" s="4" t="s">
        <v>30</v>
      </c>
      <c r="AL57" s="4" t="s">
        <v>22</v>
      </c>
      <c r="AM57" s="4" t="s">
        <v>24</v>
      </c>
      <c r="AN57" s="4" t="s">
        <v>32</v>
      </c>
    </row>
    <row r="58" spans="1:40" x14ac:dyDescent="0.3">
      <c r="A58" s="4">
        <v>9</v>
      </c>
      <c r="B58" s="4">
        <v>2647</v>
      </c>
      <c r="C58" s="4">
        <v>2889</v>
      </c>
      <c r="D58" s="4">
        <v>2</v>
      </c>
      <c r="E58" s="4">
        <v>917</v>
      </c>
      <c r="F58" s="4">
        <v>2</v>
      </c>
      <c r="G58" s="4">
        <v>2</v>
      </c>
      <c r="H58" s="4">
        <v>769</v>
      </c>
      <c r="I58" s="4">
        <v>662</v>
      </c>
      <c r="J58" s="4">
        <v>2124</v>
      </c>
      <c r="K58" s="4">
        <v>614</v>
      </c>
      <c r="L58" s="4">
        <v>587</v>
      </c>
      <c r="M58" s="4">
        <v>710</v>
      </c>
      <c r="N58" s="4">
        <v>9</v>
      </c>
      <c r="O58" s="4">
        <v>1358</v>
      </c>
      <c r="P58" s="4">
        <v>170</v>
      </c>
      <c r="Q58" s="4">
        <v>1854</v>
      </c>
      <c r="R58" s="4">
        <v>8</v>
      </c>
      <c r="S58" s="4">
        <v>1548</v>
      </c>
      <c r="T58" s="6">
        <v>0.42159999999999997</v>
      </c>
      <c r="U58" s="6">
        <v>0.50690000000000002</v>
      </c>
      <c r="V58" s="4">
        <v>2</v>
      </c>
      <c r="W58" s="4">
        <v>633</v>
      </c>
      <c r="X58" s="4">
        <v>1869</v>
      </c>
      <c r="Y58" s="4">
        <v>2165</v>
      </c>
      <c r="Z58" s="4">
        <v>930</v>
      </c>
      <c r="AA58" s="4">
        <v>8</v>
      </c>
      <c r="AB58" s="4">
        <v>78</v>
      </c>
      <c r="AC58" s="6">
        <v>0.41920000000000002</v>
      </c>
      <c r="AD58" s="4">
        <v>430</v>
      </c>
      <c r="AE58" s="4">
        <v>1210</v>
      </c>
      <c r="AF58" s="4">
        <v>79</v>
      </c>
      <c r="AG58" s="4">
        <v>473</v>
      </c>
      <c r="AH58" s="4">
        <v>964</v>
      </c>
      <c r="AI58" s="4">
        <v>780</v>
      </c>
      <c r="AJ58" s="4" t="s">
        <v>1167</v>
      </c>
      <c r="AK58" s="4" t="s">
        <v>31</v>
      </c>
      <c r="AL58" s="4" t="s">
        <v>23</v>
      </c>
      <c r="AM58" s="4" t="s">
        <v>23</v>
      </c>
      <c r="AN58" s="4">
        <v>174</v>
      </c>
    </row>
    <row r="59" spans="1:40" x14ac:dyDescent="0.3">
      <c r="A59" s="4">
        <v>600</v>
      </c>
      <c r="B59" s="4">
        <v>1084</v>
      </c>
      <c r="C59" s="4">
        <v>1034</v>
      </c>
      <c r="D59" s="4">
        <v>1161</v>
      </c>
      <c r="E59" s="4">
        <v>27</v>
      </c>
      <c r="F59" s="4">
        <v>855</v>
      </c>
      <c r="G59" s="4">
        <v>4</v>
      </c>
      <c r="H59" s="4">
        <v>15</v>
      </c>
      <c r="I59" s="6">
        <v>0.318</v>
      </c>
      <c r="J59" s="4">
        <v>829</v>
      </c>
      <c r="K59" s="6">
        <v>0.4723</v>
      </c>
      <c r="L59" s="4">
        <v>23</v>
      </c>
      <c r="M59" s="4">
        <v>25</v>
      </c>
      <c r="N59" s="4">
        <v>14</v>
      </c>
      <c r="O59" s="4">
        <v>471</v>
      </c>
      <c r="P59" s="4">
        <v>149</v>
      </c>
      <c r="Q59" s="4">
        <v>665</v>
      </c>
      <c r="R59" s="4">
        <v>934</v>
      </c>
      <c r="S59" s="4">
        <v>689</v>
      </c>
      <c r="T59" s="4">
        <v>1492</v>
      </c>
      <c r="U59" s="4">
        <v>1943</v>
      </c>
      <c r="V59" s="4">
        <v>1240</v>
      </c>
      <c r="W59" s="6">
        <v>0.49109999999999998</v>
      </c>
      <c r="X59" s="4">
        <v>923</v>
      </c>
      <c r="Y59" s="4">
        <v>880</v>
      </c>
      <c r="Z59" s="6">
        <v>0.48870000000000002</v>
      </c>
      <c r="AA59" s="4">
        <v>9</v>
      </c>
      <c r="AB59" s="4">
        <v>1</v>
      </c>
      <c r="AC59" s="4">
        <v>2495</v>
      </c>
      <c r="AD59" s="4">
        <v>10</v>
      </c>
      <c r="AE59" s="4">
        <v>640</v>
      </c>
      <c r="AF59" s="4">
        <v>2</v>
      </c>
      <c r="AG59" s="4">
        <v>11</v>
      </c>
      <c r="AH59" s="4">
        <v>417</v>
      </c>
      <c r="AI59" s="6">
        <v>0.41049999999999998</v>
      </c>
      <c r="AJ59" s="4" t="s">
        <v>9</v>
      </c>
      <c r="AK59" s="4" t="s">
        <v>32</v>
      </c>
      <c r="AL59" s="4" t="s">
        <v>24</v>
      </c>
      <c r="AM59" s="4" t="s">
        <v>25</v>
      </c>
      <c r="AN59" s="4">
        <v>80</v>
      </c>
    </row>
    <row r="60" spans="1:40" x14ac:dyDescent="0.3">
      <c r="A60" s="4">
        <v>225</v>
      </c>
      <c r="B60" s="6">
        <v>0.40949999999999998</v>
      </c>
      <c r="C60" s="4">
        <v>26</v>
      </c>
      <c r="D60" s="4">
        <v>341</v>
      </c>
      <c r="E60" s="4">
        <v>22</v>
      </c>
      <c r="F60" s="4">
        <v>414</v>
      </c>
      <c r="G60" s="4">
        <v>2025</v>
      </c>
      <c r="H60" s="4">
        <v>204</v>
      </c>
      <c r="I60" s="4">
        <v>2082</v>
      </c>
      <c r="J60" s="4">
        <v>9</v>
      </c>
      <c r="K60" s="4">
        <v>1300</v>
      </c>
      <c r="L60" s="4">
        <v>199</v>
      </c>
      <c r="M60" s="4">
        <v>368</v>
      </c>
      <c r="N60" s="4">
        <v>1530</v>
      </c>
      <c r="O60" s="4">
        <v>19</v>
      </c>
      <c r="P60" s="4">
        <v>3</v>
      </c>
      <c r="Q60" s="4">
        <v>17</v>
      </c>
      <c r="R60" s="4">
        <v>309</v>
      </c>
      <c r="S60" s="6">
        <v>0.4451</v>
      </c>
      <c r="T60" s="4">
        <v>629</v>
      </c>
      <c r="U60" s="4">
        <v>982</v>
      </c>
      <c r="V60" s="4">
        <v>307</v>
      </c>
      <c r="W60" s="4">
        <v>1289</v>
      </c>
      <c r="X60" s="4">
        <v>16</v>
      </c>
      <c r="Y60" s="6">
        <v>0.40649999999999997</v>
      </c>
      <c r="Z60" s="4">
        <v>1903</v>
      </c>
      <c r="AA60" s="4">
        <v>1730</v>
      </c>
      <c r="AB60" s="4">
        <v>7</v>
      </c>
      <c r="AC60" s="4">
        <v>1041</v>
      </c>
      <c r="AD60" s="4">
        <v>229</v>
      </c>
      <c r="AE60" s="6">
        <v>0.52890000000000004</v>
      </c>
      <c r="AF60" s="4">
        <v>2</v>
      </c>
      <c r="AG60" s="4">
        <v>16</v>
      </c>
      <c r="AH60" s="6">
        <v>0.43259999999999998</v>
      </c>
      <c r="AI60" s="4">
        <v>1900</v>
      </c>
      <c r="AJ60" s="4" t="s">
        <v>1168</v>
      </c>
      <c r="AK60" s="4">
        <v>470</v>
      </c>
      <c r="AL60" s="4" t="s">
        <v>23</v>
      </c>
      <c r="AM60" s="4" t="s">
        <v>21</v>
      </c>
      <c r="AN60" s="6">
        <v>0.45979999999999999</v>
      </c>
    </row>
    <row r="61" spans="1:40" x14ac:dyDescent="0.3">
      <c r="A61" s="6">
        <v>0.375</v>
      </c>
      <c r="B61" s="4">
        <v>2647</v>
      </c>
      <c r="C61" s="4">
        <v>366</v>
      </c>
      <c r="D61" s="6">
        <v>0.29370000000000002</v>
      </c>
      <c r="E61" s="4">
        <v>1299</v>
      </c>
      <c r="F61" s="6">
        <v>0.48420000000000002</v>
      </c>
      <c r="G61" s="4">
        <v>821</v>
      </c>
      <c r="H61" s="4">
        <v>542</v>
      </c>
      <c r="I61" s="4">
        <v>661</v>
      </c>
      <c r="J61" s="4">
        <v>143</v>
      </c>
      <c r="K61" s="4">
        <v>611</v>
      </c>
      <c r="L61" s="4">
        <v>361</v>
      </c>
      <c r="M61" s="4">
        <v>308</v>
      </c>
      <c r="N61" s="4">
        <v>526</v>
      </c>
      <c r="O61" s="4">
        <v>225</v>
      </c>
      <c r="P61" s="4">
        <v>1</v>
      </c>
      <c r="Q61" s="4">
        <v>372</v>
      </c>
      <c r="R61" s="6">
        <v>0.33079999999999998</v>
      </c>
      <c r="S61" s="4">
        <v>1548</v>
      </c>
      <c r="T61" s="4">
        <v>13</v>
      </c>
      <c r="U61" s="4">
        <v>11</v>
      </c>
      <c r="V61" s="6">
        <v>0.24759999999999999</v>
      </c>
      <c r="W61" s="4">
        <v>632</v>
      </c>
      <c r="X61" s="4">
        <v>399</v>
      </c>
      <c r="Y61" s="4">
        <v>2165</v>
      </c>
      <c r="Z61" s="4">
        <v>928</v>
      </c>
      <c r="AA61" s="4">
        <v>815</v>
      </c>
      <c r="AB61" s="4">
        <v>174</v>
      </c>
      <c r="AC61" s="4">
        <v>27</v>
      </c>
      <c r="AD61" s="4">
        <v>180</v>
      </c>
      <c r="AE61" s="4">
        <v>1210</v>
      </c>
      <c r="AF61" s="4">
        <v>2355</v>
      </c>
      <c r="AG61" s="4">
        <v>1599</v>
      </c>
      <c r="AH61" s="4">
        <v>964</v>
      </c>
      <c r="AI61" s="4">
        <v>776</v>
      </c>
      <c r="AJ61" s="4" t="s">
        <v>1169</v>
      </c>
      <c r="AK61" s="4">
        <v>86</v>
      </c>
      <c r="AL61" s="4" t="s">
        <v>25</v>
      </c>
      <c r="AM61" s="4" t="s">
        <v>26</v>
      </c>
      <c r="AN61" s="4">
        <v>174</v>
      </c>
    </row>
    <row r="62" spans="1:40" x14ac:dyDescent="0.3">
      <c r="A62" s="4">
        <v>600</v>
      </c>
      <c r="B62" s="4">
        <v>1080</v>
      </c>
      <c r="C62" s="4">
        <v>622</v>
      </c>
      <c r="D62" s="4">
        <v>1161</v>
      </c>
      <c r="E62" s="4">
        <v>589</v>
      </c>
      <c r="F62" s="4">
        <v>855</v>
      </c>
      <c r="G62" s="6">
        <v>0.40539999999999998</v>
      </c>
      <c r="H62" s="4">
        <v>3</v>
      </c>
      <c r="I62" s="4">
        <v>13</v>
      </c>
      <c r="J62" s="4">
        <v>656</v>
      </c>
      <c r="K62" s="4">
        <v>15</v>
      </c>
      <c r="L62" s="4">
        <v>0</v>
      </c>
      <c r="M62" s="4">
        <v>6</v>
      </c>
      <c r="N62" s="6">
        <v>0.34379999999999999</v>
      </c>
      <c r="O62" s="4">
        <v>219</v>
      </c>
      <c r="P62" s="4">
        <v>1249</v>
      </c>
      <c r="Q62" s="4">
        <v>266</v>
      </c>
      <c r="R62" s="4">
        <v>934</v>
      </c>
      <c r="S62" s="4">
        <v>687</v>
      </c>
      <c r="T62" s="4">
        <v>277</v>
      </c>
      <c r="U62" s="4">
        <v>327</v>
      </c>
      <c r="V62" s="4">
        <v>1240</v>
      </c>
      <c r="W62" s="4">
        <v>10</v>
      </c>
      <c r="X62" s="4">
        <v>502</v>
      </c>
      <c r="Y62" s="4">
        <v>872</v>
      </c>
      <c r="Z62" s="4">
        <v>13</v>
      </c>
      <c r="AA62" s="6">
        <v>0.47110000000000002</v>
      </c>
      <c r="AB62" s="4">
        <v>66</v>
      </c>
      <c r="AC62" s="4">
        <v>254</v>
      </c>
      <c r="AD62" s="4">
        <v>7</v>
      </c>
      <c r="AE62" s="4">
        <v>639</v>
      </c>
      <c r="AF62" s="4">
        <v>822</v>
      </c>
      <c r="AG62" s="4">
        <v>650</v>
      </c>
      <c r="AH62" s="4">
        <v>412</v>
      </c>
      <c r="AI62" s="4">
        <v>16</v>
      </c>
      <c r="AJ62" s="4" t="s">
        <v>1170</v>
      </c>
      <c r="AK62" s="6">
        <v>0.183</v>
      </c>
      <c r="AL62" s="4" t="s">
        <v>21</v>
      </c>
      <c r="AM62" s="4" t="s">
        <v>27</v>
      </c>
      <c r="AN62" s="4">
        <v>78</v>
      </c>
    </row>
    <row r="63" spans="1:40" x14ac:dyDescent="0.3">
      <c r="A63" s="4">
        <v>223</v>
      </c>
      <c r="B63" s="4">
        <v>38</v>
      </c>
      <c r="C63" s="4">
        <v>8</v>
      </c>
      <c r="D63" s="4">
        <v>332</v>
      </c>
      <c r="E63" s="6">
        <v>0.45340000000000003</v>
      </c>
      <c r="F63" s="4">
        <v>412</v>
      </c>
      <c r="G63" s="4">
        <v>2025</v>
      </c>
      <c r="H63" s="4">
        <v>5</v>
      </c>
      <c r="I63" s="4">
        <v>119</v>
      </c>
      <c r="J63" s="4">
        <v>5</v>
      </c>
      <c r="K63" s="4">
        <v>133</v>
      </c>
      <c r="L63" s="4">
        <v>4</v>
      </c>
      <c r="M63" s="4">
        <v>3</v>
      </c>
      <c r="N63" s="4">
        <v>1530</v>
      </c>
      <c r="O63" s="4">
        <v>5</v>
      </c>
      <c r="P63" s="4">
        <v>472</v>
      </c>
      <c r="Q63" s="4">
        <v>3</v>
      </c>
      <c r="R63" s="4">
        <v>308</v>
      </c>
      <c r="S63" s="4">
        <v>15</v>
      </c>
      <c r="T63" s="4">
        <v>326</v>
      </c>
      <c r="U63" s="4">
        <v>629</v>
      </c>
      <c r="V63" s="4">
        <v>307</v>
      </c>
      <c r="W63" s="4">
        <v>162</v>
      </c>
      <c r="X63" s="4">
        <v>2</v>
      </c>
      <c r="Y63" s="4">
        <v>32</v>
      </c>
      <c r="Z63" s="4">
        <v>272</v>
      </c>
      <c r="AA63" s="4">
        <v>1730</v>
      </c>
      <c r="AB63" s="6">
        <v>0.37930000000000003</v>
      </c>
      <c r="AC63" s="4">
        <v>736</v>
      </c>
      <c r="AD63" s="4">
        <v>4</v>
      </c>
      <c r="AE63" s="4">
        <v>13</v>
      </c>
      <c r="AF63" s="6">
        <v>0.34899999999999998</v>
      </c>
      <c r="AG63" s="6">
        <v>0.40649999999999997</v>
      </c>
      <c r="AH63" s="4">
        <v>19</v>
      </c>
      <c r="AI63" s="4">
        <v>361</v>
      </c>
      <c r="AJ63" s="4" t="s">
        <v>1171</v>
      </c>
      <c r="AK63" s="4">
        <v>470</v>
      </c>
      <c r="AL63" s="4" t="s">
        <v>26</v>
      </c>
      <c r="AM63" s="4" t="s">
        <v>28</v>
      </c>
      <c r="AN63" s="4">
        <v>1</v>
      </c>
    </row>
    <row r="64" spans="1:40" x14ac:dyDescent="0.3">
      <c r="A64" s="4">
        <v>13</v>
      </c>
      <c r="B64" s="4">
        <v>360</v>
      </c>
      <c r="C64" s="4">
        <v>12</v>
      </c>
      <c r="D64" s="4">
        <v>11</v>
      </c>
      <c r="E64" s="4">
        <v>1299</v>
      </c>
      <c r="F64" s="4">
        <v>16</v>
      </c>
      <c r="G64" s="4">
        <v>821</v>
      </c>
      <c r="H64" s="4">
        <v>1219</v>
      </c>
      <c r="I64" s="4">
        <v>517</v>
      </c>
      <c r="J64" s="4">
        <v>16</v>
      </c>
      <c r="K64" s="4">
        <v>447</v>
      </c>
      <c r="L64" s="4">
        <v>2755</v>
      </c>
      <c r="M64" s="4">
        <v>1574</v>
      </c>
      <c r="N64" s="4">
        <v>525</v>
      </c>
      <c r="O64" s="4">
        <v>3</v>
      </c>
      <c r="P64" s="6">
        <v>0.37790000000000001</v>
      </c>
      <c r="Q64" s="4">
        <v>7</v>
      </c>
      <c r="R64" s="4">
        <v>10</v>
      </c>
      <c r="S64" s="4">
        <v>288</v>
      </c>
      <c r="T64" s="4">
        <v>3</v>
      </c>
      <c r="U64" s="4">
        <v>3</v>
      </c>
      <c r="V64" s="4">
        <v>9</v>
      </c>
      <c r="W64" s="4">
        <v>454</v>
      </c>
      <c r="X64" s="4">
        <v>4</v>
      </c>
      <c r="Y64" s="4">
        <v>359</v>
      </c>
      <c r="Z64" s="4">
        <v>637</v>
      </c>
      <c r="AA64" s="4">
        <v>815</v>
      </c>
      <c r="AB64" s="4">
        <v>174</v>
      </c>
      <c r="AC64" s="4">
        <v>10</v>
      </c>
      <c r="AD64" s="4">
        <v>563</v>
      </c>
      <c r="AE64" s="4">
        <v>348</v>
      </c>
      <c r="AF64" s="4">
        <v>2355</v>
      </c>
      <c r="AG64" s="4">
        <v>1599</v>
      </c>
      <c r="AH64" s="4">
        <v>193</v>
      </c>
      <c r="AI64" s="4">
        <v>380</v>
      </c>
      <c r="AJ64" s="4" t="s">
        <v>11</v>
      </c>
      <c r="AK64" s="4">
        <v>81</v>
      </c>
      <c r="AL64" s="4" t="s">
        <v>27</v>
      </c>
      <c r="AM64" s="4" t="s">
        <v>29</v>
      </c>
      <c r="AN64" s="4">
        <v>60</v>
      </c>
    </row>
    <row r="65" spans="1:40" x14ac:dyDescent="0.3">
      <c r="A65" s="4">
        <v>43</v>
      </c>
      <c r="B65" s="4">
        <v>653</v>
      </c>
      <c r="C65" s="4">
        <v>4302</v>
      </c>
      <c r="D65" s="4">
        <v>150</v>
      </c>
      <c r="E65" s="4">
        <v>589</v>
      </c>
      <c r="F65" s="4">
        <v>123</v>
      </c>
      <c r="G65" s="4">
        <v>12</v>
      </c>
      <c r="H65" s="4">
        <v>547</v>
      </c>
      <c r="I65" s="4">
        <v>5</v>
      </c>
      <c r="J65" s="4">
        <v>1494</v>
      </c>
      <c r="K65" s="4">
        <v>6</v>
      </c>
      <c r="L65" s="4">
        <v>1030</v>
      </c>
      <c r="M65" s="4">
        <v>516</v>
      </c>
      <c r="N65" s="4">
        <v>8</v>
      </c>
      <c r="O65" s="4">
        <v>1296</v>
      </c>
      <c r="P65" s="4">
        <v>1249</v>
      </c>
      <c r="Q65" s="4">
        <v>1067</v>
      </c>
      <c r="R65" s="4">
        <v>179</v>
      </c>
      <c r="S65" s="4">
        <v>367</v>
      </c>
      <c r="T65" s="4">
        <v>10</v>
      </c>
      <c r="U65" s="4">
        <v>12</v>
      </c>
      <c r="V65" s="4">
        <v>128</v>
      </c>
      <c r="W65" s="4">
        <v>3</v>
      </c>
      <c r="X65" s="4">
        <v>1830</v>
      </c>
      <c r="Y65" s="4">
        <v>461</v>
      </c>
      <c r="Z65" s="4">
        <v>2</v>
      </c>
      <c r="AA65" s="4">
        <v>14</v>
      </c>
      <c r="AB65" s="4">
        <v>65</v>
      </c>
      <c r="AC65" s="4">
        <v>14</v>
      </c>
      <c r="AD65" s="4">
        <v>207</v>
      </c>
      <c r="AE65" s="4">
        <v>263</v>
      </c>
      <c r="AF65" s="4">
        <v>822</v>
      </c>
      <c r="AG65" s="4">
        <v>644</v>
      </c>
      <c r="AH65" s="4">
        <v>194</v>
      </c>
      <c r="AI65" s="4">
        <v>12</v>
      </c>
      <c r="AJ65" s="4" t="s">
        <v>1172</v>
      </c>
      <c r="AK65" s="4">
        <v>0</v>
      </c>
      <c r="AL65" s="4" t="s">
        <v>28</v>
      </c>
      <c r="AM65" s="4" t="s">
        <v>30</v>
      </c>
      <c r="AN65" s="4">
        <v>15</v>
      </c>
    </row>
    <row r="66" spans="1:40" x14ac:dyDescent="0.3">
      <c r="A66" s="4">
        <v>162</v>
      </c>
      <c r="B66" s="4">
        <v>15</v>
      </c>
      <c r="C66" s="4">
        <v>586</v>
      </c>
      <c r="D66" s="4">
        <v>161</v>
      </c>
      <c r="E66" s="4">
        <v>19</v>
      </c>
      <c r="F66" s="4">
        <v>258</v>
      </c>
      <c r="G66" s="4">
        <v>195</v>
      </c>
      <c r="H66" s="6">
        <v>0.44869999999999999</v>
      </c>
      <c r="I66" s="4">
        <v>7</v>
      </c>
      <c r="J66" s="4">
        <v>563</v>
      </c>
      <c r="K66" s="4">
        <v>10</v>
      </c>
      <c r="L66" s="6">
        <v>0.37390000000000001</v>
      </c>
      <c r="M66" s="6">
        <v>0.32779999999999998</v>
      </c>
      <c r="N66" s="4">
        <v>222</v>
      </c>
      <c r="O66" s="4">
        <v>443</v>
      </c>
      <c r="P66" s="4">
        <v>471</v>
      </c>
      <c r="Q66" s="4">
        <v>272</v>
      </c>
      <c r="R66" s="4">
        <v>113</v>
      </c>
      <c r="S66" s="4">
        <v>3</v>
      </c>
      <c r="T66" s="4">
        <v>1648</v>
      </c>
      <c r="U66" s="4">
        <v>1872</v>
      </c>
      <c r="V66" s="4">
        <v>166</v>
      </c>
      <c r="W66" s="4">
        <v>3</v>
      </c>
      <c r="X66" s="4">
        <v>867</v>
      </c>
      <c r="Y66" s="4">
        <v>6</v>
      </c>
      <c r="Z66" s="4">
        <v>4</v>
      </c>
      <c r="AA66" s="4">
        <v>250</v>
      </c>
      <c r="AB66" s="4">
        <v>0</v>
      </c>
      <c r="AC66" s="4">
        <v>1356</v>
      </c>
      <c r="AD66" s="6">
        <v>0.36770000000000003</v>
      </c>
      <c r="AE66" s="4">
        <v>10</v>
      </c>
      <c r="AF66" s="4">
        <v>19</v>
      </c>
      <c r="AG66" s="4">
        <v>19</v>
      </c>
      <c r="AH66" s="4">
        <v>3</v>
      </c>
      <c r="AI66" s="4">
        <v>7</v>
      </c>
      <c r="AJ66" s="4" t="s">
        <v>1173</v>
      </c>
      <c r="AK66" s="4">
        <v>52</v>
      </c>
      <c r="AL66" s="4" t="s">
        <v>29</v>
      </c>
      <c r="AM66" s="4" t="s">
        <v>31</v>
      </c>
      <c r="AN66" s="4">
        <v>2</v>
      </c>
    </row>
    <row r="67" spans="1:40" x14ac:dyDescent="0.3">
      <c r="A67" s="4">
        <v>1</v>
      </c>
      <c r="B67" s="4">
        <v>14</v>
      </c>
      <c r="C67" s="6">
        <v>0.13619999999999999</v>
      </c>
      <c r="D67" s="4">
        <v>5</v>
      </c>
      <c r="E67" s="4">
        <v>325</v>
      </c>
      <c r="F67" s="4">
        <v>4</v>
      </c>
      <c r="G67" s="4">
        <v>593</v>
      </c>
      <c r="H67" s="4">
        <v>1219</v>
      </c>
      <c r="I67" s="4">
        <v>1394</v>
      </c>
      <c r="J67" s="6">
        <v>0.37680000000000002</v>
      </c>
      <c r="K67" s="4">
        <v>2011</v>
      </c>
      <c r="L67" s="4">
        <v>2755</v>
      </c>
      <c r="M67" s="4">
        <v>1574</v>
      </c>
      <c r="N67" s="4">
        <v>287</v>
      </c>
      <c r="O67" s="6">
        <v>0.34179999999999999</v>
      </c>
      <c r="P67" s="4">
        <v>13</v>
      </c>
      <c r="Q67" s="6">
        <v>0.25490000000000002</v>
      </c>
      <c r="R67" s="4">
        <v>6</v>
      </c>
      <c r="S67" s="4">
        <v>14</v>
      </c>
      <c r="T67" s="4">
        <v>660</v>
      </c>
      <c r="U67" s="4">
        <v>796</v>
      </c>
      <c r="V67" s="4">
        <v>0</v>
      </c>
      <c r="W67" s="4">
        <v>2010</v>
      </c>
      <c r="X67" s="6">
        <v>0.4738</v>
      </c>
      <c r="Y67" s="4">
        <v>14</v>
      </c>
      <c r="Z67" s="4">
        <v>1164</v>
      </c>
      <c r="AA67" s="4">
        <v>542</v>
      </c>
      <c r="AB67" s="4">
        <v>37</v>
      </c>
      <c r="AC67" s="4">
        <v>534</v>
      </c>
      <c r="AD67" s="4">
        <v>563</v>
      </c>
      <c r="AE67" s="4">
        <v>5</v>
      </c>
      <c r="AF67" s="4">
        <v>559</v>
      </c>
      <c r="AG67" s="4">
        <v>212</v>
      </c>
      <c r="AH67" s="4">
        <v>3</v>
      </c>
      <c r="AI67" s="4">
        <v>1906</v>
      </c>
      <c r="AJ67" s="4" t="s">
        <v>9</v>
      </c>
      <c r="AK67" s="4">
        <v>22</v>
      </c>
      <c r="AL67" s="4" t="s">
        <v>30</v>
      </c>
      <c r="AM67" s="4" t="s">
        <v>32</v>
      </c>
      <c r="AN67" s="4">
        <v>0</v>
      </c>
    </row>
    <row r="68" spans="1:40" x14ac:dyDescent="0.3">
      <c r="A68" s="4">
        <v>4</v>
      </c>
      <c r="B68" s="4">
        <v>2149</v>
      </c>
      <c r="C68" s="4">
        <v>4302</v>
      </c>
      <c r="D68" s="4">
        <v>5</v>
      </c>
      <c r="E68" s="4">
        <v>228</v>
      </c>
      <c r="F68" s="4">
        <v>11</v>
      </c>
      <c r="G68" s="4">
        <v>5</v>
      </c>
      <c r="H68" s="4">
        <v>544</v>
      </c>
      <c r="I68" s="4">
        <v>403</v>
      </c>
      <c r="J68" s="4">
        <v>1494</v>
      </c>
      <c r="K68" s="4">
        <v>1063</v>
      </c>
      <c r="L68" s="4">
        <v>1030</v>
      </c>
      <c r="M68" s="4">
        <v>515</v>
      </c>
      <c r="N68" s="4">
        <v>4</v>
      </c>
      <c r="O68" s="4">
        <v>1296</v>
      </c>
      <c r="P68" s="4">
        <v>244</v>
      </c>
      <c r="Q68" s="4">
        <v>1067</v>
      </c>
      <c r="R68" s="4">
        <v>0</v>
      </c>
      <c r="S68" s="4">
        <v>1214</v>
      </c>
      <c r="T68" s="6">
        <v>0.40050000000000002</v>
      </c>
      <c r="U68" s="6">
        <v>0.42520000000000002</v>
      </c>
      <c r="V68" s="4">
        <v>4</v>
      </c>
      <c r="W68" s="4">
        <v>963</v>
      </c>
      <c r="X68" s="4">
        <v>1830</v>
      </c>
      <c r="Y68" s="4">
        <v>1350</v>
      </c>
      <c r="Z68" s="4">
        <v>474</v>
      </c>
      <c r="AA68" s="4">
        <v>5</v>
      </c>
      <c r="AB68" s="4">
        <v>28</v>
      </c>
      <c r="AC68" s="6">
        <v>0.39379999999999998</v>
      </c>
      <c r="AD68" s="4">
        <v>205</v>
      </c>
      <c r="AE68" s="4">
        <v>2165</v>
      </c>
      <c r="AF68" s="4">
        <v>225</v>
      </c>
      <c r="AG68" s="4">
        <v>398</v>
      </c>
      <c r="AH68" s="4">
        <v>1950</v>
      </c>
      <c r="AI68" s="4">
        <v>560</v>
      </c>
      <c r="AJ68" s="4" t="s">
        <v>1174</v>
      </c>
      <c r="AK68" s="4">
        <v>2</v>
      </c>
      <c r="AL68" s="4" t="s">
        <v>31</v>
      </c>
      <c r="AM68" s="4">
        <v>131</v>
      </c>
      <c r="AN68" s="4">
        <v>247</v>
      </c>
    </row>
    <row r="69" spans="1:40" x14ac:dyDescent="0.3">
      <c r="A69" s="4">
        <v>3206</v>
      </c>
      <c r="B69" s="4">
        <v>986</v>
      </c>
      <c r="C69" s="4">
        <v>586</v>
      </c>
      <c r="D69" s="4">
        <v>1329</v>
      </c>
      <c r="E69" s="4">
        <v>10</v>
      </c>
      <c r="F69" s="4">
        <v>2733</v>
      </c>
      <c r="G69" s="4">
        <v>16</v>
      </c>
      <c r="H69" s="4">
        <v>11</v>
      </c>
      <c r="I69" s="6">
        <v>0.28910000000000002</v>
      </c>
      <c r="J69" s="4">
        <v>562</v>
      </c>
      <c r="K69" s="6">
        <v>0.52859999999999996</v>
      </c>
      <c r="L69" s="4">
        <v>28</v>
      </c>
      <c r="M69" s="4">
        <v>16</v>
      </c>
      <c r="N69" s="4">
        <v>4</v>
      </c>
      <c r="O69" s="4">
        <v>442</v>
      </c>
      <c r="P69" s="4">
        <v>198</v>
      </c>
      <c r="Q69" s="4">
        <v>272</v>
      </c>
      <c r="R69" s="4">
        <v>926</v>
      </c>
      <c r="S69" s="4">
        <v>543</v>
      </c>
      <c r="T69" s="4">
        <v>1648</v>
      </c>
      <c r="U69" s="4">
        <v>1872</v>
      </c>
      <c r="V69" s="4">
        <v>1803</v>
      </c>
      <c r="W69" s="6">
        <v>0.47910000000000003</v>
      </c>
      <c r="X69" s="4">
        <v>866</v>
      </c>
      <c r="Y69" s="4">
        <v>535</v>
      </c>
      <c r="Z69" s="6">
        <v>0.40720000000000001</v>
      </c>
      <c r="AA69" s="4">
        <v>4</v>
      </c>
      <c r="AB69" s="4">
        <v>0</v>
      </c>
      <c r="AC69" s="4">
        <v>1356</v>
      </c>
      <c r="AD69" s="4">
        <v>1</v>
      </c>
      <c r="AE69" s="4">
        <v>835</v>
      </c>
      <c r="AF69" s="4">
        <v>15</v>
      </c>
      <c r="AG69" s="4">
        <v>9</v>
      </c>
      <c r="AH69" s="4">
        <v>854</v>
      </c>
      <c r="AI69" s="6">
        <v>0.29380000000000001</v>
      </c>
      <c r="AJ69" s="4" t="s">
        <v>1175</v>
      </c>
      <c r="AK69" s="4">
        <v>5</v>
      </c>
      <c r="AL69" s="4" t="s">
        <v>32</v>
      </c>
      <c r="AM69" s="4">
        <v>44</v>
      </c>
      <c r="AN69" s="4">
        <v>89</v>
      </c>
    </row>
    <row r="70" spans="1:40" x14ac:dyDescent="0.3">
      <c r="A70" s="4">
        <v>1279</v>
      </c>
      <c r="B70" s="6">
        <v>0.45879999999999999</v>
      </c>
      <c r="C70" s="4">
        <v>19</v>
      </c>
      <c r="D70" s="4">
        <v>506</v>
      </c>
      <c r="E70" s="4">
        <v>7</v>
      </c>
      <c r="F70" s="4">
        <v>1282</v>
      </c>
      <c r="G70" s="4">
        <v>1222</v>
      </c>
      <c r="H70" s="4">
        <v>124</v>
      </c>
      <c r="I70" s="4">
        <v>1394</v>
      </c>
      <c r="J70" s="4">
        <v>11</v>
      </c>
      <c r="K70" s="4">
        <v>2011</v>
      </c>
      <c r="L70" s="4">
        <v>274</v>
      </c>
      <c r="M70" s="4">
        <v>255</v>
      </c>
      <c r="N70" s="4">
        <v>1422</v>
      </c>
      <c r="O70" s="4">
        <v>8</v>
      </c>
      <c r="P70" s="4">
        <v>8</v>
      </c>
      <c r="Q70" s="4">
        <v>8</v>
      </c>
      <c r="R70" s="4">
        <v>440</v>
      </c>
      <c r="S70" s="6">
        <v>0.44729999999999998</v>
      </c>
      <c r="T70" s="4">
        <v>659</v>
      </c>
      <c r="U70" s="4">
        <v>793</v>
      </c>
      <c r="V70" s="4">
        <v>724</v>
      </c>
      <c r="W70" s="4">
        <v>2010</v>
      </c>
      <c r="X70" s="4">
        <v>20</v>
      </c>
      <c r="Y70" s="6">
        <v>0.39629999999999999</v>
      </c>
      <c r="Z70" s="4">
        <v>1164</v>
      </c>
      <c r="AA70" s="4">
        <v>1750</v>
      </c>
      <c r="AB70" s="4">
        <v>0</v>
      </c>
      <c r="AC70" s="4">
        <v>530</v>
      </c>
      <c r="AD70" s="4">
        <v>76</v>
      </c>
      <c r="AE70" s="6">
        <v>0.38569999999999999</v>
      </c>
      <c r="AF70" s="4">
        <v>4</v>
      </c>
      <c r="AG70" s="4">
        <v>6</v>
      </c>
      <c r="AH70" s="6">
        <v>0.43790000000000001</v>
      </c>
      <c r="AI70" s="4">
        <v>1906</v>
      </c>
      <c r="AJ70" s="4" t="s">
        <v>9</v>
      </c>
      <c r="AK70" s="4">
        <v>233</v>
      </c>
      <c r="AL70" s="4">
        <v>202</v>
      </c>
      <c r="AM70" s="6">
        <v>0.33589999999999998</v>
      </c>
      <c r="AN70" s="6">
        <v>0.36030000000000001</v>
      </c>
    </row>
    <row r="71" spans="1:40" x14ac:dyDescent="0.3">
      <c r="A71" s="6">
        <v>0.39889999999999998</v>
      </c>
      <c r="B71" s="4">
        <v>2149</v>
      </c>
      <c r="C71" s="4">
        <v>177</v>
      </c>
      <c r="D71" s="6">
        <v>0.38069999999999998</v>
      </c>
      <c r="E71" s="4">
        <v>1974</v>
      </c>
      <c r="F71" s="6">
        <v>0.46910000000000002</v>
      </c>
      <c r="G71" s="4">
        <v>485</v>
      </c>
      <c r="H71" s="4">
        <v>399</v>
      </c>
      <c r="I71" s="4">
        <v>403</v>
      </c>
      <c r="J71" s="4">
        <v>104</v>
      </c>
      <c r="K71" s="4">
        <v>1059</v>
      </c>
      <c r="L71" s="4">
        <v>713</v>
      </c>
      <c r="M71" s="4">
        <v>236</v>
      </c>
      <c r="N71" s="4">
        <v>705</v>
      </c>
      <c r="O71" s="4">
        <v>211</v>
      </c>
      <c r="P71" s="4">
        <v>8</v>
      </c>
      <c r="Q71" s="4">
        <v>156</v>
      </c>
      <c r="R71" s="6">
        <v>0.47520000000000001</v>
      </c>
      <c r="S71" s="4">
        <v>1214</v>
      </c>
      <c r="T71" s="4">
        <v>14</v>
      </c>
      <c r="U71" s="4">
        <v>13</v>
      </c>
      <c r="V71" s="6">
        <v>0.40160000000000001</v>
      </c>
      <c r="W71" s="4">
        <v>962</v>
      </c>
      <c r="X71" s="4">
        <v>334</v>
      </c>
      <c r="Y71" s="4">
        <v>1350</v>
      </c>
      <c r="Z71" s="4">
        <v>473</v>
      </c>
      <c r="AA71" s="4">
        <v>874</v>
      </c>
      <c r="AB71" s="4">
        <v>1842</v>
      </c>
      <c r="AC71" s="4">
        <v>15</v>
      </c>
      <c r="AD71" s="4">
        <v>123</v>
      </c>
      <c r="AE71" s="4">
        <v>2165</v>
      </c>
      <c r="AF71" s="4">
        <v>2552</v>
      </c>
      <c r="AG71" s="4">
        <v>501</v>
      </c>
      <c r="AH71" s="4">
        <v>1950</v>
      </c>
      <c r="AI71" s="4">
        <v>560</v>
      </c>
      <c r="AJ71" s="4" t="s">
        <v>21</v>
      </c>
      <c r="AK71" s="4">
        <v>43</v>
      </c>
      <c r="AL71" s="4">
        <v>75</v>
      </c>
      <c r="AM71" s="4">
        <v>131</v>
      </c>
      <c r="AN71" s="4">
        <v>247</v>
      </c>
    </row>
    <row r="72" spans="1:40" x14ac:dyDescent="0.3">
      <c r="A72" s="4">
        <v>3206</v>
      </c>
      <c r="B72" s="4">
        <v>985</v>
      </c>
      <c r="C72" s="4">
        <v>386</v>
      </c>
      <c r="D72" s="4">
        <v>1329</v>
      </c>
      <c r="E72" s="4">
        <v>738</v>
      </c>
      <c r="F72" s="4">
        <v>2733</v>
      </c>
      <c r="G72" s="6">
        <v>0.39689999999999998</v>
      </c>
      <c r="H72" s="4">
        <v>4</v>
      </c>
      <c r="I72" s="4">
        <v>14</v>
      </c>
      <c r="J72" s="4">
        <v>439</v>
      </c>
      <c r="K72" s="4">
        <v>30</v>
      </c>
      <c r="L72" s="4">
        <v>7</v>
      </c>
      <c r="M72" s="4">
        <v>0</v>
      </c>
      <c r="N72" s="6">
        <v>0.49580000000000002</v>
      </c>
      <c r="O72" s="4">
        <v>219</v>
      </c>
      <c r="P72" s="4">
        <v>1368</v>
      </c>
      <c r="Q72" s="4">
        <v>104</v>
      </c>
      <c r="R72" s="4">
        <v>926</v>
      </c>
      <c r="S72" s="4">
        <v>542</v>
      </c>
      <c r="T72" s="4">
        <v>263</v>
      </c>
      <c r="U72" s="4">
        <v>296</v>
      </c>
      <c r="V72" s="4">
        <v>1803</v>
      </c>
      <c r="W72" s="4">
        <v>19</v>
      </c>
      <c r="X72" s="4">
        <v>503</v>
      </c>
      <c r="Y72" s="4">
        <v>535</v>
      </c>
      <c r="Z72" s="4">
        <v>7</v>
      </c>
      <c r="AA72" s="6">
        <v>0.49940000000000001</v>
      </c>
      <c r="AB72" s="4">
        <v>706</v>
      </c>
      <c r="AC72" s="4">
        <v>143</v>
      </c>
      <c r="AD72" s="4">
        <v>4</v>
      </c>
      <c r="AE72" s="4">
        <v>833</v>
      </c>
      <c r="AF72" s="4">
        <v>1073</v>
      </c>
      <c r="AG72" s="4">
        <v>76</v>
      </c>
      <c r="AH72" s="4">
        <v>846</v>
      </c>
      <c r="AI72" s="4">
        <v>14</v>
      </c>
      <c r="AJ72" s="4" t="s">
        <v>22</v>
      </c>
      <c r="AK72" s="6">
        <v>0.1845</v>
      </c>
      <c r="AL72" s="6">
        <v>0.37130000000000002</v>
      </c>
      <c r="AM72" s="4">
        <v>44</v>
      </c>
      <c r="AN72" s="4">
        <v>89</v>
      </c>
    </row>
    <row r="73" spans="1:40" x14ac:dyDescent="0.3">
      <c r="A73" s="4">
        <v>1277</v>
      </c>
      <c r="B73" s="4">
        <v>32</v>
      </c>
      <c r="C73" s="4">
        <v>2</v>
      </c>
      <c r="D73" s="4">
        <v>504</v>
      </c>
      <c r="E73" s="6">
        <v>0.37390000000000001</v>
      </c>
      <c r="F73" s="4">
        <v>1280</v>
      </c>
      <c r="G73" s="4">
        <v>1222</v>
      </c>
      <c r="H73" s="4">
        <v>6</v>
      </c>
      <c r="I73" s="4">
        <v>104</v>
      </c>
      <c r="J73" s="4">
        <v>4</v>
      </c>
      <c r="K73" s="4">
        <v>281</v>
      </c>
      <c r="L73" s="4">
        <v>8</v>
      </c>
      <c r="M73" s="4">
        <v>8</v>
      </c>
      <c r="N73" s="4">
        <v>1422</v>
      </c>
      <c r="O73" s="4">
        <v>2</v>
      </c>
      <c r="P73" s="4">
        <v>455</v>
      </c>
      <c r="Q73" s="4">
        <v>1</v>
      </c>
      <c r="R73" s="4">
        <v>437</v>
      </c>
      <c r="S73" s="4">
        <v>10</v>
      </c>
      <c r="T73" s="4">
        <v>368</v>
      </c>
      <c r="U73" s="4">
        <v>478</v>
      </c>
      <c r="V73" s="4">
        <v>724</v>
      </c>
      <c r="W73" s="4">
        <v>314</v>
      </c>
      <c r="X73" s="4">
        <v>8</v>
      </c>
      <c r="Y73" s="4">
        <v>10</v>
      </c>
      <c r="Z73" s="4">
        <v>137</v>
      </c>
      <c r="AA73" s="4">
        <v>1750</v>
      </c>
      <c r="AB73" s="6">
        <v>0.38329999999999997</v>
      </c>
      <c r="AC73" s="4">
        <v>364</v>
      </c>
      <c r="AD73" s="4">
        <v>1</v>
      </c>
      <c r="AE73" s="4">
        <v>22</v>
      </c>
      <c r="AF73" s="6">
        <v>0.42049999999999998</v>
      </c>
      <c r="AG73" s="6">
        <v>0.1517</v>
      </c>
      <c r="AH73" s="4">
        <v>32</v>
      </c>
      <c r="AI73" s="4">
        <v>183</v>
      </c>
      <c r="AJ73" s="4" t="s">
        <v>23</v>
      </c>
      <c r="AK73" s="4">
        <v>233</v>
      </c>
      <c r="AL73" s="4">
        <v>202</v>
      </c>
      <c r="AM73" s="4">
        <v>0</v>
      </c>
      <c r="AN73" s="4">
        <v>0</v>
      </c>
    </row>
    <row r="74" spans="1:40" x14ac:dyDescent="0.3">
      <c r="A74" s="4">
        <v>39</v>
      </c>
      <c r="B74" s="4">
        <v>275</v>
      </c>
      <c r="C74" s="4">
        <v>2</v>
      </c>
      <c r="D74" s="4">
        <v>15</v>
      </c>
      <c r="E74" s="4">
        <v>1974</v>
      </c>
      <c r="F74" s="4">
        <v>38</v>
      </c>
      <c r="G74" s="4">
        <v>483</v>
      </c>
      <c r="H74" s="4">
        <v>2294</v>
      </c>
      <c r="I74" s="4">
        <v>276</v>
      </c>
      <c r="J74" s="4">
        <v>4</v>
      </c>
      <c r="K74" s="4">
        <v>722</v>
      </c>
      <c r="L74" s="4">
        <v>1434</v>
      </c>
      <c r="M74" s="4">
        <v>2171</v>
      </c>
      <c r="N74" s="4">
        <v>704</v>
      </c>
      <c r="O74" s="4">
        <v>2</v>
      </c>
      <c r="P74" s="6">
        <v>0.33260000000000001</v>
      </c>
      <c r="Q74" s="4">
        <v>3</v>
      </c>
      <c r="R74" s="4">
        <v>10</v>
      </c>
      <c r="S74" s="4">
        <v>257</v>
      </c>
      <c r="T74" s="4">
        <v>5</v>
      </c>
      <c r="U74" s="4">
        <v>2</v>
      </c>
      <c r="V74" s="4">
        <v>22</v>
      </c>
      <c r="W74" s="4">
        <v>620</v>
      </c>
      <c r="X74" s="4">
        <v>1</v>
      </c>
      <c r="Y74" s="4">
        <v>234</v>
      </c>
      <c r="Z74" s="4">
        <v>322</v>
      </c>
      <c r="AA74" s="4">
        <v>873</v>
      </c>
      <c r="AB74" s="4">
        <v>1842</v>
      </c>
      <c r="AC74" s="4">
        <v>2</v>
      </c>
      <c r="AD74" s="4">
        <v>640</v>
      </c>
      <c r="AE74" s="4">
        <v>390</v>
      </c>
      <c r="AF74" s="4">
        <v>2552</v>
      </c>
      <c r="AG74" s="4">
        <v>501</v>
      </c>
      <c r="AH74" s="4">
        <v>402</v>
      </c>
      <c r="AI74" s="4">
        <v>352</v>
      </c>
      <c r="AJ74" s="4" t="s">
        <v>66</v>
      </c>
      <c r="AK74" s="4">
        <v>42</v>
      </c>
      <c r="AL74" s="4">
        <v>75</v>
      </c>
      <c r="AM74" s="4">
        <v>35</v>
      </c>
      <c r="AN74" s="4">
        <v>63</v>
      </c>
    </row>
    <row r="75" spans="1:40" x14ac:dyDescent="0.3">
      <c r="A75" s="4">
        <v>213</v>
      </c>
      <c r="B75" s="4">
        <v>662</v>
      </c>
      <c r="C75" s="4">
        <v>1279</v>
      </c>
      <c r="D75" s="4">
        <v>228</v>
      </c>
      <c r="E75" s="4">
        <v>734</v>
      </c>
      <c r="F75" s="4">
        <v>317</v>
      </c>
      <c r="G75" s="4">
        <v>13</v>
      </c>
      <c r="H75" s="4">
        <v>794</v>
      </c>
      <c r="I75" s="4">
        <v>1</v>
      </c>
      <c r="J75" s="4">
        <v>2023</v>
      </c>
      <c r="K75" s="4">
        <v>9</v>
      </c>
      <c r="L75" s="4">
        <v>695</v>
      </c>
      <c r="M75" s="4">
        <v>542</v>
      </c>
      <c r="N75" s="4">
        <v>14</v>
      </c>
      <c r="O75" s="4">
        <v>3253</v>
      </c>
      <c r="P75" s="4">
        <v>1368</v>
      </c>
      <c r="Q75" s="4">
        <v>1456</v>
      </c>
      <c r="R75" s="4">
        <v>263</v>
      </c>
      <c r="S75" s="4">
        <v>261</v>
      </c>
      <c r="T75" s="4">
        <v>9</v>
      </c>
      <c r="U75" s="4">
        <v>4</v>
      </c>
      <c r="V75" s="4">
        <v>297</v>
      </c>
      <c r="W75" s="4">
        <v>2</v>
      </c>
      <c r="X75" s="4">
        <v>1810</v>
      </c>
      <c r="Y75" s="4">
        <v>281</v>
      </c>
      <c r="Z75" s="4">
        <v>3</v>
      </c>
      <c r="AA75" s="4">
        <v>17</v>
      </c>
      <c r="AB75" s="4">
        <v>703</v>
      </c>
      <c r="AC75" s="4">
        <v>6</v>
      </c>
      <c r="AD75" s="4">
        <v>247</v>
      </c>
      <c r="AE75" s="4">
        <v>403</v>
      </c>
      <c r="AF75" s="4">
        <v>1073</v>
      </c>
      <c r="AG75" s="4">
        <v>76</v>
      </c>
      <c r="AH75" s="4">
        <v>388</v>
      </c>
      <c r="AI75" s="4">
        <v>8</v>
      </c>
      <c r="AJ75" s="4" t="s">
        <v>25</v>
      </c>
      <c r="AK75" s="4">
        <v>0</v>
      </c>
      <c r="AL75" s="4">
        <v>3</v>
      </c>
      <c r="AM75" s="4">
        <v>8</v>
      </c>
      <c r="AN75" s="4">
        <v>23</v>
      </c>
    </row>
    <row r="76" spans="1:40" x14ac:dyDescent="0.3">
      <c r="A76" s="4">
        <v>1009</v>
      </c>
      <c r="B76" s="4">
        <v>7</v>
      </c>
      <c r="C76" s="4">
        <v>532</v>
      </c>
      <c r="D76" s="4">
        <v>254</v>
      </c>
      <c r="E76" s="4">
        <v>16</v>
      </c>
      <c r="F76" s="4">
        <v>911</v>
      </c>
      <c r="G76" s="4">
        <v>118</v>
      </c>
      <c r="H76" s="6">
        <v>0.34610000000000002</v>
      </c>
      <c r="I76" s="4">
        <v>8</v>
      </c>
      <c r="J76" s="4">
        <v>820</v>
      </c>
      <c r="K76" s="4">
        <v>17</v>
      </c>
      <c r="L76" s="6">
        <v>0.48470000000000002</v>
      </c>
      <c r="M76" s="6">
        <v>0.24970000000000001</v>
      </c>
      <c r="N76" s="4">
        <v>333</v>
      </c>
      <c r="O76" s="4">
        <v>1246</v>
      </c>
      <c r="P76" s="4">
        <v>453</v>
      </c>
      <c r="Q76" s="4">
        <v>579</v>
      </c>
      <c r="R76" s="4">
        <v>157</v>
      </c>
      <c r="S76" s="4">
        <v>7</v>
      </c>
      <c r="T76" s="4">
        <v>2259</v>
      </c>
      <c r="U76" s="4">
        <v>1664</v>
      </c>
      <c r="V76" s="4">
        <v>393</v>
      </c>
      <c r="W76" s="4">
        <v>7</v>
      </c>
      <c r="X76" s="4">
        <v>727</v>
      </c>
      <c r="Y76" s="4">
        <v>6</v>
      </c>
      <c r="Z76" s="4">
        <v>4</v>
      </c>
      <c r="AA76" s="4">
        <v>318</v>
      </c>
      <c r="AB76" s="4">
        <v>8</v>
      </c>
      <c r="AC76" s="4">
        <v>1265</v>
      </c>
      <c r="AD76" s="6">
        <v>0.38590000000000002</v>
      </c>
      <c r="AE76" s="4">
        <v>11</v>
      </c>
      <c r="AF76" s="4">
        <v>27</v>
      </c>
      <c r="AG76" s="4">
        <v>9</v>
      </c>
      <c r="AH76" s="4">
        <v>15</v>
      </c>
      <c r="AI76" s="4">
        <v>3</v>
      </c>
      <c r="AJ76" s="4" t="s">
        <v>21</v>
      </c>
      <c r="AK76" s="4">
        <v>29</v>
      </c>
      <c r="AL76" s="4">
        <v>15</v>
      </c>
      <c r="AM76" s="4">
        <v>1</v>
      </c>
      <c r="AN76" s="4">
        <v>2</v>
      </c>
    </row>
    <row r="77" spans="1:40" x14ac:dyDescent="0.3">
      <c r="A77" s="4">
        <v>6</v>
      </c>
      <c r="B77" s="4">
        <v>9</v>
      </c>
      <c r="C77" s="6">
        <v>0.41589999999999999</v>
      </c>
      <c r="D77" s="4">
        <v>5</v>
      </c>
      <c r="E77" s="4">
        <v>328</v>
      </c>
      <c r="F77" s="4">
        <v>4</v>
      </c>
      <c r="G77" s="4">
        <v>342</v>
      </c>
      <c r="H77" s="4">
        <v>2294</v>
      </c>
      <c r="I77" s="4">
        <v>3227</v>
      </c>
      <c r="J77" s="6">
        <v>0.40529999999999999</v>
      </c>
      <c r="K77" s="4">
        <v>2107</v>
      </c>
      <c r="L77" s="4">
        <v>1434</v>
      </c>
      <c r="M77" s="4">
        <v>2171</v>
      </c>
      <c r="N77" s="4">
        <v>351</v>
      </c>
      <c r="O77" s="6">
        <v>0.38300000000000001</v>
      </c>
      <c r="P77" s="4">
        <v>15</v>
      </c>
      <c r="Q77" s="6">
        <v>0.3977</v>
      </c>
      <c r="R77" s="4">
        <v>5</v>
      </c>
      <c r="S77" s="4">
        <v>7</v>
      </c>
      <c r="T77" s="4">
        <v>1080</v>
      </c>
      <c r="U77" s="4">
        <v>690</v>
      </c>
      <c r="V77" s="4">
        <v>4</v>
      </c>
      <c r="W77" s="4">
        <v>2147</v>
      </c>
      <c r="X77" s="6">
        <v>0.4017</v>
      </c>
      <c r="Y77" s="4">
        <v>4</v>
      </c>
      <c r="Z77" s="4">
        <v>2928</v>
      </c>
      <c r="AA77" s="4">
        <v>531</v>
      </c>
      <c r="AB77" s="4">
        <v>134</v>
      </c>
      <c r="AC77" s="4">
        <v>537</v>
      </c>
      <c r="AD77" s="4">
        <v>640</v>
      </c>
      <c r="AE77" s="4">
        <v>7</v>
      </c>
      <c r="AF77" s="4">
        <v>868</v>
      </c>
      <c r="AG77" s="4">
        <v>19</v>
      </c>
      <c r="AH77" s="4">
        <v>9</v>
      </c>
      <c r="AI77" s="4">
        <v>197</v>
      </c>
      <c r="AJ77" s="4" t="s">
        <v>26</v>
      </c>
      <c r="AK77" s="4">
        <v>13</v>
      </c>
      <c r="AL77" s="4">
        <v>56</v>
      </c>
      <c r="AM77" s="4">
        <v>0</v>
      </c>
      <c r="AN77" s="4">
        <v>1</v>
      </c>
    </row>
    <row r="78" spans="1:40" x14ac:dyDescent="0.3">
      <c r="A78" s="4">
        <v>10</v>
      </c>
      <c r="B78" s="4">
        <v>4668</v>
      </c>
      <c r="C78" s="4">
        <v>1279</v>
      </c>
      <c r="D78" s="4">
        <v>2</v>
      </c>
      <c r="E78" s="4">
        <v>371</v>
      </c>
      <c r="F78" s="4">
        <v>10</v>
      </c>
      <c r="G78" s="4">
        <v>4</v>
      </c>
      <c r="H78" s="4">
        <v>786</v>
      </c>
      <c r="I78" s="4">
        <v>1148</v>
      </c>
      <c r="J78" s="4">
        <v>2023</v>
      </c>
      <c r="K78" s="4">
        <v>1050</v>
      </c>
      <c r="L78" s="4">
        <v>695</v>
      </c>
      <c r="M78" s="4">
        <v>542</v>
      </c>
      <c r="N78" s="4">
        <v>5</v>
      </c>
      <c r="O78" s="4">
        <v>3253</v>
      </c>
      <c r="P78" s="4">
        <v>225</v>
      </c>
      <c r="Q78" s="4">
        <v>1456</v>
      </c>
      <c r="R78" s="4">
        <v>2</v>
      </c>
      <c r="S78" s="4">
        <v>1683</v>
      </c>
      <c r="T78" s="6">
        <v>0.47810000000000002</v>
      </c>
      <c r="U78" s="6">
        <v>0.41470000000000001</v>
      </c>
      <c r="V78" s="4">
        <v>8</v>
      </c>
      <c r="W78" s="4">
        <v>1064</v>
      </c>
      <c r="X78" s="4">
        <v>1810</v>
      </c>
      <c r="Y78" s="4">
        <v>1959</v>
      </c>
      <c r="Z78" s="4">
        <v>1155</v>
      </c>
      <c r="AA78" s="4">
        <v>5</v>
      </c>
      <c r="AB78" s="4">
        <v>549</v>
      </c>
      <c r="AC78" s="6">
        <v>0.42449999999999999</v>
      </c>
      <c r="AD78" s="4">
        <v>246</v>
      </c>
      <c r="AE78" s="4">
        <v>2300</v>
      </c>
      <c r="AF78" s="4">
        <v>148</v>
      </c>
      <c r="AG78" s="4">
        <v>43</v>
      </c>
      <c r="AH78" s="4">
        <v>290</v>
      </c>
      <c r="AI78" s="4">
        <v>34</v>
      </c>
      <c r="AJ78" s="4" t="s">
        <v>27</v>
      </c>
      <c r="AK78" s="4">
        <v>0</v>
      </c>
      <c r="AL78" s="4">
        <v>0</v>
      </c>
      <c r="AM78" s="4">
        <v>105</v>
      </c>
      <c r="AN78" s="4">
        <v>147</v>
      </c>
    </row>
    <row r="79" spans="1:40" x14ac:dyDescent="0.3">
      <c r="A79" s="4">
        <v>1841</v>
      </c>
      <c r="B79" s="4">
        <v>1902</v>
      </c>
      <c r="C79" s="4">
        <v>531</v>
      </c>
      <c r="D79" s="4">
        <v>745</v>
      </c>
      <c r="E79" s="4">
        <v>8</v>
      </c>
      <c r="F79" s="4">
        <v>847</v>
      </c>
      <c r="G79" s="4">
        <v>6</v>
      </c>
      <c r="H79" s="4">
        <v>23</v>
      </c>
      <c r="I79" s="6">
        <v>0.35570000000000002</v>
      </c>
      <c r="J79" s="4">
        <v>819</v>
      </c>
      <c r="K79" s="6">
        <v>0.49830000000000002</v>
      </c>
      <c r="L79" s="4">
        <v>16</v>
      </c>
      <c r="M79" s="4">
        <v>13</v>
      </c>
      <c r="N79" s="4">
        <v>1</v>
      </c>
      <c r="O79" s="4">
        <v>1239</v>
      </c>
      <c r="P79" s="4">
        <v>205</v>
      </c>
      <c r="Q79" s="4">
        <v>579</v>
      </c>
      <c r="R79" s="4">
        <v>1121</v>
      </c>
      <c r="S79" s="4">
        <v>663</v>
      </c>
      <c r="T79" s="4">
        <v>2259</v>
      </c>
      <c r="U79" s="4">
        <v>1664</v>
      </c>
      <c r="V79" s="4">
        <v>1384</v>
      </c>
      <c r="W79" s="6">
        <v>0.49559999999999998</v>
      </c>
      <c r="X79" s="4">
        <v>725</v>
      </c>
      <c r="Y79" s="4">
        <v>823</v>
      </c>
      <c r="Z79" s="6">
        <v>0.39450000000000002</v>
      </c>
      <c r="AA79" s="4">
        <v>2</v>
      </c>
      <c r="AB79" s="4">
        <v>3</v>
      </c>
      <c r="AC79" s="4">
        <v>1265</v>
      </c>
      <c r="AD79" s="4">
        <v>9</v>
      </c>
      <c r="AE79" s="4">
        <v>967</v>
      </c>
      <c r="AF79" s="4">
        <v>28</v>
      </c>
      <c r="AG79" s="4">
        <v>1</v>
      </c>
      <c r="AH79" s="4">
        <v>104</v>
      </c>
      <c r="AI79" s="6">
        <v>0.1726</v>
      </c>
      <c r="AJ79" s="4" t="s">
        <v>28</v>
      </c>
      <c r="AK79" s="4">
        <v>0</v>
      </c>
      <c r="AL79" s="4">
        <v>1</v>
      </c>
      <c r="AM79" s="4">
        <v>51</v>
      </c>
      <c r="AN79" s="4">
        <v>56</v>
      </c>
    </row>
    <row r="80" spans="1:40" x14ac:dyDescent="0.3">
      <c r="A80" s="4">
        <v>668</v>
      </c>
      <c r="B80" s="6">
        <v>0.40749999999999997</v>
      </c>
      <c r="C80" s="4">
        <v>9</v>
      </c>
      <c r="D80" s="4">
        <v>308</v>
      </c>
      <c r="E80" s="4">
        <v>11</v>
      </c>
      <c r="F80" s="4">
        <v>294</v>
      </c>
      <c r="G80" s="4">
        <v>1472</v>
      </c>
      <c r="H80" s="4">
        <v>251</v>
      </c>
      <c r="I80" s="4">
        <v>3227</v>
      </c>
      <c r="J80" s="4">
        <v>18</v>
      </c>
      <c r="K80" s="4">
        <v>2107</v>
      </c>
      <c r="L80" s="4">
        <v>212</v>
      </c>
      <c r="M80" s="4">
        <v>270</v>
      </c>
      <c r="N80" s="4">
        <v>1401</v>
      </c>
      <c r="O80" s="4">
        <v>35</v>
      </c>
      <c r="P80" s="4">
        <v>1</v>
      </c>
      <c r="Q80" s="4">
        <v>17</v>
      </c>
      <c r="R80" s="4">
        <v>220</v>
      </c>
      <c r="S80" s="6">
        <v>0.39389999999999997</v>
      </c>
      <c r="T80" s="4">
        <v>1074</v>
      </c>
      <c r="U80" s="4">
        <v>690</v>
      </c>
      <c r="V80" s="4">
        <v>645</v>
      </c>
      <c r="W80" s="4">
        <v>2147</v>
      </c>
      <c r="X80" s="4">
        <v>24</v>
      </c>
      <c r="Y80" s="6">
        <v>0.42009999999999997</v>
      </c>
      <c r="Z80" s="4">
        <v>2928</v>
      </c>
      <c r="AA80" s="4">
        <v>1557</v>
      </c>
      <c r="AB80" s="4">
        <v>9</v>
      </c>
      <c r="AC80" s="4">
        <v>535</v>
      </c>
      <c r="AD80" s="4">
        <v>50</v>
      </c>
      <c r="AE80" s="6">
        <v>0.4204</v>
      </c>
      <c r="AF80" s="4">
        <v>2</v>
      </c>
      <c r="AG80" s="4">
        <v>4</v>
      </c>
      <c r="AH80" s="6">
        <v>0.35859999999999997</v>
      </c>
      <c r="AI80" s="4">
        <v>197</v>
      </c>
      <c r="AJ80" s="4" t="s">
        <v>29</v>
      </c>
      <c r="AK80" s="4">
        <v>1789</v>
      </c>
      <c r="AL80" s="4">
        <v>184</v>
      </c>
      <c r="AM80" s="6">
        <v>0.48570000000000002</v>
      </c>
      <c r="AN80" s="6">
        <v>0.38100000000000001</v>
      </c>
    </row>
    <row r="81" spans="1:40" x14ac:dyDescent="0.3">
      <c r="A81" s="6">
        <v>0.36280000000000001</v>
      </c>
      <c r="B81" s="4">
        <v>4668</v>
      </c>
      <c r="C81" s="4">
        <v>108</v>
      </c>
      <c r="D81" s="6">
        <v>0.41339999999999999</v>
      </c>
      <c r="E81" s="4">
        <v>556</v>
      </c>
      <c r="F81" s="6">
        <v>0.34710000000000002</v>
      </c>
      <c r="G81" s="4">
        <v>531</v>
      </c>
      <c r="H81" s="4">
        <v>493</v>
      </c>
      <c r="I81" s="4">
        <v>1146</v>
      </c>
      <c r="J81" s="4">
        <v>178</v>
      </c>
      <c r="K81" s="4">
        <v>1046</v>
      </c>
      <c r="L81" s="4">
        <v>457</v>
      </c>
      <c r="M81" s="4">
        <v>251</v>
      </c>
      <c r="N81" s="4">
        <v>597</v>
      </c>
      <c r="O81" s="4">
        <v>567</v>
      </c>
      <c r="P81" s="4">
        <v>7</v>
      </c>
      <c r="Q81" s="4">
        <v>322</v>
      </c>
      <c r="R81" s="6">
        <v>0.1963</v>
      </c>
      <c r="S81" s="4">
        <v>1683</v>
      </c>
      <c r="T81" s="4">
        <v>40</v>
      </c>
      <c r="U81" s="4">
        <v>22</v>
      </c>
      <c r="V81" s="6">
        <v>0.46600000000000003</v>
      </c>
      <c r="W81" s="4">
        <v>1061</v>
      </c>
      <c r="X81" s="4">
        <v>295</v>
      </c>
      <c r="Y81" s="4">
        <v>1959</v>
      </c>
      <c r="Z81" s="4">
        <v>1152</v>
      </c>
      <c r="AA81" s="4">
        <v>734</v>
      </c>
      <c r="AB81" s="4">
        <v>326</v>
      </c>
      <c r="AC81" s="4">
        <v>12</v>
      </c>
      <c r="AD81" s="4">
        <v>186</v>
      </c>
      <c r="AE81" s="4">
        <v>2300</v>
      </c>
      <c r="AF81" s="4">
        <v>1017</v>
      </c>
      <c r="AG81" s="4">
        <v>836</v>
      </c>
      <c r="AH81" s="4">
        <v>290</v>
      </c>
      <c r="AI81" s="4">
        <v>33</v>
      </c>
      <c r="AJ81" s="4" t="s">
        <v>30</v>
      </c>
      <c r="AK81" s="4">
        <v>732</v>
      </c>
      <c r="AL81" s="4">
        <v>87</v>
      </c>
      <c r="AM81" s="4">
        <v>105</v>
      </c>
      <c r="AN81" s="4">
        <v>147</v>
      </c>
    </row>
    <row r="82" spans="1:40" x14ac:dyDescent="0.3">
      <c r="A82" s="4">
        <v>1841</v>
      </c>
      <c r="B82" s="4">
        <v>1898</v>
      </c>
      <c r="C82" s="4">
        <v>397</v>
      </c>
      <c r="D82" s="4">
        <v>745</v>
      </c>
      <c r="E82" s="4">
        <v>240</v>
      </c>
      <c r="F82" s="4">
        <v>847</v>
      </c>
      <c r="G82" s="6">
        <v>0.36070000000000002</v>
      </c>
      <c r="H82" s="4">
        <v>9</v>
      </c>
      <c r="I82" s="4">
        <v>25</v>
      </c>
      <c r="J82" s="4">
        <v>609</v>
      </c>
      <c r="K82" s="4">
        <v>16</v>
      </c>
      <c r="L82" s="4">
        <v>4</v>
      </c>
      <c r="M82" s="4">
        <v>5</v>
      </c>
      <c r="N82" s="6">
        <v>0.42609999999999998</v>
      </c>
      <c r="O82" s="4">
        <v>616</v>
      </c>
      <c r="P82" s="4">
        <v>1625</v>
      </c>
      <c r="Q82" s="4">
        <v>230</v>
      </c>
      <c r="R82" s="4">
        <v>1121</v>
      </c>
      <c r="S82" s="4">
        <v>661</v>
      </c>
      <c r="T82" s="4">
        <v>427</v>
      </c>
      <c r="U82" s="4">
        <v>263</v>
      </c>
      <c r="V82" s="4">
        <v>1384</v>
      </c>
      <c r="W82" s="4">
        <v>28</v>
      </c>
      <c r="X82" s="4">
        <v>395</v>
      </c>
      <c r="Y82" s="4">
        <v>820</v>
      </c>
      <c r="Z82" s="4">
        <v>25</v>
      </c>
      <c r="AA82" s="6">
        <v>0.47139999999999999</v>
      </c>
      <c r="AB82" s="4">
        <v>144</v>
      </c>
      <c r="AC82" s="4">
        <v>136</v>
      </c>
      <c r="AD82" s="4">
        <v>1</v>
      </c>
      <c r="AE82" s="4">
        <v>962</v>
      </c>
      <c r="AF82" s="4">
        <v>486</v>
      </c>
      <c r="AG82" s="4">
        <v>342</v>
      </c>
      <c r="AH82" s="4">
        <v>102</v>
      </c>
      <c r="AI82" s="4">
        <v>0</v>
      </c>
      <c r="AJ82" s="4" t="s">
        <v>31</v>
      </c>
      <c r="AK82" s="6">
        <v>0.40920000000000001</v>
      </c>
      <c r="AL82" s="6">
        <v>0.4728</v>
      </c>
      <c r="AM82" s="4">
        <v>51</v>
      </c>
      <c r="AN82" s="4">
        <v>55</v>
      </c>
    </row>
    <row r="83" spans="1:40" x14ac:dyDescent="0.3">
      <c r="A83" s="4">
        <v>667</v>
      </c>
      <c r="B83" s="4">
        <v>42</v>
      </c>
      <c r="C83" s="4">
        <v>5</v>
      </c>
      <c r="D83" s="4">
        <v>304</v>
      </c>
      <c r="E83" s="6">
        <v>0.43169999999999997</v>
      </c>
      <c r="F83" s="4">
        <v>293</v>
      </c>
      <c r="G83" s="4">
        <v>1472</v>
      </c>
      <c r="H83" s="4">
        <v>10</v>
      </c>
      <c r="I83" s="4">
        <v>248</v>
      </c>
      <c r="J83" s="4">
        <v>5</v>
      </c>
      <c r="K83" s="4">
        <v>261</v>
      </c>
      <c r="L83" s="4">
        <v>6</v>
      </c>
      <c r="M83" s="4">
        <v>3</v>
      </c>
      <c r="N83" s="4">
        <v>1401</v>
      </c>
      <c r="O83" s="4">
        <v>6</v>
      </c>
      <c r="P83" s="4">
        <v>433</v>
      </c>
      <c r="Q83" s="4">
        <v>2</v>
      </c>
      <c r="R83" s="4">
        <v>219</v>
      </c>
      <c r="S83" s="4">
        <v>15</v>
      </c>
      <c r="T83" s="4">
        <v>585</v>
      </c>
      <c r="U83" s="4">
        <v>395</v>
      </c>
      <c r="V83" s="4">
        <v>645</v>
      </c>
      <c r="W83" s="4">
        <v>411</v>
      </c>
      <c r="X83" s="4">
        <v>7</v>
      </c>
      <c r="Y83" s="4">
        <v>22</v>
      </c>
      <c r="Z83" s="4">
        <v>347</v>
      </c>
      <c r="AA83" s="4">
        <v>1557</v>
      </c>
      <c r="AB83" s="6">
        <v>0.44169999999999998</v>
      </c>
      <c r="AC83" s="4">
        <v>377</v>
      </c>
      <c r="AD83" s="4">
        <v>0</v>
      </c>
      <c r="AE83" s="4">
        <v>24</v>
      </c>
      <c r="AF83" s="6">
        <v>0.47789999999999999</v>
      </c>
      <c r="AG83" s="6">
        <v>0.40910000000000002</v>
      </c>
      <c r="AH83" s="4">
        <v>4</v>
      </c>
      <c r="AI83" s="4">
        <v>13</v>
      </c>
      <c r="AJ83" s="4" t="s">
        <v>32</v>
      </c>
      <c r="AK83" s="4">
        <v>1789</v>
      </c>
      <c r="AL83" s="4">
        <v>184</v>
      </c>
      <c r="AM83" s="4">
        <v>0</v>
      </c>
      <c r="AN83" s="4">
        <v>1</v>
      </c>
    </row>
    <row r="84" spans="1:40" x14ac:dyDescent="0.3">
      <c r="A84" s="4">
        <v>13</v>
      </c>
      <c r="B84" s="4">
        <v>734</v>
      </c>
      <c r="C84" s="4">
        <v>12</v>
      </c>
      <c r="D84" s="4">
        <v>14</v>
      </c>
      <c r="E84" s="4">
        <v>556</v>
      </c>
      <c r="F84" s="4">
        <v>12</v>
      </c>
      <c r="G84" s="4">
        <v>531</v>
      </c>
      <c r="H84" s="4">
        <v>1754</v>
      </c>
      <c r="I84" s="4">
        <v>852</v>
      </c>
      <c r="J84" s="4">
        <v>9</v>
      </c>
      <c r="K84" s="4">
        <v>748</v>
      </c>
      <c r="L84" s="4">
        <v>0</v>
      </c>
      <c r="M84" s="4">
        <v>0</v>
      </c>
      <c r="N84" s="4">
        <v>596</v>
      </c>
      <c r="O84" s="4">
        <v>15</v>
      </c>
      <c r="P84" s="6">
        <v>0.26650000000000001</v>
      </c>
      <c r="Q84" s="4">
        <v>8</v>
      </c>
      <c r="R84" s="4">
        <v>5</v>
      </c>
      <c r="S84" s="4">
        <v>313</v>
      </c>
      <c r="T84" s="4">
        <v>8</v>
      </c>
      <c r="U84" s="4">
        <v>4</v>
      </c>
      <c r="V84" s="4">
        <v>14</v>
      </c>
      <c r="W84" s="4">
        <v>609</v>
      </c>
      <c r="X84" s="4">
        <v>4</v>
      </c>
      <c r="Y84" s="4">
        <v>373</v>
      </c>
      <c r="Z84" s="4">
        <v>757</v>
      </c>
      <c r="AA84" s="4">
        <v>731</v>
      </c>
      <c r="AB84" s="4">
        <v>326</v>
      </c>
      <c r="AC84" s="4">
        <v>4</v>
      </c>
      <c r="AD84" s="4">
        <v>1024</v>
      </c>
      <c r="AE84" s="4">
        <v>438</v>
      </c>
      <c r="AF84" s="4">
        <v>1017</v>
      </c>
      <c r="AG84" s="4">
        <v>836</v>
      </c>
      <c r="AH84" s="4">
        <v>35</v>
      </c>
      <c r="AI84" s="4">
        <v>18</v>
      </c>
      <c r="AJ84" s="4">
        <v>314</v>
      </c>
      <c r="AK84" s="4">
        <v>730</v>
      </c>
      <c r="AL84" s="4">
        <v>85</v>
      </c>
      <c r="AM84" s="4">
        <v>50</v>
      </c>
      <c r="AN84" s="4">
        <v>37</v>
      </c>
    </row>
    <row r="85" spans="1:40" x14ac:dyDescent="0.3">
      <c r="A85" s="4">
        <v>156</v>
      </c>
      <c r="B85" s="4">
        <v>1081</v>
      </c>
      <c r="C85" s="4">
        <v>0</v>
      </c>
      <c r="D85" s="4">
        <v>126</v>
      </c>
      <c r="E85" s="4">
        <v>239</v>
      </c>
      <c r="F85" s="4">
        <v>57</v>
      </c>
      <c r="G85" s="4">
        <v>27</v>
      </c>
      <c r="H85" s="4">
        <v>687</v>
      </c>
      <c r="I85" s="4">
        <v>9</v>
      </c>
      <c r="J85" s="4">
        <v>2323</v>
      </c>
      <c r="K85" s="4">
        <v>7</v>
      </c>
      <c r="L85" s="4">
        <v>1931</v>
      </c>
      <c r="M85" s="4">
        <v>1737</v>
      </c>
      <c r="N85" s="4">
        <v>16</v>
      </c>
      <c r="O85" s="4">
        <v>1849</v>
      </c>
      <c r="P85" s="4">
        <v>1625</v>
      </c>
      <c r="Q85" s="4">
        <v>1725</v>
      </c>
      <c r="R85" s="4">
        <v>96</v>
      </c>
      <c r="S85" s="4">
        <v>326</v>
      </c>
      <c r="T85" s="4">
        <v>14</v>
      </c>
      <c r="U85" s="4">
        <v>6</v>
      </c>
      <c r="V85" s="4">
        <v>271</v>
      </c>
      <c r="W85" s="4">
        <v>4</v>
      </c>
      <c r="X85" s="4">
        <v>1426</v>
      </c>
      <c r="Y85" s="4">
        <v>400</v>
      </c>
      <c r="Z85" s="4">
        <v>9</v>
      </c>
      <c r="AA85" s="4">
        <v>24</v>
      </c>
      <c r="AB85" s="4">
        <v>144</v>
      </c>
      <c r="AC85" s="4">
        <v>6</v>
      </c>
      <c r="AD85" s="4">
        <v>332</v>
      </c>
      <c r="AE85" s="4">
        <v>486</v>
      </c>
      <c r="AF85" s="4">
        <v>485</v>
      </c>
      <c r="AG85" s="4">
        <v>342</v>
      </c>
      <c r="AH85" s="4">
        <v>57</v>
      </c>
      <c r="AI85" s="4">
        <v>1</v>
      </c>
      <c r="AJ85" s="4">
        <v>113</v>
      </c>
      <c r="AK85" s="4">
        <v>15</v>
      </c>
      <c r="AL85" s="4">
        <v>1</v>
      </c>
      <c r="AM85" s="4">
        <v>0</v>
      </c>
      <c r="AN85" s="4">
        <v>15</v>
      </c>
    </row>
    <row r="86" spans="1:40" x14ac:dyDescent="0.3">
      <c r="A86" s="4">
        <v>494</v>
      </c>
      <c r="B86" s="4">
        <v>24</v>
      </c>
      <c r="C86" s="4">
        <v>1246</v>
      </c>
      <c r="D86" s="4">
        <v>162</v>
      </c>
      <c r="E86" s="4">
        <v>6</v>
      </c>
      <c r="F86" s="4">
        <v>216</v>
      </c>
      <c r="G86" s="4">
        <v>91</v>
      </c>
      <c r="H86" s="6">
        <v>0.39169999999999999</v>
      </c>
      <c r="I86" s="4">
        <v>12</v>
      </c>
      <c r="J86" s="4">
        <v>975</v>
      </c>
      <c r="K86" s="4">
        <v>14</v>
      </c>
      <c r="L86" s="4" t="s">
        <v>33</v>
      </c>
      <c r="M86" s="4" t="s">
        <v>33</v>
      </c>
      <c r="N86" s="4">
        <v>250</v>
      </c>
      <c r="O86" s="4">
        <v>505</v>
      </c>
      <c r="P86" s="4">
        <v>431</v>
      </c>
      <c r="Q86" s="4">
        <v>863</v>
      </c>
      <c r="R86" s="4">
        <v>112</v>
      </c>
      <c r="S86" s="4">
        <v>5</v>
      </c>
      <c r="T86" s="4">
        <v>1657</v>
      </c>
      <c r="U86" s="4">
        <v>1856</v>
      </c>
      <c r="V86" s="4">
        <v>350</v>
      </c>
      <c r="W86" s="4">
        <v>9</v>
      </c>
      <c r="X86" s="4">
        <v>585</v>
      </c>
      <c r="Y86" s="4">
        <v>8</v>
      </c>
      <c r="Z86" s="4">
        <v>14</v>
      </c>
      <c r="AA86" s="4">
        <v>330</v>
      </c>
      <c r="AB86" s="4">
        <v>2</v>
      </c>
      <c r="AC86" s="4">
        <v>3373</v>
      </c>
      <c r="AD86" s="6">
        <v>0.32419999999999999</v>
      </c>
      <c r="AE86" s="4">
        <v>6</v>
      </c>
      <c r="AF86" s="4">
        <v>11</v>
      </c>
      <c r="AG86" s="4">
        <v>22</v>
      </c>
      <c r="AH86" s="4">
        <v>3</v>
      </c>
      <c r="AI86" s="4">
        <v>1</v>
      </c>
      <c r="AJ86" s="6">
        <v>0.3599</v>
      </c>
      <c r="AK86" s="4">
        <v>441</v>
      </c>
      <c r="AL86" s="4">
        <v>36</v>
      </c>
      <c r="AM86" s="4">
        <v>1</v>
      </c>
      <c r="AN86" s="4">
        <v>2</v>
      </c>
    </row>
    <row r="87" spans="1:40" x14ac:dyDescent="0.3">
      <c r="A87" s="4">
        <v>1</v>
      </c>
      <c r="B87" s="4">
        <v>17</v>
      </c>
      <c r="C87" s="4" t="s">
        <v>33</v>
      </c>
      <c r="D87" s="4">
        <v>2</v>
      </c>
      <c r="E87" s="4">
        <v>89</v>
      </c>
      <c r="F87" s="4">
        <v>1</v>
      </c>
      <c r="G87" s="4">
        <v>404</v>
      </c>
      <c r="H87" s="4">
        <v>1754</v>
      </c>
      <c r="I87" s="4">
        <v>2540</v>
      </c>
      <c r="J87" s="6">
        <v>0.41970000000000002</v>
      </c>
      <c r="K87" s="4">
        <v>2663</v>
      </c>
      <c r="L87" s="4">
        <v>0</v>
      </c>
      <c r="M87" s="4">
        <v>0</v>
      </c>
      <c r="N87" s="4">
        <v>319</v>
      </c>
      <c r="O87" s="6">
        <v>0.27310000000000001</v>
      </c>
      <c r="P87" s="4">
        <v>16</v>
      </c>
      <c r="Q87" s="6">
        <v>0.50029999999999997</v>
      </c>
      <c r="R87" s="4">
        <v>2</v>
      </c>
      <c r="S87" s="4">
        <v>2</v>
      </c>
      <c r="T87" s="4">
        <v>809</v>
      </c>
      <c r="U87" s="4">
        <v>1029</v>
      </c>
      <c r="V87" s="4">
        <v>4</v>
      </c>
      <c r="W87" s="4">
        <v>1854</v>
      </c>
      <c r="X87" s="6">
        <v>0.41020000000000001</v>
      </c>
      <c r="Y87" s="4">
        <v>17</v>
      </c>
      <c r="Z87" s="4">
        <v>3325</v>
      </c>
      <c r="AA87" s="4">
        <v>371</v>
      </c>
      <c r="AB87" s="4">
        <v>63</v>
      </c>
      <c r="AC87" s="4">
        <v>1346</v>
      </c>
      <c r="AD87" s="4">
        <v>1024</v>
      </c>
      <c r="AE87" s="4">
        <v>8</v>
      </c>
      <c r="AF87" s="4">
        <v>294</v>
      </c>
      <c r="AG87" s="4">
        <v>106</v>
      </c>
      <c r="AH87" s="4">
        <v>3</v>
      </c>
      <c r="AI87" s="4">
        <v>1833</v>
      </c>
      <c r="AJ87" s="4">
        <v>314</v>
      </c>
      <c r="AK87" s="4">
        <v>266</v>
      </c>
      <c r="AL87" s="4">
        <v>46</v>
      </c>
      <c r="AM87" s="4">
        <v>0</v>
      </c>
      <c r="AN87" s="4">
        <v>0</v>
      </c>
    </row>
    <row r="88" spans="1:40" x14ac:dyDescent="0.3">
      <c r="A88" s="4">
        <v>3</v>
      </c>
      <c r="B88" s="4">
        <v>1112</v>
      </c>
      <c r="C88" s="4">
        <v>0</v>
      </c>
      <c r="D88" s="4">
        <v>0</v>
      </c>
      <c r="E88" s="4">
        <v>140</v>
      </c>
      <c r="F88" s="4">
        <v>7</v>
      </c>
      <c r="G88" s="4">
        <v>0</v>
      </c>
      <c r="H88" s="4">
        <v>687</v>
      </c>
      <c r="I88" s="4">
        <v>894</v>
      </c>
      <c r="J88" s="4">
        <v>2323</v>
      </c>
      <c r="K88" s="4">
        <v>1175</v>
      </c>
      <c r="L88" s="4">
        <v>1928</v>
      </c>
      <c r="M88" s="4">
        <v>1729</v>
      </c>
      <c r="N88" s="4">
        <v>4</v>
      </c>
      <c r="O88" s="4">
        <v>1849</v>
      </c>
      <c r="P88" s="4">
        <v>246</v>
      </c>
      <c r="Q88" s="4">
        <v>1725</v>
      </c>
      <c r="R88" s="4">
        <v>4</v>
      </c>
      <c r="S88" s="4">
        <v>1812</v>
      </c>
      <c r="T88" s="6">
        <v>0.48820000000000002</v>
      </c>
      <c r="U88" s="6">
        <v>0.5544</v>
      </c>
      <c r="V88" s="4">
        <v>6</v>
      </c>
      <c r="W88" s="4">
        <v>668</v>
      </c>
      <c r="X88" s="4">
        <v>1426</v>
      </c>
      <c r="Y88" s="4">
        <v>1411</v>
      </c>
      <c r="Z88" s="4">
        <v>1459</v>
      </c>
      <c r="AA88" s="4">
        <v>5</v>
      </c>
      <c r="AB88" s="4">
        <v>71</v>
      </c>
      <c r="AC88" s="6">
        <v>0.39910000000000001</v>
      </c>
      <c r="AD88" s="4">
        <v>331</v>
      </c>
      <c r="AE88" s="4">
        <v>2092</v>
      </c>
      <c r="AF88" s="4">
        <v>169</v>
      </c>
      <c r="AG88" s="4">
        <v>207</v>
      </c>
      <c r="AH88" s="4">
        <v>688</v>
      </c>
      <c r="AI88" s="4">
        <v>700</v>
      </c>
      <c r="AJ88" s="4">
        <v>112</v>
      </c>
      <c r="AK88" s="4">
        <v>3</v>
      </c>
      <c r="AL88" s="4">
        <v>1</v>
      </c>
      <c r="AM88" s="4">
        <v>63</v>
      </c>
      <c r="AN88" s="4">
        <v>1015</v>
      </c>
    </row>
    <row r="89" spans="1:40" x14ac:dyDescent="0.3">
      <c r="A89" s="4">
        <v>2623</v>
      </c>
      <c r="B89" s="4">
        <v>526</v>
      </c>
      <c r="C89" s="4">
        <v>1236</v>
      </c>
      <c r="D89" s="4">
        <v>2090</v>
      </c>
      <c r="E89" s="4">
        <v>1</v>
      </c>
      <c r="F89" s="4">
        <v>342</v>
      </c>
      <c r="G89" s="4">
        <v>9</v>
      </c>
      <c r="H89" s="4">
        <v>25</v>
      </c>
      <c r="I89" s="6">
        <v>0.35199999999999998</v>
      </c>
      <c r="J89" s="4">
        <v>971</v>
      </c>
      <c r="K89" s="6">
        <v>0.44119999999999998</v>
      </c>
      <c r="L89" s="4">
        <v>32</v>
      </c>
      <c r="M89" s="4">
        <v>35</v>
      </c>
      <c r="N89" s="4">
        <v>7</v>
      </c>
      <c r="O89" s="4">
        <v>505</v>
      </c>
      <c r="P89" s="4">
        <v>159</v>
      </c>
      <c r="Q89" s="4">
        <v>861</v>
      </c>
      <c r="R89" s="4">
        <v>1875</v>
      </c>
      <c r="S89" s="4">
        <v>880</v>
      </c>
      <c r="T89" s="4">
        <v>1657</v>
      </c>
      <c r="U89" s="4">
        <v>1856</v>
      </c>
      <c r="V89" s="4">
        <v>1393</v>
      </c>
      <c r="W89" s="6">
        <v>0.36030000000000001</v>
      </c>
      <c r="X89" s="4">
        <v>584</v>
      </c>
      <c r="Y89" s="4">
        <v>737</v>
      </c>
      <c r="Z89" s="6">
        <v>0.43880000000000002</v>
      </c>
      <c r="AA89" s="4">
        <v>1</v>
      </c>
      <c r="AB89" s="4">
        <v>4</v>
      </c>
      <c r="AC89" s="4">
        <v>3373</v>
      </c>
      <c r="AD89" s="4">
        <v>7</v>
      </c>
      <c r="AE89" s="4">
        <v>938</v>
      </c>
      <c r="AF89" s="4">
        <v>8</v>
      </c>
      <c r="AG89" s="4">
        <v>2</v>
      </c>
      <c r="AH89" s="4">
        <v>331</v>
      </c>
      <c r="AI89" s="6">
        <v>0.38190000000000002</v>
      </c>
      <c r="AJ89" s="4">
        <v>1</v>
      </c>
      <c r="AK89" s="4">
        <v>5</v>
      </c>
      <c r="AL89" s="4">
        <v>1</v>
      </c>
      <c r="AM89" s="4">
        <v>28</v>
      </c>
      <c r="AN89" s="4">
        <v>373</v>
      </c>
    </row>
    <row r="90" spans="1:40" x14ac:dyDescent="0.3">
      <c r="A90" s="4">
        <v>1057</v>
      </c>
      <c r="B90" s="6">
        <v>0.47299999999999998</v>
      </c>
      <c r="C90" s="4">
        <v>22</v>
      </c>
      <c r="D90" s="4">
        <v>829</v>
      </c>
      <c r="E90" s="4">
        <v>3</v>
      </c>
      <c r="F90" s="4">
        <v>106</v>
      </c>
      <c r="G90" s="4">
        <v>1003</v>
      </c>
      <c r="H90" s="4">
        <v>178</v>
      </c>
      <c r="I90" s="4">
        <v>2540</v>
      </c>
      <c r="J90" s="4">
        <v>38</v>
      </c>
      <c r="K90" s="4">
        <v>2663</v>
      </c>
      <c r="L90" s="4">
        <v>603</v>
      </c>
      <c r="M90" s="4">
        <v>611</v>
      </c>
      <c r="N90" s="4">
        <v>2768</v>
      </c>
      <c r="O90" s="4">
        <v>16</v>
      </c>
      <c r="P90" s="4">
        <v>4</v>
      </c>
      <c r="Q90" s="4">
        <v>15</v>
      </c>
      <c r="R90" s="4">
        <v>602</v>
      </c>
      <c r="S90" s="6">
        <v>0.48570000000000002</v>
      </c>
      <c r="T90" s="4">
        <v>805</v>
      </c>
      <c r="U90" s="4">
        <v>1026</v>
      </c>
      <c r="V90" s="4">
        <v>495</v>
      </c>
      <c r="W90" s="4">
        <v>1854</v>
      </c>
      <c r="X90" s="4">
        <v>11</v>
      </c>
      <c r="Y90" s="6">
        <v>0.52229999999999999</v>
      </c>
      <c r="Z90" s="4">
        <v>3325</v>
      </c>
      <c r="AA90" s="4">
        <v>254</v>
      </c>
      <c r="AB90" s="4">
        <v>4</v>
      </c>
      <c r="AC90" s="4">
        <v>1343</v>
      </c>
      <c r="AD90" s="4">
        <v>76</v>
      </c>
      <c r="AE90" s="6">
        <v>0.44840000000000002</v>
      </c>
      <c r="AF90" s="4">
        <v>3</v>
      </c>
      <c r="AG90" s="4">
        <v>5</v>
      </c>
      <c r="AH90" s="6">
        <v>0.48110000000000003</v>
      </c>
      <c r="AI90" s="4">
        <v>1833</v>
      </c>
      <c r="AJ90" s="4">
        <v>87</v>
      </c>
      <c r="AK90" s="4">
        <v>1945</v>
      </c>
      <c r="AL90" s="4">
        <v>212</v>
      </c>
      <c r="AM90" s="6">
        <v>0.44440000000000002</v>
      </c>
      <c r="AN90" s="6">
        <v>0.36749999999999999</v>
      </c>
    </row>
    <row r="91" spans="1:40" x14ac:dyDescent="0.3">
      <c r="A91" s="6">
        <v>0.40300000000000002</v>
      </c>
      <c r="B91" s="4">
        <v>1112</v>
      </c>
      <c r="C91" s="4">
        <v>416</v>
      </c>
      <c r="D91" s="6">
        <v>0.3967</v>
      </c>
      <c r="E91" s="4">
        <v>349</v>
      </c>
      <c r="F91" s="6">
        <v>0.30990000000000001</v>
      </c>
      <c r="G91" s="4">
        <v>382</v>
      </c>
      <c r="H91" s="4">
        <v>467</v>
      </c>
      <c r="I91" s="4">
        <v>893</v>
      </c>
      <c r="J91" s="4">
        <v>197</v>
      </c>
      <c r="K91" s="4">
        <v>1173</v>
      </c>
      <c r="L91" s="4">
        <v>1260</v>
      </c>
      <c r="M91" s="4">
        <v>1069</v>
      </c>
      <c r="N91" s="4">
        <v>1143</v>
      </c>
      <c r="O91" s="4">
        <v>269</v>
      </c>
      <c r="P91" s="4">
        <v>6</v>
      </c>
      <c r="Q91" s="4">
        <v>549</v>
      </c>
      <c r="R91" s="6">
        <v>0.3211</v>
      </c>
      <c r="S91" s="4">
        <v>1812</v>
      </c>
      <c r="T91" s="4">
        <v>20</v>
      </c>
      <c r="U91" s="4">
        <v>21</v>
      </c>
      <c r="V91" s="6">
        <v>0.3553</v>
      </c>
      <c r="W91" s="4">
        <v>665</v>
      </c>
      <c r="X91" s="4">
        <v>244</v>
      </c>
      <c r="Y91" s="4">
        <v>1411</v>
      </c>
      <c r="Z91" s="4">
        <v>1458</v>
      </c>
      <c r="AA91" s="4">
        <v>132</v>
      </c>
      <c r="AB91" s="4">
        <v>1732</v>
      </c>
      <c r="AC91" s="4">
        <v>38</v>
      </c>
      <c r="AD91" s="4">
        <v>245</v>
      </c>
      <c r="AE91" s="4">
        <v>2092</v>
      </c>
      <c r="AF91" s="4">
        <v>1574</v>
      </c>
      <c r="AG91" s="4">
        <v>1643</v>
      </c>
      <c r="AH91" s="4">
        <v>688</v>
      </c>
      <c r="AI91" s="4">
        <v>698</v>
      </c>
      <c r="AJ91" s="4">
        <v>22</v>
      </c>
      <c r="AK91" s="4">
        <v>603</v>
      </c>
      <c r="AL91" s="4">
        <v>65</v>
      </c>
      <c r="AM91" s="4">
        <v>63</v>
      </c>
      <c r="AN91" s="4">
        <v>1015</v>
      </c>
    </row>
    <row r="92" spans="1:40" x14ac:dyDescent="0.3">
      <c r="A92" s="4">
        <v>2623</v>
      </c>
      <c r="B92" s="4">
        <v>526</v>
      </c>
      <c r="C92" s="4">
        <v>782</v>
      </c>
      <c r="D92" s="4">
        <v>2090</v>
      </c>
      <c r="E92" s="4">
        <v>161</v>
      </c>
      <c r="F92" s="4">
        <v>342</v>
      </c>
      <c r="G92" s="6">
        <v>0.38090000000000002</v>
      </c>
      <c r="H92" s="4">
        <v>8</v>
      </c>
      <c r="I92" s="4">
        <v>26</v>
      </c>
      <c r="J92" s="4">
        <v>720</v>
      </c>
      <c r="K92" s="4">
        <v>24</v>
      </c>
      <c r="L92" s="4">
        <v>9</v>
      </c>
      <c r="M92" s="4">
        <v>5</v>
      </c>
      <c r="N92" s="6">
        <v>0.41289999999999999</v>
      </c>
      <c r="O92" s="4">
        <v>209</v>
      </c>
      <c r="P92" s="4">
        <v>1907</v>
      </c>
      <c r="Q92" s="4">
        <v>282</v>
      </c>
      <c r="R92" s="4">
        <v>1875</v>
      </c>
      <c r="S92" s="4">
        <v>877</v>
      </c>
      <c r="T92" s="4">
        <v>303</v>
      </c>
      <c r="U92" s="4">
        <v>381</v>
      </c>
      <c r="V92" s="4">
        <v>1393</v>
      </c>
      <c r="W92" s="4">
        <v>11</v>
      </c>
      <c r="X92" s="4">
        <v>323</v>
      </c>
      <c r="Y92" s="4">
        <v>733</v>
      </c>
      <c r="Z92" s="4">
        <v>37</v>
      </c>
      <c r="AA92" s="6">
        <v>0.51970000000000005</v>
      </c>
      <c r="AB92" s="4">
        <v>838</v>
      </c>
      <c r="AC92" s="4">
        <v>357</v>
      </c>
      <c r="AD92" s="4">
        <v>1</v>
      </c>
      <c r="AE92" s="4">
        <v>936</v>
      </c>
      <c r="AF92" s="4">
        <v>622</v>
      </c>
      <c r="AG92" s="4">
        <v>767</v>
      </c>
      <c r="AH92" s="4">
        <v>330</v>
      </c>
      <c r="AI92" s="4">
        <v>14</v>
      </c>
      <c r="AJ92" s="4">
        <v>1</v>
      </c>
      <c r="AK92" s="6">
        <v>0.31</v>
      </c>
      <c r="AL92" s="6">
        <v>0.30659999999999998</v>
      </c>
      <c r="AM92" s="4">
        <v>28</v>
      </c>
      <c r="AN92" s="4">
        <v>372</v>
      </c>
    </row>
    <row r="93" spans="1:40" x14ac:dyDescent="0.3">
      <c r="A93" s="4">
        <v>1049</v>
      </c>
      <c r="B93" s="4">
        <v>23</v>
      </c>
      <c r="C93" s="4">
        <v>3</v>
      </c>
      <c r="D93" s="4">
        <v>825</v>
      </c>
      <c r="E93" s="6">
        <v>0.46129999999999999</v>
      </c>
      <c r="F93" s="4">
        <v>106</v>
      </c>
      <c r="G93" s="4">
        <v>1003</v>
      </c>
      <c r="H93" s="4">
        <v>9</v>
      </c>
      <c r="I93" s="4">
        <v>231</v>
      </c>
      <c r="J93" s="4">
        <v>5</v>
      </c>
      <c r="K93" s="4">
        <v>342</v>
      </c>
      <c r="L93" s="4">
        <v>24</v>
      </c>
      <c r="M93" s="4">
        <v>9</v>
      </c>
      <c r="N93" s="4">
        <v>2768</v>
      </c>
      <c r="O93" s="4">
        <v>7</v>
      </c>
      <c r="P93" s="4">
        <v>728</v>
      </c>
      <c r="Q93" s="4">
        <v>9</v>
      </c>
      <c r="R93" s="4">
        <v>601</v>
      </c>
      <c r="S93" s="4">
        <v>16</v>
      </c>
      <c r="T93" s="4">
        <v>457</v>
      </c>
      <c r="U93" s="4">
        <v>613</v>
      </c>
      <c r="V93" s="4">
        <v>494</v>
      </c>
      <c r="W93" s="4">
        <v>297</v>
      </c>
      <c r="X93" s="4">
        <v>0</v>
      </c>
      <c r="Y93" s="4">
        <v>8</v>
      </c>
      <c r="Z93" s="4">
        <v>485</v>
      </c>
      <c r="AA93" s="4">
        <v>254</v>
      </c>
      <c r="AB93" s="6">
        <v>0.48380000000000001</v>
      </c>
      <c r="AC93" s="4">
        <v>924</v>
      </c>
      <c r="AD93" s="4">
        <v>2</v>
      </c>
      <c r="AE93" s="4">
        <v>29</v>
      </c>
      <c r="AF93" s="6">
        <v>0.3952</v>
      </c>
      <c r="AG93" s="6">
        <v>0.46679999999999999</v>
      </c>
      <c r="AH93" s="4">
        <v>4</v>
      </c>
      <c r="AI93" s="4">
        <v>311</v>
      </c>
      <c r="AJ93" s="4">
        <v>1</v>
      </c>
      <c r="AK93" s="4">
        <v>1945</v>
      </c>
      <c r="AL93" s="4">
        <v>212</v>
      </c>
      <c r="AM93" s="4">
        <v>1</v>
      </c>
      <c r="AN93" s="4">
        <v>8</v>
      </c>
    </row>
    <row r="94" spans="1:40" x14ac:dyDescent="0.3">
      <c r="A94" s="4">
        <v>27</v>
      </c>
      <c r="B94" s="4">
        <v>131</v>
      </c>
      <c r="C94" s="4">
        <v>13</v>
      </c>
      <c r="D94" s="4">
        <v>24</v>
      </c>
      <c r="E94" s="4">
        <v>349</v>
      </c>
      <c r="F94" s="4">
        <v>0</v>
      </c>
      <c r="G94" s="4">
        <v>381</v>
      </c>
      <c r="H94" s="4">
        <v>606</v>
      </c>
      <c r="I94" s="4">
        <v>606</v>
      </c>
      <c r="J94" s="4">
        <v>11</v>
      </c>
      <c r="K94" s="4">
        <v>784</v>
      </c>
      <c r="L94" s="4">
        <v>0</v>
      </c>
      <c r="M94" s="4">
        <v>0</v>
      </c>
      <c r="N94" s="4">
        <v>1139</v>
      </c>
      <c r="O94" s="4">
        <v>4</v>
      </c>
      <c r="P94" s="6">
        <v>0.38179999999999997</v>
      </c>
      <c r="Q94" s="4">
        <v>6</v>
      </c>
      <c r="R94" s="4">
        <v>21</v>
      </c>
      <c r="S94" s="4">
        <v>455</v>
      </c>
      <c r="T94" s="4">
        <v>13</v>
      </c>
      <c r="U94" s="4">
        <v>5</v>
      </c>
      <c r="V94" s="4">
        <v>9</v>
      </c>
      <c r="W94" s="4">
        <v>341</v>
      </c>
      <c r="X94" s="4">
        <v>6</v>
      </c>
      <c r="Y94" s="4">
        <v>275</v>
      </c>
      <c r="Z94" s="4">
        <v>918</v>
      </c>
      <c r="AA94" s="4">
        <v>132</v>
      </c>
      <c r="AB94" s="4">
        <v>1732</v>
      </c>
      <c r="AC94" s="4">
        <v>8</v>
      </c>
      <c r="AD94" s="4">
        <v>2455</v>
      </c>
      <c r="AE94" s="4">
        <v>396</v>
      </c>
      <c r="AF94" s="4">
        <v>1574</v>
      </c>
      <c r="AG94" s="4">
        <v>1643</v>
      </c>
      <c r="AH94" s="4">
        <v>197</v>
      </c>
      <c r="AI94" s="4">
        <v>360</v>
      </c>
      <c r="AJ94" s="4">
        <v>174</v>
      </c>
      <c r="AK94" s="4">
        <v>600</v>
      </c>
      <c r="AL94" s="4">
        <v>64</v>
      </c>
      <c r="AM94" s="4">
        <v>22</v>
      </c>
      <c r="AN94" s="4">
        <v>242</v>
      </c>
    </row>
    <row r="95" spans="1:40" x14ac:dyDescent="0.3">
      <c r="A95" s="4">
        <v>166</v>
      </c>
      <c r="B95" s="4">
        <v>353</v>
      </c>
      <c r="C95" s="4">
        <v>0</v>
      </c>
      <c r="D95" s="4">
        <v>290</v>
      </c>
      <c r="E95" s="4">
        <v>159</v>
      </c>
      <c r="F95" s="4">
        <v>22</v>
      </c>
      <c r="G95" s="4">
        <v>19</v>
      </c>
      <c r="H95" s="4">
        <v>308</v>
      </c>
      <c r="I95" s="4">
        <v>12</v>
      </c>
      <c r="J95" s="4">
        <v>0</v>
      </c>
      <c r="K95" s="4">
        <v>9</v>
      </c>
      <c r="L95" s="4">
        <v>534</v>
      </c>
      <c r="M95" s="4">
        <v>508</v>
      </c>
      <c r="N95" s="4">
        <v>28</v>
      </c>
      <c r="O95" s="4">
        <v>1250</v>
      </c>
      <c r="P95" s="4">
        <v>1907</v>
      </c>
      <c r="Q95" s="4">
        <v>0</v>
      </c>
      <c r="R95" s="4">
        <v>348</v>
      </c>
      <c r="S95" s="4">
        <v>396</v>
      </c>
      <c r="T95" s="4">
        <v>12</v>
      </c>
      <c r="U95" s="4">
        <v>6</v>
      </c>
      <c r="V95" s="4">
        <v>236</v>
      </c>
      <c r="W95" s="4">
        <v>4</v>
      </c>
      <c r="X95" s="4">
        <v>2129</v>
      </c>
      <c r="Y95" s="4">
        <v>438</v>
      </c>
      <c r="Z95" s="4">
        <v>7</v>
      </c>
      <c r="AA95" s="4">
        <v>6</v>
      </c>
      <c r="AB95" s="4">
        <v>836</v>
      </c>
      <c r="AC95" s="4">
        <v>16</v>
      </c>
      <c r="AD95" s="4">
        <v>995</v>
      </c>
      <c r="AE95" s="4">
        <v>491</v>
      </c>
      <c r="AF95" s="4">
        <v>621</v>
      </c>
      <c r="AG95" s="4">
        <v>765</v>
      </c>
      <c r="AH95" s="4">
        <v>127</v>
      </c>
      <c r="AI95" s="4">
        <v>9</v>
      </c>
      <c r="AJ95" s="4">
        <v>91</v>
      </c>
      <c r="AK95" s="4">
        <v>15</v>
      </c>
      <c r="AL95" s="4">
        <v>3</v>
      </c>
      <c r="AM95" s="4">
        <v>5</v>
      </c>
      <c r="AN95" s="4">
        <v>112</v>
      </c>
    </row>
    <row r="96" spans="1:40" x14ac:dyDescent="0.3">
      <c r="A96" s="4">
        <v>842</v>
      </c>
      <c r="B96" s="4">
        <v>6</v>
      </c>
      <c r="C96" s="4">
        <v>740</v>
      </c>
      <c r="D96" s="4">
        <v>496</v>
      </c>
      <c r="E96" s="4">
        <v>7</v>
      </c>
      <c r="F96" s="4">
        <v>82</v>
      </c>
      <c r="G96" s="4">
        <v>93</v>
      </c>
      <c r="H96" s="6">
        <v>0.50829999999999997</v>
      </c>
      <c r="I96" s="4">
        <v>18</v>
      </c>
      <c r="J96" s="4">
        <v>921</v>
      </c>
      <c r="K96" s="4">
        <v>14</v>
      </c>
      <c r="L96" s="4" t="s">
        <v>33</v>
      </c>
      <c r="M96" s="4" t="s">
        <v>33</v>
      </c>
      <c r="N96" s="4">
        <v>498</v>
      </c>
      <c r="O96" s="4">
        <v>401</v>
      </c>
      <c r="P96" s="4">
        <v>723</v>
      </c>
      <c r="Q96" s="4">
        <v>602</v>
      </c>
      <c r="R96" s="4">
        <v>211</v>
      </c>
      <c r="S96" s="4">
        <v>2</v>
      </c>
      <c r="T96" s="4">
        <v>739</v>
      </c>
      <c r="U96" s="4">
        <v>2680</v>
      </c>
      <c r="V96" s="4">
        <v>240</v>
      </c>
      <c r="W96" s="4">
        <v>12</v>
      </c>
      <c r="X96" s="4">
        <v>799</v>
      </c>
      <c r="Y96" s="4">
        <v>6</v>
      </c>
      <c r="Z96" s="4">
        <v>11</v>
      </c>
      <c r="AA96" s="4">
        <v>62</v>
      </c>
      <c r="AB96" s="4">
        <v>15</v>
      </c>
      <c r="AC96" s="4">
        <v>0</v>
      </c>
      <c r="AD96" s="6">
        <v>0.40529999999999999</v>
      </c>
      <c r="AE96" s="4">
        <v>10</v>
      </c>
      <c r="AF96" s="4">
        <v>22</v>
      </c>
      <c r="AG96" s="4">
        <v>24</v>
      </c>
      <c r="AH96" s="4">
        <v>1</v>
      </c>
      <c r="AI96" s="4">
        <v>4</v>
      </c>
      <c r="AJ96" s="6">
        <v>0.52300000000000002</v>
      </c>
      <c r="AK96" s="4">
        <v>437</v>
      </c>
      <c r="AL96" s="4">
        <v>21</v>
      </c>
      <c r="AM96" s="4">
        <v>0</v>
      </c>
      <c r="AN96" s="4">
        <v>5</v>
      </c>
    </row>
    <row r="97" spans="1:40" x14ac:dyDescent="0.3">
      <c r="A97" s="4">
        <v>3</v>
      </c>
      <c r="B97" s="4">
        <v>13</v>
      </c>
      <c r="C97" s="4" t="s">
        <v>33</v>
      </c>
      <c r="D97" s="4">
        <v>7</v>
      </c>
      <c r="E97" s="4">
        <v>14</v>
      </c>
      <c r="F97" s="4">
        <v>1</v>
      </c>
      <c r="G97" s="4">
        <v>261</v>
      </c>
      <c r="H97" s="4">
        <v>606</v>
      </c>
      <c r="I97" s="4">
        <v>0</v>
      </c>
      <c r="J97" s="4" t="s">
        <v>33</v>
      </c>
      <c r="K97" s="4">
        <v>2586</v>
      </c>
      <c r="L97" s="4">
        <v>0</v>
      </c>
      <c r="M97" s="4">
        <v>0</v>
      </c>
      <c r="N97" s="4">
        <v>599</v>
      </c>
      <c r="O97" s="6">
        <v>0.32079999999999997</v>
      </c>
      <c r="P97" s="4">
        <v>13</v>
      </c>
      <c r="Q97" s="4" t="s">
        <v>33</v>
      </c>
      <c r="R97" s="4">
        <v>13</v>
      </c>
      <c r="S97" s="4">
        <v>8</v>
      </c>
      <c r="T97" s="4">
        <v>354</v>
      </c>
      <c r="U97" s="4">
        <v>1266</v>
      </c>
      <c r="V97" s="4">
        <v>5</v>
      </c>
      <c r="W97" s="4">
        <v>845</v>
      </c>
      <c r="X97" s="6">
        <v>0.37530000000000002</v>
      </c>
      <c r="Y97" s="4">
        <v>6</v>
      </c>
      <c r="Z97" s="4">
        <v>2720</v>
      </c>
      <c r="AA97" s="4">
        <v>60</v>
      </c>
      <c r="AB97" s="4">
        <v>154</v>
      </c>
      <c r="AC97" s="4">
        <v>2110</v>
      </c>
      <c r="AD97" s="4">
        <v>2455</v>
      </c>
      <c r="AE97" s="4">
        <v>10</v>
      </c>
      <c r="AF97" s="4">
        <v>315</v>
      </c>
      <c r="AG97" s="4">
        <v>226</v>
      </c>
      <c r="AH97" s="4">
        <v>1</v>
      </c>
      <c r="AI97" s="4">
        <v>1856</v>
      </c>
      <c r="AJ97" s="4">
        <v>174</v>
      </c>
      <c r="AK97" s="4">
        <v>141</v>
      </c>
      <c r="AL97" s="4">
        <v>40</v>
      </c>
      <c r="AM97" s="4">
        <v>0</v>
      </c>
      <c r="AN97" s="4">
        <v>5</v>
      </c>
    </row>
    <row r="98" spans="1:40" x14ac:dyDescent="0.3">
      <c r="A98" s="4">
        <v>11</v>
      </c>
      <c r="B98" s="4">
        <v>0</v>
      </c>
      <c r="C98" s="4">
        <v>0</v>
      </c>
      <c r="D98" s="4">
        <v>8</v>
      </c>
      <c r="E98" s="4">
        <v>137</v>
      </c>
      <c r="F98" s="4">
        <v>1</v>
      </c>
      <c r="G98" s="4">
        <v>6</v>
      </c>
      <c r="H98" s="4">
        <v>307</v>
      </c>
      <c r="I98" s="4">
        <v>1158</v>
      </c>
      <c r="J98" s="4">
        <v>0</v>
      </c>
      <c r="K98" s="4">
        <v>1239</v>
      </c>
      <c r="L98" s="4">
        <v>533</v>
      </c>
      <c r="M98" s="4">
        <v>506</v>
      </c>
      <c r="N98" s="4">
        <v>8</v>
      </c>
      <c r="O98" s="4">
        <v>1250</v>
      </c>
      <c r="P98" s="4">
        <v>448</v>
      </c>
      <c r="Q98" s="4">
        <v>0</v>
      </c>
      <c r="R98" s="4">
        <v>8</v>
      </c>
      <c r="S98" s="4">
        <v>1202</v>
      </c>
      <c r="T98" s="6">
        <v>0.47899999999999998</v>
      </c>
      <c r="U98" s="6">
        <v>0.47239999999999999</v>
      </c>
      <c r="V98" s="4">
        <v>4</v>
      </c>
      <c r="W98" s="4">
        <v>415</v>
      </c>
      <c r="X98" s="4">
        <v>2129</v>
      </c>
      <c r="Y98" s="4">
        <v>2488</v>
      </c>
      <c r="Z98" s="4">
        <v>1001</v>
      </c>
      <c r="AA98" s="4">
        <v>2</v>
      </c>
      <c r="AB98" s="4">
        <v>653</v>
      </c>
      <c r="AC98" s="4" t="s">
        <v>33</v>
      </c>
      <c r="AD98" s="4">
        <v>991</v>
      </c>
      <c r="AE98" s="4">
        <v>2695</v>
      </c>
      <c r="AF98" s="4">
        <v>275</v>
      </c>
      <c r="AG98" s="4">
        <v>501</v>
      </c>
      <c r="AH98" s="4">
        <v>268</v>
      </c>
      <c r="AI98" s="4">
        <v>728</v>
      </c>
      <c r="AJ98" s="4">
        <v>91</v>
      </c>
      <c r="AK98" s="4">
        <v>3</v>
      </c>
      <c r="AL98" s="4">
        <v>0</v>
      </c>
      <c r="AM98" s="4">
        <v>98</v>
      </c>
      <c r="AN98" s="4">
        <v>1747</v>
      </c>
    </row>
    <row r="99" spans="1:40" x14ac:dyDescent="0.3">
      <c r="A99" s="4">
        <v>603</v>
      </c>
      <c r="B99" s="4">
        <v>1312</v>
      </c>
      <c r="C99" s="4">
        <v>735</v>
      </c>
      <c r="D99" s="4">
        <v>1306</v>
      </c>
      <c r="E99" s="4">
        <v>0</v>
      </c>
      <c r="F99" s="4">
        <v>1024</v>
      </c>
      <c r="G99" s="4">
        <v>2</v>
      </c>
      <c r="H99" s="4">
        <v>7</v>
      </c>
      <c r="I99" s="4" t="s">
        <v>33</v>
      </c>
      <c r="J99" s="4">
        <v>919</v>
      </c>
      <c r="K99" s="6">
        <v>0.47910000000000003</v>
      </c>
      <c r="L99" s="4">
        <v>17</v>
      </c>
      <c r="M99" s="4">
        <v>10</v>
      </c>
      <c r="N99" s="4">
        <v>6</v>
      </c>
      <c r="O99" s="4">
        <v>400</v>
      </c>
      <c r="P99" s="4">
        <v>244</v>
      </c>
      <c r="Q99" s="4">
        <v>599</v>
      </c>
      <c r="R99" s="4">
        <v>1110</v>
      </c>
      <c r="S99" s="4">
        <v>455</v>
      </c>
      <c r="T99" s="4">
        <v>739</v>
      </c>
      <c r="U99" s="4">
        <v>2680</v>
      </c>
      <c r="V99" s="4">
        <v>1735</v>
      </c>
      <c r="W99" s="6">
        <v>0.49109999999999998</v>
      </c>
      <c r="X99" s="4">
        <v>798</v>
      </c>
      <c r="Y99" s="4">
        <v>1168</v>
      </c>
      <c r="Z99" s="6">
        <v>0.36799999999999999</v>
      </c>
      <c r="AA99" s="4">
        <v>2</v>
      </c>
      <c r="AB99" s="4">
        <v>3</v>
      </c>
      <c r="AC99" s="4">
        <v>0</v>
      </c>
      <c r="AD99" s="4">
        <v>19</v>
      </c>
      <c r="AE99" s="4">
        <v>1206</v>
      </c>
      <c r="AF99" s="4">
        <v>6</v>
      </c>
      <c r="AG99" s="4">
        <v>5</v>
      </c>
      <c r="AH99" s="4">
        <v>110</v>
      </c>
      <c r="AI99" s="6">
        <v>0.39219999999999999</v>
      </c>
      <c r="AJ99" s="4">
        <v>7</v>
      </c>
      <c r="AK99" s="4">
        <v>4</v>
      </c>
      <c r="AL99" s="4">
        <v>0</v>
      </c>
      <c r="AM99" s="4">
        <v>14</v>
      </c>
      <c r="AN99" s="4">
        <v>769</v>
      </c>
    </row>
    <row r="100" spans="1:40" x14ac:dyDescent="0.3">
      <c r="A100" s="4">
        <v>275</v>
      </c>
      <c r="B100" s="4" t="s">
        <v>33</v>
      </c>
      <c r="C100" s="4">
        <v>25</v>
      </c>
      <c r="D100" s="4">
        <v>368</v>
      </c>
      <c r="E100" s="4">
        <v>1</v>
      </c>
      <c r="F100" s="4">
        <v>466</v>
      </c>
      <c r="G100" s="4">
        <v>959</v>
      </c>
      <c r="H100" s="4">
        <v>65</v>
      </c>
      <c r="I100" s="4">
        <v>0</v>
      </c>
      <c r="J100" s="4">
        <v>22</v>
      </c>
      <c r="K100" s="4">
        <v>2586</v>
      </c>
      <c r="L100" s="4">
        <v>191</v>
      </c>
      <c r="M100" s="4">
        <v>253</v>
      </c>
      <c r="N100" s="4">
        <v>1699</v>
      </c>
      <c r="O100" s="4">
        <v>12</v>
      </c>
      <c r="P100" s="4">
        <v>12</v>
      </c>
      <c r="Q100" s="4">
        <v>9</v>
      </c>
      <c r="R100" s="4">
        <v>557</v>
      </c>
      <c r="S100" s="6">
        <v>0.3785</v>
      </c>
      <c r="T100" s="4">
        <v>354</v>
      </c>
      <c r="U100" s="4">
        <v>1264</v>
      </c>
      <c r="V100" s="4">
        <v>790</v>
      </c>
      <c r="W100" s="4">
        <v>845</v>
      </c>
      <c r="X100" s="4">
        <v>16</v>
      </c>
      <c r="Y100" s="6">
        <v>0.46949999999999997</v>
      </c>
      <c r="Z100" s="4">
        <v>2720</v>
      </c>
      <c r="AA100" s="4">
        <v>1806</v>
      </c>
      <c r="AB100" s="4">
        <v>11</v>
      </c>
      <c r="AC100" s="4">
        <v>2100</v>
      </c>
      <c r="AD100" s="4">
        <v>463</v>
      </c>
      <c r="AE100" s="6">
        <v>0.44750000000000001</v>
      </c>
      <c r="AF100" s="4">
        <v>3</v>
      </c>
      <c r="AG100" s="4">
        <v>9</v>
      </c>
      <c r="AH100" s="6">
        <v>0.41039999999999999</v>
      </c>
      <c r="AI100" s="4">
        <v>1856</v>
      </c>
      <c r="AJ100" s="4">
        <v>59</v>
      </c>
      <c r="AK100" s="4">
        <v>1924</v>
      </c>
      <c r="AL100" s="4">
        <v>280</v>
      </c>
      <c r="AM100" s="6">
        <v>0.1429</v>
      </c>
      <c r="AN100" s="6">
        <v>0.44019999999999998</v>
      </c>
    </row>
    <row r="101" spans="1:40" x14ac:dyDescent="0.3">
      <c r="A101" s="6">
        <v>0.45610000000000001</v>
      </c>
      <c r="B101" s="4">
        <v>0</v>
      </c>
      <c r="C101" s="4">
        <v>272</v>
      </c>
      <c r="D101" s="6">
        <v>0.28179999999999999</v>
      </c>
      <c r="E101" s="4">
        <v>1087</v>
      </c>
      <c r="F101" s="6">
        <v>0.4551</v>
      </c>
      <c r="G101" s="4">
        <v>355</v>
      </c>
      <c r="H101" s="4">
        <v>231</v>
      </c>
      <c r="I101" s="4">
        <v>1153</v>
      </c>
      <c r="J101" s="4">
        <v>184</v>
      </c>
      <c r="K101" s="4">
        <v>1234</v>
      </c>
      <c r="L101" s="4">
        <v>314</v>
      </c>
      <c r="M101" s="4">
        <v>232</v>
      </c>
      <c r="N101" s="4">
        <v>615</v>
      </c>
      <c r="O101" s="4">
        <v>213</v>
      </c>
      <c r="P101" s="4">
        <v>6</v>
      </c>
      <c r="Q101" s="4">
        <v>366</v>
      </c>
      <c r="R101" s="6">
        <v>0.50180000000000002</v>
      </c>
      <c r="S101" s="4">
        <v>1202</v>
      </c>
      <c r="T101" s="4">
        <v>11</v>
      </c>
      <c r="U101" s="4">
        <v>21</v>
      </c>
      <c r="V101" s="6">
        <v>0.45529999999999998</v>
      </c>
      <c r="W101" s="4">
        <v>414</v>
      </c>
      <c r="X101" s="4">
        <v>343</v>
      </c>
      <c r="Y101" s="4">
        <v>2488</v>
      </c>
      <c r="Z101" s="4">
        <v>999</v>
      </c>
      <c r="AA101" s="4">
        <v>783</v>
      </c>
      <c r="AB101" s="4">
        <v>1986</v>
      </c>
      <c r="AC101" s="4">
        <v>33</v>
      </c>
      <c r="AD101" s="4">
        <v>476</v>
      </c>
      <c r="AE101" s="4">
        <v>2695</v>
      </c>
      <c r="AF101" s="4">
        <v>1436</v>
      </c>
      <c r="AG101" s="4">
        <v>275</v>
      </c>
      <c r="AH101" s="4">
        <v>268</v>
      </c>
      <c r="AI101" s="4">
        <v>725</v>
      </c>
      <c r="AJ101" s="4">
        <v>20</v>
      </c>
      <c r="AK101" s="4">
        <v>708</v>
      </c>
      <c r="AL101" s="4">
        <v>101</v>
      </c>
      <c r="AM101" s="4">
        <v>98</v>
      </c>
      <c r="AN101" s="4">
        <v>1747</v>
      </c>
    </row>
    <row r="102" spans="1:40" x14ac:dyDescent="0.3">
      <c r="A102" s="4">
        <v>603</v>
      </c>
      <c r="B102" s="4">
        <v>1306</v>
      </c>
      <c r="C102" s="4">
        <v>424</v>
      </c>
      <c r="D102" s="4">
        <v>1306</v>
      </c>
      <c r="E102" s="4">
        <v>431</v>
      </c>
      <c r="F102" s="4">
        <v>1024</v>
      </c>
      <c r="G102" s="6">
        <v>0.37019999999999997</v>
      </c>
      <c r="H102" s="4">
        <v>3</v>
      </c>
      <c r="I102" s="4">
        <v>24</v>
      </c>
      <c r="J102" s="4">
        <v>698</v>
      </c>
      <c r="K102" s="4">
        <v>26</v>
      </c>
      <c r="L102" s="4">
        <v>4</v>
      </c>
      <c r="M102" s="4">
        <v>8</v>
      </c>
      <c r="N102" s="6">
        <v>0.36199999999999999</v>
      </c>
      <c r="O102" s="4">
        <v>172</v>
      </c>
      <c r="P102" s="4">
        <v>1196</v>
      </c>
      <c r="Q102" s="4">
        <v>208</v>
      </c>
      <c r="R102" s="4">
        <v>1110</v>
      </c>
      <c r="S102" s="4">
        <v>454</v>
      </c>
      <c r="T102" s="4">
        <v>147</v>
      </c>
      <c r="U102" s="4">
        <v>460</v>
      </c>
      <c r="V102" s="4">
        <v>1735</v>
      </c>
      <c r="W102" s="4">
        <v>7</v>
      </c>
      <c r="X102" s="4">
        <v>424</v>
      </c>
      <c r="Y102" s="4">
        <v>1168</v>
      </c>
      <c r="Z102" s="4">
        <v>26</v>
      </c>
      <c r="AA102" s="6">
        <v>0.43359999999999999</v>
      </c>
      <c r="AB102" s="4">
        <v>889</v>
      </c>
      <c r="AC102" s="4">
        <v>525</v>
      </c>
      <c r="AD102" s="4">
        <v>17</v>
      </c>
      <c r="AE102" s="4">
        <v>1203</v>
      </c>
      <c r="AF102" s="4">
        <v>667</v>
      </c>
      <c r="AG102" s="4">
        <v>128</v>
      </c>
      <c r="AH102" s="4">
        <v>109</v>
      </c>
      <c r="AI102" s="4">
        <v>14</v>
      </c>
      <c r="AJ102" s="4">
        <v>4</v>
      </c>
      <c r="AK102" s="6">
        <v>0.36799999999999999</v>
      </c>
      <c r="AL102" s="6">
        <v>0.36070000000000002</v>
      </c>
      <c r="AM102" s="4">
        <v>14</v>
      </c>
      <c r="AN102" s="4">
        <v>768</v>
      </c>
    </row>
    <row r="103" spans="1:40" x14ac:dyDescent="0.3">
      <c r="A103" s="4">
        <v>274</v>
      </c>
      <c r="B103" s="4">
        <v>37</v>
      </c>
      <c r="C103" s="4">
        <v>3</v>
      </c>
      <c r="D103" s="4">
        <v>365</v>
      </c>
      <c r="E103" s="6">
        <v>0.39650000000000002</v>
      </c>
      <c r="F103" s="4">
        <v>465</v>
      </c>
      <c r="G103" s="4">
        <v>959</v>
      </c>
      <c r="H103" s="4">
        <v>1</v>
      </c>
      <c r="I103" s="4">
        <v>240</v>
      </c>
      <c r="J103" s="4">
        <v>5</v>
      </c>
      <c r="K103" s="4">
        <v>293</v>
      </c>
      <c r="L103" s="4">
        <v>7</v>
      </c>
      <c r="M103" s="4">
        <v>3</v>
      </c>
      <c r="N103" s="4">
        <v>1699</v>
      </c>
      <c r="O103" s="4">
        <v>1</v>
      </c>
      <c r="P103" s="4">
        <v>311</v>
      </c>
      <c r="Q103" s="4">
        <v>10</v>
      </c>
      <c r="R103" s="4">
        <v>556</v>
      </c>
      <c r="S103" s="4">
        <v>11</v>
      </c>
      <c r="T103" s="4">
        <v>192</v>
      </c>
      <c r="U103" s="4">
        <v>769</v>
      </c>
      <c r="V103" s="4">
        <v>784</v>
      </c>
      <c r="W103" s="4">
        <v>153</v>
      </c>
      <c r="X103" s="4">
        <v>8</v>
      </c>
      <c r="Y103" s="4">
        <v>35</v>
      </c>
      <c r="Z103" s="4">
        <v>267</v>
      </c>
      <c r="AA103" s="4">
        <v>1806</v>
      </c>
      <c r="AB103" s="6">
        <v>0.4476</v>
      </c>
      <c r="AC103" s="4">
        <v>1523</v>
      </c>
      <c r="AD103" s="4">
        <v>16</v>
      </c>
      <c r="AE103" s="4">
        <v>35</v>
      </c>
      <c r="AF103" s="6">
        <v>0.46450000000000002</v>
      </c>
      <c r="AG103" s="6">
        <v>0.46550000000000002</v>
      </c>
      <c r="AH103" s="4">
        <v>0</v>
      </c>
      <c r="AI103" s="4">
        <v>358</v>
      </c>
      <c r="AJ103" s="4">
        <v>1</v>
      </c>
      <c r="AK103" s="4">
        <v>1924</v>
      </c>
      <c r="AL103" s="4">
        <v>280</v>
      </c>
      <c r="AM103" s="4">
        <v>1</v>
      </c>
      <c r="AN103" s="4">
        <v>11</v>
      </c>
    </row>
    <row r="104" spans="1:40" x14ac:dyDescent="0.3">
      <c r="A104" s="4">
        <v>5</v>
      </c>
      <c r="B104" s="4">
        <v>447</v>
      </c>
      <c r="C104" s="4">
        <v>11</v>
      </c>
      <c r="D104" s="4">
        <v>11</v>
      </c>
      <c r="E104" s="4">
        <v>1087</v>
      </c>
      <c r="F104" s="4">
        <v>13</v>
      </c>
      <c r="G104" s="4">
        <v>354</v>
      </c>
      <c r="H104" s="4">
        <v>1233</v>
      </c>
      <c r="I104" s="4">
        <v>867</v>
      </c>
      <c r="J104" s="4">
        <v>10</v>
      </c>
      <c r="K104" s="4">
        <v>898</v>
      </c>
      <c r="L104" s="4">
        <v>0</v>
      </c>
      <c r="M104" s="4">
        <v>0</v>
      </c>
      <c r="N104" s="4">
        <v>614</v>
      </c>
      <c r="O104" s="4">
        <v>2</v>
      </c>
      <c r="P104" s="6">
        <v>0.26</v>
      </c>
      <c r="Q104" s="4">
        <v>6</v>
      </c>
      <c r="R104" s="4">
        <v>8</v>
      </c>
      <c r="S104" s="4">
        <v>252</v>
      </c>
      <c r="T104" s="4">
        <v>2</v>
      </c>
      <c r="U104" s="4">
        <v>8</v>
      </c>
      <c r="V104" s="4">
        <v>16</v>
      </c>
      <c r="W104" s="4">
        <v>252</v>
      </c>
      <c r="X104" s="4">
        <v>7</v>
      </c>
      <c r="Y104" s="4">
        <v>547</v>
      </c>
      <c r="Z104" s="4">
        <v>696</v>
      </c>
      <c r="AA104" s="4">
        <v>779</v>
      </c>
      <c r="AB104" s="4">
        <v>1986</v>
      </c>
      <c r="AC104" s="4">
        <v>7</v>
      </c>
      <c r="AD104" s="4">
        <v>1981</v>
      </c>
      <c r="AE104" s="4">
        <v>566</v>
      </c>
      <c r="AF104" s="4">
        <v>1436</v>
      </c>
      <c r="AG104" s="4">
        <v>275</v>
      </c>
      <c r="AH104" s="4">
        <v>92</v>
      </c>
      <c r="AI104" s="4">
        <v>344</v>
      </c>
      <c r="AJ104" s="4">
        <v>143</v>
      </c>
      <c r="AK104" s="4">
        <v>703</v>
      </c>
      <c r="AL104" s="4">
        <v>101</v>
      </c>
      <c r="AM104" s="4">
        <v>6</v>
      </c>
      <c r="AN104" s="4">
        <v>501</v>
      </c>
    </row>
    <row r="105" spans="1:40" x14ac:dyDescent="0.3">
      <c r="A105" s="4">
        <v>45</v>
      </c>
      <c r="B105" s="4">
        <v>795</v>
      </c>
      <c r="C105" s="4">
        <v>0</v>
      </c>
      <c r="D105" s="4">
        <v>162</v>
      </c>
      <c r="E105" s="4">
        <v>427</v>
      </c>
      <c r="F105" s="4">
        <v>162</v>
      </c>
      <c r="G105" s="4">
        <v>13</v>
      </c>
      <c r="H105" s="4">
        <v>565</v>
      </c>
      <c r="I105" s="4">
        <v>11</v>
      </c>
      <c r="J105" s="4">
        <v>0</v>
      </c>
      <c r="K105" s="4">
        <v>6</v>
      </c>
      <c r="L105" s="4">
        <v>133</v>
      </c>
      <c r="M105" s="4">
        <v>306</v>
      </c>
      <c r="N105" s="4">
        <v>18</v>
      </c>
      <c r="O105" s="4">
        <v>0</v>
      </c>
      <c r="P105" s="4">
        <v>1196</v>
      </c>
      <c r="Q105" s="4">
        <v>0</v>
      </c>
      <c r="R105" s="4">
        <v>366</v>
      </c>
      <c r="S105" s="4">
        <v>186</v>
      </c>
      <c r="T105" s="4">
        <v>2</v>
      </c>
      <c r="U105" s="4">
        <v>6</v>
      </c>
      <c r="V105" s="4">
        <v>327</v>
      </c>
      <c r="W105" s="4">
        <v>1</v>
      </c>
      <c r="X105" s="4">
        <v>0</v>
      </c>
      <c r="Y105" s="4">
        <v>563</v>
      </c>
      <c r="Z105" s="4">
        <v>5</v>
      </c>
      <c r="AA105" s="4">
        <v>34</v>
      </c>
      <c r="AB105" s="4">
        <v>886</v>
      </c>
      <c r="AC105" s="4">
        <v>12</v>
      </c>
      <c r="AD105" s="4">
        <v>754</v>
      </c>
      <c r="AE105" s="4">
        <v>586</v>
      </c>
      <c r="AF105" s="4">
        <v>664</v>
      </c>
      <c r="AG105" s="4">
        <v>127</v>
      </c>
      <c r="AH105" s="4">
        <v>17</v>
      </c>
      <c r="AI105" s="4">
        <v>3</v>
      </c>
      <c r="AJ105" s="4">
        <v>48</v>
      </c>
      <c r="AK105" s="4">
        <v>33</v>
      </c>
      <c r="AL105" s="4">
        <v>1</v>
      </c>
      <c r="AM105" s="4">
        <v>7</v>
      </c>
      <c r="AN105" s="4">
        <v>231</v>
      </c>
    </row>
    <row r="106" spans="1:40" x14ac:dyDescent="0.3">
      <c r="A106" s="4">
        <v>215</v>
      </c>
      <c r="B106" s="4">
        <v>13</v>
      </c>
      <c r="C106" s="4">
        <v>515</v>
      </c>
      <c r="D106" s="4">
        <v>183</v>
      </c>
      <c r="E106" s="4">
        <v>19</v>
      </c>
      <c r="F106" s="4">
        <v>279</v>
      </c>
      <c r="G106" s="4">
        <v>170</v>
      </c>
      <c r="H106" s="6">
        <v>0.4582</v>
      </c>
      <c r="I106" s="4">
        <v>11</v>
      </c>
      <c r="J106" s="4">
        <v>461</v>
      </c>
      <c r="K106" s="4">
        <v>11</v>
      </c>
      <c r="L106" s="4" t="s">
        <v>33</v>
      </c>
      <c r="M106" s="4" t="s">
        <v>33</v>
      </c>
      <c r="N106" s="4">
        <v>297</v>
      </c>
      <c r="O106" s="4">
        <v>1258</v>
      </c>
      <c r="P106" s="4">
        <v>311</v>
      </c>
      <c r="Q106" s="4">
        <v>382</v>
      </c>
      <c r="R106" s="4">
        <v>177</v>
      </c>
      <c r="S106" s="4">
        <v>2</v>
      </c>
      <c r="T106" s="4">
        <v>0</v>
      </c>
      <c r="U106" s="4">
        <v>0</v>
      </c>
      <c r="V106" s="4">
        <v>430</v>
      </c>
      <c r="W106" s="4">
        <v>1</v>
      </c>
      <c r="X106" s="4">
        <v>967</v>
      </c>
      <c r="Y106" s="4">
        <v>12</v>
      </c>
      <c r="Z106" s="4">
        <v>5</v>
      </c>
      <c r="AA106" s="4">
        <v>504</v>
      </c>
      <c r="AB106" s="4">
        <v>20</v>
      </c>
      <c r="AC106" s="4">
        <v>0</v>
      </c>
      <c r="AD106" s="6">
        <v>0.38059999999999999</v>
      </c>
      <c r="AE106" s="4">
        <v>11</v>
      </c>
      <c r="AF106" s="4">
        <v>15</v>
      </c>
      <c r="AG106" s="4">
        <v>4</v>
      </c>
      <c r="AH106" s="4">
        <v>0</v>
      </c>
      <c r="AI106" s="4">
        <v>6</v>
      </c>
      <c r="AJ106" s="6">
        <v>0.3357</v>
      </c>
      <c r="AK106" s="4">
        <v>443</v>
      </c>
      <c r="AL106" s="4">
        <v>86</v>
      </c>
      <c r="AM106" s="4">
        <v>0</v>
      </c>
      <c r="AN106" s="4">
        <v>11</v>
      </c>
    </row>
    <row r="107" spans="1:40" x14ac:dyDescent="0.3">
      <c r="A107" s="4">
        <v>3</v>
      </c>
      <c r="B107" s="4">
        <v>14</v>
      </c>
      <c r="C107" s="4" t="s">
        <v>33</v>
      </c>
      <c r="D107" s="4">
        <v>3</v>
      </c>
      <c r="E107" s="4">
        <v>195</v>
      </c>
      <c r="F107" s="4">
        <v>8</v>
      </c>
      <c r="G107" s="4">
        <v>151</v>
      </c>
      <c r="H107" s="4">
        <v>1233</v>
      </c>
      <c r="I107" s="4">
        <v>0</v>
      </c>
      <c r="J107" s="4" t="s">
        <v>33</v>
      </c>
      <c r="K107" s="4">
        <v>0</v>
      </c>
      <c r="L107" s="4">
        <v>0</v>
      </c>
      <c r="M107" s="4">
        <v>0</v>
      </c>
      <c r="N107" s="4">
        <v>286</v>
      </c>
      <c r="O107" s="4" t="s">
        <v>33</v>
      </c>
      <c r="P107" s="4">
        <v>7</v>
      </c>
      <c r="Q107" s="4" t="s">
        <v>33</v>
      </c>
      <c r="R107" s="4">
        <v>3</v>
      </c>
      <c r="S107" s="4">
        <v>3</v>
      </c>
      <c r="T107" s="4">
        <v>1237</v>
      </c>
      <c r="U107" s="4">
        <v>1374</v>
      </c>
      <c r="V107" s="4">
        <v>5</v>
      </c>
      <c r="W107" s="4">
        <v>1119</v>
      </c>
      <c r="X107" s="4" t="s">
        <v>33</v>
      </c>
      <c r="Y107" s="4">
        <v>11</v>
      </c>
      <c r="Z107" s="4">
        <v>0</v>
      </c>
      <c r="AA107" s="4">
        <v>213</v>
      </c>
      <c r="AB107" s="4">
        <v>142</v>
      </c>
      <c r="AC107" s="4">
        <v>437</v>
      </c>
      <c r="AD107" s="4">
        <v>1981</v>
      </c>
      <c r="AE107" s="4">
        <v>5</v>
      </c>
      <c r="AF107" s="4">
        <v>433</v>
      </c>
      <c r="AG107" s="4">
        <v>72</v>
      </c>
      <c r="AH107" s="4">
        <v>0</v>
      </c>
      <c r="AI107" s="4">
        <v>3256</v>
      </c>
      <c r="AJ107" s="4">
        <v>143</v>
      </c>
      <c r="AK107" s="4">
        <v>217</v>
      </c>
      <c r="AL107" s="4">
        <v>8</v>
      </c>
      <c r="AM107" s="4">
        <v>0</v>
      </c>
      <c r="AN107" s="4">
        <v>14</v>
      </c>
    </row>
    <row r="108" spans="1:40" x14ac:dyDescent="0.3">
      <c r="A108" s="4">
        <v>6</v>
      </c>
      <c r="B108" s="4">
        <v>0</v>
      </c>
      <c r="C108" s="4">
        <v>0</v>
      </c>
      <c r="D108" s="4">
        <v>6</v>
      </c>
      <c r="E108" s="4">
        <v>197</v>
      </c>
      <c r="F108" s="4">
        <v>3</v>
      </c>
      <c r="G108" s="4">
        <v>17</v>
      </c>
      <c r="H108" s="4">
        <v>564</v>
      </c>
      <c r="I108" s="4">
        <v>497</v>
      </c>
      <c r="J108" s="4">
        <v>0</v>
      </c>
      <c r="K108" s="4">
        <v>1723</v>
      </c>
      <c r="L108" s="4">
        <v>132</v>
      </c>
      <c r="M108" s="4">
        <v>303</v>
      </c>
      <c r="N108" s="4">
        <v>8</v>
      </c>
      <c r="O108" s="4">
        <v>0</v>
      </c>
      <c r="P108" s="4">
        <v>178</v>
      </c>
      <c r="Q108" s="4">
        <v>0</v>
      </c>
      <c r="R108" s="4">
        <v>2</v>
      </c>
      <c r="S108" s="4">
        <v>2015</v>
      </c>
      <c r="T108" s="4" t="s">
        <v>33</v>
      </c>
      <c r="U108" s="4" t="s">
        <v>33</v>
      </c>
      <c r="V108" s="4">
        <v>6</v>
      </c>
      <c r="W108" s="4">
        <v>338</v>
      </c>
      <c r="X108" s="4">
        <v>0</v>
      </c>
      <c r="Y108" s="4">
        <v>409</v>
      </c>
      <c r="Z108" s="4">
        <v>3120</v>
      </c>
      <c r="AA108" s="4">
        <v>15</v>
      </c>
      <c r="AB108" s="4">
        <v>706</v>
      </c>
      <c r="AC108" s="4" t="s">
        <v>33</v>
      </c>
      <c r="AD108" s="4">
        <v>751</v>
      </c>
      <c r="AE108" s="4">
        <v>0</v>
      </c>
      <c r="AF108" s="4">
        <v>211</v>
      </c>
      <c r="AG108" s="4">
        <v>48</v>
      </c>
      <c r="AH108" s="4">
        <v>391</v>
      </c>
      <c r="AI108" s="4">
        <v>1466</v>
      </c>
      <c r="AJ108" s="4">
        <v>48</v>
      </c>
      <c r="AK108" s="4">
        <v>5</v>
      </c>
      <c r="AL108" s="4">
        <v>6</v>
      </c>
      <c r="AM108" s="4">
        <v>171</v>
      </c>
      <c r="AN108" s="4">
        <v>354</v>
      </c>
    </row>
    <row r="109" spans="1:40" x14ac:dyDescent="0.3">
      <c r="A109" s="4">
        <v>0</v>
      </c>
      <c r="B109" s="4">
        <v>420</v>
      </c>
      <c r="C109" s="4">
        <v>511</v>
      </c>
      <c r="D109" s="4">
        <v>1830</v>
      </c>
      <c r="E109" s="4">
        <v>7</v>
      </c>
      <c r="F109" s="4">
        <v>1099</v>
      </c>
      <c r="G109" s="4">
        <v>3</v>
      </c>
      <c r="H109" s="4">
        <v>12</v>
      </c>
      <c r="I109" s="4" t="s">
        <v>33</v>
      </c>
      <c r="J109" s="4">
        <v>456</v>
      </c>
      <c r="K109" s="4" t="s">
        <v>33</v>
      </c>
      <c r="L109" s="4">
        <v>1</v>
      </c>
      <c r="M109" s="4">
        <v>2</v>
      </c>
      <c r="N109" s="4">
        <v>5</v>
      </c>
      <c r="O109" s="4">
        <v>1251</v>
      </c>
      <c r="P109" s="4">
        <v>118</v>
      </c>
      <c r="Q109" s="4">
        <v>375</v>
      </c>
      <c r="R109" s="4">
        <v>785</v>
      </c>
      <c r="S109" s="4">
        <v>850</v>
      </c>
      <c r="T109" s="4">
        <v>0</v>
      </c>
      <c r="U109" s="4">
        <v>0</v>
      </c>
      <c r="V109" s="4">
        <v>1462</v>
      </c>
      <c r="W109" s="6">
        <v>0.30209999999999998</v>
      </c>
      <c r="X109" s="4">
        <v>963</v>
      </c>
      <c r="Y109" s="4">
        <v>215</v>
      </c>
      <c r="Z109" s="4" t="s">
        <v>33</v>
      </c>
      <c r="AA109" s="4">
        <v>13</v>
      </c>
      <c r="AB109" s="4">
        <v>5</v>
      </c>
      <c r="AC109" s="4">
        <v>0</v>
      </c>
      <c r="AD109" s="4">
        <v>23</v>
      </c>
      <c r="AE109" s="4">
        <v>1263</v>
      </c>
      <c r="AF109" s="4">
        <v>4</v>
      </c>
      <c r="AG109" s="4">
        <v>3</v>
      </c>
      <c r="AH109" s="4">
        <v>191</v>
      </c>
      <c r="AI109" s="6">
        <v>0.45019999999999999</v>
      </c>
      <c r="AJ109" s="4">
        <v>1</v>
      </c>
      <c r="AK109" s="4">
        <v>5</v>
      </c>
      <c r="AL109" s="4">
        <v>0</v>
      </c>
      <c r="AM109" s="4">
        <v>43</v>
      </c>
      <c r="AN109" s="4">
        <v>91</v>
      </c>
    </row>
    <row r="110" spans="1:40" x14ac:dyDescent="0.3">
      <c r="A110" s="4">
        <v>1679</v>
      </c>
      <c r="B110" s="4" t="s">
        <v>33</v>
      </c>
      <c r="C110" s="4">
        <v>6</v>
      </c>
      <c r="D110" s="4">
        <v>546</v>
      </c>
      <c r="E110" s="4">
        <v>9</v>
      </c>
      <c r="F110" s="4">
        <v>485</v>
      </c>
      <c r="G110" s="4">
        <v>603</v>
      </c>
      <c r="H110" s="4">
        <v>111</v>
      </c>
      <c r="I110" s="4">
        <v>0</v>
      </c>
      <c r="J110" s="4">
        <v>9</v>
      </c>
      <c r="K110" s="4">
        <v>0</v>
      </c>
      <c r="L110" s="4">
        <v>50</v>
      </c>
      <c r="M110" s="4">
        <v>178</v>
      </c>
      <c r="N110" s="4">
        <v>0</v>
      </c>
      <c r="O110" s="4">
        <v>47</v>
      </c>
      <c r="P110" s="4">
        <v>7</v>
      </c>
      <c r="Q110" s="4">
        <v>7</v>
      </c>
      <c r="R110" s="4">
        <v>353</v>
      </c>
      <c r="S110" s="6">
        <v>0.42180000000000001</v>
      </c>
      <c r="T110" s="4">
        <v>1233</v>
      </c>
      <c r="U110" s="4">
        <v>1372</v>
      </c>
      <c r="V110" s="4">
        <v>556</v>
      </c>
      <c r="W110" s="4">
        <v>1119</v>
      </c>
      <c r="X110" s="4">
        <v>18</v>
      </c>
      <c r="Y110" s="6">
        <v>0.52569999999999995</v>
      </c>
      <c r="Z110" s="4">
        <v>0</v>
      </c>
      <c r="AA110" s="4">
        <v>2755</v>
      </c>
      <c r="AB110" s="4">
        <v>13</v>
      </c>
      <c r="AC110" s="4">
        <v>435</v>
      </c>
      <c r="AD110" s="4">
        <v>313</v>
      </c>
      <c r="AE110" s="4" t="s">
        <v>33</v>
      </c>
      <c r="AF110" s="4">
        <v>1</v>
      </c>
      <c r="AG110" s="4">
        <v>0</v>
      </c>
      <c r="AH110" s="6">
        <v>0.48849999999999999</v>
      </c>
      <c r="AI110" s="4">
        <v>3256</v>
      </c>
      <c r="AJ110" s="4">
        <v>31</v>
      </c>
      <c r="AK110" s="4">
        <v>232</v>
      </c>
      <c r="AL110" s="4">
        <v>1033</v>
      </c>
      <c r="AM110" s="6">
        <v>0.2515</v>
      </c>
      <c r="AN110" s="6">
        <v>0.2571</v>
      </c>
    </row>
    <row r="111" spans="1:40" x14ac:dyDescent="0.3">
      <c r="A111" s="4" t="s">
        <v>33</v>
      </c>
      <c r="B111" s="4">
        <v>0</v>
      </c>
      <c r="C111" s="4">
        <v>237</v>
      </c>
      <c r="D111" s="6">
        <v>0.2984</v>
      </c>
      <c r="E111" s="4">
        <v>798</v>
      </c>
      <c r="F111" s="6">
        <v>0.44130000000000003</v>
      </c>
      <c r="G111" s="4">
        <v>149</v>
      </c>
      <c r="H111" s="4">
        <v>435</v>
      </c>
      <c r="I111" s="4">
        <v>496</v>
      </c>
      <c r="J111" s="4">
        <v>90</v>
      </c>
      <c r="K111" s="4">
        <v>1716</v>
      </c>
      <c r="L111" s="4">
        <v>78</v>
      </c>
      <c r="M111" s="4">
        <v>120</v>
      </c>
      <c r="N111" s="4">
        <v>1276</v>
      </c>
      <c r="O111" s="4">
        <v>639</v>
      </c>
      <c r="P111" s="4">
        <v>1</v>
      </c>
      <c r="Q111" s="4">
        <v>286</v>
      </c>
      <c r="R111" s="6">
        <v>0.44969999999999999</v>
      </c>
      <c r="S111" s="4">
        <v>2015</v>
      </c>
      <c r="T111" s="4">
        <v>25</v>
      </c>
      <c r="U111" s="4">
        <v>19</v>
      </c>
      <c r="V111" s="6">
        <v>0.38030000000000003</v>
      </c>
      <c r="W111" s="4">
        <v>338</v>
      </c>
      <c r="X111" s="4">
        <v>429</v>
      </c>
      <c r="Y111" s="4">
        <v>409</v>
      </c>
      <c r="Z111" s="4">
        <v>3104</v>
      </c>
      <c r="AA111" s="4">
        <v>1272</v>
      </c>
      <c r="AB111" s="4">
        <v>1877</v>
      </c>
      <c r="AC111" s="4">
        <v>14</v>
      </c>
      <c r="AD111" s="4">
        <v>395</v>
      </c>
      <c r="AE111" s="4">
        <v>0</v>
      </c>
      <c r="AF111" s="4">
        <v>2648</v>
      </c>
      <c r="AG111" s="4">
        <v>1666</v>
      </c>
      <c r="AH111" s="4">
        <v>391</v>
      </c>
      <c r="AI111" s="4">
        <v>1464</v>
      </c>
      <c r="AJ111" s="4">
        <v>14</v>
      </c>
      <c r="AK111" s="4">
        <v>22</v>
      </c>
      <c r="AL111" s="4">
        <v>557</v>
      </c>
      <c r="AM111" s="4">
        <v>171</v>
      </c>
      <c r="AN111" s="4">
        <v>354</v>
      </c>
    </row>
    <row r="112" spans="1:40" x14ac:dyDescent="0.3">
      <c r="A112" s="4">
        <v>0</v>
      </c>
      <c r="B112" s="4">
        <v>418</v>
      </c>
      <c r="C112" s="4">
        <v>267</v>
      </c>
      <c r="D112" s="4">
        <v>1830</v>
      </c>
      <c r="E112" s="4">
        <v>200</v>
      </c>
      <c r="F112" s="4">
        <v>1099</v>
      </c>
      <c r="G112" s="6">
        <v>0.24709999999999999</v>
      </c>
      <c r="H112" s="4">
        <v>3</v>
      </c>
      <c r="I112" s="4">
        <v>17</v>
      </c>
      <c r="J112" s="4">
        <v>341</v>
      </c>
      <c r="K112" s="4">
        <v>43</v>
      </c>
      <c r="L112" s="4">
        <v>1</v>
      </c>
      <c r="M112" s="4">
        <v>1</v>
      </c>
      <c r="N112" s="4" t="s">
        <v>33</v>
      </c>
      <c r="O112" s="4">
        <v>545</v>
      </c>
      <c r="P112" s="4">
        <v>753</v>
      </c>
      <c r="Q112" s="4">
        <v>74</v>
      </c>
      <c r="R112" s="4">
        <v>785</v>
      </c>
      <c r="S112" s="4">
        <v>848</v>
      </c>
      <c r="T112" s="4">
        <v>462</v>
      </c>
      <c r="U112" s="4">
        <v>541</v>
      </c>
      <c r="V112" s="4">
        <v>1462</v>
      </c>
      <c r="W112" s="4">
        <v>16</v>
      </c>
      <c r="X112" s="4">
        <v>502</v>
      </c>
      <c r="Y112" s="4">
        <v>215</v>
      </c>
      <c r="Z112" s="4">
        <v>50</v>
      </c>
      <c r="AA112" s="6">
        <v>0.4617</v>
      </c>
      <c r="AB112" s="4">
        <v>714</v>
      </c>
      <c r="AC112" s="4">
        <v>101</v>
      </c>
      <c r="AD112" s="4">
        <v>13</v>
      </c>
      <c r="AE112" s="4">
        <v>1254</v>
      </c>
      <c r="AF112" s="4">
        <v>1152</v>
      </c>
      <c r="AG112" s="4">
        <v>634</v>
      </c>
      <c r="AH112" s="4">
        <v>188</v>
      </c>
      <c r="AI112" s="4">
        <v>29</v>
      </c>
      <c r="AJ112" s="4">
        <v>1</v>
      </c>
      <c r="AK112" s="6">
        <v>9.4799999999999995E-2</v>
      </c>
      <c r="AL112" s="6">
        <v>0.53920000000000001</v>
      </c>
      <c r="AM112" s="4">
        <v>43</v>
      </c>
      <c r="AN112" s="4">
        <v>91</v>
      </c>
    </row>
    <row r="113" spans="1:40" x14ac:dyDescent="0.3">
      <c r="A113" s="4">
        <v>1670</v>
      </c>
      <c r="B113" s="4">
        <v>12</v>
      </c>
      <c r="C113" s="4">
        <v>0</v>
      </c>
      <c r="D113" s="4">
        <v>546</v>
      </c>
      <c r="E113" s="6">
        <v>0.25059999999999999</v>
      </c>
      <c r="F113" s="4">
        <v>484</v>
      </c>
      <c r="G113" s="4">
        <v>603</v>
      </c>
      <c r="H113" s="4">
        <v>3</v>
      </c>
      <c r="I113" s="4">
        <v>108</v>
      </c>
      <c r="J113" s="4">
        <v>5</v>
      </c>
      <c r="K113" s="4">
        <v>502</v>
      </c>
      <c r="L113" s="4">
        <v>2</v>
      </c>
      <c r="M113" s="4">
        <v>2</v>
      </c>
      <c r="N113" s="4">
        <v>0</v>
      </c>
      <c r="O113" s="4">
        <v>10</v>
      </c>
      <c r="P113" s="4">
        <v>222</v>
      </c>
      <c r="Q113" s="4">
        <v>1</v>
      </c>
      <c r="R113" s="4">
        <v>352</v>
      </c>
      <c r="S113" s="4">
        <v>20</v>
      </c>
      <c r="T113" s="4">
        <v>732</v>
      </c>
      <c r="U113" s="4">
        <v>791</v>
      </c>
      <c r="V113" s="4">
        <v>553</v>
      </c>
      <c r="W113" s="4">
        <v>143</v>
      </c>
      <c r="X113" s="4">
        <v>6</v>
      </c>
      <c r="Y113" s="4">
        <v>4</v>
      </c>
      <c r="Z113" s="4">
        <v>950</v>
      </c>
      <c r="AA113" s="4">
        <v>2755</v>
      </c>
      <c r="AB113" s="6">
        <v>0.38040000000000002</v>
      </c>
      <c r="AC113" s="4">
        <v>308</v>
      </c>
      <c r="AD113" s="4">
        <v>7</v>
      </c>
      <c r="AE113" s="4">
        <v>35</v>
      </c>
      <c r="AF113" s="6">
        <v>0.435</v>
      </c>
      <c r="AG113" s="6">
        <v>0.38059999999999999</v>
      </c>
      <c r="AH113" s="4">
        <v>2</v>
      </c>
      <c r="AI113" s="4">
        <v>513</v>
      </c>
      <c r="AJ113" s="4">
        <v>1</v>
      </c>
      <c r="AK113" s="4">
        <v>232</v>
      </c>
      <c r="AL113" s="4">
        <v>1033</v>
      </c>
      <c r="AM113" s="4">
        <v>3</v>
      </c>
      <c r="AN113" s="4">
        <v>4</v>
      </c>
    </row>
    <row r="114" spans="1:40" x14ac:dyDescent="0.3">
      <c r="A114" s="4">
        <v>39</v>
      </c>
      <c r="B114" s="4">
        <v>144</v>
      </c>
      <c r="C114" s="4">
        <v>1</v>
      </c>
      <c r="D114" s="4">
        <v>19</v>
      </c>
      <c r="E114" s="4">
        <v>798</v>
      </c>
      <c r="F114" s="4">
        <v>7</v>
      </c>
      <c r="G114" s="4">
        <v>148</v>
      </c>
      <c r="H114" s="4">
        <v>1119</v>
      </c>
      <c r="I114" s="4">
        <v>360</v>
      </c>
      <c r="J114" s="4">
        <v>11</v>
      </c>
      <c r="K114" s="4">
        <v>1147</v>
      </c>
      <c r="L114" s="4">
        <v>11847</v>
      </c>
      <c r="M114" s="4">
        <v>11990</v>
      </c>
      <c r="N114" s="4">
        <v>1271</v>
      </c>
      <c r="O114" s="4">
        <v>10</v>
      </c>
      <c r="P114" s="6">
        <v>0.29480000000000001</v>
      </c>
      <c r="Q114" s="4">
        <v>7</v>
      </c>
      <c r="R114" s="4">
        <v>8</v>
      </c>
      <c r="S114" s="4">
        <v>432</v>
      </c>
      <c r="T114" s="4">
        <v>7</v>
      </c>
      <c r="U114" s="4">
        <v>9</v>
      </c>
      <c r="V114" s="4">
        <v>8</v>
      </c>
      <c r="W114" s="4">
        <v>173</v>
      </c>
      <c r="X114" s="4">
        <v>8</v>
      </c>
      <c r="Y114" s="4">
        <v>105</v>
      </c>
      <c r="Z114" s="4">
        <v>2076</v>
      </c>
      <c r="AA114" s="4">
        <v>1269</v>
      </c>
      <c r="AB114" s="4">
        <v>1877</v>
      </c>
      <c r="AC114" s="4">
        <v>7</v>
      </c>
      <c r="AD114" s="4">
        <v>1662</v>
      </c>
      <c r="AE114" s="4">
        <v>639</v>
      </c>
      <c r="AF114" s="4">
        <v>2648</v>
      </c>
      <c r="AG114" s="4">
        <v>1666</v>
      </c>
      <c r="AH114" s="4">
        <v>132</v>
      </c>
      <c r="AI114" s="4">
        <v>887</v>
      </c>
      <c r="AJ114" s="4">
        <v>342</v>
      </c>
      <c r="AK114" s="4">
        <v>19</v>
      </c>
      <c r="AL114" s="4">
        <v>556</v>
      </c>
      <c r="AM114" s="4">
        <v>8</v>
      </c>
      <c r="AN114" s="4">
        <v>74</v>
      </c>
    </row>
    <row r="115" spans="1:40" x14ac:dyDescent="0.3">
      <c r="A115" s="4">
        <v>340</v>
      </c>
      <c r="B115" s="4">
        <v>246</v>
      </c>
      <c r="C115" s="4">
        <v>12427</v>
      </c>
      <c r="D115" s="4">
        <v>272</v>
      </c>
      <c r="E115" s="4">
        <v>200</v>
      </c>
      <c r="F115" s="4">
        <v>173</v>
      </c>
      <c r="G115" s="4">
        <v>13</v>
      </c>
      <c r="H115" s="4">
        <v>440</v>
      </c>
      <c r="I115" s="4">
        <v>3</v>
      </c>
      <c r="J115" s="4">
        <v>0</v>
      </c>
      <c r="K115" s="4">
        <v>10</v>
      </c>
      <c r="L115" s="4">
        <v>6487</v>
      </c>
      <c r="M115" s="4">
        <v>5726</v>
      </c>
      <c r="N115" s="4">
        <v>30</v>
      </c>
      <c r="O115" s="4">
        <v>0</v>
      </c>
      <c r="P115" s="4">
        <v>753</v>
      </c>
      <c r="Q115" s="4">
        <v>0</v>
      </c>
      <c r="R115" s="4">
        <v>236</v>
      </c>
      <c r="S115" s="4">
        <v>381</v>
      </c>
      <c r="T115" s="4">
        <v>7</v>
      </c>
      <c r="U115" s="4">
        <v>12</v>
      </c>
      <c r="V115" s="4">
        <v>237</v>
      </c>
      <c r="W115" s="4">
        <v>4</v>
      </c>
      <c r="X115" s="4">
        <v>0</v>
      </c>
      <c r="Y115" s="4">
        <v>105</v>
      </c>
      <c r="Z115" s="4">
        <v>9</v>
      </c>
      <c r="AA115" s="4">
        <v>23</v>
      </c>
      <c r="AB115" s="4">
        <v>714</v>
      </c>
      <c r="AC115" s="4">
        <v>5</v>
      </c>
      <c r="AD115" s="4">
        <v>775</v>
      </c>
      <c r="AE115" s="4">
        <v>555</v>
      </c>
      <c r="AF115" s="4">
        <v>1140</v>
      </c>
      <c r="AG115" s="4">
        <v>631</v>
      </c>
      <c r="AH115" s="4">
        <v>52</v>
      </c>
      <c r="AI115" s="4">
        <v>22</v>
      </c>
      <c r="AJ115" s="4">
        <v>139</v>
      </c>
      <c r="AK115" s="4">
        <v>1</v>
      </c>
      <c r="AL115" s="4">
        <v>20</v>
      </c>
      <c r="AM115" s="4">
        <v>30</v>
      </c>
      <c r="AN115" s="4">
        <v>12</v>
      </c>
    </row>
    <row r="116" spans="1:40" x14ac:dyDescent="0.3">
      <c r="A116" s="4">
        <v>1267</v>
      </c>
      <c r="B116" s="4">
        <v>5</v>
      </c>
      <c r="C116" s="4">
        <v>6098</v>
      </c>
      <c r="D116" s="4">
        <v>244</v>
      </c>
      <c r="E116" s="4">
        <v>10</v>
      </c>
      <c r="F116" s="4">
        <v>289</v>
      </c>
      <c r="G116" s="4">
        <v>39</v>
      </c>
      <c r="H116" s="6">
        <v>0.39319999999999999</v>
      </c>
      <c r="I116" s="4">
        <v>8</v>
      </c>
      <c r="J116" s="4">
        <v>735</v>
      </c>
      <c r="K116" s="4">
        <v>14</v>
      </c>
      <c r="L116" s="6">
        <v>0.54759999999999998</v>
      </c>
      <c r="M116" s="6">
        <v>0.47760000000000002</v>
      </c>
      <c r="N116" s="4">
        <v>573</v>
      </c>
      <c r="O116" s="4">
        <v>580</v>
      </c>
      <c r="P116" s="4">
        <v>222</v>
      </c>
      <c r="Q116" s="4">
        <v>243</v>
      </c>
      <c r="R116" s="4">
        <v>101</v>
      </c>
      <c r="S116" s="4">
        <v>6</v>
      </c>
      <c r="T116" s="4">
        <v>0</v>
      </c>
      <c r="U116" s="4">
        <v>0</v>
      </c>
      <c r="V116" s="4">
        <v>299</v>
      </c>
      <c r="W116" s="4">
        <v>2</v>
      </c>
      <c r="X116" s="4">
        <v>442</v>
      </c>
      <c r="Y116" s="4">
        <v>0</v>
      </c>
      <c r="Z116" s="4">
        <v>19</v>
      </c>
      <c r="AA116" s="4">
        <v>469</v>
      </c>
      <c r="AB116" s="4">
        <v>26</v>
      </c>
      <c r="AC116" s="4">
        <v>0</v>
      </c>
      <c r="AD116" s="6">
        <v>0.46629999999999999</v>
      </c>
      <c r="AE116" s="4">
        <v>10</v>
      </c>
      <c r="AF116" s="4">
        <v>42</v>
      </c>
      <c r="AG116" s="4">
        <v>18</v>
      </c>
      <c r="AH116" s="4">
        <v>2</v>
      </c>
      <c r="AI116" s="4">
        <v>13</v>
      </c>
      <c r="AJ116" s="6">
        <v>0.40639999999999998</v>
      </c>
      <c r="AK116" s="4">
        <v>13</v>
      </c>
      <c r="AL116" s="4">
        <v>318</v>
      </c>
      <c r="AM116" s="4">
        <v>2</v>
      </c>
      <c r="AN116" s="4">
        <v>1</v>
      </c>
    </row>
    <row r="117" spans="1:40" x14ac:dyDescent="0.3">
      <c r="A117" s="4">
        <v>12</v>
      </c>
      <c r="B117" s="4">
        <v>11</v>
      </c>
      <c r="C117" s="6">
        <v>0.49070000000000003</v>
      </c>
      <c r="D117" s="4">
        <v>7</v>
      </c>
      <c r="E117" s="4">
        <v>128</v>
      </c>
      <c r="F117" s="4">
        <v>4</v>
      </c>
      <c r="G117" s="4">
        <v>92</v>
      </c>
      <c r="H117" s="4">
        <v>1119</v>
      </c>
      <c r="I117" s="4">
        <v>0</v>
      </c>
      <c r="J117" s="4" t="s">
        <v>33</v>
      </c>
      <c r="K117" s="4">
        <v>0</v>
      </c>
      <c r="L117" s="4">
        <v>11847</v>
      </c>
      <c r="M117" s="4">
        <v>11990</v>
      </c>
      <c r="N117" s="4">
        <v>652</v>
      </c>
      <c r="O117" s="4" t="s">
        <v>33</v>
      </c>
      <c r="P117" s="4">
        <v>4</v>
      </c>
      <c r="Q117" s="4" t="s">
        <v>33</v>
      </c>
      <c r="R117" s="4">
        <v>5</v>
      </c>
      <c r="S117" s="4">
        <v>9</v>
      </c>
      <c r="T117" s="4">
        <v>391</v>
      </c>
      <c r="U117" s="4">
        <v>401</v>
      </c>
      <c r="V117" s="4">
        <v>4</v>
      </c>
      <c r="W117" s="4">
        <v>0</v>
      </c>
      <c r="X117" s="4" t="s">
        <v>33</v>
      </c>
      <c r="Y117" s="4">
        <v>1</v>
      </c>
      <c r="Z117" s="4">
        <v>0</v>
      </c>
      <c r="AA117" s="4">
        <v>762</v>
      </c>
      <c r="AB117" s="4">
        <v>325</v>
      </c>
      <c r="AC117" s="4">
        <v>0</v>
      </c>
      <c r="AD117" s="4">
        <v>1662</v>
      </c>
      <c r="AE117" s="4">
        <v>15</v>
      </c>
      <c r="AF117" s="4">
        <v>508</v>
      </c>
      <c r="AG117" s="4">
        <v>213</v>
      </c>
      <c r="AH117" s="4">
        <v>0</v>
      </c>
      <c r="AI117" s="4">
        <v>135</v>
      </c>
      <c r="AJ117" s="4">
        <v>342</v>
      </c>
      <c r="AK117" s="4">
        <v>5</v>
      </c>
      <c r="AL117" s="4">
        <v>196</v>
      </c>
      <c r="AM117" s="4">
        <v>0</v>
      </c>
      <c r="AN117" s="4">
        <v>0</v>
      </c>
    </row>
    <row r="118" spans="1:40" x14ac:dyDescent="0.3">
      <c r="A118" s="4">
        <v>12</v>
      </c>
      <c r="B118" s="4">
        <v>0</v>
      </c>
      <c r="C118" s="4">
        <v>12427</v>
      </c>
      <c r="D118" s="4">
        <v>4</v>
      </c>
      <c r="E118" s="4">
        <v>47</v>
      </c>
      <c r="F118" s="4">
        <v>11</v>
      </c>
      <c r="G118" s="4">
        <v>1</v>
      </c>
      <c r="H118" s="4">
        <v>437</v>
      </c>
      <c r="I118" s="4">
        <v>1317</v>
      </c>
      <c r="J118" s="4">
        <v>0</v>
      </c>
      <c r="K118" s="4">
        <v>380</v>
      </c>
      <c r="L118" s="4">
        <v>6482</v>
      </c>
      <c r="M118" s="4">
        <v>5707</v>
      </c>
      <c r="N118" s="4">
        <v>10</v>
      </c>
      <c r="O118" s="4">
        <v>0</v>
      </c>
      <c r="P118" s="4">
        <v>117</v>
      </c>
      <c r="Q118" s="4">
        <v>0</v>
      </c>
      <c r="R118" s="4">
        <v>2</v>
      </c>
      <c r="S118" s="4">
        <v>0</v>
      </c>
      <c r="T118" s="4" t="s">
        <v>33</v>
      </c>
      <c r="U118" s="4" t="s">
        <v>33</v>
      </c>
      <c r="V118" s="4">
        <v>5</v>
      </c>
      <c r="W118" s="4">
        <v>1385</v>
      </c>
      <c r="X118" s="4">
        <v>0</v>
      </c>
      <c r="Y118" s="4">
        <v>0</v>
      </c>
      <c r="Z118" s="4">
        <v>374</v>
      </c>
      <c r="AA118" s="4">
        <v>7</v>
      </c>
      <c r="AB118" s="4">
        <v>346</v>
      </c>
      <c r="AC118" s="4" t="s">
        <v>33</v>
      </c>
      <c r="AD118" s="4">
        <v>774</v>
      </c>
      <c r="AE118" s="4">
        <v>0</v>
      </c>
      <c r="AF118" s="4">
        <v>573</v>
      </c>
      <c r="AG118" s="4">
        <v>379</v>
      </c>
      <c r="AH118" s="4">
        <v>57</v>
      </c>
      <c r="AI118" s="4">
        <v>55</v>
      </c>
      <c r="AJ118" s="4">
        <v>137</v>
      </c>
      <c r="AK118" s="4">
        <v>0</v>
      </c>
      <c r="AL118" s="4">
        <v>13</v>
      </c>
      <c r="AM118" s="4">
        <v>230</v>
      </c>
      <c r="AN118" s="4">
        <v>83</v>
      </c>
    </row>
    <row r="119" spans="1:40" x14ac:dyDescent="0.3">
      <c r="A119" s="4">
        <v>0</v>
      </c>
      <c r="B119" s="4">
        <v>1373</v>
      </c>
      <c r="C119" s="4">
        <v>6069</v>
      </c>
      <c r="D119" s="4">
        <v>846</v>
      </c>
      <c r="E119" s="4">
        <v>10</v>
      </c>
      <c r="F119" s="4">
        <v>902</v>
      </c>
      <c r="G119" s="4">
        <v>3</v>
      </c>
      <c r="H119" s="4">
        <v>14</v>
      </c>
      <c r="I119" s="4" t="s">
        <v>33</v>
      </c>
      <c r="J119" s="4">
        <v>732</v>
      </c>
      <c r="K119" s="4" t="s">
        <v>33</v>
      </c>
      <c r="L119" s="4">
        <v>176</v>
      </c>
      <c r="M119" s="4">
        <v>138</v>
      </c>
      <c r="N119" s="4">
        <v>6</v>
      </c>
      <c r="O119" s="4">
        <v>577</v>
      </c>
      <c r="P119" s="4">
        <v>93</v>
      </c>
      <c r="Q119" s="4">
        <v>241</v>
      </c>
      <c r="R119" s="4">
        <v>1926</v>
      </c>
      <c r="S119" s="4">
        <v>1415</v>
      </c>
      <c r="T119" s="4">
        <v>0</v>
      </c>
      <c r="U119" s="4">
        <v>0</v>
      </c>
      <c r="V119" s="4">
        <v>0</v>
      </c>
      <c r="W119" s="4" t="s">
        <v>33</v>
      </c>
      <c r="X119" s="4">
        <v>440</v>
      </c>
      <c r="Y119" s="4">
        <v>1516</v>
      </c>
      <c r="Z119" s="4" t="s">
        <v>33</v>
      </c>
      <c r="AA119" s="4">
        <v>8</v>
      </c>
      <c r="AB119" s="4">
        <v>10</v>
      </c>
      <c r="AC119" s="4">
        <v>0</v>
      </c>
      <c r="AD119" s="4">
        <v>16</v>
      </c>
      <c r="AE119" s="4">
        <v>677</v>
      </c>
      <c r="AF119" s="4">
        <v>8</v>
      </c>
      <c r="AG119" s="4">
        <v>13</v>
      </c>
      <c r="AH119" s="4">
        <v>28</v>
      </c>
      <c r="AI119" s="6">
        <v>0.40739999999999998</v>
      </c>
      <c r="AJ119" s="4">
        <v>1</v>
      </c>
      <c r="AK119" s="4">
        <v>0</v>
      </c>
      <c r="AL119" s="4">
        <v>9</v>
      </c>
      <c r="AM119" s="4">
        <v>92</v>
      </c>
      <c r="AN119" s="4">
        <v>34</v>
      </c>
    </row>
    <row r="120" spans="1:40" x14ac:dyDescent="0.3">
      <c r="A120" s="4">
        <v>466</v>
      </c>
      <c r="B120" s="4" t="s">
        <v>33</v>
      </c>
      <c r="C120" s="4">
        <v>155</v>
      </c>
      <c r="D120" s="4">
        <v>221</v>
      </c>
      <c r="E120" s="4">
        <v>5</v>
      </c>
      <c r="F120" s="4">
        <v>324</v>
      </c>
      <c r="G120" s="4">
        <v>1708</v>
      </c>
      <c r="H120" s="4">
        <v>85</v>
      </c>
      <c r="I120" s="4">
        <v>0</v>
      </c>
      <c r="J120" s="4">
        <v>5</v>
      </c>
      <c r="K120" s="4">
        <v>0</v>
      </c>
      <c r="L120" s="4">
        <v>1901</v>
      </c>
      <c r="M120" s="4">
        <v>2425</v>
      </c>
      <c r="N120" s="4">
        <v>0</v>
      </c>
      <c r="O120" s="4">
        <v>18</v>
      </c>
      <c r="P120" s="4">
        <v>3</v>
      </c>
      <c r="Q120" s="4">
        <v>1</v>
      </c>
      <c r="R120" s="4">
        <v>492</v>
      </c>
      <c r="S120" s="4" t="s">
        <v>33</v>
      </c>
      <c r="T120" s="4">
        <v>390</v>
      </c>
      <c r="U120" s="4">
        <v>399</v>
      </c>
      <c r="V120" s="4">
        <v>1083</v>
      </c>
      <c r="W120" s="4">
        <v>0</v>
      </c>
      <c r="X120" s="4">
        <v>7</v>
      </c>
      <c r="Y120" s="4" t="s">
        <v>33</v>
      </c>
      <c r="Z120" s="4">
        <v>0</v>
      </c>
      <c r="AA120" s="4">
        <v>1632</v>
      </c>
      <c r="AB120" s="4">
        <v>7</v>
      </c>
      <c r="AC120" s="4">
        <v>0</v>
      </c>
      <c r="AD120" s="4">
        <v>410</v>
      </c>
      <c r="AE120" s="4" t="s">
        <v>33</v>
      </c>
      <c r="AF120" s="4">
        <v>9</v>
      </c>
      <c r="AG120" s="4">
        <v>8</v>
      </c>
      <c r="AH120" s="6">
        <v>0.49120000000000003</v>
      </c>
      <c r="AI120" s="4">
        <v>135</v>
      </c>
      <c r="AJ120" s="4">
        <v>94</v>
      </c>
      <c r="AK120" s="4">
        <v>41</v>
      </c>
      <c r="AL120" s="4">
        <v>1127</v>
      </c>
      <c r="AM120" s="6">
        <v>0.4</v>
      </c>
      <c r="AN120" s="6">
        <v>0.40960000000000002</v>
      </c>
    </row>
    <row r="121" spans="1:40" x14ac:dyDescent="0.3">
      <c r="A121" s="4" t="s">
        <v>33</v>
      </c>
      <c r="B121" s="4">
        <v>0</v>
      </c>
      <c r="C121" s="4">
        <v>2034</v>
      </c>
      <c r="D121" s="6">
        <v>0.26119999999999999</v>
      </c>
      <c r="E121" s="4">
        <v>2652</v>
      </c>
      <c r="F121" s="6">
        <v>0.35920000000000002</v>
      </c>
      <c r="G121" s="4">
        <v>769</v>
      </c>
      <c r="H121" s="4">
        <v>330</v>
      </c>
      <c r="I121" s="4">
        <v>1315</v>
      </c>
      <c r="J121" s="4">
        <v>173</v>
      </c>
      <c r="K121" s="4">
        <v>379</v>
      </c>
      <c r="L121" s="4">
        <v>4300</v>
      </c>
      <c r="M121" s="4">
        <v>3078</v>
      </c>
      <c r="N121" s="4">
        <v>417</v>
      </c>
      <c r="O121" s="4">
        <v>304</v>
      </c>
      <c r="P121" s="4">
        <v>5</v>
      </c>
      <c r="Q121" s="4">
        <v>179</v>
      </c>
      <c r="R121" s="6">
        <v>0.2555</v>
      </c>
      <c r="S121" s="4">
        <v>0</v>
      </c>
      <c r="T121" s="4">
        <v>11</v>
      </c>
      <c r="U121" s="4">
        <v>9</v>
      </c>
      <c r="V121" s="4" t="s">
        <v>33</v>
      </c>
      <c r="W121" s="4">
        <v>1380</v>
      </c>
      <c r="X121" s="4">
        <v>212</v>
      </c>
      <c r="Y121" s="4">
        <v>0</v>
      </c>
      <c r="Z121" s="4">
        <v>371</v>
      </c>
      <c r="AA121" s="4">
        <v>801</v>
      </c>
      <c r="AB121" s="4">
        <v>1675</v>
      </c>
      <c r="AC121" s="4">
        <v>0</v>
      </c>
      <c r="AD121" s="4">
        <v>326</v>
      </c>
      <c r="AE121" s="4">
        <v>0</v>
      </c>
      <c r="AF121" s="4">
        <v>1010</v>
      </c>
      <c r="AG121" s="4">
        <v>521</v>
      </c>
      <c r="AH121" s="4">
        <v>57</v>
      </c>
      <c r="AI121" s="4">
        <v>55</v>
      </c>
      <c r="AJ121" s="4">
        <v>42</v>
      </c>
      <c r="AK121" s="4">
        <v>13</v>
      </c>
      <c r="AL121" s="4">
        <v>494</v>
      </c>
      <c r="AM121" s="4">
        <v>230</v>
      </c>
      <c r="AN121" s="4">
        <v>83</v>
      </c>
    </row>
    <row r="122" spans="1:40" x14ac:dyDescent="0.3">
      <c r="A122" s="4">
        <v>0</v>
      </c>
      <c r="B122" s="4">
        <v>1370</v>
      </c>
      <c r="C122" s="4">
        <v>3769</v>
      </c>
      <c r="D122" s="4">
        <v>846</v>
      </c>
      <c r="E122" s="4">
        <v>1128</v>
      </c>
      <c r="F122" s="4">
        <v>902</v>
      </c>
      <c r="G122" s="6">
        <v>0.45019999999999999</v>
      </c>
      <c r="H122" s="4">
        <v>0</v>
      </c>
      <c r="I122" s="4">
        <v>28</v>
      </c>
      <c r="J122" s="4">
        <v>538</v>
      </c>
      <c r="K122" s="4">
        <v>11</v>
      </c>
      <c r="L122" s="4">
        <v>30</v>
      </c>
      <c r="M122" s="4">
        <v>26</v>
      </c>
      <c r="N122" s="4" t="s">
        <v>33</v>
      </c>
      <c r="O122" s="4">
        <v>241</v>
      </c>
      <c r="P122" s="4">
        <v>1096</v>
      </c>
      <c r="Q122" s="4">
        <v>59</v>
      </c>
      <c r="R122" s="4">
        <v>1926</v>
      </c>
      <c r="S122" s="4">
        <v>1409</v>
      </c>
      <c r="T122" s="4">
        <v>177</v>
      </c>
      <c r="U122" s="4">
        <v>151</v>
      </c>
      <c r="V122" s="4">
        <v>0</v>
      </c>
      <c r="W122" s="4">
        <v>28</v>
      </c>
      <c r="X122" s="4">
        <v>214</v>
      </c>
      <c r="Y122" s="4">
        <v>1513</v>
      </c>
      <c r="Z122" s="4">
        <v>6</v>
      </c>
      <c r="AA122" s="6">
        <v>0.49080000000000001</v>
      </c>
      <c r="AB122" s="4">
        <v>677</v>
      </c>
      <c r="AC122" s="4">
        <v>0</v>
      </c>
      <c r="AD122" s="4">
        <v>16</v>
      </c>
      <c r="AE122" s="4">
        <v>673</v>
      </c>
      <c r="AF122" s="4">
        <v>404</v>
      </c>
      <c r="AG122" s="4">
        <v>218</v>
      </c>
      <c r="AH122" s="4">
        <v>28</v>
      </c>
      <c r="AI122" s="4">
        <v>5</v>
      </c>
      <c r="AJ122" s="4">
        <v>0</v>
      </c>
      <c r="AK122" s="6">
        <v>0.31709999999999999</v>
      </c>
      <c r="AL122" s="6">
        <v>0.43830000000000002</v>
      </c>
      <c r="AM122" s="4">
        <v>90</v>
      </c>
      <c r="AN122" s="4">
        <v>34</v>
      </c>
    </row>
    <row r="123" spans="1:40" x14ac:dyDescent="0.3">
      <c r="A123" s="4">
        <v>462</v>
      </c>
      <c r="B123" s="4">
        <v>22</v>
      </c>
      <c r="C123" s="4">
        <v>37</v>
      </c>
      <c r="D123" s="4">
        <v>220</v>
      </c>
      <c r="E123" s="6">
        <v>0.42530000000000001</v>
      </c>
      <c r="F123" s="4">
        <v>322</v>
      </c>
      <c r="G123" s="4">
        <v>1708</v>
      </c>
      <c r="H123" s="4">
        <v>8</v>
      </c>
      <c r="I123" s="4">
        <v>334</v>
      </c>
      <c r="J123" s="4">
        <v>5</v>
      </c>
      <c r="K123" s="4">
        <v>77</v>
      </c>
      <c r="L123" s="4">
        <v>75</v>
      </c>
      <c r="M123" s="4">
        <v>40</v>
      </c>
      <c r="N123" s="4">
        <v>0</v>
      </c>
      <c r="O123" s="4">
        <v>9</v>
      </c>
      <c r="P123" s="4">
        <v>405</v>
      </c>
      <c r="Q123" s="4">
        <v>1</v>
      </c>
      <c r="R123" s="4">
        <v>490</v>
      </c>
      <c r="S123" s="4">
        <v>26</v>
      </c>
      <c r="T123" s="4">
        <v>193</v>
      </c>
      <c r="U123" s="4">
        <v>229</v>
      </c>
      <c r="V123" s="4">
        <v>1078</v>
      </c>
      <c r="W123" s="4">
        <v>524</v>
      </c>
      <c r="X123" s="4">
        <v>3</v>
      </c>
      <c r="Y123" s="4">
        <v>36</v>
      </c>
      <c r="Z123" s="4">
        <v>104</v>
      </c>
      <c r="AA123" s="4">
        <v>1632</v>
      </c>
      <c r="AB123" s="6">
        <v>0.4042</v>
      </c>
      <c r="AC123" s="4">
        <v>0</v>
      </c>
      <c r="AD123" s="4">
        <v>6</v>
      </c>
      <c r="AE123" s="4">
        <v>24</v>
      </c>
      <c r="AF123" s="6">
        <v>0.4</v>
      </c>
      <c r="AG123" s="6">
        <v>0.41839999999999999</v>
      </c>
      <c r="AH123" s="4">
        <v>1</v>
      </c>
      <c r="AI123" s="4">
        <v>28</v>
      </c>
      <c r="AJ123" s="4">
        <v>0</v>
      </c>
      <c r="AK123" s="4">
        <v>41</v>
      </c>
      <c r="AL123" s="4">
        <v>1127</v>
      </c>
      <c r="AM123" s="4">
        <v>5</v>
      </c>
      <c r="AN123" s="4">
        <v>1</v>
      </c>
    </row>
    <row r="124" spans="1:40" ht="18" x14ac:dyDescent="0.35">
      <c r="A124" s="4">
        <v>12</v>
      </c>
      <c r="B124" s="4">
        <v>657</v>
      </c>
      <c r="C124" s="4">
        <v>74</v>
      </c>
      <c r="D124" s="4">
        <v>5</v>
      </c>
      <c r="E124" s="4">
        <v>2652</v>
      </c>
      <c r="F124" s="4">
        <v>16</v>
      </c>
      <c r="G124" s="4">
        <v>765</v>
      </c>
      <c r="H124" s="4">
        <v>1235</v>
      </c>
      <c r="I124" s="4">
        <v>945</v>
      </c>
      <c r="J124" s="4">
        <v>11</v>
      </c>
      <c r="K124" s="4">
        <v>282</v>
      </c>
      <c r="L124" s="1" t="s">
        <v>0</v>
      </c>
      <c r="M124" s="1" t="s">
        <v>0</v>
      </c>
      <c r="N124" s="4">
        <v>414</v>
      </c>
      <c r="O124" s="4">
        <v>5</v>
      </c>
      <c r="P124" s="6">
        <v>0.3695</v>
      </c>
      <c r="Q124" s="4">
        <v>1</v>
      </c>
      <c r="R124" s="4">
        <v>10</v>
      </c>
      <c r="S124" s="4">
        <v>660</v>
      </c>
      <c r="T124" s="4">
        <v>5</v>
      </c>
      <c r="U124" s="4">
        <v>4</v>
      </c>
      <c r="V124" s="4">
        <v>28</v>
      </c>
      <c r="W124" s="4">
        <v>803</v>
      </c>
      <c r="X124" s="4">
        <v>4</v>
      </c>
      <c r="Y124" s="4">
        <v>647</v>
      </c>
      <c r="Z124" s="4">
        <v>254</v>
      </c>
      <c r="AA124" s="4">
        <v>799</v>
      </c>
      <c r="AB124" s="4">
        <v>1675</v>
      </c>
      <c r="AC124" s="4">
        <v>0</v>
      </c>
      <c r="AD124" s="4">
        <v>2310</v>
      </c>
      <c r="AE124" s="4">
        <v>377</v>
      </c>
      <c r="AF124" s="4">
        <v>1010</v>
      </c>
      <c r="AG124" s="4">
        <v>521</v>
      </c>
      <c r="AH124" s="4">
        <v>7</v>
      </c>
      <c r="AI124" s="4">
        <v>22</v>
      </c>
      <c r="AJ124" s="4">
        <v>60</v>
      </c>
      <c r="AK124" s="4">
        <v>10</v>
      </c>
      <c r="AL124" s="4">
        <v>492</v>
      </c>
      <c r="AM124" s="4">
        <v>18</v>
      </c>
      <c r="AN124" s="4">
        <v>29</v>
      </c>
    </row>
    <row r="125" spans="1:40" ht="18" x14ac:dyDescent="0.35">
      <c r="A125" s="4">
        <v>126</v>
      </c>
      <c r="B125" s="4">
        <v>667</v>
      </c>
      <c r="C125" s="1" t="s">
        <v>0</v>
      </c>
      <c r="D125" s="4">
        <v>78</v>
      </c>
      <c r="E125" s="4">
        <v>1126</v>
      </c>
      <c r="F125" s="4">
        <v>106</v>
      </c>
      <c r="G125" s="4">
        <v>21</v>
      </c>
      <c r="H125" s="4">
        <v>593</v>
      </c>
      <c r="I125" s="4">
        <v>4</v>
      </c>
      <c r="J125" s="4">
        <v>11229</v>
      </c>
      <c r="K125" s="4">
        <v>3</v>
      </c>
      <c r="L125" s="2">
        <v>41219</v>
      </c>
      <c r="M125" s="2">
        <v>41219</v>
      </c>
      <c r="N125" s="4">
        <v>7</v>
      </c>
      <c r="O125" s="4">
        <v>0</v>
      </c>
      <c r="P125" s="4">
        <v>1096</v>
      </c>
      <c r="Q125" s="4">
        <v>9698</v>
      </c>
      <c r="R125" s="4">
        <v>312</v>
      </c>
      <c r="S125" s="4">
        <v>705</v>
      </c>
      <c r="T125" s="4">
        <v>4</v>
      </c>
      <c r="U125" s="4">
        <v>6</v>
      </c>
      <c r="V125" s="4">
        <v>424</v>
      </c>
      <c r="W125" s="4">
        <v>11</v>
      </c>
      <c r="X125" s="4">
        <v>0</v>
      </c>
      <c r="Y125" s="4">
        <v>817</v>
      </c>
      <c r="Z125" s="4">
        <v>2</v>
      </c>
      <c r="AA125" s="4">
        <v>9</v>
      </c>
      <c r="AB125" s="4">
        <v>677</v>
      </c>
      <c r="AC125" s="4">
        <v>0</v>
      </c>
      <c r="AD125" s="4">
        <v>989</v>
      </c>
      <c r="AE125" s="4">
        <v>247</v>
      </c>
      <c r="AF125" s="4">
        <v>404</v>
      </c>
      <c r="AG125" s="4">
        <v>217</v>
      </c>
      <c r="AH125" s="4">
        <v>14</v>
      </c>
      <c r="AI125" s="4">
        <v>0</v>
      </c>
      <c r="AJ125" s="4">
        <v>22</v>
      </c>
      <c r="AK125" s="4">
        <v>1</v>
      </c>
      <c r="AL125" s="4">
        <v>20</v>
      </c>
      <c r="AM125" s="4">
        <v>63</v>
      </c>
      <c r="AN125" s="4">
        <v>4</v>
      </c>
    </row>
    <row r="126" spans="1:40" ht="18" x14ac:dyDescent="0.35">
      <c r="A126" s="4">
        <v>315</v>
      </c>
      <c r="B126" s="4">
        <v>9</v>
      </c>
      <c r="C126" s="2">
        <v>41219</v>
      </c>
      <c r="D126" s="4">
        <v>129</v>
      </c>
      <c r="E126" s="4">
        <v>27</v>
      </c>
      <c r="F126" s="4">
        <v>193</v>
      </c>
      <c r="G126" s="4">
        <v>219</v>
      </c>
      <c r="H126" s="6">
        <v>0.48020000000000002</v>
      </c>
      <c r="I126" s="4">
        <v>4</v>
      </c>
      <c r="J126" s="4">
        <v>6591</v>
      </c>
      <c r="K126" s="4">
        <v>6</v>
      </c>
      <c r="L126" s="1" t="s">
        <v>1</v>
      </c>
      <c r="M126" s="1" t="s">
        <v>1</v>
      </c>
      <c r="N126" s="4">
        <v>199</v>
      </c>
      <c r="O126" s="4">
        <v>528</v>
      </c>
      <c r="P126" s="4">
        <v>403</v>
      </c>
      <c r="Q126" s="4">
        <v>4611</v>
      </c>
      <c r="R126" s="4">
        <v>155</v>
      </c>
      <c r="S126" s="4">
        <v>11</v>
      </c>
      <c r="T126" s="4">
        <v>0</v>
      </c>
      <c r="U126" s="4">
        <v>0</v>
      </c>
      <c r="V126" s="4">
        <v>605</v>
      </c>
      <c r="W126" s="4">
        <v>14</v>
      </c>
      <c r="X126" s="4">
        <v>657</v>
      </c>
      <c r="Y126" s="4">
        <v>8</v>
      </c>
      <c r="Z126" s="4">
        <v>5</v>
      </c>
      <c r="AA126" s="4">
        <v>338</v>
      </c>
      <c r="AB126" s="4">
        <v>11</v>
      </c>
      <c r="AC126" s="4">
        <v>13419</v>
      </c>
      <c r="AD126" s="6">
        <v>0.42809999999999998</v>
      </c>
      <c r="AE126" s="4">
        <v>13</v>
      </c>
      <c r="AF126" s="4">
        <v>18</v>
      </c>
      <c r="AG126" s="4">
        <v>12</v>
      </c>
      <c r="AH126" s="4">
        <v>0</v>
      </c>
      <c r="AI126" s="4">
        <v>0</v>
      </c>
      <c r="AJ126" s="6">
        <v>0.36670000000000003</v>
      </c>
      <c r="AK126" s="4">
        <v>6</v>
      </c>
      <c r="AL126" s="4">
        <v>268</v>
      </c>
      <c r="AM126" s="4">
        <v>2</v>
      </c>
      <c r="AN126" s="4">
        <v>0</v>
      </c>
    </row>
    <row r="127" spans="1:40" ht="18" x14ac:dyDescent="0.35">
      <c r="A127" s="4">
        <v>4</v>
      </c>
      <c r="B127" s="4">
        <v>15</v>
      </c>
      <c r="C127" s="1" t="s">
        <v>1</v>
      </c>
      <c r="D127" s="4">
        <v>5</v>
      </c>
      <c r="E127" s="4">
        <v>433</v>
      </c>
      <c r="F127" s="4">
        <v>2</v>
      </c>
      <c r="G127" s="4">
        <v>513</v>
      </c>
      <c r="H127" s="4">
        <v>1235</v>
      </c>
      <c r="I127" s="4">
        <v>12507</v>
      </c>
      <c r="J127" s="6">
        <v>0.58699999999999997</v>
      </c>
      <c r="K127" s="4">
        <v>0</v>
      </c>
      <c r="L127" s="3" t="s">
        <v>2</v>
      </c>
      <c r="M127" s="3" t="s">
        <v>2</v>
      </c>
      <c r="N127" s="4">
        <v>197</v>
      </c>
      <c r="O127" s="4" t="s">
        <v>33</v>
      </c>
      <c r="P127" s="4">
        <v>6</v>
      </c>
      <c r="Q127" s="6">
        <v>0.47549999999999998</v>
      </c>
      <c r="R127" s="4">
        <v>5</v>
      </c>
      <c r="S127" s="4">
        <v>7</v>
      </c>
      <c r="T127" s="4">
        <v>591</v>
      </c>
      <c r="U127" s="4">
        <v>828</v>
      </c>
      <c r="V127" s="4">
        <v>11</v>
      </c>
      <c r="W127" s="4">
        <v>0</v>
      </c>
      <c r="X127" s="4" t="s">
        <v>33</v>
      </c>
      <c r="Y127" s="4">
        <v>5</v>
      </c>
      <c r="Z127" s="4">
        <v>0</v>
      </c>
      <c r="AA127" s="4">
        <v>443</v>
      </c>
      <c r="AB127" s="4">
        <v>113</v>
      </c>
      <c r="AC127" s="4">
        <v>8039</v>
      </c>
      <c r="AD127" s="4">
        <v>2310</v>
      </c>
      <c r="AE127" s="4">
        <v>12</v>
      </c>
      <c r="AF127" s="4">
        <v>233</v>
      </c>
      <c r="AG127" s="4">
        <v>44</v>
      </c>
      <c r="AH127" s="4">
        <v>6</v>
      </c>
      <c r="AI127" s="4">
        <v>136</v>
      </c>
      <c r="AJ127" s="4">
        <v>60</v>
      </c>
      <c r="AK127" s="4">
        <v>3</v>
      </c>
      <c r="AL127" s="4">
        <v>181</v>
      </c>
      <c r="AM127" s="4">
        <v>2</v>
      </c>
      <c r="AN127" s="4">
        <v>0</v>
      </c>
    </row>
    <row r="128" spans="1:40" x14ac:dyDescent="0.3">
      <c r="A128" s="4">
        <v>5</v>
      </c>
      <c r="B128" s="4">
        <v>13975</v>
      </c>
      <c r="C128" s="3" t="s">
        <v>2</v>
      </c>
      <c r="D128" s="4">
        <v>3</v>
      </c>
      <c r="E128" s="4">
        <v>644</v>
      </c>
      <c r="F128" s="4">
        <v>5</v>
      </c>
      <c r="G128" s="4">
        <v>6</v>
      </c>
      <c r="H128" s="4">
        <v>590</v>
      </c>
      <c r="I128" s="4">
        <v>7422</v>
      </c>
      <c r="J128" s="4">
        <v>11229</v>
      </c>
      <c r="K128" s="4">
        <v>525</v>
      </c>
      <c r="L128" s="3" t="s">
        <v>439</v>
      </c>
      <c r="M128" s="3" t="s">
        <v>459</v>
      </c>
      <c r="N128" s="4">
        <v>4</v>
      </c>
      <c r="O128" s="4">
        <v>0</v>
      </c>
      <c r="P128" s="4">
        <v>195</v>
      </c>
      <c r="Q128" s="4">
        <v>9698</v>
      </c>
      <c r="R128" s="4">
        <v>8</v>
      </c>
      <c r="S128" s="4">
        <v>0</v>
      </c>
      <c r="T128" s="4" t="s">
        <v>33</v>
      </c>
      <c r="U128" s="4" t="s">
        <v>33</v>
      </c>
      <c r="V128" s="4">
        <v>10</v>
      </c>
      <c r="W128" s="4">
        <v>457</v>
      </c>
      <c r="X128" s="4">
        <v>0</v>
      </c>
      <c r="Y128" s="4">
        <v>0</v>
      </c>
      <c r="Z128" s="4">
        <v>418</v>
      </c>
      <c r="AA128" s="4">
        <v>6</v>
      </c>
      <c r="AB128" s="4">
        <v>541</v>
      </c>
      <c r="AC128" s="6">
        <v>0.59909999999999997</v>
      </c>
      <c r="AD128" s="4">
        <v>986</v>
      </c>
      <c r="AE128" s="4">
        <v>0</v>
      </c>
      <c r="AF128" s="4">
        <v>124</v>
      </c>
      <c r="AG128" s="4">
        <v>154</v>
      </c>
      <c r="AH128" s="4">
        <v>606</v>
      </c>
      <c r="AI128" s="4">
        <v>69</v>
      </c>
      <c r="AJ128" s="4">
        <v>22</v>
      </c>
      <c r="AK128" s="4">
        <v>0</v>
      </c>
      <c r="AL128" s="4">
        <v>11</v>
      </c>
      <c r="AM128" s="4">
        <v>72</v>
      </c>
      <c r="AN128" s="4">
        <v>186</v>
      </c>
    </row>
    <row r="129" spans="1:40" x14ac:dyDescent="0.3">
      <c r="A129" s="4">
        <v>0</v>
      </c>
      <c r="B129" s="4">
        <v>9083</v>
      </c>
      <c r="C129" s="3" t="s">
        <v>97</v>
      </c>
      <c r="D129" s="4">
        <v>521</v>
      </c>
      <c r="E129" s="4">
        <v>11</v>
      </c>
      <c r="F129" s="4">
        <v>1122</v>
      </c>
      <c r="G129" s="4">
        <v>6</v>
      </c>
      <c r="H129" s="4">
        <v>17</v>
      </c>
      <c r="I129" s="6">
        <v>0.59340000000000004</v>
      </c>
      <c r="J129" s="4">
        <v>6570</v>
      </c>
      <c r="K129" s="4" t="s">
        <v>33</v>
      </c>
      <c r="L129" s="3" t="s">
        <v>218</v>
      </c>
      <c r="M129" s="3" t="s">
        <v>296</v>
      </c>
      <c r="N129" s="4">
        <v>7</v>
      </c>
      <c r="O129" s="4">
        <v>525</v>
      </c>
      <c r="P129" s="4">
        <v>198</v>
      </c>
      <c r="Q129" s="4">
        <v>4589</v>
      </c>
      <c r="R129" s="4">
        <v>0</v>
      </c>
      <c r="S129" s="4">
        <v>380</v>
      </c>
      <c r="T129" s="4">
        <v>0</v>
      </c>
      <c r="U129" s="4">
        <v>0</v>
      </c>
      <c r="V129" s="4">
        <v>0</v>
      </c>
      <c r="W129" s="4" t="s">
        <v>33</v>
      </c>
      <c r="X129" s="4">
        <v>655</v>
      </c>
      <c r="Y129" s="4">
        <v>400</v>
      </c>
      <c r="Z129" s="4" t="s">
        <v>33</v>
      </c>
      <c r="AA129" s="4">
        <v>3</v>
      </c>
      <c r="AB129" s="4">
        <v>8</v>
      </c>
      <c r="AC129" s="4">
        <v>13419</v>
      </c>
      <c r="AD129" s="4">
        <v>33</v>
      </c>
      <c r="AE129" s="4">
        <v>1203</v>
      </c>
      <c r="AF129" s="4">
        <v>26</v>
      </c>
      <c r="AG129" s="4">
        <v>3</v>
      </c>
      <c r="AH129" s="4">
        <v>267</v>
      </c>
      <c r="AI129" s="6">
        <v>0.50739999999999996</v>
      </c>
      <c r="AJ129" s="4">
        <v>0</v>
      </c>
      <c r="AK129" s="4">
        <v>0</v>
      </c>
      <c r="AL129" s="4">
        <v>12</v>
      </c>
      <c r="AM129" s="4">
        <v>34</v>
      </c>
      <c r="AN129" s="4">
        <v>88</v>
      </c>
    </row>
    <row r="130" spans="1:40" x14ac:dyDescent="0.3">
      <c r="A130" s="4">
        <v>516</v>
      </c>
      <c r="B130" s="6">
        <v>0.64990000000000003</v>
      </c>
      <c r="C130" s="3" t="s">
        <v>34</v>
      </c>
      <c r="D130" s="4">
        <v>187</v>
      </c>
      <c r="E130" s="4">
        <v>11</v>
      </c>
      <c r="F130" s="4">
        <v>441</v>
      </c>
      <c r="G130" s="4">
        <v>0</v>
      </c>
      <c r="H130" s="4">
        <v>146</v>
      </c>
      <c r="I130" s="4">
        <v>12507</v>
      </c>
      <c r="J130" s="4">
        <v>156</v>
      </c>
      <c r="K130" s="4">
        <v>0</v>
      </c>
      <c r="L130" s="4" t="s">
        <v>5</v>
      </c>
      <c r="M130" s="4" t="s">
        <v>5</v>
      </c>
      <c r="N130" s="4">
        <v>0</v>
      </c>
      <c r="O130" s="4">
        <v>6</v>
      </c>
      <c r="P130" s="4">
        <v>4</v>
      </c>
      <c r="Q130" s="4">
        <v>108</v>
      </c>
      <c r="R130" s="4">
        <v>1556</v>
      </c>
      <c r="S130" s="4" t="s">
        <v>33</v>
      </c>
      <c r="T130" s="4">
        <v>589</v>
      </c>
      <c r="U130" s="4">
        <v>826</v>
      </c>
      <c r="V130" s="4">
        <v>398</v>
      </c>
      <c r="W130" s="4">
        <v>0</v>
      </c>
      <c r="X130" s="4">
        <v>3</v>
      </c>
      <c r="Y130" s="4" t="s">
        <v>33</v>
      </c>
      <c r="Z130" s="4">
        <v>0</v>
      </c>
      <c r="AA130" s="4">
        <v>0</v>
      </c>
      <c r="AB130" s="4">
        <v>4</v>
      </c>
      <c r="AC130" s="4">
        <v>8011</v>
      </c>
      <c r="AD130" s="4">
        <v>309</v>
      </c>
      <c r="AE130" s="4" t="s">
        <v>33</v>
      </c>
      <c r="AF130" s="4">
        <v>3</v>
      </c>
      <c r="AG130" s="4">
        <v>4</v>
      </c>
      <c r="AH130" s="6">
        <v>0.44059999999999999</v>
      </c>
      <c r="AI130" s="4">
        <v>136</v>
      </c>
      <c r="AJ130" s="4">
        <v>10</v>
      </c>
      <c r="AK130" s="4">
        <v>117</v>
      </c>
      <c r="AL130" s="4">
        <v>1263</v>
      </c>
      <c r="AM130" s="6">
        <v>0.47220000000000001</v>
      </c>
      <c r="AN130" s="6">
        <v>0.47310000000000002</v>
      </c>
    </row>
    <row r="131" spans="1:40" x14ac:dyDescent="0.3">
      <c r="A131" s="4" t="s">
        <v>33</v>
      </c>
      <c r="B131" s="4">
        <v>13975</v>
      </c>
      <c r="C131" s="4" t="s">
        <v>5</v>
      </c>
      <c r="D131" s="6">
        <v>0.3589</v>
      </c>
      <c r="E131" s="4">
        <v>0</v>
      </c>
      <c r="F131" s="6">
        <v>0.39300000000000002</v>
      </c>
      <c r="G131" s="4">
        <v>1473</v>
      </c>
      <c r="H131" s="4">
        <v>420</v>
      </c>
      <c r="I131" s="4">
        <v>7408</v>
      </c>
      <c r="J131" s="4">
        <v>1344</v>
      </c>
      <c r="K131" s="4">
        <v>525</v>
      </c>
      <c r="L131" s="4" t="s">
        <v>440</v>
      </c>
      <c r="M131" s="4" t="s">
        <v>460</v>
      </c>
      <c r="N131" s="4">
        <v>487</v>
      </c>
      <c r="O131" s="4">
        <v>316</v>
      </c>
      <c r="P131" s="4">
        <v>0</v>
      </c>
      <c r="Q131" s="4">
        <v>2853</v>
      </c>
      <c r="R131" s="4" t="s">
        <v>33</v>
      </c>
      <c r="S131" s="4">
        <v>0</v>
      </c>
      <c r="T131" s="4">
        <v>9</v>
      </c>
      <c r="U131" s="4">
        <v>10</v>
      </c>
      <c r="V131" s="4" t="s">
        <v>33</v>
      </c>
      <c r="W131" s="4">
        <v>456</v>
      </c>
      <c r="X131" s="4">
        <v>331</v>
      </c>
      <c r="Y131" s="4">
        <v>0</v>
      </c>
      <c r="Z131" s="4">
        <v>417</v>
      </c>
      <c r="AA131" s="4">
        <v>2034</v>
      </c>
      <c r="AB131" s="4">
        <v>1912</v>
      </c>
      <c r="AC131" s="4">
        <v>181</v>
      </c>
      <c r="AD131" s="4">
        <v>621</v>
      </c>
      <c r="AE131" s="4">
        <v>0</v>
      </c>
      <c r="AF131" s="4">
        <v>181</v>
      </c>
      <c r="AG131" s="4">
        <v>1658</v>
      </c>
      <c r="AH131" s="4">
        <v>606</v>
      </c>
      <c r="AI131" s="4">
        <v>68</v>
      </c>
      <c r="AJ131" s="4">
        <v>11</v>
      </c>
      <c r="AK131" s="4">
        <v>31</v>
      </c>
      <c r="AL131" s="4">
        <v>681</v>
      </c>
      <c r="AM131" s="4">
        <v>72</v>
      </c>
      <c r="AN131" s="4">
        <v>186</v>
      </c>
    </row>
    <row r="132" spans="1:40" x14ac:dyDescent="0.3">
      <c r="A132" s="4">
        <v>0</v>
      </c>
      <c r="B132" s="4">
        <v>9058</v>
      </c>
      <c r="C132" s="4" t="s">
        <v>98</v>
      </c>
      <c r="D132" s="4">
        <v>521</v>
      </c>
      <c r="E132" s="4">
        <v>1374</v>
      </c>
      <c r="F132" s="4">
        <v>1122</v>
      </c>
      <c r="G132" s="4" t="s">
        <v>33</v>
      </c>
      <c r="H132" s="4">
        <v>3</v>
      </c>
      <c r="I132" s="4">
        <v>177</v>
      </c>
      <c r="J132" s="4">
        <v>4928</v>
      </c>
      <c r="K132" s="4">
        <v>8</v>
      </c>
      <c r="L132" s="4" t="s">
        <v>441</v>
      </c>
      <c r="M132" s="4" t="s">
        <v>461</v>
      </c>
      <c r="N132" s="4" t="s">
        <v>33</v>
      </c>
      <c r="O132" s="4">
        <v>197</v>
      </c>
      <c r="P132" s="4">
        <v>1516</v>
      </c>
      <c r="Q132" s="4">
        <v>1542</v>
      </c>
      <c r="R132" s="4">
        <v>0</v>
      </c>
      <c r="S132" s="4">
        <v>377</v>
      </c>
      <c r="T132" s="4">
        <v>269</v>
      </c>
      <c r="U132" s="4">
        <v>333</v>
      </c>
      <c r="V132" s="4">
        <v>0</v>
      </c>
      <c r="W132" s="4">
        <v>4</v>
      </c>
      <c r="X132" s="4">
        <v>317</v>
      </c>
      <c r="Y132" s="4">
        <v>399</v>
      </c>
      <c r="Z132" s="4">
        <v>3</v>
      </c>
      <c r="AA132" s="4" t="s">
        <v>33</v>
      </c>
      <c r="AB132" s="4">
        <v>744</v>
      </c>
      <c r="AC132" s="4">
        <v>1933</v>
      </c>
      <c r="AD132" s="4">
        <v>9</v>
      </c>
      <c r="AE132" s="4">
        <v>1201</v>
      </c>
      <c r="AF132" s="4">
        <v>47</v>
      </c>
      <c r="AG132" s="4">
        <v>798</v>
      </c>
      <c r="AH132" s="4">
        <v>263</v>
      </c>
      <c r="AI132" s="4">
        <v>2</v>
      </c>
      <c r="AJ132" s="4">
        <v>1</v>
      </c>
      <c r="AK132" s="6">
        <v>0.26500000000000001</v>
      </c>
      <c r="AL132" s="6">
        <v>0.53920000000000001</v>
      </c>
      <c r="AM132" s="4">
        <v>33</v>
      </c>
      <c r="AN132" s="4">
        <v>86</v>
      </c>
    </row>
    <row r="133" spans="1:40" x14ac:dyDescent="0.3">
      <c r="A133" s="4">
        <v>514</v>
      </c>
      <c r="B133" s="4">
        <v>244</v>
      </c>
      <c r="C133" s="4" t="s">
        <v>99</v>
      </c>
      <c r="D133" s="4">
        <v>184</v>
      </c>
      <c r="E133" s="4" t="s">
        <v>33</v>
      </c>
      <c r="F133" s="4">
        <v>440</v>
      </c>
      <c r="G133" s="4">
        <v>0</v>
      </c>
      <c r="H133" s="4">
        <v>4</v>
      </c>
      <c r="I133" s="4">
        <v>1667</v>
      </c>
      <c r="J133" s="4">
        <v>52</v>
      </c>
      <c r="K133" s="4">
        <v>132</v>
      </c>
      <c r="L133" s="4" t="s">
        <v>442</v>
      </c>
      <c r="M133" s="4" t="s">
        <v>9</v>
      </c>
      <c r="N133" s="4">
        <v>0</v>
      </c>
      <c r="O133" s="4">
        <v>3</v>
      </c>
      <c r="P133" s="4">
        <v>706</v>
      </c>
      <c r="Q133" s="4">
        <v>37</v>
      </c>
      <c r="R133" s="4">
        <v>1549</v>
      </c>
      <c r="S133" s="4">
        <v>19</v>
      </c>
      <c r="T133" s="4">
        <v>304</v>
      </c>
      <c r="U133" s="4">
        <v>471</v>
      </c>
      <c r="V133" s="4">
        <v>396</v>
      </c>
      <c r="W133" s="4">
        <v>183</v>
      </c>
      <c r="X133" s="4">
        <v>4</v>
      </c>
      <c r="Y133" s="4">
        <v>10</v>
      </c>
      <c r="Z133" s="4">
        <v>167</v>
      </c>
      <c r="AA133" s="4">
        <v>0</v>
      </c>
      <c r="AB133" s="6">
        <v>0.3891</v>
      </c>
      <c r="AC133" s="4">
        <v>5774</v>
      </c>
      <c r="AD133" s="4">
        <v>14</v>
      </c>
      <c r="AE133" s="4">
        <v>17</v>
      </c>
      <c r="AF133" s="6">
        <v>0.25969999999999999</v>
      </c>
      <c r="AG133" s="6">
        <v>0.48130000000000001</v>
      </c>
      <c r="AH133" s="4">
        <v>2</v>
      </c>
      <c r="AI133" s="4">
        <v>50</v>
      </c>
      <c r="AJ133" s="4">
        <v>0</v>
      </c>
      <c r="AK133" s="4">
        <v>117</v>
      </c>
      <c r="AL133" s="4">
        <v>1263</v>
      </c>
      <c r="AM133" s="4">
        <v>0</v>
      </c>
      <c r="AN133" s="4">
        <v>2</v>
      </c>
    </row>
    <row r="134" spans="1:40" x14ac:dyDescent="0.3">
      <c r="A134" s="4">
        <v>11</v>
      </c>
      <c r="B134" s="4">
        <v>3096</v>
      </c>
      <c r="C134" s="4" t="s">
        <v>100</v>
      </c>
      <c r="D134" s="4">
        <v>9</v>
      </c>
      <c r="E134" s="4">
        <v>0</v>
      </c>
      <c r="F134" s="4">
        <v>19</v>
      </c>
      <c r="G134" s="4">
        <v>1464</v>
      </c>
      <c r="H134" s="4">
        <v>0</v>
      </c>
      <c r="I134" s="4">
        <v>5432</v>
      </c>
      <c r="J134" s="4">
        <v>90</v>
      </c>
      <c r="K134" s="4">
        <v>380</v>
      </c>
      <c r="L134" s="4" t="s">
        <v>443</v>
      </c>
      <c r="M134" s="4" t="s">
        <v>462</v>
      </c>
      <c r="N134" s="4">
        <v>482</v>
      </c>
      <c r="O134" s="4">
        <v>3</v>
      </c>
      <c r="P134" s="6">
        <v>0.4657</v>
      </c>
      <c r="Q134" s="4">
        <v>49</v>
      </c>
      <c r="R134" s="4">
        <v>34</v>
      </c>
      <c r="S134" s="4">
        <v>179</v>
      </c>
      <c r="T134" s="4">
        <v>2</v>
      </c>
      <c r="U134" s="4">
        <v>6</v>
      </c>
      <c r="V134" s="4">
        <v>8</v>
      </c>
      <c r="W134" s="4">
        <v>257</v>
      </c>
      <c r="X134" s="4">
        <v>0</v>
      </c>
      <c r="Y134" s="4">
        <v>188</v>
      </c>
      <c r="Z134" s="4">
        <v>240</v>
      </c>
      <c r="AA134" s="4">
        <v>2029</v>
      </c>
      <c r="AB134" s="4">
        <v>1912</v>
      </c>
      <c r="AC134" s="4">
        <v>51</v>
      </c>
      <c r="AD134" s="4">
        <v>1217</v>
      </c>
      <c r="AE134" s="4">
        <v>669</v>
      </c>
      <c r="AF134" s="4">
        <v>181</v>
      </c>
      <c r="AG134" s="4">
        <v>1658</v>
      </c>
      <c r="AH134" s="4">
        <v>138</v>
      </c>
      <c r="AI134" s="4">
        <v>15</v>
      </c>
      <c r="AJ134" s="4">
        <v>133</v>
      </c>
      <c r="AK134" s="4">
        <v>31</v>
      </c>
      <c r="AL134" s="4">
        <v>679</v>
      </c>
      <c r="AM134" s="4">
        <v>22</v>
      </c>
      <c r="AN134" s="4">
        <v>54</v>
      </c>
    </row>
    <row r="135" spans="1:40" ht="18" x14ac:dyDescent="0.35">
      <c r="A135" s="4">
        <v>128</v>
      </c>
      <c r="B135" s="4">
        <v>5509</v>
      </c>
      <c r="C135" s="4" t="s">
        <v>101</v>
      </c>
      <c r="D135" s="4">
        <v>45</v>
      </c>
      <c r="E135" s="4">
        <v>1369</v>
      </c>
      <c r="F135" s="4">
        <v>176</v>
      </c>
      <c r="G135" s="4">
        <v>28</v>
      </c>
      <c r="H135" s="4">
        <v>1577</v>
      </c>
      <c r="I135" s="4">
        <v>50</v>
      </c>
      <c r="J135" s="1" t="s">
        <v>0</v>
      </c>
      <c r="K135" s="4">
        <v>0</v>
      </c>
      <c r="L135" s="4" t="s">
        <v>444</v>
      </c>
      <c r="M135" s="4" t="s">
        <v>463</v>
      </c>
      <c r="N135" s="4">
        <v>5</v>
      </c>
      <c r="O135" s="4">
        <v>11634</v>
      </c>
      <c r="P135" s="4">
        <v>1516</v>
      </c>
      <c r="Q135" s="1" t="s">
        <v>0</v>
      </c>
      <c r="R135" s="4">
        <v>954</v>
      </c>
      <c r="S135" s="4">
        <v>168</v>
      </c>
      <c r="T135" s="4">
        <v>5</v>
      </c>
      <c r="U135" s="4">
        <v>6</v>
      </c>
      <c r="V135" s="4">
        <v>180</v>
      </c>
      <c r="W135" s="4">
        <v>6</v>
      </c>
      <c r="X135" s="4">
        <v>12124</v>
      </c>
      <c r="Y135" s="4">
        <v>192</v>
      </c>
      <c r="Z135" s="4">
        <v>4</v>
      </c>
      <c r="AA135" s="4">
        <v>29</v>
      </c>
      <c r="AB135" s="4">
        <v>743</v>
      </c>
      <c r="AC135" s="4">
        <v>72</v>
      </c>
      <c r="AD135" s="4">
        <v>479</v>
      </c>
      <c r="AE135" s="4">
        <v>495</v>
      </c>
      <c r="AF135" s="4">
        <v>47</v>
      </c>
      <c r="AG135" s="4">
        <v>793</v>
      </c>
      <c r="AH135" s="4">
        <v>119</v>
      </c>
      <c r="AI135" s="4">
        <v>0</v>
      </c>
      <c r="AJ135" s="4">
        <v>52</v>
      </c>
      <c r="AK135" s="4">
        <v>0</v>
      </c>
      <c r="AL135" s="4">
        <v>36</v>
      </c>
      <c r="AM135" s="4">
        <v>11</v>
      </c>
      <c r="AN135" s="4">
        <v>28</v>
      </c>
    </row>
    <row r="136" spans="1:40" ht="18" x14ac:dyDescent="0.35">
      <c r="A136" s="4">
        <v>372</v>
      </c>
      <c r="B136" s="4">
        <v>89</v>
      </c>
      <c r="C136" s="4" t="s">
        <v>23</v>
      </c>
      <c r="D136" s="4">
        <v>127</v>
      </c>
      <c r="E136" s="4">
        <v>55</v>
      </c>
      <c r="F136" s="4">
        <v>235</v>
      </c>
      <c r="G136" s="4">
        <v>435</v>
      </c>
      <c r="H136" s="4" t="s">
        <v>33</v>
      </c>
      <c r="I136" s="4">
        <v>82</v>
      </c>
      <c r="J136" s="2">
        <v>41219</v>
      </c>
      <c r="K136" s="4">
        <v>5</v>
      </c>
      <c r="L136" s="4" t="s">
        <v>445</v>
      </c>
      <c r="M136" s="4" t="s">
        <v>464</v>
      </c>
      <c r="N136" s="4">
        <v>287</v>
      </c>
      <c r="O136" s="4">
        <v>6478</v>
      </c>
      <c r="P136" s="4">
        <v>703</v>
      </c>
      <c r="Q136" s="2">
        <v>41219</v>
      </c>
      <c r="R136" s="4">
        <v>525</v>
      </c>
      <c r="S136" s="4">
        <v>5</v>
      </c>
      <c r="T136" s="4">
        <v>12606</v>
      </c>
      <c r="U136" s="4">
        <v>13391</v>
      </c>
      <c r="V136" s="4">
        <v>199</v>
      </c>
      <c r="W136" s="4">
        <v>6</v>
      </c>
      <c r="X136" s="4">
        <v>7307</v>
      </c>
      <c r="Y136" s="4">
        <v>4</v>
      </c>
      <c r="Z136" s="4">
        <v>3</v>
      </c>
      <c r="AA136" s="4">
        <v>833</v>
      </c>
      <c r="AB136" s="4">
        <v>13</v>
      </c>
      <c r="AC136" s="1" t="s">
        <v>0</v>
      </c>
      <c r="AD136" s="6">
        <v>0.39360000000000001</v>
      </c>
      <c r="AE136" s="4">
        <v>15</v>
      </c>
      <c r="AF136" s="4">
        <v>5</v>
      </c>
      <c r="AG136" s="4">
        <v>19</v>
      </c>
      <c r="AH136" s="4">
        <v>1</v>
      </c>
      <c r="AI136" s="4">
        <v>1</v>
      </c>
      <c r="AJ136" s="6">
        <v>0.39100000000000001</v>
      </c>
      <c r="AK136" s="4">
        <v>1</v>
      </c>
      <c r="AL136" s="4">
        <v>403</v>
      </c>
      <c r="AM136" s="4">
        <v>0</v>
      </c>
      <c r="AN136" s="4">
        <v>1</v>
      </c>
    </row>
    <row r="137" spans="1:40" ht="18" x14ac:dyDescent="0.35">
      <c r="A137" s="4">
        <v>1</v>
      </c>
      <c r="B137" s="4">
        <v>120</v>
      </c>
      <c r="C137" s="4" t="s">
        <v>102</v>
      </c>
      <c r="D137" s="4">
        <v>0</v>
      </c>
      <c r="E137" s="4">
        <v>614</v>
      </c>
      <c r="F137" s="4">
        <v>5</v>
      </c>
      <c r="G137" s="4">
        <v>973</v>
      </c>
      <c r="H137" s="4">
        <v>0</v>
      </c>
      <c r="I137" s="1" t="s">
        <v>0</v>
      </c>
      <c r="J137" s="1" t="s">
        <v>1</v>
      </c>
      <c r="K137" s="4">
        <v>12941</v>
      </c>
      <c r="L137" s="4" t="s">
        <v>446</v>
      </c>
      <c r="M137" s="4" t="s">
        <v>465</v>
      </c>
      <c r="N137" s="4">
        <v>182</v>
      </c>
      <c r="O137" s="6">
        <v>0.55679999999999996</v>
      </c>
      <c r="P137" s="4">
        <v>10</v>
      </c>
      <c r="Q137" s="1" t="s">
        <v>1</v>
      </c>
      <c r="R137" s="4">
        <v>18</v>
      </c>
      <c r="S137" s="4">
        <v>6</v>
      </c>
      <c r="T137" s="4">
        <v>7986</v>
      </c>
      <c r="U137" s="4">
        <v>8885</v>
      </c>
      <c r="V137" s="4">
        <v>5</v>
      </c>
      <c r="W137" s="4">
        <v>0</v>
      </c>
      <c r="X137" s="6">
        <v>0.60270000000000001</v>
      </c>
      <c r="Y137" s="4">
        <v>5</v>
      </c>
      <c r="Z137" s="4">
        <v>15548</v>
      </c>
      <c r="AA137" s="4">
        <v>1134</v>
      </c>
      <c r="AB137" s="4">
        <v>122</v>
      </c>
      <c r="AC137" s="2">
        <v>41219</v>
      </c>
      <c r="AD137" s="4">
        <v>1217</v>
      </c>
      <c r="AE137" s="4">
        <v>5</v>
      </c>
      <c r="AF137" s="4">
        <v>21</v>
      </c>
      <c r="AG137" s="4">
        <v>252</v>
      </c>
      <c r="AH137" s="4">
        <v>3</v>
      </c>
      <c r="AI137" s="4">
        <v>213</v>
      </c>
      <c r="AJ137" s="4">
        <v>133</v>
      </c>
      <c r="AK137" s="4">
        <v>30</v>
      </c>
      <c r="AL137" s="4">
        <v>207</v>
      </c>
      <c r="AM137" s="4">
        <v>0</v>
      </c>
      <c r="AN137" s="4">
        <v>1</v>
      </c>
    </row>
    <row r="138" spans="1:40" ht="18" x14ac:dyDescent="0.35">
      <c r="A138" s="4">
        <v>2</v>
      </c>
      <c r="B138" s="1" t="s">
        <v>0</v>
      </c>
      <c r="C138" s="4" t="s">
        <v>103</v>
      </c>
      <c r="D138" s="4">
        <v>3</v>
      </c>
      <c r="E138" s="4">
        <v>656</v>
      </c>
      <c r="F138" s="4">
        <v>5</v>
      </c>
      <c r="G138" s="4">
        <v>14</v>
      </c>
      <c r="H138" s="4">
        <v>1572</v>
      </c>
      <c r="I138" s="2">
        <v>41219</v>
      </c>
      <c r="J138" s="3" t="s">
        <v>2</v>
      </c>
      <c r="K138" s="4">
        <v>8662</v>
      </c>
      <c r="L138" s="4" t="s">
        <v>17</v>
      </c>
      <c r="M138" s="4" t="s">
        <v>466</v>
      </c>
      <c r="N138" s="4">
        <v>4</v>
      </c>
      <c r="O138" s="4">
        <v>11634</v>
      </c>
      <c r="P138" s="4">
        <v>399</v>
      </c>
      <c r="Q138" s="3" t="s">
        <v>2</v>
      </c>
      <c r="R138" s="4">
        <v>18</v>
      </c>
      <c r="S138" s="4">
        <v>0</v>
      </c>
      <c r="T138" s="6">
        <v>0.63349999999999995</v>
      </c>
      <c r="U138" s="6">
        <v>0.66349999999999998</v>
      </c>
      <c r="V138" s="4">
        <v>4</v>
      </c>
      <c r="W138" s="4">
        <v>831</v>
      </c>
      <c r="X138" s="4">
        <v>12124</v>
      </c>
      <c r="Y138" s="4">
        <v>0</v>
      </c>
      <c r="Z138" s="4">
        <v>10527</v>
      </c>
      <c r="AA138" s="4">
        <v>20</v>
      </c>
      <c r="AB138" s="4">
        <v>591</v>
      </c>
      <c r="AC138" s="1" t="s">
        <v>1</v>
      </c>
      <c r="AD138" s="4">
        <v>475</v>
      </c>
      <c r="AE138" s="4">
        <v>14356</v>
      </c>
      <c r="AF138" s="4">
        <v>19</v>
      </c>
      <c r="AG138" s="4">
        <v>513</v>
      </c>
      <c r="AH138" s="4">
        <v>75</v>
      </c>
      <c r="AI138" s="4">
        <v>64</v>
      </c>
      <c r="AJ138" s="4">
        <v>51</v>
      </c>
      <c r="AK138" s="4">
        <v>0</v>
      </c>
      <c r="AL138" s="4">
        <v>22</v>
      </c>
      <c r="AM138" s="4">
        <v>828</v>
      </c>
      <c r="AN138" s="4">
        <v>227</v>
      </c>
    </row>
    <row r="139" spans="1:40" ht="18" x14ac:dyDescent="0.35">
      <c r="A139" s="4">
        <v>14419</v>
      </c>
      <c r="B139" s="2">
        <v>41219</v>
      </c>
      <c r="C139" s="4" t="s">
        <v>104</v>
      </c>
      <c r="D139" s="4">
        <v>0</v>
      </c>
      <c r="E139" s="4">
        <v>27</v>
      </c>
      <c r="F139" s="4">
        <v>0</v>
      </c>
      <c r="G139" s="4">
        <v>14</v>
      </c>
      <c r="H139" s="4">
        <v>38</v>
      </c>
      <c r="I139" s="1" t="s">
        <v>1</v>
      </c>
      <c r="J139" s="3" t="s">
        <v>392</v>
      </c>
      <c r="K139" s="6">
        <v>0.66930000000000001</v>
      </c>
      <c r="L139" s="4" t="s">
        <v>447</v>
      </c>
      <c r="M139" s="4" t="s">
        <v>17</v>
      </c>
      <c r="N139" s="4">
        <v>4</v>
      </c>
      <c r="O139" s="4">
        <v>6451</v>
      </c>
      <c r="P139" s="4">
        <v>284</v>
      </c>
      <c r="Q139" s="3" t="s">
        <v>567</v>
      </c>
      <c r="R139" s="4">
        <v>0</v>
      </c>
      <c r="S139" s="4">
        <v>694</v>
      </c>
      <c r="T139" s="4">
        <v>12606</v>
      </c>
      <c r="U139" s="4">
        <v>13391</v>
      </c>
      <c r="V139" s="4">
        <v>0</v>
      </c>
      <c r="W139" s="4" t="s">
        <v>33</v>
      </c>
      <c r="X139" s="4">
        <v>7289</v>
      </c>
      <c r="Y139" s="4">
        <v>709</v>
      </c>
      <c r="Z139" s="6">
        <v>0.67710000000000004</v>
      </c>
      <c r="AA139" s="4">
        <v>13</v>
      </c>
      <c r="AB139" s="4">
        <v>10</v>
      </c>
      <c r="AC139" s="3" t="s">
        <v>2</v>
      </c>
      <c r="AD139" s="4">
        <v>17</v>
      </c>
      <c r="AE139" s="4">
        <v>9369</v>
      </c>
      <c r="AF139" s="4">
        <v>1</v>
      </c>
      <c r="AG139" s="4">
        <v>4</v>
      </c>
      <c r="AH139" s="4">
        <v>42</v>
      </c>
      <c r="AI139" s="6">
        <v>0.30049999999999999</v>
      </c>
      <c r="AJ139" s="4">
        <v>3</v>
      </c>
      <c r="AK139" s="4">
        <v>0</v>
      </c>
      <c r="AL139" s="4">
        <v>11</v>
      </c>
      <c r="AM139" s="4">
        <v>246</v>
      </c>
      <c r="AN139" s="4">
        <v>77</v>
      </c>
    </row>
    <row r="140" spans="1:40" ht="18" x14ac:dyDescent="0.35">
      <c r="A140" s="4">
        <v>7754</v>
      </c>
      <c r="B140" s="1" t="s">
        <v>1</v>
      </c>
      <c r="C140" s="4" t="s">
        <v>17</v>
      </c>
      <c r="D140" s="4">
        <v>1031</v>
      </c>
      <c r="E140" s="4">
        <v>17</v>
      </c>
      <c r="F140" s="4">
        <v>2088</v>
      </c>
      <c r="G140" s="4">
        <v>0</v>
      </c>
      <c r="H140" s="4">
        <v>420</v>
      </c>
      <c r="I140" s="3" t="s">
        <v>2</v>
      </c>
      <c r="J140" s="3" t="s">
        <v>218</v>
      </c>
      <c r="K140" s="4">
        <v>12941</v>
      </c>
      <c r="L140" s="4" t="s">
        <v>19</v>
      </c>
      <c r="M140" s="4" t="s">
        <v>467</v>
      </c>
      <c r="N140" s="4">
        <v>12355</v>
      </c>
      <c r="O140" s="4">
        <v>190</v>
      </c>
      <c r="P140" s="4">
        <v>8</v>
      </c>
      <c r="Q140" s="3" t="s">
        <v>296</v>
      </c>
      <c r="R140" s="4">
        <v>507</v>
      </c>
      <c r="S140" s="4" t="s">
        <v>33</v>
      </c>
      <c r="T140" s="4">
        <v>7964</v>
      </c>
      <c r="U140" s="4">
        <v>8866</v>
      </c>
      <c r="V140" s="4">
        <v>514</v>
      </c>
      <c r="W140" s="4">
        <v>0</v>
      </c>
      <c r="X140" s="4">
        <v>151</v>
      </c>
      <c r="Y140" s="4" t="s">
        <v>33</v>
      </c>
      <c r="Z140" s="4">
        <v>15548</v>
      </c>
      <c r="AA140" s="4">
        <v>0</v>
      </c>
      <c r="AB140" s="4">
        <v>7</v>
      </c>
      <c r="AC140" s="3" t="s">
        <v>887</v>
      </c>
      <c r="AD140" s="4">
        <v>124</v>
      </c>
      <c r="AE140" s="6">
        <v>0.65259999999999996</v>
      </c>
      <c r="AF140" s="4">
        <v>1</v>
      </c>
      <c r="AG140" s="4">
        <v>5</v>
      </c>
      <c r="AH140" s="6">
        <v>0.56000000000000005</v>
      </c>
      <c r="AI140" s="4">
        <v>213</v>
      </c>
      <c r="AJ140" s="4">
        <v>37</v>
      </c>
      <c r="AK140" s="4">
        <v>180</v>
      </c>
      <c r="AL140" s="4">
        <v>111</v>
      </c>
      <c r="AM140" s="6">
        <v>0.29709999999999998</v>
      </c>
      <c r="AN140" s="6">
        <v>0.3392</v>
      </c>
    </row>
    <row r="141" spans="1:40" x14ac:dyDescent="0.3">
      <c r="A141" s="6">
        <v>0.53779999999999994</v>
      </c>
      <c r="B141" s="3" t="s">
        <v>2</v>
      </c>
      <c r="C141" s="4" t="s">
        <v>105</v>
      </c>
      <c r="D141" s="4" t="s">
        <v>33</v>
      </c>
      <c r="E141" s="4">
        <v>0</v>
      </c>
      <c r="F141" s="4" t="s">
        <v>33</v>
      </c>
      <c r="G141" s="4">
        <v>480</v>
      </c>
      <c r="H141" s="4">
        <v>1092</v>
      </c>
      <c r="I141" s="3" t="s">
        <v>361</v>
      </c>
      <c r="J141" s="4" t="s">
        <v>5</v>
      </c>
      <c r="K141" s="4">
        <v>8631</v>
      </c>
      <c r="L141" s="4" t="s">
        <v>20</v>
      </c>
      <c r="M141" s="4" t="s">
        <v>19</v>
      </c>
      <c r="N141" s="4">
        <v>7093</v>
      </c>
      <c r="O141" s="4">
        <v>3283</v>
      </c>
      <c r="P141" s="4">
        <v>2</v>
      </c>
      <c r="Q141" s="4" t="s">
        <v>5</v>
      </c>
      <c r="R141" s="4" t="s">
        <v>33</v>
      </c>
      <c r="S141" s="4">
        <v>0</v>
      </c>
      <c r="T141" s="4">
        <v>184</v>
      </c>
      <c r="U141" s="4">
        <v>156</v>
      </c>
      <c r="V141" s="4" t="s">
        <v>33</v>
      </c>
      <c r="W141" s="4">
        <v>830</v>
      </c>
      <c r="X141" s="4">
        <v>3128</v>
      </c>
      <c r="Y141" s="4">
        <v>0</v>
      </c>
      <c r="Z141" s="4">
        <v>10491</v>
      </c>
      <c r="AA141" s="4">
        <v>287</v>
      </c>
      <c r="AB141" s="4">
        <v>0</v>
      </c>
      <c r="AC141" s="3" t="s">
        <v>296</v>
      </c>
      <c r="AD141" s="4">
        <v>324</v>
      </c>
      <c r="AE141" s="4">
        <v>14356</v>
      </c>
      <c r="AF141" s="4">
        <v>0</v>
      </c>
      <c r="AG141" s="4">
        <v>0</v>
      </c>
      <c r="AH141" s="4">
        <v>75</v>
      </c>
      <c r="AI141" s="4">
        <v>64</v>
      </c>
      <c r="AJ141" s="4">
        <v>9</v>
      </c>
      <c r="AK141" s="4">
        <v>75</v>
      </c>
      <c r="AL141" s="4">
        <v>54</v>
      </c>
      <c r="AM141" s="4">
        <v>828</v>
      </c>
      <c r="AN141" s="4">
        <v>227</v>
      </c>
    </row>
    <row r="142" spans="1:40" x14ac:dyDescent="0.3">
      <c r="A142" s="4">
        <v>14419</v>
      </c>
      <c r="B142" s="3" t="s">
        <v>68</v>
      </c>
      <c r="C142" s="4" t="s">
        <v>19</v>
      </c>
      <c r="D142" s="4">
        <v>0</v>
      </c>
      <c r="E142" s="4">
        <v>380</v>
      </c>
      <c r="F142" s="4">
        <v>0</v>
      </c>
      <c r="G142" s="4" t="s">
        <v>33</v>
      </c>
      <c r="H142" s="4">
        <v>10</v>
      </c>
      <c r="I142" s="3" t="s">
        <v>296</v>
      </c>
      <c r="J142" s="4" t="s">
        <v>393</v>
      </c>
      <c r="K142" s="4">
        <v>196</v>
      </c>
      <c r="L142" s="4" t="s">
        <v>21</v>
      </c>
      <c r="M142" s="4" t="s">
        <v>20</v>
      </c>
      <c r="N142" s="6">
        <v>0.57410000000000005</v>
      </c>
      <c r="O142" s="4">
        <v>2875</v>
      </c>
      <c r="P142" s="4">
        <v>0</v>
      </c>
      <c r="Q142" s="4" t="s">
        <v>568</v>
      </c>
      <c r="R142" s="4">
        <v>0</v>
      </c>
      <c r="S142" s="4">
        <v>693</v>
      </c>
      <c r="T142" s="4">
        <v>3081</v>
      </c>
      <c r="U142" s="4">
        <v>3316</v>
      </c>
      <c r="V142" s="4">
        <v>0</v>
      </c>
      <c r="W142" s="4">
        <v>9</v>
      </c>
      <c r="X142" s="4">
        <v>3912</v>
      </c>
      <c r="Y142" s="4">
        <v>704</v>
      </c>
      <c r="Z142" s="4">
        <v>214</v>
      </c>
      <c r="AA142" s="4" t="s">
        <v>33</v>
      </c>
      <c r="AB142" s="4">
        <v>2499</v>
      </c>
      <c r="AC142" s="4" t="s">
        <v>5</v>
      </c>
      <c r="AD142" s="4">
        <v>7</v>
      </c>
      <c r="AE142" s="4">
        <v>9335</v>
      </c>
      <c r="AF142" s="4">
        <v>2268</v>
      </c>
      <c r="AG142" s="4">
        <v>1803</v>
      </c>
      <c r="AH142" s="4">
        <v>42</v>
      </c>
      <c r="AI142" s="4">
        <v>1</v>
      </c>
      <c r="AJ142" s="4">
        <v>2</v>
      </c>
      <c r="AK142" s="6">
        <v>0.41670000000000001</v>
      </c>
      <c r="AL142" s="6">
        <v>0.48649999999999999</v>
      </c>
      <c r="AM142" s="4">
        <v>246</v>
      </c>
      <c r="AN142" s="4">
        <v>77</v>
      </c>
    </row>
    <row r="143" spans="1:40" x14ac:dyDescent="0.3">
      <c r="A143" s="4">
        <v>7722</v>
      </c>
      <c r="B143" s="3" t="s">
        <v>80</v>
      </c>
      <c r="C143" s="4" t="s">
        <v>20</v>
      </c>
      <c r="D143" s="4">
        <v>1022</v>
      </c>
      <c r="E143" s="4" t="s">
        <v>33</v>
      </c>
      <c r="F143" s="4">
        <v>2079</v>
      </c>
      <c r="G143" s="4">
        <v>0</v>
      </c>
      <c r="H143" s="4">
        <v>12</v>
      </c>
      <c r="I143" s="4" t="s">
        <v>5</v>
      </c>
      <c r="J143" s="4" t="s">
        <v>394</v>
      </c>
      <c r="K143" s="4">
        <v>2222</v>
      </c>
      <c r="L143" s="4" t="s">
        <v>26</v>
      </c>
      <c r="M143" s="4" t="s">
        <v>21</v>
      </c>
      <c r="N143" s="4">
        <v>12355</v>
      </c>
      <c r="O143" s="4">
        <v>50</v>
      </c>
      <c r="P143" s="4">
        <v>1193</v>
      </c>
      <c r="Q143" s="4" t="s">
        <v>569</v>
      </c>
      <c r="R143" s="4">
        <v>502</v>
      </c>
      <c r="S143" s="4">
        <v>5</v>
      </c>
      <c r="T143" s="4">
        <v>4544</v>
      </c>
      <c r="U143" s="4">
        <v>5262</v>
      </c>
      <c r="V143" s="4">
        <v>513</v>
      </c>
      <c r="W143" s="4">
        <v>344</v>
      </c>
      <c r="X143" s="4">
        <v>48</v>
      </c>
      <c r="Y143" s="4">
        <v>8</v>
      </c>
      <c r="Z143" s="4">
        <v>3169</v>
      </c>
      <c r="AA143" s="4">
        <v>0</v>
      </c>
      <c r="AB143" s="4" t="s">
        <v>33</v>
      </c>
      <c r="AC143" s="4" t="s">
        <v>888</v>
      </c>
      <c r="AD143" s="4">
        <v>3</v>
      </c>
      <c r="AE143" s="4">
        <v>242</v>
      </c>
      <c r="AF143" s="4" t="s">
        <v>33</v>
      </c>
      <c r="AG143" s="4" t="s">
        <v>33</v>
      </c>
      <c r="AH143" s="4">
        <v>0</v>
      </c>
      <c r="AI143" s="4">
        <v>18</v>
      </c>
      <c r="AJ143" s="4">
        <v>0</v>
      </c>
      <c r="AK143" s="4">
        <v>180</v>
      </c>
      <c r="AL143" s="4">
        <v>111</v>
      </c>
      <c r="AM143" s="4">
        <v>9</v>
      </c>
      <c r="AN143" s="4">
        <v>0</v>
      </c>
    </row>
    <row r="144" spans="1:40" x14ac:dyDescent="0.3">
      <c r="A144" s="4">
        <v>196</v>
      </c>
      <c r="B144" s="4" t="s">
        <v>5</v>
      </c>
      <c r="C144" s="4" t="s">
        <v>21</v>
      </c>
      <c r="D144" s="4">
        <v>26</v>
      </c>
      <c r="E144" s="4">
        <v>0</v>
      </c>
      <c r="F144" s="4">
        <v>47</v>
      </c>
      <c r="G144" s="4">
        <v>476</v>
      </c>
      <c r="H144" s="4">
        <v>0</v>
      </c>
      <c r="I144" s="4" t="s">
        <v>362</v>
      </c>
      <c r="J144" s="4" t="s">
        <v>395</v>
      </c>
      <c r="K144" s="4">
        <v>6057</v>
      </c>
      <c r="L144" s="4" t="s">
        <v>35</v>
      </c>
      <c r="M144" s="4" t="s">
        <v>26</v>
      </c>
      <c r="N144" s="4">
        <v>7068</v>
      </c>
      <c r="O144" s="4">
        <v>53</v>
      </c>
      <c r="P144" s="4" t="s">
        <v>33</v>
      </c>
      <c r="Q144" s="4" t="s">
        <v>570</v>
      </c>
      <c r="R144" s="4">
        <v>14</v>
      </c>
      <c r="S144" s="4">
        <v>415</v>
      </c>
      <c r="T144" s="4">
        <v>66</v>
      </c>
      <c r="U144" s="4">
        <v>52</v>
      </c>
      <c r="V144" s="4">
        <v>5</v>
      </c>
      <c r="W144" s="4">
        <v>470</v>
      </c>
      <c r="X144" s="4">
        <v>50</v>
      </c>
      <c r="Y144" s="4">
        <v>365</v>
      </c>
      <c r="Z144" s="4">
        <v>6968</v>
      </c>
      <c r="AA144" s="4">
        <v>286</v>
      </c>
      <c r="AB144" s="4">
        <v>0</v>
      </c>
      <c r="AC144" s="4" t="s">
        <v>889</v>
      </c>
      <c r="AD144" s="4">
        <v>460</v>
      </c>
      <c r="AE144" s="4">
        <v>4679</v>
      </c>
      <c r="AF144" s="4">
        <v>0</v>
      </c>
      <c r="AG144" s="4">
        <v>0</v>
      </c>
      <c r="AH144" s="4">
        <v>24</v>
      </c>
      <c r="AI144" s="4">
        <v>45</v>
      </c>
      <c r="AJ144" s="4">
        <v>239</v>
      </c>
      <c r="AK144" s="4">
        <v>73</v>
      </c>
      <c r="AL144" s="4">
        <v>53</v>
      </c>
      <c r="AM144" s="4">
        <v>56</v>
      </c>
      <c r="AN144" s="4">
        <v>51</v>
      </c>
    </row>
    <row r="145" spans="1:40" ht="18" x14ac:dyDescent="0.35">
      <c r="A145" s="4">
        <v>1518</v>
      </c>
      <c r="B145" s="4" t="s">
        <v>70</v>
      </c>
      <c r="C145" s="4" t="s">
        <v>26</v>
      </c>
      <c r="D145" s="4">
        <v>392</v>
      </c>
      <c r="E145" s="4">
        <v>377</v>
      </c>
      <c r="F145" s="4">
        <v>660</v>
      </c>
      <c r="G145" s="4">
        <v>13</v>
      </c>
      <c r="H145" s="4">
        <v>687</v>
      </c>
      <c r="I145" s="4" t="s">
        <v>363</v>
      </c>
      <c r="J145" s="4" t="s">
        <v>396</v>
      </c>
      <c r="K145" s="4">
        <v>54</v>
      </c>
      <c r="L145" s="4" t="s">
        <v>36</v>
      </c>
      <c r="M145" s="4" t="s">
        <v>35</v>
      </c>
      <c r="N145" s="4">
        <v>154</v>
      </c>
      <c r="O145" s="1" t="s">
        <v>0</v>
      </c>
      <c r="P145" s="4">
        <v>0</v>
      </c>
      <c r="Q145" s="4" t="s">
        <v>571</v>
      </c>
      <c r="R145" s="4">
        <v>321</v>
      </c>
      <c r="S145" s="4">
        <v>263</v>
      </c>
      <c r="T145" s="4">
        <v>89</v>
      </c>
      <c r="U145" s="4">
        <v>80</v>
      </c>
      <c r="V145" s="4">
        <v>267</v>
      </c>
      <c r="W145" s="4">
        <v>5</v>
      </c>
      <c r="X145" s="1" t="s">
        <v>0</v>
      </c>
      <c r="Y145" s="4">
        <v>319</v>
      </c>
      <c r="Z145" s="4">
        <v>53</v>
      </c>
      <c r="AA145" s="4">
        <v>6</v>
      </c>
      <c r="AB145" s="4">
        <v>2490</v>
      </c>
      <c r="AC145" s="4" t="s">
        <v>890</v>
      </c>
      <c r="AD145" s="4">
        <v>173</v>
      </c>
      <c r="AE145" s="4">
        <v>4219</v>
      </c>
      <c r="AF145" s="4">
        <v>2261</v>
      </c>
      <c r="AG145" s="4">
        <v>1795</v>
      </c>
      <c r="AH145" s="4">
        <v>17</v>
      </c>
      <c r="AI145" s="4">
        <v>0</v>
      </c>
      <c r="AJ145" s="4">
        <v>103</v>
      </c>
      <c r="AK145" s="4">
        <v>3</v>
      </c>
      <c r="AL145" s="4">
        <v>3</v>
      </c>
      <c r="AM145" s="4">
        <v>176</v>
      </c>
      <c r="AN145" s="4">
        <v>26</v>
      </c>
    </row>
    <row r="146" spans="1:40" ht="18" x14ac:dyDescent="0.35">
      <c r="A146" s="4">
        <v>5899</v>
      </c>
      <c r="B146" s="4" t="s">
        <v>71</v>
      </c>
      <c r="C146" s="4" t="s">
        <v>35</v>
      </c>
      <c r="D146" s="4">
        <v>590</v>
      </c>
      <c r="E146" s="4">
        <v>16</v>
      </c>
      <c r="F146" s="4">
        <v>1328</v>
      </c>
      <c r="G146" s="4">
        <v>100</v>
      </c>
      <c r="H146" s="4" t="s">
        <v>33</v>
      </c>
      <c r="I146" s="4" t="s">
        <v>9</v>
      </c>
      <c r="J146" s="4" t="s">
        <v>397</v>
      </c>
      <c r="K146" s="4">
        <v>102</v>
      </c>
      <c r="L146" s="4" t="s">
        <v>37</v>
      </c>
      <c r="M146" s="4" t="s">
        <v>36</v>
      </c>
      <c r="N146" s="4">
        <v>3340</v>
      </c>
      <c r="O146" s="2">
        <v>41219</v>
      </c>
      <c r="P146" s="4">
        <v>1187</v>
      </c>
      <c r="Q146" s="4" t="s">
        <v>572</v>
      </c>
      <c r="R146" s="4">
        <v>156</v>
      </c>
      <c r="S146" s="4">
        <v>9</v>
      </c>
      <c r="T146" s="1" t="s">
        <v>0</v>
      </c>
      <c r="U146" s="1" t="s">
        <v>0</v>
      </c>
      <c r="V146" s="4">
        <v>236</v>
      </c>
      <c r="W146" s="4">
        <v>2</v>
      </c>
      <c r="X146" s="2">
        <v>41219</v>
      </c>
      <c r="Y146" s="4">
        <v>9</v>
      </c>
      <c r="Z146" s="4">
        <v>87</v>
      </c>
      <c r="AA146" s="4">
        <v>106</v>
      </c>
      <c r="AB146" s="4">
        <v>52</v>
      </c>
      <c r="AC146" s="4" t="s">
        <v>891</v>
      </c>
      <c r="AD146" s="6">
        <v>0.37609999999999999</v>
      </c>
      <c r="AE146" s="4">
        <v>115</v>
      </c>
      <c r="AF146" s="4">
        <v>57</v>
      </c>
      <c r="AG146" s="4">
        <v>48</v>
      </c>
      <c r="AH146" s="4">
        <v>1</v>
      </c>
      <c r="AI146" s="4">
        <v>0</v>
      </c>
      <c r="AJ146" s="6">
        <v>0.43099999999999999</v>
      </c>
      <c r="AK146" s="4">
        <v>53</v>
      </c>
      <c r="AL146" s="4">
        <v>28</v>
      </c>
      <c r="AM146" s="4">
        <v>3</v>
      </c>
      <c r="AN146" s="4">
        <v>0</v>
      </c>
    </row>
    <row r="147" spans="1:40" ht="18" x14ac:dyDescent="0.35">
      <c r="A147" s="4">
        <v>38</v>
      </c>
      <c r="B147" s="4" t="s">
        <v>72</v>
      </c>
      <c r="C147" s="4" t="s">
        <v>36</v>
      </c>
      <c r="D147" s="4">
        <v>5</v>
      </c>
      <c r="E147" s="4">
        <v>168</v>
      </c>
      <c r="F147" s="4">
        <v>22</v>
      </c>
      <c r="G147" s="4">
        <v>344</v>
      </c>
      <c r="H147" s="4">
        <v>0</v>
      </c>
      <c r="I147" s="4" t="s">
        <v>364</v>
      </c>
      <c r="J147" s="4" t="s">
        <v>398</v>
      </c>
      <c r="K147" s="1" t="s">
        <v>0</v>
      </c>
      <c r="L147" s="4" t="s">
        <v>38</v>
      </c>
      <c r="M147" s="4" t="s">
        <v>37</v>
      </c>
      <c r="N147" s="4">
        <v>3453</v>
      </c>
      <c r="O147" s="1" t="s">
        <v>1</v>
      </c>
      <c r="P147" s="4">
        <v>20</v>
      </c>
      <c r="Q147" s="4" t="s">
        <v>573</v>
      </c>
      <c r="R147" s="4">
        <v>4</v>
      </c>
      <c r="S147" s="4">
        <v>1</v>
      </c>
      <c r="T147" s="2">
        <v>41219</v>
      </c>
      <c r="U147" s="2">
        <v>41219</v>
      </c>
      <c r="V147" s="4">
        <v>3</v>
      </c>
      <c r="W147" s="4">
        <v>12973</v>
      </c>
      <c r="X147" s="1" t="s">
        <v>1</v>
      </c>
      <c r="Y147" s="4">
        <v>3</v>
      </c>
      <c r="Z147" s="1" t="s">
        <v>0</v>
      </c>
      <c r="AA147" s="4">
        <v>167</v>
      </c>
      <c r="AB147" s="4">
        <v>698</v>
      </c>
      <c r="AC147" s="4" t="s">
        <v>892</v>
      </c>
      <c r="AD147" s="4">
        <v>460</v>
      </c>
      <c r="AE147" s="4">
        <v>80</v>
      </c>
      <c r="AF147" s="4">
        <v>1394</v>
      </c>
      <c r="AG147" s="4">
        <v>631</v>
      </c>
      <c r="AH147" s="4">
        <v>0</v>
      </c>
      <c r="AI147" s="4">
        <v>127</v>
      </c>
      <c r="AJ147" s="4">
        <v>239</v>
      </c>
      <c r="AK147" s="4">
        <v>17</v>
      </c>
      <c r="AL147" s="4">
        <v>21</v>
      </c>
      <c r="AM147" s="4">
        <v>2</v>
      </c>
      <c r="AN147" s="4">
        <v>0</v>
      </c>
    </row>
    <row r="148" spans="1:40" ht="18" x14ac:dyDescent="0.35">
      <c r="A148" s="4">
        <v>71</v>
      </c>
      <c r="B148" s="4" t="s">
        <v>73</v>
      </c>
      <c r="C148" s="4" t="s">
        <v>37</v>
      </c>
      <c r="D148" s="4">
        <v>9</v>
      </c>
      <c r="E148" s="4">
        <v>179</v>
      </c>
      <c r="F148" s="4">
        <v>22</v>
      </c>
      <c r="G148" s="4">
        <v>14</v>
      </c>
      <c r="H148" s="4">
        <v>684</v>
      </c>
      <c r="I148" s="4" t="s">
        <v>9</v>
      </c>
      <c r="J148" s="4" t="s">
        <v>399</v>
      </c>
      <c r="K148" s="2">
        <v>41219</v>
      </c>
      <c r="L148" s="4" t="s">
        <v>31</v>
      </c>
      <c r="M148" s="4" t="s">
        <v>38</v>
      </c>
      <c r="N148" s="4">
        <v>63</v>
      </c>
      <c r="O148" s="3" t="s">
        <v>2</v>
      </c>
      <c r="P148" s="4">
        <v>670</v>
      </c>
      <c r="Q148" s="4" t="s">
        <v>574</v>
      </c>
      <c r="R148" s="4">
        <v>7</v>
      </c>
      <c r="S148" s="4">
        <v>13051</v>
      </c>
      <c r="T148" s="1" t="s">
        <v>1</v>
      </c>
      <c r="U148" s="1" t="s">
        <v>1</v>
      </c>
      <c r="V148" s="4">
        <v>2</v>
      </c>
      <c r="W148" s="4">
        <v>8392</v>
      </c>
      <c r="X148" s="3" t="s">
        <v>2</v>
      </c>
      <c r="Y148" s="4">
        <v>13632</v>
      </c>
      <c r="Z148" s="2">
        <v>41219</v>
      </c>
      <c r="AA148" s="4">
        <v>3</v>
      </c>
      <c r="AB148" s="4">
        <v>1702</v>
      </c>
      <c r="AC148" s="4" t="s">
        <v>893</v>
      </c>
      <c r="AD148" s="4">
        <v>172</v>
      </c>
      <c r="AE148" s="1" t="s">
        <v>0</v>
      </c>
      <c r="AF148" s="4">
        <v>748</v>
      </c>
      <c r="AG148" s="4">
        <v>1069</v>
      </c>
      <c r="AH148" s="4">
        <v>995</v>
      </c>
      <c r="AI148" s="4">
        <v>0</v>
      </c>
      <c r="AJ148" s="4">
        <v>97</v>
      </c>
      <c r="AK148" s="4">
        <v>0</v>
      </c>
      <c r="AL148" s="4">
        <v>1</v>
      </c>
      <c r="AM148" s="4">
        <v>112</v>
      </c>
      <c r="AN148" s="4">
        <v>215</v>
      </c>
    </row>
    <row r="149" spans="1:40" ht="18" x14ac:dyDescent="0.35">
      <c r="A149" s="1" t="s">
        <v>0</v>
      </c>
      <c r="B149" s="4" t="s">
        <v>74</v>
      </c>
      <c r="C149" s="4" t="s">
        <v>38</v>
      </c>
      <c r="D149" s="4">
        <v>0</v>
      </c>
      <c r="E149" s="4">
        <v>8</v>
      </c>
      <c r="F149" s="4">
        <v>0</v>
      </c>
      <c r="G149" s="4">
        <v>5</v>
      </c>
      <c r="H149" s="4">
        <v>25</v>
      </c>
      <c r="I149" s="4" t="s">
        <v>365</v>
      </c>
      <c r="J149" s="4" t="s">
        <v>400</v>
      </c>
      <c r="K149" s="1" t="s">
        <v>1</v>
      </c>
      <c r="L149" s="4" t="s">
        <v>39</v>
      </c>
      <c r="M149" s="4" t="s">
        <v>31</v>
      </c>
      <c r="N149" s="4">
        <v>58</v>
      </c>
      <c r="O149" s="3" t="s">
        <v>507</v>
      </c>
      <c r="P149" s="4">
        <v>472</v>
      </c>
      <c r="Q149" s="4" t="s">
        <v>575</v>
      </c>
      <c r="R149" s="4">
        <v>0</v>
      </c>
      <c r="S149" s="4">
        <v>8310</v>
      </c>
      <c r="T149" s="3" t="s">
        <v>621</v>
      </c>
      <c r="U149" s="3" t="s">
        <v>2</v>
      </c>
      <c r="V149" s="4">
        <v>11645</v>
      </c>
      <c r="W149" s="6">
        <v>0.64690000000000003</v>
      </c>
      <c r="X149" s="3" t="s">
        <v>747</v>
      </c>
      <c r="Y149" s="4">
        <v>8688</v>
      </c>
      <c r="Z149" s="1" t="s">
        <v>1</v>
      </c>
      <c r="AA149" s="4">
        <v>4</v>
      </c>
      <c r="AB149" s="4">
        <v>21</v>
      </c>
      <c r="AC149" s="4" t="s">
        <v>894</v>
      </c>
      <c r="AD149" s="4">
        <v>4</v>
      </c>
      <c r="AE149" s="2">
        <v>41219</v>
      </c>
      <c r="AF149" s="4">
        <v>42</v>
      </c>
      <c r="AG149" s="4">
        <v>28</v>
      </c>
      <c r="AH149" s="4">
        <v>476</v>
      </c>
      <c r="AI149" s="6">
        <v>0</v>
      </c>
      <c r="AJ149" s="4">
        <v>3</v>
      </c>
      <c r="AK149" s="4">
        <v>0</v>
      </c>
      <c r="AL149" s="4">
        <v>0</v>
      </c>
      <c r="AM149" s="4">
        <v>45</v>
      </c>
      <c r="AN149" s="4">
        <v>93</v>
      </c>
    </row>
    <row r="150" spans="1:40" ht="18" x14ac:dyDescent="0.35">
      <c r="A150" s="2">
        <v>41219</v>
      </c>
      <c r="B150" s="4" t="s">
        <v>23</v>
      </c>
      <c r="C150" s="4" t="s">
        <v>31</v>
      </c>
      <c r="D150" s="4">
        <v>541</v>
      </c>
      <c r="E150" s="4">
        <v>6</v>
      </c>
      <c r="F150" s="4">
        <v>471</v>
      </c>
      <c r="G150" s="4">
        <v>0</v>
      </c>
      <c r="H150" s="4">
        <v>188</v>
      </c>
      <c r="I150" s="4" t="s">
        <v>366</v>
      </c>
      <c r="J150" s="4" t="s">
        <v>17</v>
      </c>
      <c r="K150" s="3" t="s">
        <v>2</v>
      </c>
      <c r="L150" s="4">
        <v>1830</v>
      </c>
      <c r="M150" s="4" t="s">
        <v>39</v>
      </c>
      <c r="N150" s="1" t="s">
        <v>0</v>
      </c>
      <c r="O150" s="3" t="s">
        <v>218</v>
      </c>
      <c r="P150" s="4">
        <v>14</v>
      </c>
      <c r="Q150" s="4" t="s">
        <v>17</v>
      </c>
      <c r="R150" s="4">
        <v>569</v>
      </c>
      <c r="S150" s="6">
        <v>0.63670000000000004</v>
      </c>
      <c r="T150" s="3" t="s">
        <v>650</v>
      </c>
      <c r="U150" s="3" t="s">
        <v>672</v>
      </c>
      <c r="V150" s="4">
        <v>6575</v>
      </c>
      <c r="W150" s="4">
        <v>12973</v>
      </c>
      <c r="X150" s="3" t="s">
        <v>218</v>
      </c>
      <c r="Y150" s="6">
        <v>0.63729999999999998</v>
      </c>
      <c r="Z150" s="3" t="s">
        <v>2</v>
      </c>
      <c r="AA150" s="4">
        <v>0</v>
      </c>
      <c r="AB150" s="4">
        <v>17</v>
      </c>
      <c r="AC150" s="4" t="s">
        <v>895</v>
      </c>
      <c r="AD150" s="4">
        <v>88</v>
      </c>
      <c r="AE150" s="1" t="s">
        <v>1</v>
      </c>
      <c r="AF150" s="4">
        <v>20</v>
      </c>
      <c r="AG150" s="4">
        <v>19</v>
      </c>
      <c r="AH150" s="6">
        <v>0.47839999999999999</v>
      </c>
      <c r="AI150" s="4">
        <v>127</v>
      </c>
      <c r="AJ150" s="4">
        <v>88</v>
      </c>
      <c r="AK150" s="4">
        <v>118</v>
      </c>
      <c r="AL150" s="4">
        <v>865</v>
      </c>
      <c r="AM150" s="6">
        <v>0.40179999999999999</v>
      </c>
      <c r="AN150" s="6">
        <v>0.43259999999999998</v>
      </c>
    </row>
    <row r="151" spans="1:40" ht="18" x14ac:dyDescent="0.35">
      <c r="A151" s="1" t="s">
        <v>1</v>
      </c>
      <c r="B151" s="4" t="s">
        <v>75</v>
      </c>
      <c r="C151" s="4" t="s">
        <v>39</v>
      </c>
      <c r="D151" s="4" t="s">
        <v>33</v>
      </c>
      <c r="E151" s="4">
        <v>0</v>
      </c>
      <c r="F151" s="4" t="s">
        <v>33</v>
      </c>
      <c r="G151" s="4">
        <v>857</v>
      </c>
      <c r="H151" s="4">
        <v>459</v>
      </c>
      <c r="I151" s="4" t="s">
        <v>367</v>
      </c>
      <c r="J151" s="4" t="s">
        <v>401</v>
      </c>
      <c r="K151" s="3" t="s">
        <v>412</v>
      </c>
      <c r="L151" s="4">
        <v>829</v>
      </c>
      <c r="M151" s="4" t="s">
        <v>21</v>
      </c>
      <c r="N151" s="2">
        <v>41219</v>
      </c>
      <c r="O151" s="4" t="s">
        <v>5</v>
      </c>
      <c r="P151" s="4">
        <v>11</v>
      </c>
      <c r="Q151" s="4" t="s">
        <v>576</v>
      </c>
      <c r="R151" s="4" t="s">
        <v>33</v>
      </c>
      <c r="S151" s="4">
        <v>13051</v>
      </c>
      <c r="T151" s="3" t="s">
        <v>296</v>
      </c>
      <c r="U151" s="3" t="s">
        <v>296</v>
      </c>
      <c r="V151" s="6">
        <v>0.56459999999999999</v>
      </c>
      <c r="W151" s="4">
        <v>8370</v>
      </c>
      <c r="X151" s="4" t="s">
        <v>5</v>
      </c>
      <c r="Y151" s="4">
        <v>13632</v>
      </c>
      <c r="Z151" s="3" t="s">
        <v>799</v>
      </c>
      <c r="AA151" s="4">
        <v>1229</v>
      </c>
      <c r="AB151" s="4">
        <v>0</v>
      </c>
      <c r="AC151" s="4" t="s">
        <v>896</v>
      </c>
      <c r="AD151" s="4">
        <v>73</v>
      </c>
      <c r="AE151" s="3" t="s">
        <v>2</v>
      </c>
      <c r="AF151" s="4">
        <v>0</v>
      </c>
      <c r="AG151" s="4">
        <v>0</v>
      </c>
      <c r="AH151" s="4">
        <v>995</v>
      </c>
      <c r="AI151" s="4">
        <v>0</v>
      </c>
      <c r="AJ151" s="4">
        <v>5</v>
      </c>
      <c r="AK151" s="4">
        <v>15</v>
      </c>
      <c r="AL151" s="4">
        <v>360</v>
      </c>
      <c r="AM151" s="4">
        <v>112</v>
      </c>
      <c r="AN151" s="4">
        <v>215</v>
      </c>
    </row>
    <row r="152" spans="1:40" ht="18" x14ac:dyDescent="0.35">
      <c r="A152" s="3" t="s">
        <v>2</v>
      </c>
      <c r="B152" s="4" t="s">
        <v>23</v>
      </c>
      <c r="C152" s="4" t="s">
        <v>21</v>
      </c>
      <c r="D152" s="4">
        <v>0</v>
      </c>
      <c r="E152" s="4">
        <v>905</v>
      </c>
      <c r="F152" s="4">
        <v>0</v>
      </c>
      <c r="G152" s="4" t="s">
        <v>33</v>
      </c>
      <c r="H152" s="4">
        <v>8</v>
      </c>
      <c r="I152" s="4" t="s">
        <v>368</v>
      </c>
      <c r="J152" s="4" t="s">
        <v>19</v>
      </c>
      <c r="K152" s="3" t="s">
        <v>296</v>
      </c>
      <c r="L152" s="4">
        <v>152</v>
      </c>
      <c r="M152" s="4" t="s">
        <v>26</v>
      </c>
      <c r="N152" s="1" t="s">
        <v>1</v>
      </c>
      <c r="O152" s="4" t="s">
        <v>508</v>
      </c>
      <c r="P152" s="4">
        <v>0</v>
      </c>
      <c r="Q152" s="4" t="s">
        <v>19</v>
      </c>
      <c r="R152" s="4">
        <v>0</v>
      </c>
      <c r="S152" s="4">
        <v>8286</v>
      </c>
      <c r="T152" s="4" t="s">
        <v>5</v>
      </c>
      <c r="U152" s="4" t="s">
        <v>5</v>
      </c>
      <c r="V152" s="4">
        <v>11645</v>
      </c>
      <c r="W152" s="4">
        <v>163</v>
      </c>
      <c r="X152" s="4" t="s">
        <v>748</v>
      </c>
      <c r="Y152" s="4">
        <v>8661</v>
      </c>
      <c r="Z152" s="3" t="s">
        <v>218</v>
      </c>
      <c r="AA152" s="4" t="s">
        <v>33</v>
      </c>
      <c r="AB152" s="4">
        <v>430</v>
      </c>
      <c r="AC152" s="4" t="s">
        <v>17</v>
      </c>
      <c r="AD152" s="4">
        <v>6</v>
      </c>
      <c r="AE152" s="3" t="s">
        <v>944</v>
      </c>
      <c r="AF152" s="4">
        <v>482</v>
      </c>
      <c r="AG152" s="4">
        <v>494</v>
      </c>
      <c r="AH152" s="4">
        <v>472</v>
      </c>
      <c r="AI152" s="4">
        <v>0</v>
      </c>
      <c r="AJ152" s="4">
        <v>1</v>
      </c>
      <c r="AK152" s="6">
        <v>0.12709999999999999</v>
      </c>
      <c r="AL152" s="6">
        <v>0.41620000000000001</v>
      </c>
      <c r="AM152" s="4">
        <v>45</v>
      </c>
      <c r="AN152" s="4">
        <v>93</v>
      </c>
    </row>
    <row r="153" spans="1:40" x14ac:dyDescent="0.3">
      <c r="A153" s="3" t="s">
        <v>3</v>
      </c>
      <c r="B153" s="4" t="s">
        <v>76</v>
      </c>
      <c r="C153" s="4" t="s">
        <v>26</v>
      </c>
      <c r="D153" s="4">
        <v>537</v>
      </c>
      <c r="E153" s="4" t="s">
        <v>33</v>
      </c>
      <c r="F153" s="4">
        <v>467</v>
      </c>
      <c r="G153" s="4">
        <v>0</v>
      </c>
      <c r="H153" s="4">
        <v>4</v>
      </c>
      <c r="I153" s="4" t="s">
        <v>369</v>
      </c>
      <c r="J153" s="4" t="s">
        <v>20</v>
      </c>
      <c r="K153" s="4" t="s">
        <v>5</v>
      </c>
      <c r="L153" s="4">
        <v>18</v>
      </c>
      <c r="M153" s="4" t="s">
        <v>468</v>
      </c>
      <c r="N153" s="3" t="s">
        <v>2</v>
      </c>
      <c r="O153" s="4" t="s">
        <v>509</v>
      </c>
      <c r="P153" s="4">
        <v>766</v>
      </c>
      <c r="Q153" s="4" t="s">
        <v>20</v>
      </c>
      <c r="R153" s="4">
        <v>569</v>
      </c>
      <c r="S153" s="4">
        <v>179</v>
      </c>
      <c r="T153" s="4" t="s">
        <v>651</v>
      </c>
      <c r="U153" s="4" t="s">
        <v>673</v>
      </c>
      <c r="V153" s="4">
        <v>6555</v>
      </c>
      <c r="W153" s="4">
        <v>3167</v>
      </c>
      <c r="X153" s="4" t="s">
        <v>749</v>
      </c>
      <c r="Y153" s="4">
        <v>202</v>
      </c>
      <c r="Z153" s="4" t="s">
        <v>5</v>
      </c>
      <c r="AA153" s="4">
        <v>0</v>
      </c>
      <c r="AB153" s="4" t="s">
        <v>33</v>
      </c>
      <c r="AC153" s="4" t="s">
        <v>897</v>
      </c>
      <c r="AD153" s="4">
        <v>1</v>
      </c>
      <c r="AE153" s="3" t="s">
        <v>34</v>
      </c>
      <c r="AF153" s="4" t="s">
        <v>33</v>
      </c>
      <c r="AG153" s="4" t="s">
        <v>33</v>
      </c>
      <c r="AH153" s="4">
        <v>13</v>
      </c>
      <c r="AI153" s="4">
        <v>0</v>
      </c>
      <c r="AJ153" s="4">
        <v>0</v>
      </c>
      <c r="AK153" s="4">
        <v>118</v>
      </c>
      <c r="AL153" s="4">
        <v>865</v>
      </c>
      <c r="AM153" s="4">
        <v>2</v>
      </c>
      <c r="AN153" s="4">
        <v>3</v>
      </c>
    </row>
    <row r="154" spans="1:40" x14ac:dyDescent="0.3">
      <c r="A154" s="3" t="s">
        <v>34</v>
      </c>
      <c r="B154" s="4" t="s">
        <v>77</v>
      </c>
      <c r="C154" s="4" t="s">
        <v>106</v>
      </c>
      <c r="D154" s="4">
        <v>20</v>
      </c>
      <c r="E154" s="4">
        <v>0</v>
      </c>
      <c r="F154" s="4">
        <v>22</v>
      </c>
      <c r="G154" s="4">
        <v>855</v>
      </c>
      <c r="H154" s="4">
        <v>0</v>
      </c>
      <c r="I154" s="4" t="s">
        <v>17</v>
      </c>
      <c r="J154" s="4" t="s">
        <v>21</v>
      </c>
      <c r="K154" s="4" t="s">
        <v>413</v>
      </c>
      <c r="L154" s="4">
        <v>37</v>
      </c>
      <c r="M154" s="4" t="s">
        <v>469</v>
      </c>
      <c r="N154" s="3" t="s">
        <v>480</v>
      </c>
      <c r="O154" s="4" t="s">
        <v>510</v>
      </c>
      <c r="P154" s="4" t="s">
        <v>33</v>
      </c>
      <c r="Q154" s="4" t="s">
        <v>21</v>
      </c>
      <c r="R154" s="4">
        <v>8</v>
      </c>
      <c r="S154" s="4">
        <v>4126</v>
      </c>
      <c r="T154" s="4" t="s">
        <v>652</v>
      </c>
      <c r="U154" s="4" t="s">
        <v>674</v>
      </c>
      <c r="V154" s="4">
        <v>143</v>
      </c>
      <c r="W154" s="4">
        <v>4926</v>
      </c>
      <c r="X154" s="4" t="s">
        <v>750</v>
      </c>
      <c r="Y154" s="4">
        <v>3739</v>
      </c>
      <c r="Z154" s="4" t="s">
        <v>800</v>
      </c>
      <c r="AA154" s="4">
        <v>1226</v>
      </c>
      <c r="AB154" s="4">
        <v>0</v>
      </c>
      <c r="AC154" s="4" t="s">
        <v>19</v>
      </c>
      <c r="AD154" s="4">
        <v>0</v>
      </c>
      <c r="AE154" s="4" t="s">
        <v>5</v>
      </c>
      <c r="AF154" s="4">
        <v>0</v>
      </c>
      <c r="AG154" s="4">
        <v>0</v>
      </c>
      <c r="AH154" s="4">
        <v>311</v>
      </c>
      <c r="AI154" s="4">
        <v>0</v>
      </c>
      <c r="AJ154" s="4">
        <v>64</v>
      </c>
      <c r="AK154" s="4">
        <v>15</v>
      </c>
      <c r="AL154" s="4">
        <v>357</v>
      </c>
      <c r="AM154" s="4">
        <v>5</v>
      </c>
      <c r="AN154" s="4">
        <v>58</v>
      </c>
    </row>
    <row r="155" spans="1:40" x14ac:dyDescent="0.3">
      <c r="A155" s="4" t="s">
        <v>5</v>
      </c>
      <c r="B155" s="4" t="s">
        <v>78</v>
      </c>
      <c r="C155" s="4" t="s">
        <v>107</v>
      </c>
      <c r="D155" s="4">
        <v>237</v>
      </c>
      <c r="E155" s="4">
        <v>903</v>
      </c>
      <c r="F155" s="4">
        <v>123</v>
      </c>
      <c r="G155" s="4">
        <v>14</v>
      </c>
      <c r="H155" s="4">
        <v>528</v>
      </c>
      <c r="I155" s="4" t="s">
        <v>370</v>
      </c>
      <c r="J155" s="4" t="s">
        <v>26</v>
      </c>
      <c r="K155" s="4" t="s">
        <v>414</v>
      </c>
      <c r="L155" s="4">
        <v>620</v>
      </c>
      <c r="M155" s="4" t="s">
        <v>31</v>
      </c>
      <c r="N155" s="3" t="s">
        <v>218</v>
      </c>
      <c r="O155" s="4" t="s">
        <v>511</v>
      </c>
      <c r="P155" s="4">
        <v>0</v>
      </c>
      <c r="Q155" s="4" t="s">
        <v>26</v>
      </c>
      <c r="R155" s="4">
        <v>390</v>
      </c>
      <c r="S155" s="4">
        <v>3855</v>
      </c>
      <c r="T155" s="4" t="s">
        <v>538</v>
      </c>
      <c r="U155" s="4" t="s">
        <v>675</v>
      </c>
      <c r="V155" s="4">
        <v>2859</v>
      </c>
      <c r="W155" s="4">
        <v>54</v>
      </c>
      <c r="X155" s="4" t="s">
        <v>751</v>
      </c>
      <c r="Y155" s="4">
        <v>4569</v>
      </c>
      <c r="Z155" s="4" t="s">
        <v>801</v>
      </c>
      <c r="AA155" s="4">
        <v>11</v>
      </c>
      <c r="AB155" s="4">
        <v>426</v>
      </c>
      <c r="AC155" s="4" t="s">
        <v>20</v>
      </c>
      <c r="AD155" s="4">
        <v>2981</v>
      </c>
      <c r="AE155" s="4" t="s">
        <v>945</v>
      </c>
      <c r="AF155" s="4">
        <v>475</v>
      </c>
      <c r="AG155" s="4">
        <v>487</v>
      </c>
      <c r="AH155" s="4">
        <v>136</v>
      </c>
      <c r="AI155" s="4">
        <v>0</v>
      </c>
      <c r="AJ155" s="4">
        <v>23</v>
      </c>
      <c r="AK155" s="4">
        <v>0</v>
      </c>
      <c r="AL155" s="4">
        <v>6</v>
      </c>
      <c r="AM155" s="4">
        <v>37</v>
      </c>
      <c r="AN155" s="4">
        <v>32</v>
      </c>
    </row>
    <row r="156" spans="1:40" x14ac:dyDescent="0.3">
      <c r="A156" s="4" t="s">
        <v>6</v>
      </c>
      <c r="B156" s="4" t="s">
        <v>17</v>
      </c>
      <c r="C156" s="4" t="s">
        <v>31</v>
      </c>
      <c r="D156" s="4">
        <v>265</v>
      </c>
      <c r="E156" s="4">
        <v>14</v>
      </c>
      <c r="F156" s="4">
        <v>313</v>
      </c>
      <c r="G156" s="4">
        <v>222</v>
      </c>
      <c r="H156" s="4" t="s">
        <v>33</v>
      </c>
      <c r="I156" s="4" t="s">
        <v>19</v>
      </c>
      <c r="J156" s="4" t="s">
        <v>35</v>
      </c>
      <c r="K156" s="4" t="s">
        <v>415</v>
      </c>
      <c r="L156" s="4">
        <v>2</v>
      </c>
      <c r="M156" s="4" t="s">
        <v>470</v>
      </c>
      <c r="N156" s="4" t="s">
        <v>5</v>
      </c>
      <c r="O156" s="4" t="s">
        <v>512</v>
      </c>
      <c r="P156" s="4">
        <v>759</v>
      </c>
      <c r="Q156" s="4" t="s">
        <v>35</v>
      </c>
      <c r="R156" s="4">
        <v>163</v>
      </c>
      <c r="S156" s="4">
        <v>57</v>
      </c>
      <c r="T156" s="4" t="s">
        <v>653</v>
      </c>
      <c r="U156" s="4" t="s">
        <v>23</v>
      </c>
      <c r="V156" s="4">
        <v>3445</v>
      </c>
      <c r="W156" s="4">
        <v>60</v>
      </c>
      <c r="X156" s="4" t="s">
        <v>752</v>
      </c>
      <c r="Y156" s="4">
        <v>70</v>
      </c>
      <c r="Z156" s="4" t="s">
        <v>802</v>
      </c>
      <c r="AA156" s="4">
        <v>588</v>
      </c>
      <c r="AB156" s="4">
        <v>22</v>
      </c>
      <c r="AC156" s="4" t="s">
        <v>21</v>
      </c>
      <c r="AD156" s="4" t="s">
        <v>33</v>
      </c>
      <c r="AE156" s="4" t="s">
        <v>11</v>
      </c>
      <c r="AF156" s="4">
        <v>13</v>
      </c>
      <c r="AG156" s="4">
        <v>32</v>
      </c>
      <c r="AH156" s="4">
        <v>10</v>
      </c>
      <c r="AI156" s="4">
        <v>0</v>
      </c>
      <c r="AJ156" s="6">
        <v>0.3594</v>
      </c>
      <c r="AK156" s="4">
        <v>0</v>
      </c>
      <c r="AL156" s="4">
        <v>151</v>
      </c>
      <c r="AM156" s="4">
        <v>0</v>
      </c>
      <c r="AN156" s="4">
        <v>0</v>
      </c>
    </row>
    <row r="157" spans="1:40" ht="18" x14ac:dyDescent="0.35">
      <c r="A157" s="4" t="s">
        <v>7</v>
      </c>
      <c r="B157" s="4" t="s">
        <v>79</v>
      </c>
      <c r="C157" s="4" t="s">
        <v>108</v>
      </c>
      <c r="D157" s="4">
        <v>7</v>
      </c>
      <c r="E157" s="4">
        <v>478</v>
      </c>
      <c r="F157" s="4">
        <v>2</v>
      </c>
      <c r="G157" s="4">
        <v>611</v>
      </c>
      <c r="H157" s="4">
        <v>0</v>
      </c>
      <c r="I157" s="4" t="s">
        <v>20</v>
      </c>
      <c r="J157" s="4" t="s">
        <v>36</v>
      </c>
      <c r="K157" s="4" t="s">
        <v>416</v>
      </c>
      <c r="L157" s="4">
        <v>1750</v>
      </c>
      <c r="M157" s="4">
        <v>4103</v>
      </c>
      <c r="N157" s="4" t="s">
        <v>481</v>
      </c>
      <c r="O157" s="4" t="s">
        <v>513</v>
      </c>
      <c r="P157" s="4">
        <v>25</v>
      </c>
      <c r="Q157" s="4" t="s">
        <v>36</v>
      </c>
      <c r="R157" s="4">
        <v>7</v>
      </c>
      <c r="S157" s="4">
        <v>69</v>
      </c>
      <c r="T157" s="4" t="s">
        <v>654</v>
      </c>
      <c r="U157" s="4" t="s">
        <v>676</v>
      </c>
      <c r="V157" s="4">
        <v>51</v>
      </c>
      <c r="W157" s="1" t="s">
        <v>0</v>
      </c>
      <c r="X157" s="4" t="s">
        <v>753</v>
      </c>
      <c r="Y157" s="4">
        <v>81</v>
      </c>
      <c r="Z157" s="4" t="s">
        <v>803</v>
      </c>
      <c r="AA157" s="4">
        <v>621</v>
      </c>
      <c r="AB157" s="4">
        <v>100</v>
      </c>
      <c r="AC157" s="4" t="s">
        <v>26</v>
      </c>
      <c r="AD157" s="4">
        <v>0</v>
      </c>
      <c r="AE157" s="4" t="s">
        <v>946</v>
      </c>
      <c r="AF157" s="4">
        <v>315</v>
      </c>
      <c r="AG157" s="4">
        <v>193</v>
      </c>
      <c r="AH157" s="4">
        <v>2</v>
      </c>
      <c r="AI157" s="4">
        <v>286</v>
      </c>
      <c r="AJ157" s="4">
        <v>64</v>
      </c>
      <c r="AK157" s="4">
        <v>14</v>
      </c>
      <c r="AL157" s="4">
        <v>190</v>
      </c>
      <c r="AM157" s="4">
        <v>1</v>
      </c>
      <c r="AN157" s="4">
        <v>0</v>
      </c>
    </row>
    <row r="158" spans="1:40" ht="18" x14ac:dyDescent="0.35">
      <c r="A158" s="4" t="s">
        <v>8</v>
      </c>
      <c r="B158" s="4" t="s">
        <v>19</v>
      </c>
      <c r="C158" s="4">
        <v>2104</v>
      </c>
      <c r="D158" s="4">
        <v>8</v>
      </c>
      <c r="E158" s="4">
        <v>395</v>
      </c>
      <c r="F158" s="4">
        <v>7</v>
      </c>
      <c r="G158" s="4">
        <v>0</v>
      </c>
      <c r="H158" s="4">
        <v>528</v>
      </c>
      <c r="I158" s="4" t="s">
        <v>21</v>
      </c>
      <c r="J158" s="4" t="s">
        <v>37</v>
      </c>
      <c r="K158" s="4" t="s">
        <v>17</v>
      </c>
      <c r="L158" s="4">
        <v>727</v>
      </c>
      <c r="M158" s="4">
        <v>549</v>
      </c>
      <c r="N158" s="4" t="s">
        <v>9</v>
      </c>
      <c r="O158" s="4" t="s">
        <v>514</v>
      </c>
      <c r="P158" s="4">
        <v>440</v>
      </c>
      <c r="Q158" s="4" t="s">
        <v>37</v>
      </c>
      <c r="R158" s="4">
        <v>1</v>
      </c>
      <c r="S158" s="1" t="s">
        <v>0</v>
      </c>
      <c r="T158" s="4" t="s">
        <v>655</v>
      </c>
      <c r="U158" s="4" t="s">
        <v>677</v>
      </c>
      <c r="V158" s="4">
        <v>57</v>
      </c>
      <c r="W158" s="2">
        <v>41219</v>
      </c>
      <c r="X158" s="4" t="s">
        <v>754</v>
      </c>
      <c r="Y158" s="1" t="s">
        <v>0</v>
      </c>
      <c r="Z158" s="4" t="s">
        <v>804</v>
      </c>
      <c r="AA158" s="4">
        <v>6</v>
      </c>
      <c r="AB158" s="4">
        <v>282</v>
      </c>
      <c r="AC158" s="4" t="s">
        <v>35</v>
      </c>
      <c r="AD158" s="4">
        <v>2976</v>
      </c>
      <c r="AE158" s="4" t="s">
        <v>23</v>
      </c>
      <c r="AF158" s="4">
        <v>133</v>
      </c>
      <c r="AG158" s="4">
        <v>240</v>
      </c>
      <c r="AH158" s="4">
        <v>196</v>
      </c>
      <c r="AI158" s="4">
        <v>93</v>
      </c>
      <c r="AJ158" s="4">
        <v>23</v>
      </c>
      <c r="AK158" s="4">
        <v>1</v>
      </c>
      <c r="AL158" s="4">
        <v>9</v>
      </c>
      <c r="AM158" s="4">
        <v>231</v>
      </c>
      <c r="AN158" s="4">
        <v>82</v>
      </c>
    </row>
    <row r="159" spans="1:40" ht="18" x14ac:dyDescent="0.35">
      <c r="A159" s="4" t="s">
        <v>9</v>
      </c>
      <c r="B159" s="4" t="s">
        <v>20</v>
      </c>
      <c r="C159" s="4">
        <v>807</v>
      </c>
      <c r="D159" s="4">
        <v>0</v>
      </c>
      <c r="E159" s="4">
        <v>11</v>
      </c>
      <c r="F159" s="4">
        <v>0</v>
      </c>
      <c r="G159" s="4">
        <v>8</v>
      </c>
      <c r="H159" s="4">
        <v>5</v>
      </c>
      <c r="I159" s="4" t="s">
        <v>26</v>
      </c>
      <c r="J159" s="4" t="s">
        <v>38</v>
      </c>
      <c r="K159" s="4" t="s">
        <v>417</v>
      </c>
      <c r="L159" s="4">
        <v>117</v>
      </c>
      <c r="M159" s="4">
        <v>119</v>
      </c>
      <c r="N159" s="4" t="s">
        <v>482</v>
      </c>
      <c r="O159" s="4" t="s">
        <v>515</v>
      </c>
      <c r="P159" s="4">
        <v>281</v>
      </c>
      <c r="Q159" s="4" t="s">
        <v>38</v>
      </c>
      <c r="R159" s="4">
        <v>12632</v>
      </c>
      <c r="S159" s="2">
        <v>41219</v>
      </c>
      <c r="T159" s="4" t="s">
        <v>656</v>
      </c>
      <c r="U159" s="4" t="s">
        <v>678</v>
      </c>
      <c r="V159" s="1" t="s">
        <v>0</v>
      </c>
      <c r="W159" s="1" t="s">
        <v>1</v>
      </c>
      <c r="X159" s="4" t="s">
        <v>755</v>
      </c>
      <c r="Y159" s="2">
        <v>41219</v>
      </c>
      <c r="Z159" s="4" t="s">
        <v>805</v>
      </c>
      <c r="AA159" s="4">
        <v>0</v>
      </c>
      <c r="AB159" s="4">
        <v>9</v>
      </c>
      <c r="AC159" s="4" t="s">
        <v>36</v>
      </c>
      <c r="AD159" s="4">
        <v>54</v>
      </c>
      <c r="AE159" s="4" t="s">
        <v>947</v>
      </c>
      <c r="AF159" s="4">
        <v>8</v>
      </c>
      <c r="AG159" s="4">
        <v>5</v>
      </c>
      <c r="AH159" s="4">
        <v>48</v>
      </c>
      <c r="AI159" s="6">
        <v>0.32519999999999999</v>
      </c>
      <c r="AJ159" s="4">
        <v>0</v>
      </c>
      <c r="AK159" s="4">
        <v>0</v>
      </c>
      <c r="AL159" s="4">
        <v>1</v>
      </c>
      <c r="AM159" s="4">
        <v>92</v>
      </c>
      <c r="AN159" s="4">
        <v>34</v>
      </c>
    </row>
    <row r="160" spans="1:40" ht="18" x14ac:dyDescent="0.35">
      <c r="A160" s="4" t="s">
        <v>10</v>
      </c>
      <c r="B160" s="4" t="s">
        <v>21</v>
      </c>
      <c r="C160" s="4">
        <v>143</v>
      </c>
      <c r="D160" s="4">
        <v>777</v>
      </c>
      <c r="E160" s="4">
        <v>5</v>
      </c>
      <c r="F160" s="4">
        <v>19</v>
      </c>
      <c r="G160" s="4">
        <v>12648</v>
      </c>
      <c r="H160" s="4">
        <v>139</v>
      </c>
      <c r="I160" s="4" t="s">
        <v>35</v>
      </c>
      <c r="J160" s="4" t="s">
        <v>31</v>
      </c>
      <c r="K160" s="4" t="s">
        <v>418</v>
      </c>
      <c r="L160" s="4">
        <v>10</v>
      </c>
      <c r="M160" s="4">
        <v>12</v>
      </c>
      <c r="N160" s="4" t="s">
        <v>11</v>
      </c>
      <c r="O160" s="4" t="s">
        <v>516</v>
      </c>
      <c r="P160" s="4">
        <v>3</v>
      </c>
      <c r="Q160" s="4" t="s">
        <v>31</v>
      </c>
      <c r="R160" s="4">
        <v>6957</v>
      </c>
      <c r="S160" s="1" t="s">
        <v>1</v>
      </c>
      <c r="T160" s="4" t="s">
        <v>657</v>
      </c>
      <c r="U160" s="4" t="s">
        <v>679</v>
      </c>
      <c r="V160" s="2">
        <v>41219</v>
      </c>
      <c r="W160" s="3" t="s">
        <v>2</v>
      </c>
      <c r="X160" s="4" t="s">
        <v>756</v>
      </c>
      <c r="Y160" s="1" t="s">
        <v>1</v>
      </c>
      <c r="Z160" s="4" t="s">
        <v>806</v>
      </c>
      <c r="AA160" s="4">
        <v>15154</v>
      </c>
      <c r="AB160" s="4">
        <v>13</v>
      </c>
      <c r="AC160" s="4" t="s">
        <v>37</v>
      </c>
      <c r="AD160" s="4">
        <v>1104</v>
      </c>
      <c r="AE160" s="4" t="s">
        <v>948</v>
      </c>
      <c r="AF160" s="4">
        <v>6</v>
      </c>
      <c r="AG160" s="4">
        <v>17</v>
      </c>
      <c r="AH160" s="6">
        <v>0.24490000000000001</v>
      </c>
      <c r="AI160" s="4">
        <v>286</v>
      </c>
      <c r="AJ160" s="4">
        <v>15</v>
      </c>
      <c r="AK160" s="4">
        <v>200</v>
      </c>
      <c r="AL160" s="4">
        <v>144</v>
      </c>
      <c r="AM160" s="6">
        <v>0.39829999999999999</v>
      </c>
      <c r="AN160" s="6">
        <v>0.41460000000000002</v>
      </c>
    </row>
    <row r="161" spans="1:40" ht="18" x14ac:dyDescent="0.35">
      <c r="A161" s="4" t="s">
        <v>11</v>
      </c>
      <c r="B161" s="4" t="s">
        <v>26</v>
      </c>
      <c r="C161" s="4">
        <v>19</v>
      </c>
      <c r="D161" s="4" t="s">
        <v>33</v>
      </c>
      <c r="E161" s="4">
        <v>13349</v>
      </c>
      <c r="F161" s="4" t="s">
        <v>33</v>
      </c>
      <c r="G161" s="4">
        <v>7601</v>
      </c>
      <c r="H161" s="4">
        <v>376</v>
      </c>
      <c r="I161" s="4" t="s">
        <v>36</v>
      </c>
      <c r="J161" s="4" t="s">
        <v>39</v>
      </c>
      <c r="K161" s="4" t="s">
        <v>419</v>
      </c>
      <c r="L161" s="4">
        <v>35</v>
      </c>
      <c r="M161" s="4">
        <v>36</v>
      </c>
      <c r="N161" s="4" t="s">
        <v>483</v>
      </c>
      <c r="O161" s="4" t="s">
        <v>17</v>
      </c>
      <c r="P161" s="4">
        <v>10</v>
      </c>
      <c r="Q161" s="4" t="s">
        <v>39</v>
      </c>
      <c r="R161" s="6">
        <v>0.55069999999999997</v>
      </c>
      <c r="S161" s="3" t="s">
        <v>621</v>
      </c>
      <c r="T161" s="4" t="s">
        <v>658</v>
      </c>
      <c r="U161" s="4" t="s">
        <v>680</v>
      </c>
      <c r="V161" s="1" t="s">
        <v>1</v>
      </c>
      <c r="W161" s="3" t="s">
        <v>723</v>
      </c>
      <c r="X161" s="4" t="s">
        <v>17</v>
      </c>
      <c r="Y161" s="3" t="s">
        <v>2</v>
      </c>
      <c r="Z161" s="4" t="s">
        <v>538</v>
      </c>
      <c r="AA161" s="4">
        <v>10849</v>
      </c>
      <c r="AB161" s="4">
        <v>0</v>
      </c>
      <c r="AC161" s="4" t="s">
        <v>38</v>
      </c>
      <c r="AD161" s="4">
        <v>1767</v>
      </c>
      <c r="AE161" s="4" t="s">
        <v>949</v>
      </c>
      <c r="AF161" s="4">
        <v>0</v>
      </c>
      <c r="AG161" s="4">
        <v>0</v>
      </c>
      <c r="AH161" s="4">
        <v>196</v>
      </c>
      <c r="AI161" s="4">
        <v>93</v>
      </c>
      <c r="AJ161" s="4">
        <v>8</v>
      </c>
      <c r="AK161" s="4">
        <v>81</v>
      </c>
      <c r="AL161" s="4">
        <v>49</v>
      </c>
      <c r="AM161" s="4">
        <v>231</v>
      </c>
      <c r="AN161" s="4">
        <v>82</v>
      </c>
    </row>
    <row r="162" spans="1:40" x14ac:dyDescent="0.3">
      <c r="A162" s="4" t="s">
        <v>12</v>
      </c>
      <c r="B162" s="4" t="s">
        <v>35</v>
      </c>
      <c r="C162" s="4">
        <v>59</v>
      </c>
      <c r="D162" s="4">
        <v>0</v>
      </c>
      <c r="E162" s="4">
        <v>8171</v>
      </c>
      <c r="F162" s="4">
        <v>0</v>
      </c>
      <c r="G162" s="6">
        <v>0.60099999999999998</v>
      </c>
      <c r="H162" s="4">
        <v>5</v>
      </c>
      <c r="I162" s="4" t="s">
        <v>37</v>
      </c>
      <c r="J162" s="4">
        <v>1151</v>
      </c>
      <c r="K162" s="4" t="s">
        <v>420</v>
      </c>
      <c r="L162" s="4">
        <v>565</v>
      </c>
      <c r="M162" s="4">
        <v>381</v>
      </c>
      <c r="N162" s="4" t="s">
        <v>484</v>
      </c>
      <c r="O162" s="4" t="s">
        <v>517</v>
      </c>
      <c r="P162" s="4">
        <v>0</v>
      </c>
      <c r="Q162" s="4" t="s">
        <v>21</v>
      </c>
      <c r="R162" s="4">
        <v>12632</v>
      </c>
      <c r="S162" s="3" t="s">
        <v>622</v>
      </c>
      <c r="T162" s="4" t="s">
        <v>659</v>
      </c>
      <c r="U162" s="4" t="s">
        <v>681</v>
      </c>
      <c r="V162" s="3" t="s">
        <v>2</v>
      </c>
      <c r="W162" s="3" t="s">
        <v>218</v>
      </c>
      <c r="X162" s="4" t="s">
        <v>757</v>
      </c>
      <c r="Y162" s="3" t="s">
        <v>774</v>
      </c>
      <c r="Z162" s="4" t="s">
        <v>807</v>
      </c>
      <c r="AA162" s="6">
        <v>0.71589999999999998</v>
      </c>
      <c r="AB162" s="4">
        <v>1</v>
      </c>
      <c r="AC162" s="4" t="s">
        <v>31</v>
      </c>
      <c r="AD162" s="4">
        <v>37</v>
      </c>
      <c r="AE162" s="4" t="s">
        <v>950</v>
      </c>
      <c r="AF162" s="4">
        <v>513</v>
      </c>
      <c r="AG162" s="4">
        <v>6</v>
      </c>
      <c r="AH162" s="4">
        <v>48</v>
      </c>
      <c r="AI162" s="4">
        <v>1</v>
      </c>
      <c r="AJ162" s="4">
        <v>0</v>
      </c>
      <c r="AK162" s="6">
        <v>0.40500000000000003</v>
      </c>
      <c r="AL162" s="6">
        <v>0.34029999999999999</v>
      </c>
      <c r="AM162" s="4">
        <v>89</v>
      </c>
      <c r="AN162" s="4">
        <v>34</v>
      </c>
    </row>
    <row r="163" spans="1:40" x14ac:dyDescent="0.3">
      <c r="A163" s="4" t="s">
        <v>13</v>
      </c>
      <c r="B163" s="4" t="s">
        <v>36</v>
      </c>
      <c r="C163" s="4">
        <v>584</v>
      </c>
      <c r="D163" s="4">
        <v>774</v>
      </c>
      <c r="E163" s="6">
        <v>0.61209999999999998</v>
      </c>
      <c r="F163" s="4">
        <v>19</v>
      </c>
      <c r="G163" s="4">
        <v>12648</v>
      </c>
      <c r="H163" s="4">
        <v>3</v>
      </c>
      <c r="I163" s="4" t="s">
        <v>38</v>
      </c>
      <c r="J163" s="4">
        <v>447</v>
      </c>
      <c r="K163" s="4" t="s">
        <v>421</v>
      </c>
      <c r="L163" s="4">
        <v>0</v>
      </c>
      <c r="M163" s="4">
        <v>1</v>
      </c>
      <c r="N163" s="4" t="s">
        <v>485</v>
      </c>
      <c r="O163" s="4" t="s">
        <v>19</v>
      </c>
      <c r="P163" s="4">
        <v>774</v>
      </c>
      <c r="Q163" s="4" t="s">
        <v>26</v>
      </c>
      <c r="R163" s="4">
        <v>6930</v>
      </c>
      <c r="S163" s="3" t="s">
        <v>296</v>
      </c>
      <c r="T163" s="4" t="s">
        <v>17</v>
      </c>
      <c r="U163" s="4" t="s">
        <v>17</v>
      </c>
      <c r="V163" s="3" t="s">
        <v>697</v>
      </c>
      <c r="W163" s="4" t="s">
        <v>5</v>
      </c>
      <c r="X163" s="4" t="s">
        <v>19</v>
      </c>
      <c r="Y163" s="3" t="s">
        <v>218</v>
      </c>
      <c r="Z163" s="4" t="s">
        <v>808</v>
      </c>
      <c r="AA163" s="4">
        <v>15154</v>
      </c>
      <c r="AB163" s="4" t="s">
        <v>33</v>
      </c>
      <c r="AC163" s="4" t="s">
        <v>39</v>
      </c>
      <c r="AD163" s="4">
        <v>14</v>
      </c>
      <c r="AE163" s="4" t="s">
        <v>951</v>
      </c>
      <c r="AF163" s="4" t="s">
        <v>33</v>
      </c>
      <c r="AG163" s="4" t="s">
        <v>33</v>
      </c>
      <c r="AH163" s="4">
        <v>1</v>
      </c>
      <c r="AI163" s="4">
        <v>50</v>
      </c>
      <c r="AJ163" s="4">
        <v>0</v>
      </c>
      <c r="AK163" s="4">
        <v>200</v>
      </c>
      <c r="AL163" s="4">
        <v>144</v>
      </c>
      <c r="AM163" s="4">
        <v>3</v>
      </c>
      <c r="AN163" s="4">
        <v>1</v>
      </c>
    </row>
    <row r="164" spans="1:40" x14ac:dyDescent="0.3">
      <c r="A164" s="4" t="s">
        <v>9</v>
      </c>
      <c r="B164" s="4" t="s">
        <v>37</v>
      </c>
      <c r="C164" s="4">
        <v>2</v>
      </c>
      <c r="D164" s="4">
        <v>16</v>
      </c>
      <c r="E164" s="4">
        <v>13349</v>
      </c>
      <c r="F164" s="4">
        <v>0</v>
      </c>
      <c r="G164" s="4">
        <v>7575</v>
      </c>
      <c r="H164" s="4">
        <v>12894</v>
      </c>
      <c r="I164" s="4" t="s">
        <v>31</v>
      </c>
      <c r="J164" s="4">
        <v>76</v>
      </c>
      <c r="K164" s="4" t="s">
        <v>17</v>
      </c>
      <c r="L164" s="4">
        <v>4078</v>
      </c>
      <c r="M164" s="4">
        <v>4103</v>
      </c>
      <c r="N164" s="4" t="s">
        <v>11</v>
      </c>
      <c r="O164" s="4" t="s">
        <v>20</v>
      </c>
      <c r="P164" s="4" t="s">
        <v>33</v>
      </c>
      <c r="Q164" s="4" t="s">
        <v>577</v>
      </c>
      <c r="R164" s="4">
        <v>163</v>
      </c>
      <c r="S164" s="4" t="s">
        <v>5</v>
      </c>
      <c r="T164" s="4" t="s">
        <v>660</v>
      </c>
      <c r="U164" s="4" t="s">
        <v>682</v>
      </c>
      <c r="V164" s="3" t="s">
        <v>218</v>
      </c>
      <c r="W164" s="4" t="s">
        <v>724</v>
      </c>
      <c r="X164" s="4" t="s">
        <v>20</v>
      </c>
      <c r="Y164" s="4" t="s">
        <v>5</v>
      </c>
      <c r="Z164" s="4" t="s">
        <v>17</v>
      </c>
      <c r="AA164" s="4">
        <v>10823</v>
      </c>
      <c r="AB164" s="4">
        <v>0</v>
      </c>
      <c r="AC164" s="4" t="s">
        <v>21</v>
      </c>
      <c r="AD164" s="4">
        <v>0</v>
      </c>
      <c r="AE164" s="4" t="s">
        <v>952</v>
      </c>
      <c r="AF164" s="4">
        <v>0</v>
      </c>
      <c r="AG164" s="4">
        <v>0</v>
      </c>
      <c r="AH164" s="4">
        <v>12</v>
      </c>
      <c r="AI164" s="4">
        <v>38</v>
      </c>
      <c r="AJ164" s="4">
        <v>70</v>
      </c>
      <c r="AK164" s="4">
        <v>81</v>
      </c>
      <c r="AL164" s="4">
        <v>49</v>
      </c>
      <c r="AM164" s="4">
        <v>25</v>
      </c>
      <c r="AN164" s="4">
        <v>30</v>
      </c>
    </row>
    <row r="165" spans="1:40" x14ac:dyDescent="0.3">
      <c r="A165" s="4" t="s">
        <v>14</v>
      </c>
      <c r="B165" s="4" t="s">
        <v>38</v>
      </c>
      <c r="C165" s="4">
        <v>2104</v>
      </c>
      <c r="D165" s="4">
        <v>426</v>
      </c>
      <c r="E165" s="4">
        <v>8143</v>
      </c>
      <c r="F165" s="4">
        <v>3</v>
      </c>
      <c r="G165" s="4">
        <v>210</v>
      </c>
      <c r="H165" s="4">
        <v>8276</v>
      </c>
      <c r="I165" s="4" t="s">
        <v>39</v>
      </c>
      <c r="J165" s="4">
        <v>15</v>
      </c>
      <c r="K165" s="4" t="s">
        <v>422</v>
      </c>
      <c r="L165" s="4">
        <v>560</v>
      </c>
      <c r="M165" s="4">
        <v>540</v>
      </c>
      <c r="N165" s="4" t="s">
        <v>486</v>
      </c>
      <c r="O165" s="4" t="s">
        <v>21</v>
      </c>
      <c r="P165" s="4">
        <v>0</v>
      </c>
      <c r="Q165" s="4" t="s">
        <v>578</v>
      </c>
      <c r="R165" s="4">
        <v>4247</v>
      </c>
      <c r="S165" s="4" t="s">
        <v>623</v>
      </c>
      <c r="T165" s="4" t="s">
        <v>19</v>
      </c>
      <c r="U165" s="4" t="s">
        <v>19</v>
      </c>
      <c r="V165" s="4" t="s">
        <v>5</v>
      </c>
      <c r="W165" s="4" t="s">
        <v>725</v>
      </c>
      <c r="X165" s="4" t="s">
        <v>21</v>
      </c>
      <c r="Y165" s="4" t="s">
        <v>775</v>
      </c>
      <c r="Z165" s="4" t="s">
        <v>809</v>
      </c>
      <c r="AA165" s="4">
        <v>197</v>
      </c>
      <c r="AB165" s="4">
        <v>1</v>
      </c>
      <c r="AC165" s="4" t="s">
        <v>26</v>
      </c>
      <c r="AD165" s="4">
        <v>414</v>
      </c>
      <c r="AE165" s="4" t="s">
        <v>953</v>
      </c>
      <c r="AF165" s="4">
        <v>513</v>
      </c>
      <c r="AG165" s="4">
        <v>6</v>
      </c>
      <c r="AH165" s="4">
        <v>31</v>
      </c>
      <c r="AI165" s="4">
        <v>1</v>
      </c>
      <c r="AJ165" s="4">
        <v>32</v>
      </c>
      <c r="AK165" s="4">
        <v>4</v>
      </c>
      <c r="AL165" s="4">
        <v>0</v>
      </c>
      <c r="AM165" s="4">
        <v>61</v>
      </c>
      <c r="AN165" s="4">
        <v>3</v>
      </c>
    </row>
    <row r="166" spans="1:40" x14ac:dyDescent="0.3">
      <c r="A166" s="4" t="s">
        <v>15</v>
      </c>
      <c r="B166" s="4" t="s">
        <v>31</v>
      </c>
      <c r="C166" s="4">
        <v>808</v>
      </c>
      <c r="D166" s="4">
        <v>322</v>
      </c>
      <c r="E166" s="4">
        <v>252</v>
      </c>
      <c r="F166" s="4">
        <v>16</v>
      </c>
      <c r="G166" s="4">
        <v>1962</v>
      </c>
      <c r="H166" s="6">
        <v>0.64180000000000004</v>
      </c>
      <c r="I166" s="4" t="s">
        <v>21</v>
      </c>
      <c r="J166" s="4">
        <v>31</v>
      </c>
      <c r="K166" s="4" t="s">
        <v>19</v>
      </c>
      <c r="L166" s="4">
        <v>171</v>
      </c>
      <c r="M166" s="4">
        <v>178</v>
      </c>
      <c r="N166" s="4" t="s">
        <v>487</v>
      </c>
      <c r="O166" s="4" t="s">
        <v>26</v>
      </c>
      <c r="P166" s="4">
        <v>771</v>
      </c>
      <c r="Q166" s="4" t="s">
        <v>31</v>
      </c>
      <c r="R166" s="4">
        <v>2369</v>
      </c>
      <c r="S166" s="4" t="s">
        <v>624</v>
      </c>
      <c r="T166" s="4" t="s">
        <v>20</v>
      </c>
      <c r="U166" s="4" t="s">
        <v>20</v>
      </c>
      <c r="V166" s="4" t="s">
        <v>698</v>
      </c>
      <c r="W166" s="4" t="s">
        <v>726</v>
      </c>
      <c r="X166" s="4" t="s">
        <v>26</v>
      </c>
      <c r="Y166" s="4" t="s">
        <v>776</v>
      </c>
      <c r="Z166" s="4" t="s">
        <v>19</v>
      </c>
      <c r="AA166" s="4">
        <v>4463</v>
      </c>
      <c r="AB166" s="4">
        <v>0</v>
      </c>
      <c r="AC166" s="4" t="s">
        <v>898</v>
      </c>
      <c r="AD166" s="4" t="s">
        <v>33</v>
      </c>
      <c r="AE166" s="4" t="s">
        <v>17</v>
      </c>
      <c r="AF166" s="4">
        <v>6</v>
      </c>
      <c r="AG166" s="4">
        <v>0</v>
      </c>
      <c r="AH166" s="4">
        <v>3</v>
      </c>
      <c r="AI166" s="4">
        <v>3</v>
      </c>
      <c r="AJ166" s="6">
        <v>0.45710000000000001</v>
      </c>
      <c r="AK166" s="4">
        <v>55</v>
      </c>
      <c r="AL166" s="4">
        <v>19</v>
      </c>
      <c r="AM166" s="4">
        <v>0</v>
      </c>
      <c r="AN166" s="4">
        <v>0</v>
      </c>
    </row>
    <row r="167" spans="1:40" x14ac:dyDescent="0.3">
      <c r="A167" s="4" t="s">
        <v>16</v>
      </c>
      <c r="B167" s="4" t="s">
        <v>39</v>
      </c>
      <c r="C167" s="4">
        <v>505</v>
      </c>
      <c r="D167" s="4">
        <v>7</v>
      </c>
      <c r="E167" s="4">
        <v>3644</v>
      </c>
      <c r="F167" s="4">
        <v>0</v>
      </c>
      <c r="G167" s="4">
        <v>5247</v>
      </c>
      <c r="H167" s="4">
        <v>12894</v>
      </c>
      <c r="I167" s="4" t="s">
        <v>26</v>
      </c>
      <c r="J167" s="4">
        <v>323</v>
      </c>
      <c r="K167" s="4" t="s">
        <v>20</v>
      </c>
      <c r="L167" s="4">
        <v>14</v>
      </c>
      <c r="M167" s="4">
        <v>359</v>
      </c>
      <c r="N167" s="4" t="s">
        <v>9</v>
      </c>
      <c r="O167" s="4" t="s">
        <v>35</v>
      </c>
      <c r="P167" s="4">
        <v>12</v>
      </c>
      <c r="Q167" s="4" t="s">
        <v>579</v>
      </c>
      <c r="R167" s="4">
        <v>85</v>
      </c>
      <c r="S167" s="4" t="s">
        <v>625</v>
      </c>
      <c r="T167" s="4" t="s">
        <v>21</v>
      </c>
      <c r="U167" s="4" t="s">
        <v>21</v>
      </c>
      <c r="V167" s="4" t="s">
        <v>538</v>
      </c>
      <c r="W167" s="4" t="s">
        <v>727</v>
      </c>
      <c r="X167" s="4" t="s">
        <v>35</v>
      </c>
      <c r="Y167" s="4" t="s">
        <v>777</v>
      </c>
      <c r="Z167" s="4" t="s">
        <v>20</v>
      </c>
      <c r="AA167" s="4">
        <v>6015</v>
      </c>
      <c r="AB167" s="4">
        <v>1</v>
      </c>
      <c r="AC167" s="4" t="s">
        <v>31</v>
      </c>
      <c r="AD167" s="4">
        <v>0</v>
      </c>
      <c r="AE167" s="4" t="s">
        <v>954</v>
      </c>
      <c r="AF167" s="4">
        <v>332</v>
      </c>
      <c r="AG167" s="4">
        <v>5</v>
      </c>
      <c r="AH167" s="4">
        <v>1</v>
      </c>
      <c r="AI167" s="4">
        <v>444</v>
      </c>
      <c r="AJ167" s="4">
        <v>70</v>
      </c>
      <c r="AK167" s="4">
        <v>19</v>
      </c>
      <c r="AL167" s="4">
        <v>30</v>
      </c>
      <c r="AM167" s="4">
        <v>0</v>
      </c>
      <c r="AN167" s="4">
        <v>0</v>
      </c>
    </row>
    <row r="168" spans="1:40" x14ac:dyDescent="0.3">
      <c r="A168" s="4" t="s">
        <v>17</v>
      </c>
      <c r="B168" s="4">
        <v>2278</v>
      </c>
      <c r="C168" s="4">
        <v>300</v>
      </c>
      <c r="D168" s="4">
        <v>3</v>
      </c>
      <c r="E168" s="4">
        <v>4027</v>
      </c>
      <c r="F168" s="4">
        <v>0</v>
      </c>
      <c r="G168" s="4">
        <v>72</v>
      </c>
      <c r="H168" s="4">
        <v>8242</v>
      </c>
      <c r="I168" s="4" t="s">
        <v>371</v>
      </c>
      <c r="J168" s="4">
        <v>2</v>
      </c>
      <c r="K168" s="4" t="s">
        <v>21</v>
      </c>
      <c r="L168" s="4">
        <v>33</v>
      </c>
      <c r="M168" s="4">
        <v>3</v>
      </c>
      <c r="N168" s="4" t="s">
        <v>488</v>
      </c>
      <c r="O168" s="4" t="s">
        <v>36</v>
      </c>
      <c r="P168" s="4">
        <v>459</v>
      </c>
      <c r="Q168" s="4">
        <v>1691</v>
      </c>
      <c r="R168" s="4">
        <v>66</v>
      </c>
      <c r="S168" s="4" t="s">
        <v>626</v>
      </c>
      <c r="T168" s="4" t="s">
        <v>26</v>
      </c>
      <c r="U168" s="4" t="s">
        <v>26</v>
      </c>
      <c r="V168" s="4" t="s">
        <v>699</v>
      </c>
      <c r="W168" s="4" t="s">
        <v>728</v>
      </c>
      <c r="X168" s="4" t="s">
        <v>36</v>
      </c>
      <c r="Y168" s="4" t="s">
        <v>778</v>
      </c>
      <c r="Z168" s="4" t="s">
        <v>21</v>
      </c>
      <c r="AA168" s="4">
        <v>86</v>
      </c>
      <c r="AB168" s="4">
        <v>0</v>
      </c>
      <c r="AC168" s="4" t="s">
        <v>899</v>
      </c>
      <c r="AD168" s="4">
        <v>410</v>
      </c>
      <c r="AE168" s="4" t="s">
        <v>19</v>
      </c>
      <c r="AF168" s="4">
        <v>167</v>
      </c>
      <c r="AG168" s="4">
        <v>1</v>
      </c>
      <c r="AH168" s="4">
        <v>68</v>
      </c>
      <c r="AI168" s="4">
        <v>214</v>
      </c>
      <c r="AJ168" s="4">
        <v>32</v>
      </c>
      <c r="AK168" s="4">
        <v>2</v>
      </c>
      <c r="AL168" s="4">
        <v>0</v>
      </c>
      <c r="AM168" s="4">
        <v>505</v>
      </c>
      <c r="AN168" s="4">
        <v>1947</v>
      </c>
    </row>
    <row r="169" spans="1:40" ht="18" x14ac:dyDescent="0.35">
      <c r="A169" s="4" t="s">
        <v>18</v>
      </c>
      <c r="B169" s="4">
        <v>922</v>
      </c>
      <c r="C169" s="4">
        <v>3</v>
      </c>
      <c r="D169" s="4">
        <v>13072</v>
      </c>
      <c r="E169" s="4">
        <v>123</v>
      </c>
      <c r="F169" s="4">
        <v>12443</v>
      </c>
      <c r="G169" s="4">
        <v>84</v>
      </c>
      <c r="H169" s="4">
        <v>202</v>
      </c>
      <c r="I169" s="4" t="s">
        <v>372</v>
      </c>
      <c r="J169" s="4">
        <v>2114</v>
      </c>
      <c r="K169" s="4" t="s">
        <v>26</v>
      </c>
      <c r="L169" s="4">
        <v>341</v>
      </c>
      <c r="M169" s="4">
        <v>2040</v>
      </c>
      <c r="N169" s="4" t="s">
        <v>489</v>
      </c>
      <c r="O169" s="4" t="s">
        <v>37</v>
      </c>
      <c r="P169" s="4">
        <v>292</v>
      </c>
      <c r="Q169" s="4">
        <v>492</v>
      </c>
      <c r="R169" s="1" t="s">
        <v>0</v>
      </c>
      <c r="S169" s="4" t="s">
        <v>627</v>
      </c>
      <c r="T169" s="4" t="s">
        <v>35</v>
      </c>
      <c r="U169" s="4" t="s">
        <v>35</v>
      </c>
      <c r="V169" s="4" t="s">
        <v>700</v>
      </c>
      <c r="W169" s="4" t="s">
        <v>729</v>
      </c>
      <c r="X169" s="4" t="s">
        <v>37</v>
      </c>
      <c r="Y169" s="4" t="s">
        <v>779</v>
      </c>
      <c r="Z169" s="4" t="s">
        <v>26</v>
      </c>
      <c r="AA169" s="4">
        <v>62</v>
      </c>
      <c r="AB169" s="4">
        <v>0</v>
      </c>
      <c r="AC169" s="4">
        <v>2455</v>
      </c>
      <c r="AD169" s="4">
        <v>16</v>
      </c>
      <c r="AE169" s="4" t="s">
        <v>20</v>
      </c>
      <c r="AF169" s="4">
        <v>7</v>
      </c>
      <c r="AG169" s="4">
        <v>0</v>
      </c>
      <c r="AH169" s="4">
        <v>18</v>
      </c>
      <c r="AI169" s="6">
        <v>0.48199999999999998</v>
      </c>
      <c r="AJ169" s="4">
        <v>0</v>
      </c>
      <c r="AK169" s="4">
        <v>1</v>
      </c>
      <c r="AL169" s="4">
        <v>0</v>
      </c>
      <c r="AM169" s="4">
        <v>193</v>
      </c>
      <c r="AN169" s="4">
        <v>737</v>
      </c>
    </row>
    <row r="170" spans="1:40" ht="18" x14ac:dyDescent="0.35">
      <c r="A170" s="4" t="s">
        <v>19</v>
      </c>
      <c r="B170" s="4">
        <v>127</v>
      </c>
      <c r="C170" s="4">
        <v>1853</v>
      </c>
      <c r="D170" s="4">
        <v>6835</v>
      </c>
      <c r="E170" s="4">
        <v>97</v>
      </c>
      <c r="F170" s="4">
        <v>7822</v>
      </c>
      <c r="G170" s="1" t="s">
        <v>0</v>
      </c>
      <c r="H170" s="4">
        <v>2083</v>
      </c>
      <c r="I170" s="4" t="s">
        <v>31</v>
      </c>
      <c r="J170" s="4">
        <v>817</v>
      </c>
      <c r="K170" s="4" t="s">
        <v>35</v>
      </c>
      <c r="L170" s="4">
        <v>1</v>
      </c>
      <c r="M170" s="4">
        <v>820</v>
      </c>
      <c r="N170" s="4" t="s">
        <v>17</v>
      </c>
      <c r="O170" s="4" t="s">
        <v>38</v>
      </c>
      <c r="P170" s="4">
        <v>3</v>
      </c>
      <c r="Q170" s="4">
        <v>217</v>
      </c>
      <c r="R170" s="2">
        <v>41219</v>
      </c>
      <c r="S170" s="4" t="s">
        <v>538</v>
      </c>
      <c r="T170" s="4" t="s">
        <v>36</v>
      </c>
      <c r="U170" s="4" t="s">
        <v>36</v>
      </c>
      <c r="V170" s="4" t="s">
        <v>701</v>
      </c>
      <c r="W170" s="4" t="s">
        <v>730</v>
      </c>
      <c r="X170" s="4" t="s">
        <v>38</v>
      </c>
      <c r="Y170" s="4" t="s">
        <v>780</v>
      </c>
      <c r="Z170" s="4" t="s">
        <v>35</v>
      </c>
      <c r="AA170" s="1" t="s">
        <v>0</v>
      </c>
      <c r="AB170" s="4">
        <v>0</v>
      </c>
      <c r="AC170" s="4">
        <v>949</v>
      </c>
      <c r="AD170" s="4">
        <v>155</v>
      </c>
      <c r="AE170" s="4" t="s">
        <v>21</v>
      </c>
      <c r="AF170" s="4">
        <v>1</v>
      </c>
      <c r="AG170" s="4">
        <v>0</v>
      </c>
      <c r="AH170" s="6">
        <v>0.26469999999999999</v>
      </c>
      <c r="AI170" s="4">
        <v>444</v>
      </c>
      <c r="AJ170" s="4">
        <v>26</v>
      </c>
      <c r="AK170" s="4">
        <v>339</v>
      </c>
      <c r="AL170" s="4">
        <v>283</v>
      </c>
      <c r="AM170" s="6">
        <v>0.38219999999999998</v>
      </c>
      <c r="AN170" s="6">
        <v>0.3785</v>
      </c>
    </row>
    <row r="171" spans="1:40" ht="18" x14ac:dyDescent="0.35">
      <c r="A171" s="4" t="s">
        <v>20</v>
      </c>
      <c r="B171" s="4">
        <v>18</v>
      </c>
      <c r="C171" s="4">
        <v>611</v>
      </c>
      <c r="D171" s="6">
        <v>0.52290000000000003</v>
      </c>
      <c r="E171" s="1" t="s">
        <v>0</v>
      </c>
      <c r="F171" s="6">
        <v>0.62860000000000005</v>
      </c>
      <c r="G171" s="2">
        <v>41219</v>
      </c>
      <c r="H171" s="4">
        <v>5826</v>
      </c>
      <c r="I171" s="4" t="s">
        <v>373</v>
      </c>
      <c r="J171" s="4">
        <v>136</v>
      </c>
      <c r="K171" s="4" t="s">
        <v>36</v>
      </c>
      <c r="L171" s="4">
        <v>2755</v>
      </c>
      <c r="M171" s="4">
        <v>229</v>
      </c>
      <c r="N171" s="4" t="s">
        <v>490</v>
      </c>
      <c r="O171" s="4" t="s">
        <v>31</v>
      </c>
      <c r="P171" s="4">
        <v>5</v>
      </c>
      <c r="Q171" s="4">
        <v>9</v>
      </c>
      <c r="R171" s="1" t="s">
        <v>1</v>
      </c>
      <c r="S171" s="4" t="s">
        <v>628</v>
      </c>
      <c r="T171" s="4" t="s">
        <v>37</v>
      </c>
      <c r="U171" s="4" t="s">
        <v>37</v>
      </c>
      <c r="V171" s="4" t="s">
        <v>702</v>
      </c>
      <c r="W171" s="4" t="s">
        <v>731</v>
      </c>
      <c r="X171" s="4" t="s">
        <v>31</v>
      </c>
      <c r="Y171" s="4" t="s">
        <v>9</v>
      </c>
      <c r="Z171" s="4" t="s">
        <v>36</v>
      </c>
      <c r="AA171" s="2">
        <v>41219</v>
      </c>
      <c r="AB171" s="4">
        <v>13359</v>
      </c>
      <c r="AC171" s="4">
        <v>174</v>
      </c>
      <c r="AD171" s="4">
        <v>228</v>
      </c>
      <c r="AE171" s="4" t="s">
        <v>26</v>
      </c>
      <c r="AF171" s="4">
        <v>14978</v>
      </c>
      <c r="AG171" s="4">
        <v>12937</v>
      </c>
      <c r="AH171" s="4">
        <v>68</v>
      </c>
      <c r="AI171" s="4">
        <v>211</v>
      </c>
      <c r="AJ171" s="4">
        <v>4</v>
      </c>
      <c r="AK171" s="4">
        <v>130</v>
      </c>
      <c r="AL171" s="4">
        <v>120</v>
      </c>
      <c r="AM171" s="4">
        <v>505</v>
      </c>
      <c r="AN171" s="4">
        <v>1947</v>
      </c>
    </row>
    <row r="172" spans="1:40" ht="18" x14ac:dyDescent="0.35">
      <c r="A172" s="4" t="s">
        <v>21</v>
      </c>
      <c r="B172" s="4">
        <v>65</v>
      </c>
      <c r="C172" s="4">
        <v>159</v>
      </c>
      <c r="D172" s="4">
        <v>13072</v>
      </c>
      <c r="E172" s="2">
        <v>41219</v>
      </c>
      <c r="F172" s="4">
        <v>12443</v>
      </c>
      <c r="G172" s="1" t="s">
        <v>1</v>
      </c>
      <c r="H172" s="4">
        <v>60</v>
      </c>
      <c r="I172" s="4">
        <v>1810</v>
      </c>
      <c r="J172" s="4">
        <v>16</v>
      </c>
      <c r="K172" s="4" t="s">
        <v>37</v>
      </c>
      <c r="L172" s="4">
        <v>1008</v>
      </c>
      <c r="M172" s="4">
        <v>16</v>
      </c>
      <c r="N172" s="4" t="s">
        <v>19</v>
      </c>
      <c r="O172" s="4" t="s">
        <v>39</v>
      </c>
      <c r="P172" s="4">
        <v>12557</v>
      </c>
      <c r="Q172" s="4">
        <v>31</v>
      </c>
      <c r="R172" s="3" t="s">
        <v>2</v>
      </c>
      <c r="S172" s="4" t="s">
        <v>538</v>
      </c>
      <c r="T172" s="4" t="s">
        <v>38</v>
      </c>
      <c r="U172" s="4" t="s">
        <v>38</v>
      </c>
      <c r="V172" s="4" t="s">
        <v>703</v>
      </c>
      <c r="W172" s="4" t="s">
        <v>11</v>
      </c>
      <c r="X172" s="4" t="s">
        <v>39</v>
      </c>
      <c r="Y172" s="4" t="s">
        <v>781</v>
      </c>
      <c r="Z172" s="4" t="s">
        <v>37</v>
      </c>
      <c r="AA172" s="1" t="s">
        <v>1</v>
      </c>
      <c r="AB172" s="4">
        <v>8476</v>
      </c>
      <c r="AC172" s="4">
        <v>29</v>
      </c>
      <c r="AD172" s="4">
        <v>7</v>
      </c>
      <c r="AE172" s="4" t="s">
        <v>35</v>
      </c>
      <c r="AF172" s="4">
        <v>9563</v>
      </c>
      <c r="AG172" s="4">
        <v>7507</v>
      </c>
      <c r="AH172" s="4">
        <v>18</v>
      </c>
      <c r="AI172" s="4">
        <v>7</v>
      </c>
      <c r="AJ172" s="4">
        <v>0</v>
      </c>
      <c r="AK172" s="6">
        <v>0.38350000000000001</v>
      </c>
      <c r="AL172" s="6">
        <v>0.42399999999999999</v>
      </c>
      <c r="AM172" s="4">
        <v>192</v>
      </c>
      <c r="AN172" s="4">
        <v>736</v>
      </c>
    </row>
    <row r="173" spans="1:40" ht="18" x14ac:dyDescent="0.35">
      <c r="A173" s="4" t="s">
        <v>26</v>
      </c>
      <c r="B173" s="4">
        <v>710</v>
      </c>
      <c r="C173" s="4">
        <v>13</v>
      </c>
      <c r="D173" s="4">
        <v>6787</v>
      </c>
      <c r="E173" s="1" t="s">
        <v>1</v>
      </c>
      <c r="F173" s="4">
        <v>7793</v>
      </c>
      <c r="G173" s="3" t="s">
        <v>2</v>
      </c>
      <c r="H173" s="4">
        <v>71</v>
      </c>
      <c r="I173" s="4">
        <v>707</v>
      </c>
      <c r="J173" s="4">
        <v>44</v>
      </c>
      <c r="K173" s="4" t="s">
        <v>38</v>
      </c>
      <c r="L173" s="4">
        <v>197</v>
      </c>
      <c r="M173" s="4">
        <v>29</v>
      </c>
      <c r="N173" s="4" t="s">
        <v>20</v>
      </c>
      <c r="O173" s="4">
        <v>1347</v>
      </c>
      <c r="P173" s="4">
        <v>7214</v>
      </c>
      <c r="Q173" s="4">
        <v>232</v>
      </c>
      <c r="R173" s="3" t="s">
        <v>592</v>
      </c>
      <c r="S173" s="4" t="s">
        <v>629</v>
      </c>
      <c r="T173" s="4" t="s">
        <v>31</v>
      </c>
      <c r="U173" s="4" t="s">
        <v>31</v>
      </c>
      <c r="V173" s="4" t="s">
        <v>704</v>
      </c>
      <c r="W173" s="4" t="s">
        <v>732</v>
      </c>
      <c r="X173" s="4">
        <v>561</v>
      </c>
      <c r="Y173" s="4" t="s">
        <v>318</v>
      </c>
      <c r="Z173" s="4" t="s">
        <v>38</v>
      </c>
      <c r="AA173" s="3" t="s">
        <v>2</v>
      </c>
      <c r="AB173" s="6">
        <v>0.63449999999999995</v>
      </c>
      <c r="AC173" s="4">
        <v>44</v>
      </c>
      <c r="AD173" s="4">
        <v>4</v>
      </c>
      <c r="AE173" s="4" t="s">
        <v>36</v>
      </c>
      <c r="AF173" s="6">
        <v>0.63849999999999996</v>
      </c>
      <c r="AG173" s="6">
        <v>0.58030000000000004</v>
      </c>
      <c r="AH173" s="4">
        <v>0</v>
      </c>
      <c r="AI173" s="4">
        <v>121</v>
      </c>
      <c r="AJ173" s="4">
        <v>2</v>
      </c>
      <c r="AK173" s="4">
        <v>339</v>
      </c>
      <c r="AL173" s="4">
        <v>283</v>
      </c>
      <c r="AM173" s="4">
        <v>0</v>
      </c>
      <c r="AN173" s="4">
        <v>18</v>
      </c>
    </row>
    <row r="174" spans="1:40" ht="18" x14ac:dyDescent="0.35">
      <c r="A174" s="4" t="s">
        <v>35</v>
      </c>
      <c r="B174" s="4">
        <v>2</v>
      </c>
      <c r="C174" s="4">
        <v>52</v>
      </c>
      <c r="D174" s="4">
        <v>205</v>
      </c>
      <c r="E174" s="3" t="s">
        <v>2</v>
      </c>
      <c r="F174" s="4">
        <v>224</v>
      </c>
      <c r="G174" s="3" t="s">
        <v>281</v>
      </c>
      <c r="H174" s="1" t="s">
        <v>0</v>
      </c>
      <c r="I174" s="4">
        <v>126</v>
      </c>
      <c r="J174" s="4">
        <v>621</v>
      </c>
      <c r="K174" s="4" t="s">
        <v>31</v>
      </c>
      <c r="L174" s="4">
        <v>15</v>
      </c>
      <c r="M174" s="4">
        <v>544</v>
      </c>
      <c r="N174" s="4" t="s">
        <v>21</v>
      </c>
      <c r="O174" s="4">
        <v>669</v>
      </c>
      <c r="P174" s="6">
        <v>0.57450000000000001</v>
      </c>
      <c r="Q174" s="4">
        <v>3</v>
      </c>
      <c r="R174" s="3" t="s">
        <v>218</v>
      </c>
      <c r="S174" s="4" t="s">
        <v>630</v>
      </c>
      <c r="T174" s="4" t="s">
        <v>39</v>
      </c>
      <c r="U174" s="4" t="s">
        <v>39</v>
      </c>
      <c r="V174" s="4" t="s">
        <v>705</v>
      </c>
      <c r="W174" s="4" t="s">
        <v>733</v>
      </c>
      <c r="X174" s="4">
        <v>209</v>
      </c>
      <c r="Y174" s="4" t="s">
        <v>782</v>
      </c>
      <c r="Z174" s="4" t="s">
        <v>31</v>
      </c>
      <c r="AA174" s="3" t="s">
        <v>821</v>
      </c>
      <c r="AB174" s="4">
        <v>13359</v>
      </c>
      <c r="AC174" s="4">
        <v>702</v>
      </c>
      <c r="AD174" s="4">
        <v>0</v>
      </c>
      <c r="AE174" s="4" t="s">
        <v>37</v>
      </c>
      <c r="AF174" s="4">
        <v>14978</v>
      </c>
      <c r="AG174" s="4">
        <v>12937</v>
      </c>
      <c r="AH174" s="4">
        <v>11</v>
      </c>
      <c r="AI174" s="4">
        <v>82</v>
      </c>
      <c r="AJ174" s="4">
        <v>1550</v>
      </c>
      <c r="AK174" s="4">
        <v>126</v>
      </c>
      <c r="AL174" s="4">
        <v>115</v>
      </c>
      <c r="AM174" s="4">
        <v>155</v>
      </c>
      <c r="AN174" s="4">
        <v>481</v>
      </c>
    </row>
    <row r="175" spans="1:40" ht="18" x14ac:dyDescent="0.35">
      <c r="A175" s="4" t="s">
        <v>36</v>
      </c>
      <c r="B175" s="4">
        <v>1121</v>
      </c>
      <c r="C175" s="4">
        <v>385</v>
      </c>
      <c r="D175" s="4">
        <v>2864</v>
      </c>
      <c r="E175" s="3" t="s">
        <v>166</v>
      </c>
      <c r="F175" s="4">
        <v>2145</v>
      </c>
      <c r="G175" s="3" t="s">
        <v>296</v>
      </c>
      <c r="H175" s="2">
        <v>41219</v>
      </c>
      <c r="I175" s="4">
        <v>7</v>
      </c>
      <c r="J175" s="4">
        <v>0</v>
      </c>
      <c r="K175" s="4" t="s">
        <v>39</v>
      </c>
      <c r="L175" s="4">
        <v>49</v>
      </c>
      <c r="M175" s="4">
        <v>2</v>
      </c>
      <c r="N175" s="4" t="s">
        <v>26</v>
      </c>
      <c r="O175" s="4">
        <v>249</v>
      </c>
      <c r="P175" s="4">
        <v>12557</v>
      </c>
      <c r="Q175" s="4">
        <v>1691</v>
      </c>
      <c r="R175" s="4" t="s">
        <v>5</v>
      </c>
      <c r="S175" s="4" t="s">
        <v>631</v>
      </c>
      <c r="T175" s="4" t="s">
        <v>21</v>
      </c>
      <c r="U175" s="4" t="s">
        <v>21</v>
      </c>
      <c r="V175" s="4" t="s">
        <v>706</v>
      </c>
      <c r="W175" s="4" t="s">
        <v>17</v>
      </c>
      <c r="X175" s="4">
        <v>65</v>
      </c>
      <c r="Y175" s="4" t="s">
        <v>783</v>
      </c>
      <c r="Z175" s="4" t="s">
        <v>39</v>
      </c>
      <c r="AA175" s="3" t="s">
        <v>218</v>
      </c>
      <c r="AB175" s="4">
        <v>8449</v>
      </c>
      <c r="AC175" s="4">
        <v>0</v>
      </c>
      <c r="AD175" s="4">
        <v>1</v>
      </c>
      <c r="AE175" s="4" t="s">
        <v>38</v>
      </c>
      <c r="AF175" s="4">
        <v>9528</v>
      </c>
      <c r="AG175" s="4">
        <v>7471</v>
      </c>
      <c r="AH175" s="4">
        <v>7</v>
      </c>
      <c r="AI175" s="4">
        <v>0</v>
      </c>
      <c r="AJ175" s="4">
        <v>701</v>
      </c>
      <c r="AK175" s="4">
        <v>2</v>
      </c>
      <c r="AL175" s="4">
        <v>5</v>
      </c>
      <c r="AM175" s="4">
        <v>35</v>
      </c>
      <c r="AN175" s="4">
        <v>220</v>
      </c>
    </row>
    <row r="176" spans="1:40" ht="18" x14ac:dyDescent="0.35">
      <c r="A176" s="4" t="s">
        <v>37</v>
      </c>
      <c r="B176" s="4">
        <v>524</v>
      </c>
      <c r="C176" s="4">
        <v>2</v>
      </c>
      <c r="D176" s="4">
        <v>3586</v>
      </c>
      <c r="E176" s="3" t="s">
        <v>80</v>
      </c>
      <c r="F176" s="4">
        <v>5254</v>
      </c>
      <c r="G176" s="4" t="s">
        <v>5</v>
      </c>
      <c r="H176" s="1" t="s">
        <v>1</v>
      </c>
      <c r="I176" s="4">
        <v>30</v>
      </c>
      <c r="J176" s="4">
        <v>2124</v>
      </c>
      <c r="K176" s="4" t="s">
        <v>21</v>
      </c>
      <c r="L176" s="4">
        <v>743</v>
      </c>
      <c r="M176" s="4">
        <v>2040</v>
      </c>
      <c r="N176" s="4" t="s">
        <v>35</v>
      </c>
      <c r="O176" s="4">
        <v>6</v>
      </c>
      <c r="P176" s="4">
        <v>7181</v>
      </c>
      <c r="Q176" s="4">
        <v>481</v>
      </c>
      <c r="R176" s="4" t="s">
        <v>593</v>
      </c>
      <c r="S176" s="4" t="s">
        <v>632</v>
      </c>
      <c r="T176" s="4" t="s">
        <v>26</v>
      </c>
      <c r="U176" s="4" t="s">
        <v>26</v>
      </c>
      <c r="V176" s="4" t="s">
        <v>707</v>
      </c>
      <c r="W176" s="4" t="s">
        <v>734</v>
      </c>
      <c r="X176" s="4">
        <v>4</v>
      </c>
      <c r="Y176" s="4" t="s">
        <v>784</v>
      </c>
      <c r="Z176" s="4">
        <v>1787</v>
      </c>
      <c r="AA176" s="4" t="s">
        <v>5</v>
      </c>
      <c r="AB176" s="4">
        <v>192</v>
      </c>
      <c r="AC176" s="4">
        <v>2455</v>
      </c>
      <c r="AD176" s="4" t="s">
        <v>33</v>
      </c>
      <c r="AE176" s="4" t="s">
        <v>31</v>
      </c>
      <c r="AF176" s="4">
        <v>271</v>
      </c>
      <c r="AG176" s="4">
        <v>269</v>
      </c>
      <c r="AH176" s="4">
        <v>0</v>
      </c>
      <c r="AI176" s="4">
        <v>1</v>
      </c>
      <c r="AJ176" s="6">
        <v>0.45229999999999998</v>
      </c>
      <c r="AK176" s="4">
        <v>56</v>
      </c>
      <c r="AL176" s="4">
        <v>52</v>
      </c>
      <c r="AM176" s="4">
        <v>2</v>
      </c>
      <c r="AN176" s="4">
        <v>12</v>
      </c>
    </row>
    <row r="177" spans="1:40" x14ac:dyDescent="0.3">
      <c r="A177" s="4" t="s">
        <v>38</v>
      </c>
      <c r="B177" s="4">
        <v>91</v>
      </c>
      <c r="C177" s="4">
        <v>1853</v>
      </c>
      <c r="D177" s="4">
        <v>60</v>
      </c>
      <c r="E177" s="4" t="s">
        <v>5</v>
      </c>
      <c r="F177" s="4">
        <v>63</v>
      </c>
      <c r="G177" s="4" t="s">
        <v>283</v>
      </c>
      <c r="H177" s="3" t="s">
        <v>2</v>
      </c>
      <c r="I177" s="4">
        <v>543</v>
      </c>
      <c r="J177" s="4">
        <v>818</v>
      </c>
      <c r="K177" s="4" t="s">
        <v>26</v>
      </c>
      <c r="L177" s="4">
        <v>4</v>
      </c>
      <c r="M177" s="4">
        <v>824</v>
      </c>
      <c r="N177" s="4" t="s">
        <v>36</v>
      </c>
      <c r="O177" s="4">
        <v>36</v>
      </c>
      <c r="P177" s="4">
        <v>155</v>
      </c>
      <c r="Q177" s="4">
        <v>320</v>
      </c>
      <c r="R177" s="4" t="s">
        <v>594</v>
      </c>
      <c r="S177" s="4" t="s">
        <v>17</v>
      </c>
      <c r="T177" s="4" t="s">
        <v>634</v>
      </c>
      <c r="U177" s="4" t="s">
        <v>683</v>
      </c>
      <c r="V177" s="4" t="s">
        <v>708</v>
      </c>
      <c r="W177" s="4" t="s">
        <v>19</v>
      </c>
      <c r="X177" s="4">
        <v>6</v>
      </c>
      <c r="Y177" s="4" t="s">
        <v>17</v>
      </c>
      <c r="Z177" s="4">
        <v>772</v>
      </c>
      <c r="AA177" s="4" t="s">
        <v>822</v>
      </c>
      <c r="AB177" s="4">
        <v>2188</v>
      </c>
      <c r="AC177" s="4">
        <v>846</v>
      </c>
      <c r="AD177" s="4">
        <v>0</v>
      </c>
      <c r="AE177" s="4" t="s">
        <v>39</v>
      </c>
      <c r="AF177" s="4">
        <v>5930</v>
      </c>
      <c r="AG177" s="4">
        <v>2716</v>
      </c>
      <c r="AH177" s="4">
        <v>0</v>
      </c>
      <c r="AI177" s="4">
        <v>0</v>
      </c>
      <c r="AJ177" s="4">
        <v>1550</v>
      </c>
      <c r="AK177" s="4">
        <v>67</v>
      </c>
      <c r="AL177" s="4">
        <v>57</v>
      </c>
      <c r="AM177" s="4">
        <v>0</v>
      </c>
      <c r="AN177" s="4">
        <v>5</v>
      </c>
    </row>
    <row r="178" spans="1:40" x14ac:dyDescent="0.3">
      <c r="A178" s="4" t="s">
        <v>31</v>
      </c>
      <c r="B178" s="4">
        <v>20</v>
      </c>
      <c r="C178" s="4">
        <v>607</v>
      </c>
      <c r="D178" s="4">
        <v>72</v>
      </c>
      <c r="E178" s="4" t="s">
        <v>167</v>
      </c>
      <c r="F178" s="4">
        <v>107</v>
      </c>
      <c r="G178" s="4" t="s">
        <v>284</v>
      </c>
      <c r="H178" s="3" t="s">
        <v>315</v>
      </c>
      <c r="I178" s="4">
        <v>1</v>
      </c>
      <c r="J178" s="4">
        <v>107</v>
      </c>
      <c r="K178" s="4" t="s">
        <v>423</v>
      </c>
      <c r="L178" s="4">
        <v>1434</v>
      </c>
      <c r="M178" s="4">
        <v>472</v>
      </c>
      <c r="N178" s="4" t="s">
        <v>37</v>
      </c>
      <c r="O178" s="4">
        <v>377</v>
      </c>
      <c r="P178" s="4">
        <v>4013</v>
      </c>
      <c r="Q178" s="4">
        <v>156</v>
      </c>
      <c r="R178" s="4" t="s">
        <v>595</v>
      </c>
      <c r="S178" s="4" t="s">
        <v>633</v>
      </c>
      <c r="T178" s="4" t="s">
        <v>635</v>
      </c>
      <c r="U178" s="4" t="s">
        <v>684</v>
      </c>
      <c r="V178" s="4" t="s">
        <v>17</v>
      </c>
      <c r="W178" s="4" t="s">
        <v>20</v>
      </c>
      <c r="X178" s="4">
        <v>133</v>
      </c>
      <c r="Y178" s="4" t="s">
        <v>785</v>
      </c>
      <c r="Z178" s="4">
        <v>140</v>
      </c>
      <c r="AA178" s="4" t="s">
        <v>823</v>
      </c>
      <c r="AB178" s="4">
        <v>5882</v>
      </c>
      <c r="AC178" s="4">
        <v>811</v>
      </c>
      <c r="AD178" s="4">
        <v>1</v>
      </c>
      <c r="AE178" s="4" t="s">
        <v>21</v>
      </c>
      <c r="AF178" s="4">
        <v>3095</v>
      </c>
      <c r="AG178" s="4">
        <v>4289</v>
      </c>
      <c r="AH178" s="4">
        <v>3477</v>
      </c>
      <c r="AI178" s="4">
        <v>1789</v>
      </c>
      <c r="AJ178" s="4">
        <v>696</v>
      </c>
      <c r="AK178" s="4">
        <v>1</v>
      </c>
      <c r="AL178" s="4">
        <v>0</v>
      </c>
      <c r="AM178" s="4">
        <v>272</v>
      </c>
      <c r="AN178" s="4">
        <v>280</v>
      </c>
    </row>
    <row r="179" spans="1:40" ht="18" x14ac:dyDescent="0.35">
      <c r="A179" s="4" t="s">
        <v>39</v>
      </c>
      <c r="B179" s="4">
        <v>50</v>
      </c>
      <c r="C179" s="4">
        <v>301</v>
      </c>
      <c r="D179" s="1" t="s">
        <v>0</v>
      </c>
      <c r="E179" s="4" t="s">
        <v>23</v>
      </c>
      <c r="F179" s="1" t="s">
        <v>0</v>
      </c>
      <c r="G179" s="4" t="s">
        <v>285</v>
      </c>
      <c r="H179" s="3" t="s">
        <v>296</v>
      </c>
      <c r="I179" s="4">
        <v>1810</v>
      </c>
      <c r="J179" s="4">
        <v>19</v>
      </c>
      <c r="K179" s="4" t="s">
        <v>424</v>
      </c>
      <c r="L179" s="4">
        <v>687</v>
      </c>
      <c r="M179" s="4">
        <v>349</v>
      </c>
      <c r="N179" s="4" t="s">
        <v>38</v>
      </c>
      <c r="O179" s="4">
        <v>1</v>
      </c>
      <c r="P179" s="4">
        <v>2876</v>
      </c>
      <c r="Q179" s="4">
        <v>5</v>
      </c>
      <c r="R179" s="4" t="s">
        <v>538</v>
      </c>
      <c r="S179" s="4" t="s">
        <v>19</v>
      </c>
      <c r="T179" s="4" t="s">
        <v>31</v>
      </c>
      <c r="U179" s="4" t="s">
        <v>31</v>
      </c>
      <c r="V179" s="4" t="s">
        <v>709</v>
      </c>
      <c r="W179" s="4" t="s">
        <v>21</v>
      </c>
      <c r="X179" s="4">
        <v>1</v>
      </c>
      <c r="Y179" s="4" t="s">
        <v>19</v>
      </c>
      <c r="Z179" s="4">
        <v>9</v>
      </c>
      <c r="AA179" s="4" t="s">
        <v>824</v>
      </c>
      <c r="AB179" s="4">
        <v>83</v>
      </c>
      <c r="AC179" s="4">
        <v>35</v>
      </c>
      <c r="AD179" s="4">
        <v>0</v>
      </c>
      <c r="AE179" s="4" t="s">
        <v>26</v>
      </c>
      <c r="AF179" s="4">
        <v>171</v>
      </c>
      <c r="AG179" s="4">
        <v>94</v>
      </c>
      <c r="AH179" s="4">
        <v>1599</v>
      </c>
      <c r="AI179" s="4" t="s">
        <v>33</v>
      </c>
      <c r="AJ179" s="4">
        <v>20</v>
      </c>
      <c r="AK179" s="4">
        <v>0</v>
      </c>
      <c r="AL179" s="4">
        <v>1</v>
      </c>
      <c r="AM179" s="4">
        <v>106</v>
      </c>
      <c r="AN179" s="4">
        <v>138</v>
      </c>
    </row>
    <row r="180" spans="1:40" ht="18" x14ac:dyDescent="0.35">
      <c r="A180" s="4" t="s">
        <v>21</v>
      </c>
      <c r="B180" s="4">
        <v>362</v>
      </c>
      <c r="C180" s="4">
        <v>305</v>
      </c>
      <c r="D180" s="2">
        <v>41219</v>
      </c>
      <c r="E180" s="4" t="s">
        <v>168</v>
      </c>
      <c r="F180" s="2">
        <v>41219</v>
      </c>
      <c r="G180" s="4" t="s">
        <v>286</v>
      </c>
      <c r="H180" s="4" t="s">
        <v>5</v>
      </c>
      <c r="I180" s="4">
        <v>691</v>
      </c>
      <c r="J180" s="4">
        <v>41</v>
      </c>
      <c r="K180" s="4" t="s">
        <v>31</v>
      </c>
      <c r="L180" s="4">
        <v>157</v>
      </c>
      <c r="M180" s="4">
        <v>3</v>
      </c>
      <c r="N180" s="4" t="s">
        <v>31</v>
      </c>
      <c r="O180" s="4">
        <v>1281</v>
      </c>
      <c r="P180" s="4">
        <v>74</v>
      </c>
      <c r="Q180" s="4">
        <v>1905</v>
      </c>
      <c r="R180" s="4" t="s">
        <v>596</v>
      </c>
      <c r="S180" s="4" t="s">
        <v>20</v>
      </c>
      <c r="T180" s="4" t="s">
        <v>636</v>
      </c>
      <c r="U180" s="4" t="s">
        <v>685</v>
      </c>
      <c r="V180" s="4" t="s">
        <v>19</v>
      </c>
      <c r="W180" s="4" t="s">
        <v>26</v>
      </c>
      <c r="X180" s="4">
        <v>2499</v>
      </c>
      <c r="Y180" s="4" t="s">
        <v>20</v>
      </c>
      <c r="Z180" s="4">
        <v>39</v>
      </c>
      <c r="AA180" s="4" t="s">
        <v>825</v>
      </c>
      <c r="AB180" s="4">
        <v>104</v>
      </c>
      <c r="AC180" s="4">
        <v>2475</v>
      </c>
      <c r="AD180" s="4">
        <v>1</v>
      </c>
      <c r="AE180" s="4" t="s">
        <v>955</v>
      </c>
      <c r="AF180" s="4">
        <v>61</v>
      </c>
      <c r="AG180" s="4">
        <v>103</v>
      </c>
      <c r="AH180" s="6">
        <v>0.45989999999999998</v>
      </c>
      <c r="AI180" s="4">
        <v>0</v>
      </c>
      <c r="AJ180" s="4">
        <v>424</v>
      </c>
      <c r="AK180" s="4">
        <v>141</v>
      </c>
      <c r="AL180" s="4">
        <v>136</v>
      </c>
      <c r="AM180" s="6">
        <v>0.38969999999999999</v>
      </c>
      <c r="AN180" s="6">
        <v>0.4929</v>
      </c>
    </row>
    <row r="181" spans="1:40" ht="18" x14ac:dyDescent="0.35">
      <c r="A181" s="4" t="s">
        <v>26</v>
      </c>
      <c r="B181" s="4">
        <v>1</v>
      </c>
      <c r="C181" s="4">
        <v>1</v>
      </c>
      <c r="D181" s="1" t="s">
        <v>1</v>
      </c>
      <c r="E181" s="4" t="s">
        <v>169</v>
      </c>
      <c r="F181" s="1" t="s">
        <v>1</v>
      </c>
      <c r="G181" s="4" t="s">
        <v>287</v>
      </c>
      <c r="H181" s="4" t="s">
        <v>316</v>
      </c>
      <c r="I181" s="4">
        <v>153</v>
      </c>
      <c r="J181" s="4">
        <v>651</v>
      </c>
      <c r="K181" s="4" t="s">
        <v>425</v>
      </c>
      <c r="L181" s="4">
        <v>12</v>
      </c>
      <c r="M181" s="4">
        <v>2102</v>
      </c>
      <c r="N181" s="4" t="s">
        <v>39</v>
      </c>
      <c r="O181" s="4">
        <v>356</v>
      </c>
      <c r="P181" s="4">
        <v>63</v>
      </c>
      <c r="Q181" s="4">
        <v>479</v>
      </c>
      <c r="R181" s="4" t="s">
        <v>597</v>
      </c>
      <c r="S181" s="4" t="s">
        <v>21</v>
      </c>
      <c r="T181" s="4">
        <v>2168</v>
      </c>
      <c r="U181" s="4">
        <v>1786</v>
      </c>
      <c r="V181" s="4" t="s">
        <v>20</v>
      </c>
      <c r="W181" s="4" t="s">
        <v>35</v>
      </c>
      <c r="X181" s="4">
        <v>1111</v>
      </c>
      <c r="Y181" s="4" t="s">
        <v>21</v>
      </c>
      <c r="Z181" s="4">
        <v>583</v>
      </c>
      <c r="AA181" s="4" t="s">
        <v>826</v>
      </c>
      <c r="AB181" s="1" t="s">
        <v>0</v>
      </c>
      <c r="AC181" s="4">
        <v>1046</v>
      </c>
      <c r="AD181" s="4">
        <v>0</v>
      </c>
      <c r="AE181" s="4" t="s">
        <v>31</v>
      </c>
      <c r="AF181" s="1" t="s">
        <v>0</v>
      </c>
      <c r="AG181" s="1" t="s">
        <v>0</v>
      </c>
      <c r="AH181" s="4">
        <v>3477</v>
      </c>
      <c r="AI181" s="4">
        <v>1781</v>
      </c>
      <c r="AJ181" s="4">
        <v>239</v>
      </c>
      <c r="AK181" s="4">
        <v>74</v>
      </c>
      <c r="AL181" s="4">
        <v>58</v>
      </c>
      <c r="AM181" s="4">
        <v>272</v>
      </c>
      <c r="AN181" s="4">
        <v>280</v>
      </c>
    </row>
    <row r="182" spans="1:40" ht="18" x14ac:dyDescent="0.35">
      <c r="A182" s="4" t="s">
        <v>40</v>
      </c>
      <c r="B182" s="4">
        <v>2647</v>
      </c>
      <c r="C182" s="4">
        <v>2889</v>
      </c>
      <c r="D182" s="3" t="s">
        <v>2</v>
      </c>
      <c r="E182" s="4" t="s">
        <v>170</v>
      </c>
      <c r="F182" s="3" t="s">
        <v>2</v>
      </c>
      <c r="G182" s="4" t="s">
        <v>288</v>
      </c>
      <c r="H182" s="4" t="s">
        <v>11</v>
      </c>
      <c r="I182" s="4">
        <v>537</v>
      </c>
      <c r="J182" s="4">
        <v>0</v>
      </c>
      <c r="K182" s="4">
        <v>970</v>
      </c>
      <c r="L182" s="4">
        <v>23</v>
      </c>
      <c r="M182" s="4">
        <v>694</v>
      </c>
      <c r="N182" s="4">
        <v>1287</v>
      </c>
      <c r="O182" s="4">
        <v>151</v>
      </c>
      <c r="P182" s="1" t="s">
        <v>0</v>
      </c>
      <c r="Q182" s="4">
        <v>218</v>
      </c>
      <c r="R182" s="4" t="s">
        <v>598</v>
      </c>
      <c r="S182" s="4" t="s">
        <v>26</v>
      </c>
      <c r="T182" s="4">
        <v>907</v>
      </c>
      <c r="U182" s="4">
        <v>849</v>
      </c>
      <c r="V182" s="4" t="s">
        <v>21</v>
      </c>
      <c r="W182" s="4" t="s">
        <v>36</v>
      </c>
      <c r="X182" s="4">
        <v>319</v>
      </c>
      <c r="Y182" s="4" t="s">
        <v>26</v>
      </c>
      <c r="Z182" s="4">
        <v>1</v>
      </c>
      <c r="AA182" s="4" t="s">
        <v>11</v>
      </c>
      <c r="AB182" s="2">
        <v>41219</v>
      </c>
      <c r="AC182" s="4">
        <v>181</v>
      </c>
      <c r="AD182" s="4">
        <v>0</v>
      </c>
      <c r="AE182" s="4" t="s">
        <v>956</v>
      </c>
      <c r="AF182" s="2">
        <v>41219</v>
      </c>
      <c r="AG182" s="2">
        <v>41219</v>
      </c>
      <c r="AH182" s="4">
        <v>1593</v>
      </c>
      <c r="AI182" s="4">
        <v>48</v>
      </c>
      <c r="AJ182" s="4">
        <v>11</v>
      </c>
      <c r="AK182" s="6">
        <v>0.52480000000000004</v>
      </c>
      <c r="AL182" s="6">
        <v>0.42649999999999999</v>
      </c>
      <c r="AM182" s="4">
        <v>106</v>
      </c>
      <c r="AN182" s="4">
        <v>136</v>
      </c>
    </row>
    <row r="183" spans="1:40" ht="18" x14ac:dyDescent="0.35">
      <c r="A183" s="4" t="s">
        <v>41</v>
      </c>
      <c r="B183" s="4">
        <v>1061</v>
      </c>
      <c r="C183" s="4">
        <v>1019</v>
      </c>
      <c r="D183" s="3" t="s">
        <v>136</v>
      </c>
      <c r="E183" s="4" t="s">
        <v>23</v>
      </c>
      <c r="F183" s="3" t="s">
        <v>203</v>
      </c>
      <c r="G183" s="4" t="s">
        <v>289</v>
      </c>
      <c r="H183" s="4" t="s">
        <v>317</v>
      </c>
      <c r="I183" s="4">
        <v>1</v>
      </c>
      <c r="J183" s="4">
        <v>1494</v>
      </c>
      <c r="K183" s="4">
        <v>357</v>
      </c>
      <c r="L183" s="4">
        <v>494</v>
      </c>
      <c r="M183" s="4">
        <v>248</v>
      </c>
      <c r="N183" s="4">
        <v>480</v>
      </c>
      <c r="O183" s="4">
        <v>5</v>
      </c>
      <c r="P183" s="2">
        <v>41219</v>
      </c>
      <c r="Q183" s="4">
        <v>8</v>
      </c>
      <c r="R183" s="4" t="s">
        <v>599</v>
      </c>
      <c r="S183" s="4" t="s">
        <v>35</v>
      </c>
      <c r="T183" s="4">
        <v>222</v>
      </c>
      <c r="U183" s="4">
        <v>209</v>
      </c>
      <c r="V183" s="4" t="s">
        <v>26</v>
      </c>
      <c r="W183" s="4" t="s">
        <v>37</v>
      </c>
      <c r="X183" s="4">
        <v>17</v>
      </c>
      <c r="Y183" s="4" t="s">
        <v>35</v>
      </c>
      <c r="Z183" s="4">
        <v>1721</v>
      </c>
      <c r="AA183" s="4" t="s">
        <v>827</v>
      </c>
      <c r="AB183" s="1" t="s">
        <v>1</v>
      </c>
      <c r="AC183" s="4">
        <v>22</v>
      </c>
      <c r="AD183" s="4">
        <v>0</v>
      </c>
      <c r="AE183" s="4">
        <v>1933</v>
      </c>
      <c r="AF183" s="1" t="s">
        <v>1</v>
      </c>
      <c r="AG183" s="1" t="s">
        <v>1</v>
      </c>
      <c r="AH183" s="4">
        <v>62</v>
      </c>
      <c r="AI183" s="4">
        <v>668</v>
      </c>
      <c r="AJ183" s="4">
        <v>2</v>
      </c>
      <c r="AK183" s="4">
        <v>141</v>
      </c>
      <c r="AL183" s="4">
        <v>136</v>
      </c>
      <c r="AM183" s="4">
        <v>0</v>
      </c>
      <c r="AN183" s="4">
        <v>4</v>
      </c>
    </row>
    <row r="184" spans="1:40" ht="18" x14ac:dyDescent="0.35">
      <c r="A184" s="4" t="s">
        <v>31</v>
      </c>
      <c r="B184" s="4">
        <v>256</v>
      </c>
      <c r="C184" s="4">
        <v>251</v>
      </c>
      <c r="D184" s="3" t="s">
        <v>34</v>
      </c>
      <c r="E184" s="4" t="s">
        <v>171</v>
      </c>
      <c r="F184" s="3" t="s">
        <v>218</v>
      </c>
      <c r="G184" s="4" t="s">
        <v>290</v>
      </c>
      <c r="H184" s="4" t="s">
        <v>318</v>
      </c>
      <c r="I184" s="4">
        <v>1454</v>
      </c>
      <c r="J184" s="4">
        <v>556</v>
      </c>
      <c r="K184" s="4">
        <v>54</v>
      </c>
      <c r="L184" s="4">
        <v>1</v>
      </c>
      <c r="M184" s="4">
        <v>7</v>
      </c>
      <c r="N184" s="4">
        <v>197</v>
      </c>
      <c r="O184" s="4">
        <v>12</v>
      </c>
      <c r="P184" s="1" t="s">
        <v>1</v>
      </c>
      <c r="Q184" s="4">
        <v>20</v>
      </c>
      <c r="R184" s="4" t="s">
        <v>600</v>
      </c>
      <c r="S184" s="4" t="s">
        <v>36</v>
      </c>
      <c r="T184" s="4">
        <v>14</v>
      </c>
      <c r="U184" s="4">
        <v>13</v>
      </c>
      <c r="V184" s="4" t="s">
        <v>35</v>
      </c>
      <c r="W184" s="4" t="s">
        <v>38</v>
      </c>
      <c r="X184" s="4">
        <v>44</v>
      </c>
      <c r="Y184" s="4" t="s">
        <v>36</v>
      </c>
      <c r="Z184" s="4">
        <v>791</v>
      </c>
      <c r="AA184" s="4" t="s">
        <v>828</v>
      </c>
      <c r="AB184" s="3" t="s">
        <v>2</v>
      </c>
      <c r="AC184" s="4">
        <v>48</v>
      </c>
      <c r="AD184" s="4">
        <v>15025</v>
      </c>
      <c r="AE184" s="4">
        <v>845</v>
      </c>
      <c r="AF184" s="3" t="s">
        <v>2</v>
      </c>
      <c r="AG184" s="3" t="s">
        <v>2</v>
      </c>
      <c r="AH184" s="4">
        <v>815</v>
      </c>
      <c r="AI184" s="4">
        <v>1041</v>
      </c>
      <c r="AJ184" s="4">
        <v>79</v>
      </c>
      <c r="AK184" s="4">
        <v>72</v>
      </c>
      <c r="AL184" s="4">
        <v>56</v>
      </c>
      <c r="AM184" s="4">
        <v>35</v>
      </c>
      <c r="AN184" s="4">
        <v>82</v>
      </c>
    </row>
    <row r="185" spans="1:40" x14ac:dyDescent="0.3">
      <c r="A185" s="4" t="s">
        <v>42</v>
      </c>
      <c r="B185" s="4">
        <v>22</v>
      </c>
      <c r="C185" s="4">
        <v>12</v>
      </c>
      <c r="D185" s="4" t="s">
        <v>5</v>
      </c>
      <c r="E185" s="4" t="s">
        <v>172</v>
      </c>
      <c r="F185" s="4" t="s">
        <v>5</v>
      </c>
      <c r="G185" s="4" t="s">
        <v>9</v>
      </c>
      <c r="H185" s="4" t="s">
        <v>319</v>
      </c>
      <c r="I185" s="4">
        <v>623</v>
      </c>
      <c r="J185" s="4">
        <v>75</v>
      </c>
      <c r="K185" s="4">
        <v>7</v>
      </c>
      <c r="L185" s="4">
        <v>0</v>
      </c>
      <c r="M185" s="4">
        <v>40</v>
      </c>
      <c r="N185" s="4">
        <v>6</v>
      </c>
      <c r="O185" s="4">
        <v>188</v>
      </c>
      <c r="P185" s="3" t="s">
        <v>2</v>
      </c>
      <c r="Q185" s="4">
        <v>232</v>
      </c>
      <c r="R185" s="4" t="s">
        <v>601</v>
      </c>
      <c r="S185" s="4" t="s">
        <v>37</v>
      </c>
      <c r="T185" s="4">
        <v>40</v>
      </c>
      <c r="U185" s="4">
        <v>36</v>
      </c>
      <c r="V185" s="4" t="s">
        <v>36</v>
      </c>
      <c r="W185" s="4" t="s">
        <v>31</v>
      </c>
      <c r="X185" s="4">
        <v>729</v>
      </c>
      <c r="Y185" s="4" t="s">
        <v>37</v>
      </c>
      <c r="Z185" s="4">
        <v>178</v>
      </c>
      <c r="AA185" s="4" t="s">
        <v>538</v>
      </c>
      <c r="AB185" s="3" t="s">
        <v>854</v>
      </c>
      <c r="AC185" s="4">
        <v>792</v>
      </c>
      <c r="AD185" s="4">
        <v>9538</v>
      </c>
      <c r="AE185" s="4">
        <v>366</v>
      </c>
      <c r="AF185" s="3" t="s">
        <v>972</v>
      </c>
      <c r="AG185" s="3" t="s">
        <v>1003</v>
      </c>
      <c r="AH185" s="4">
        <v>680</v>
      </c>
      <c r="AI185" s="4">
        <v>8</v>
      </c>
      <c r="AJ185" s="4">
        <v>36</v>
      </c>
      <c r="AK185" s="4">
        <v>1</v>
      </c>
      <c r="AL185" s="4">
        <v>5</v>
      </c>
      <c r="AM185" s="4">
        <v>71</v>
      </c>
      <c r="AN185" s="4">
        <v>47</v>
      </c>
    </row>
    <row r="186" spans="1:40" x14ac:dyDescent="0.3">
      <c r="A186" s="4">
        <v>2633</v>
      </c>
      <c r="B186" s="4">
        <v>73</v>
      </c>
      <c r="C186" s="4">
        <v>67</v>
      </c>
      <c r="D186" s="4" t="s">
        <v>137</v>
      </c>
      <c r="E186" s="4" t="s">
        <v>173</v>
      </c>
      <c r="F186" s="4" t="s">
        <v>205</v>
      </c>
      <c r="G186" s="4" t="s">
        <v>291</v>
      </c>
      <c r="H186" s="4" t="s">
        <v>320</v>
      </c>
      <c r="I186" s="4">
        <v>92</v>
      </c>
      <c r="J186" s="4">
        <v>11</v>
      </c>
      <c r="K186" s="4">
        <v>15</v>
      </c>
      <c r="L186" s="4">
        <v>1710</v>
      </c>
      <c r="M186" s="4">
        <v>397</v>
      </c>
      <c r="N186" s="4">
        <v>28</v>
      </c>
      <c r="O186" s="4">
        <v>0</v>
      </c>
      <c r="P186" s="3" t="s">
        <v>529</v>
      </c>
      <c r="Q186" s="4">
        <v>1</v>
      </c>
      <c r="R186" s="4" t="s">
        <v>602</v>
      </c>
      <c r="S186" s="4" t="s">
        <v>38</v>
      </c>
      <c r="T186" s="4">
        <v>630</v>
      </c>
      <c r="U186" s="4">
        <v>590</v>
      </c>
      <c r="V186" s="4" t="s">
        <v>37</v>
      </c>
      <c r="W186" s="4" t="s">
        <v>39</v>
      </c>
      <c r="X186" s="4">
        <v>2</v>
      </c>
      <c r="Y186" s="4" t="s">
        <v>38</v>
      </c>
      <c r="Z186" s="4">
        <v>21</v>
      </c>
      <c r="AA186" s="4" t="s">
        <v>829</v>
      </c>
      <c r="AB186" s="3" t="s">
        <v>218</v>
      </c>
      <c r="AC186" s="4">
        <v>3</v>
      </c>
      <c r="AD186" s="6">
        <v>0.63480000000000003</v>
      </c>
      <c r="AE186" s="4">
        <v>18</v>
      </c>
      <c r="AF186" s="3" t="s">
        <v>34</v>
      </c>
      <c r="AG186" s="3" t="s">
        <v>80</v>
      </c>
      <c r="AH186" s="4">
        <v>19</v>
      </c>
      <c r="AI186" s="4">
        <v>16</v>
      </c>
      <c r="AJ186" s="6">
        <v>0.45569999999999999</v>
      </c>
      <c r="AK186" s="4">
        <v>34</v>
      </c>
      <c r="AL186" s="4">
        <v>38</v>
      </c>
      <c r="AM186" s="4">
        <v>0</v>
      </c>
      <c r="AN186" s="4">
        <v>2</v>
      </c>
    </row>
    <row r="187" spans="1:40" x14ac:dyDescent="0.3">
      <c r="A187" s="4">
        <v>1071</v>
      </c>
      <c r="B187" s="4">
        <v>709</v>
      </c>
      <c r="C187" s="4">
        <v>684</v>
      </c>
      <c r="D187" s="4" t="s">
        <v>138</v>
      </c>
      <c r="E187" s="4" t="s">
        <v>174</v>
      </c>
      <c r="F187" s="4" t="s">
        <v>206</v>
      </c>
      <c r="G187" s="4" t="s">
        <v>292</v>
      </c>
      <c r="H187" s="4" t="s">
        <v>321</v>
      </c>
      <c r="I187" s="4">
        <v>10</v>
      </c>
      <c r="J187" s="4">
        <v>26</v>
      </c>
      <c r="K187" s="4">
        <v>280</v>
      </c>
      <c r="L187" s="4">
        <v>429</v>
      </c>
      <c r="M187" s="4">
        <v>2</v>
      </c>
      <c r="N187" s="4">
        <v>247</v>
      </c>
      <c r="O187" s="4">
        <v>1358</v>
      </c>
      <c r="P187" s="3" t="s">
        <v>296</v>
      </c>
      <c r="Q187" s="4">
        <v>1905</v>
      </c>
      <c r="R187" s="4" t="s">
        <v>292</v>
      </c>
      <c r="S187" s="4" t="s">
        <v>31</v>
      </c>
      <c r="T187" s="4">
        <v>1</v>
      </c>
      <c r="U187" s="4">
        <v>1</v>
      </c>
      <c r="V187" s="4" t="s">
        <v>38</v>
      </c>
      <c r="W187" s="4">
        <v>2240</v>
      </c>
      <c r="X187" s="4">
        <v>1869</v>
      </c>
      <c r="Y187" s="4" t="s">
        <v>31</v>
      </c>
      <c r="Z187" s="4">
        <v>35</v>
      </c>
      <c r="AA187" s="4" t="s">
        <v>830</v>
      </c>
      <c r="AB187" s="4" t="s">
        <v>5</v>
      </c>
      <c r="AC187" s="4">
        <v>2475</v>
      </c>
      <c r="AD187" s="4">
        <v>15025</v>
      </c>
      <c r="AE187" s="4">
        <v>55</v>
      </c>
      <c r="AF187" s="4" t="s">
        <v>5</v>
      </c>
      <c r="AG187" s="4" t="s">
        <v>5</v>
      </c>
      <c r="AH187" s="4">
        <v>17</v>
      </c>
      <c r="AI187" s="4">
        <v>0</v>
      </c>
      <c r="AJ187" s="4">
        <v>79</v>
      </c>
      <c r="AK187" s="4">
        <v>35</v>
      </c>
      <c r="AL187" s="4">
        <v>11</v>
      </c>
      <c r="AM187" s="4">
        <v>0</v>
      </c>
      <c r="AN187" s="4">
        <v>1</v>
      </c>
    </row>
    <row r="188" spans="1:40" x14ac:dyDescent="0.3">
      <c r="A188" s="4">
        <v>132</v>
      </c>
      <c r="B188" s="4">
        <v>1</v>
      </c>
      <c r="C188" s="4">
        <v>5</v>
      </c>
      <c r="D188" s="4" t="s">
        <v>139</v>
      </c>
      <c r="E188" s="4" t="s">
        <v>175</v>
      </c>
      <c r="F188" s="4" t="s">
        <v>207</v>
      </c>
      <c r="G188" s="4" t="s">
        <v>293</v>
      </c>
      <c r="H188" s="4">
        <v>2</v>
      </c>
      <c r="I188" s="4">
        <v>29</v>
      </c>
      <c r="J188" s="4">
        <v>444</v>
      </c>
      <c r="K188" s="4">
        <v>1</v>
      </c>
      <c r="L188" s="4">
        <v>43</v>
      </c>
      <c r="M188" s="4">
        <v>2102</v>
      </c>
      <c r="N188" s="4">
        <v>2</v>
      </c>
      <c r="O188" s="4">
        <v>464</v>
      </c>
      <c r="P188" s="4" t="s">
        <v>5</v>
      </c>
      <c r="Q188" s="4">
        <v>467</v>
      </c>
      <c r="R188" s="4" t="s">
        <v>603</v>
      </c>
      <c r="S188" s="4" t="s">
        <v>39</v>
      </c>
      <c r="T188" s="4">
        <v>2168</v>
      </c>
      <c r="U188" s="4">
        <v>1786</v>
      </c>
      <c r="V188" s="4" t="s">
        <v>31</v>
      </c>
      <c r="W188" s="4">
        <v>881</v>
      </c>
      <c r="X188" s="4">
        <v>906</v>
      </c>
      <c r="Y188" s="4" t="s">
        <v>39</v>
      </c>
      <c r="Z188" s="4">
        <v>553</v>
      </c>
      <c r="AA188" s="4" t="s">
        <v>831</v>
      </c>
      <c r="AB188" s="4" t="s">
        <v>855</v>
      </c>
      <c r="AC188" s="4">
        <v>938</v>
      </c>
      <c r="AD188" s="4">
        <v>9505</v>
      </c>
      <c r="AE188" s="4">
        <v>404</v>
      </c>
      <c r="AF188" s="4" t="s">
        <v>973</v>
      </c>
      <c r="AG188" s="4" t="s">
        <v>1004</v>
      </c>
      <c r="AH188" s="4">
        <v>3597</v>
      </c>
      <c r="AI188" s="4">
        <v>362</v>
      </c>
      <c r="AJ188" s="4">
        <v>36</v>
      </c>
      <c r="AK188" s="4">
        <v>2</v>
      </c>
      <c r="AL188" s="4">
        <v>2</v>
      </c>
      <c r="AM188" s="4">
        <v>248</v>
      </c>
      <c r="AN188" s="4">
        <v>369</v>
      </c>
    </row>
    <row r="189" spans="1:40" x14ac:dyDescent="0.3">
      <c r="A189" s="4">
        <v>18</v>
      </c>
      <c r="B189" s="4">
        <v>2149</v>
      </c>
      <c r="C189" s="4">
        <v>2889</v>
      </c>
      <c r="D189" s="4" t="s">
        <v>140</v>
      </c>
      <c r="E189" s="4" t="s">
        <v>23</v>
      </c>
      <c r="F189" s="4" t="s">
        <v>208</v>
      </c>
      <c r="G189" s="4" t="s">
        <v>294</v>
      </c>
      <c r="H189" s="4" t="s">
        <v>322</v>
      </c>
      <c r="I189" s="4">
        <v>489</v>
      </c>
      <c r="J189" s="4">
        <v>0</v>
      </c>
      <c r="K189" s="4">
        <v>970</v>
      </c>
      <c r="L189" s="4">
        <v>83</v>
      </c>
      <c r="M189" s="4">
        <v>685</v>
      </c>
      <c r="N189" s="4">
        <v>2248</v>
      </c>
      <c r="O189" s="4">
        <v>181</v>
      </c>
      <c r="P189" s="4" t="s">
        <v>530</v>
      </c>
      <c r="Q189" s="4">
        <v>314</v>
      </c>
      <c r="R189" s="4" t="s">
        <v>604</v>
      </c>
      <c r="S189" s="4" t="s">
        <v>21</v>
      </c>
      <c r="T189" s="4">
        <v>903</v>
      </c>
      <c r="U189" s="4">
        <v>829</v>
      </c>
      <c r="V189" s="4" t="s">
        <v>39</v>
      </c>
      <c r="W189" s="4">
        <v>251</v>
      </c>
      <c r="X189" s="4">
        <v>263</v>
      </c>
      <c r="Y189" s="4">
        <v>2372</v>
      </c>
      <c r="Z189" s="4">
        <v>4</v>
      </c>
      <c r="AA189" s="4" t="s">
        <v>832</v>
      </c>
      <c r="AB189" s="4" t="s">
        <v>9</v>
      </c>
      <c r="AC189" s="4">
        <v>898</v>
      </c>
      <c r="AD189" s="4">
        <v>218</v>
      </c>
      <c r="AE189" s="4">
        <v>2</v>
      </c>
      <c r="AF189" s="4" t="s">
        <v>974</v>
      </c>
      <c r="AG189" s="4" t="s">
        <v>1005</v>
      </c>
      <c r="AH189" s="4">
        <v>1611</v>
      </c>
      <c r="AI189" s="4" t="s">
        <v>33</v>
      </c>
      <c r="AJ189" s="4">
        <v>0</v>
      </c>
      <c r="AK189" s="4">
        <v>0</v>
      </c>
      <c r="AL189" s="4">
        <v>0</v>
      </c>
      <c r="AM189" s="4">
        <v>178</v>
      </c>
      <c r="AN189" s="4">
        <v>144</v>
      </c>
    </row>
    <row r="190" spans="1:40" x14ac:dyDescent="0.3">
      <c r="A190" s="4">
        <v>88</v>
      </c>
      <c r="B190" s="4">
        <v>965</v>
      </c>
      <c r="C190" s="4">
        <v>1021</v>
      </c>
      <c r="D190" s="4" t="s">
        <v>141</v>
      </c>
      <c r="E190" s="4" t="s">
        <v>176</v>
      </c>
      <c r="F190" s="4" t="s">
        <v>209</v>
      </c>
      <c r="G190" s="4" t="s">
        <v>17</v>
      </c>
      <c r="H190" s="4" t="s">
        <v>9</v>
      </c>
      <c r="I190" s="4">
        <v>3</v>
      </c>
      <c r="J190" s="4">
        <v>2023</v>
      </c>
      <c r="K190" s="4">
        <v>347</v>
      </c>
      <c r="L190" s="4">
        <v>1143</v>
      </c>
      <c r="M190" s="4">
        <v>437</v>
      </c>
      <c r="N190" s="4">
        <v>817</v>
      </c>
      <c r="O190" s="4">
        <v>6</v>
      </c>
      <c r="P190" s="4" t="s">
        <v>531</v>
      </c>
      <c r="Q190" s="4">
        <v>150</v>
      </c>
      <c r="R190" s="4" t="s">
        <v>17</v>
      </c>
      <c r="S190" s="4" t="s">
        <v>26</v>
      </c>
      <c r="T190" s="4">
        <v>528</v>
      </c>
      <c r="U190" s="4">
        <v>562</v>
      </c>
      <c r="V190" s="4">
        <v>946</v>
      </c>
      <c r="W190" s="4">
        <v>12</v>
      </c>
      <c r="X190" s="4">
        <v>11</v>
      </c>
      <c r="Y190" s="4">
        <v>1129</v>
      </c>
      <c r="Z190" s="4">
        <v>1903</v>
      </c>
      <c r="AA190" s="4" t="s">
        <v>17</v>
      </c>
      <c r="AB190" s="4" t="s">
        <v>856</v>
      </c>
      <c r="AC190" s="4">
        <v>40</v>
      </c>
      <c r="AD190" s="4">
        <v>3578</v>
      </c>
      <c r="AE190" s="4">
        <v>1933</v>
      </c>
      <c r="AF190" s="4" t="s">
        <v>975</v>
      </c>
      <c r="AG190" s="4" t="s">
        <v>1006</v>
      </c>
      <c r="AH190" s="6">
        <v>0.44790000000000002</v>
      </c>
      <c r="AI190" s="4">
        <v>0</v>
      </c>
      <c r="AJ190" s="4">
        <v>23</v>
      </c>
      <c r="AK190" s="4">
        <v>71</v>
      </c>
      <c r="AL190" s="4">
        <v>596</v>
      </c>
      <c r="AM190" s="6">
        <v>0.7177</v>
      </c>
      <c r="AN190" s="6">
        <v>0.39019999999999999</v>
      </c>
    </row>
    <row r="191" spans="1:40" x14ac:dyDescent="0.3">
      <c r="A191" s="4">
        <v>829</v>
      </c>
      <c r="B191" s="4">
        <v>199</v>
      </c>
      <c r="C191" s="4">
        <v>558</v>
      </c>
      <c r="D191" s="4" t="s">
        <v>142</v>
      </c>
      <c r="E191" s="4" t="s">
        <v>177</v>
      </c>
      <c r="F191" s="4" t="s">
        <v>210</v>
      </c>
      <c r="G191" s="4" t="s">
        <v>295</v>
      </c>
      <c r="H191" s="4" t="s">
        <v>323</v>
      </c>
      <c r="I191" s="4">
        <v>1454</v>
      </c>
      <c r="J191" s="4">
        <v>807</v>
      </c>
      <c r="K191" s="4">
        <v>62</v>
      </c>
      <c r="L191" s="4">
        <v>12</v>
      </c>
      <c r="M191" s="4">
        <v>247</v>
      </c>
      <c r="N191" s="4">
        <v>296</v>
      </c>
      <c r="O191" s="4">
        <v>26</v>
      </c>
      <c r="P191" s="4" t="s">
        <v>532</v>
      </c>
      <c r="Q191" s="4">
        <v>3</v>
      </c>
      <c r="R191" s="4" t="s">
        <v>605</v>
      </c>
      <c r="S191" s="4" t="s">
        <v>634</v>
      </c>
      <c r="T191" s="4">
        <v>371</v>
      </c>
      <c r="U191" s="4">
        <v>264</v>
      </c>
      <c r="V191" s="4">
        <v>402</v>
      </c>
      <c r="W191" s="4">
        <v>32</v>
      </c>
      <c r="X191" s="4">
        <v>32</v>
      </c>
      <c r="Y191" s="4">
        <v>339</v>
      </c>
      <c r="Z191" s="4">
        <v>921</v>
      </c>
      <c r="AA191" s="4" t="s">
        <v>833</v>
      </c>
      <c r="AB191" s="4" t="s">
        <v>857</v>
      </c>
      <c r="AC191" s="4">
        <v>2495</v>
      </c>
      <c r="AD191" s="4">
        <v>5492</v>
      </c>
      <c r="AE191" s="4">
        <v>716</v>
      </c>
      <c r="AF191" s="4" t="s">
        <v>976</v>
      </c>
      <c r="AG191" s="4" t="s">
        <v>1007</v>
      </c>
      <c r="AH191" s="4">
        <v>3597</v>
      </c>
      <c r="AI191" s="4">
        <v>357</v>
      </c>
      <c r="AJ191" s="4">
        <v>12</v>
      </c>
      <c r="AK191" s="4">
        <v>33</v>
      </c>
      <c r="AL191" s="4">
        <v>282</v>
      </c>
      <c r="AM191" s="4">
        <v>248</v>
      </c>
      <c r="AN191" s="4">
        <v>369</v>
      </c>
    </row>
    <row r="192" spans="1:40" x14ac:dyDescent="0.3">
      <c r="A192" s="4">
        <v>4</v>
      </c>
      <c r="B192" s="4">
        <v>26</v>
      </c>
      <c r="C192" s="4">
        <v>461</v>
      </c>
      <c r="D192" s="4" t="s">
        <v>143</v>
      </c>
      <c r="E192" s="4" t="s">
        <v>17</v>
      </c>
      <c r="F192" s="4" t="s">
        <v>211</v>
      </c>
      <c r="G192" s="4" t="s">
        <v>19</v>
      </c>
      <c r="H192" s="4" t="s">
        <v>9</v>
      </c>
      <c r="I192" s="4">
        <v>614</v>
      </c>
      <c r="J192" s="4">
        <v>142</v>
      </c>
      <c r="K192" s="4">
        <v>283</v>
      </c>
      <c r="L192" s="4">
        <v>0</v>
      </c>
      <c r="M192" s="4">
        <v>1</v>
      </c>
      <c r="N192" s="4">
        <v>18</v>
      </c>
      <c r="O192" s="4">
        <v>251</v>
      </c>
      <c r="P192" s="4" t="s">
        <v>533</v>
      </c>
      <c r="Q192" s="4">
        <v>1854</v>
      </c>
      <c r="R192" s="4" t="s">
        <v>19</v>
      </c>
      <c r="S192" s="4" t="s">
        <v>635</v>
      </c>
      <c r="T192" s="4">
        <v>4</v>
      </c>
      <c r="U192" s="4">
        <v>3</v>
      </c>
      <c r="V192" s="4">
        <v>111</v>
      </c>
      <c r="W192" s="4">
        <v>585</v>
      </c>
      <c r="X192" s="4">
        <v>599</v>
      </c>
      <c r="Y192" s="4">
        <v>23</v>
      </c>
      <c r="Z192" s="4">
        <v>200</v>
      </c>
      <c r="AA192" s="4" t="s">
        <v>19</v>
      </c>
      <c r="AB192" s="4" t="s">
        <v>858</v>
      </c>
      <c r="AC192" s="4">
        <v>1018</v>
      </c>
      <c r="AD192" s="4">
        <v>137</v>
      </c>
      <c r="AE192" s="4">
        <v>688</v>
      </c>
      <c r="AF192" s="4" t="s">
        <v>977</v>
      </c>
      <c r="AG192" s="4" t="s">
        <v>1008</v>
      </c>
      <c r="AH192" s="4">
        <v>1601</v>
      </c>
      <c r="AI192" s="4">
        <v>13</v>
      </c>
      <c r="AJ192" s="4">
        <v>0</v>
      </c>
      <c r="AK192" s="6">
        <v>0.46479999999999999</v>
      </c>
      <c r="AL192" s="6">
        <v>0.47320000000000001</v>
      </c>
      <c r="AM192" s="4">
        <v>177</v>
      </c>
      <c r="AN192" s="4">
        <v>144</v>
      </c>
    </row>
    <row r="193" spans="1:40" x14ac:dyDescent="0.3">
      <c r="A193" s="4">
        <v>2633</v>
      </c>
      <c r="B193" s="4">
        <v>72</v>
      </c>
      <c r="C193" s="4">
        <v>2</v>
      </c>
      <c r="D193" s="4" t="s">
        <v>144</v>
      </c>
      <c r="E193" s="4" t="s">
        <v>178</v>
      </c>
      <c r="F193" s="4" t="s">
        <v>212</v>
      </c>
      <c r="G193" s="4" t="s">
        <v>20</v>
      </c>
      <c r="H193" s="4" t="s">
        <v>324</v>
      </c>
      <c r="I193" s="4">
        <v>120</v>
      </c>
      <c r="J193" s="4">
        <v>13</v>
      </c>
      <c r="K193" s="4">
        <v>2</v>
      </c>
      <c r="L193" s="4">
        <v>297</v>
      </c>
      <c r="M193" s="4">
        <v>1574</v>
      </c>
      <c r="N193" s="4">
        <v>43</v>
      </c>
      <c r="O193" s="4">
        <v>0</v>
      </c>
      <c r="P193" s="4" t="s">
        <v>23</v>
      </c>
      <c r="Q193" s="4">
        <v>657</v>
      </c>
      <c r="R193" s="4" t="s">
        <v>20</v>
      </c>
      <c r="S193" s="4" t="s">
        <v>31</v>
      </c>
      <c r="T193" s="4">
        <v>2643</v>
      </c>
      <c r="U193" s="4">
        <v>1590</v>
      </c>
      <c r="V193" s="4">
        <v>10</v>
      </c>
      <c r="W193" s="4">
        <v>1</v>
      </c>
      <c r="X193" s="4">
        <v>1</v>
      </c>
      <c r="Y193" s="4">
        <v>49</v>
      </c>
      <c r="Z193" s="4">
        <v>8</v>
      </c>
      <c r="AA193" s="4" t="s">
        <v>20</v>
      </c>
      <c r="AB193" s="4" t="s">
        <v>859</v>
      </c>
      <c r="AC193" s="4">
        <v>179</v>
      </c>
      <c r="AD193" s="4">
        <v>80</v>
      </c>
      <c r="AE193" s="4">
        <v>28</v>
      </c>
      <c r="AF193" s="4" t="s">
        <v>978</v>
      </c>
      <c r="AG193" s="4" t="s">
        <v>1009</v>
      </c>
      <c r="AH193" s="4">
        <v>42</v>
      </c>
      <c r="AI193" s="4">
        <v>142</v>
      </c>
      <c r="AJ193" s="4">
        <v>1</v>
      </c>
      <c r="AK193" s="4">
        <v>71</v>
      </c>
      <c r="AL193" s="4">
        <v>596</v>
      </c>
      <c r="AM193" s="4">
        <v>5</v>
      </c>
      <c r="AN193" s="4">
        <v>6</v>
      </c>
    </row>
    <row r="194" spans="1:40" ht="18" x14ac:dyDescent="0.35">
      <c r="A194" s="4">
        <v>1080</v>
      </c>
      <c r="B194" s="4">
        <v>665</v>
      </c>
      <c r="C194" s="4">
        <v>4302</v>
      </c>
      <c r="D194" s="4" t="s">
        <v>145</v>
      </c>
      <c r="E194" s="4" t="s">
        <v>19</v>
      </c>
      <c r="F194" s="4" t="s">
        <v>213</v>
      </c>
      <c r="G194" s="4" t="s">
        <v>21</v>
      </c>
      <c r="H194" s="4" t="s">
        <v>17</v>
      </c>
      <c r="I194" s="4">
        <v>491</v>
      </c>
      <c r="J194" s="4">
        <v>57</v>
      </c>
      <c r="K194" s="4">
        <v>1304</v>
      </c>
      <c r="L194" s="4">
        <v>56</v>
      </c>
      <c r="M194" s="4">
        <v>507</v>
      </c>
      <c r="N194" s="4">
        <v>457</v>
      </c>
      <c r="O194" s="4">
        <v>1296</v>
      </c>
      <c r="P194" s="4" t="s">
        <v>534</v>
      </c>
      <c r="Q194" s="4">
        <v>270</v>
      </c>
      <c r="R194" s="4" t="s">
        <v>21</v>
      </c>
      <c r="S194" s="4" t="s">
        <v>636</v>
      </c>
      <c r="T194" s="4">
        <v>1288</v>
      </c>
      <c r="U194" s="4">
        <v>643</v>
      </c>
      <c r="V194" s="4">
        <v>31</v>
      </c>
      <c r="W194" s="4">
        <v>1469</v>
      </c>
      <c r="X194" s="4">
        <v>1830</v>
      </c>
      <c r="Y194" s="4">
        <v>718</v>
      </c>
      <c r="Z194" s="4">
        <v>26</v>
      </c>
      <c r="AA194" s="4" t="s">
        <v>21</v>
      </c>
      <c r="AB194" s="4" t="s">
        <v>860</v>
      </c>
      <c r="AC194" s="4">
        <v>28</v>
      </c>
      <c r="AD194" s="1" t="s">
        <v>0</v>
      </c>
      <c r="AE194" s="4">
        <v>1961</v>
      </c>
      <c r="AF194" s="4" t="s">
        <v>9</v>
      </c>
      <c r="AG194" s="4" t="s">
        <v>1010</v>
      </c>
      <c r="AH194" s="4">
        <v>900</v>
      </c>
      <c r="AI194" s="4">
        <v>191</v>
      </c>
      <c r="AJ194" s="4">
        <v>129</v>
      </c>
      <c r="AK194" s="4">
        <v>32</v>
      </c>
      <c r="AL194" s="4">
        <v>278</v>
      </c>
      <c r="AM194" s="4">
        <v>89</v>
      </c>
      <c r="AN194" s="4">
        <v>77</v>
      </c>
    </row>
    <row r="195" spans="1:40" ht="18" x14ac:dyDescent="0.35">
      <c r="A195" s="4">
        <v>740</v>
      </c>
      <c r="B195" s="4">
        <v>3</v>
      </c>
      <c r="C195" s="4">
        <v>566</v>
      </c>
      <c r="D195" s="4" t="s">
        <v>146</v>
      </c>
      <c r="E195" s="4" t="s">
        <v>20</v>
      </c>
      <c r="F195" s="4" t="s">
        <v>214</v>
      </c>
      <c r="G195" s="4" t="s">
        <v>26</v>
      </c>
      <c r="H195" s="4" t="s">
        <v>325</v>
      </c>
      <c r="I195" s="4">
        <v>3</v>
      </c>
      <c r="J195" s="4">
        <v>592</v>
      </c>
      <c r="K195" s="4">
        <v>526</v>
      </c>
      <c r="L195" s="4">
        <v>8</v>
      </c>
      <c r="M195" s="4">
        <v>169</v>
      </c>
      <c r="N195" s="4">
        <v>3</v>
      </c>
      <c r="O195" s="4">
        <v>439</v>
      </c>
      <c r="P195" s="4" t="s">
        <v>535</v>
      </c>
      <c r="Q195" s="4">
        <v>19</v>
      </c>
      <c r="R195" s="4" t="s">
        <v>26</v>
      </c>
      <c r="S195" s="4">
        <v>1894</v>
      </c>
      <c r="T195" s="4">
        <v>311</v>
      </c>
      <c r="U195" s="4">
        <v>171</v>
      </c>
      <c r="V195" s="4">
        <v>250</v>
      </c>
      <c r="W195" s="4">
        <v>731</v>
      </c>
      <c r="X195" s="4">
        <v>848</v>
      </c>
      <c r="Y195" s="4">
        <v>0</v>
      </c>
      <c r="Z195" s="4">
        <v>683</v>
      </c>
      <c r="AA195" s="4" t="s">
        <v>26</v>
      </c>
      <c r="AB195" s="4" t="s">
        <v>861</v>
      </c>
      <c r="AC195" s="4">
        <v>60</v>
      </c>
      <c r="AD195" s="2">
        <v>41219</v>
      </c>
      <c r="AE195" s="4">
        <v>743</v>
      </c>
      <c r="AF195" s="4" t="s">
        <v>979</v>
      </c>
      <c r="AG195" s="4" t="s">
        <v>17</v>
      </c>
      <c r="AH195" s="4">
        <v>619</v>
      </c>
      <c r="AI195" s="4">
        <v>6</v>
      </c>
      <c r="AJ195" s="4">
        <v>53</v>
      </c>
      <c r="AK195" s="4">
        <v>2</v>
      </c>
      <c r="AL195" s="4">
        <v>12</v>
      </c>
      <c r="AM195" s="4">
        <v>81</v>
      </c>
      <c r="AN195" s="4">
        <v>59</v>
      </c>
    </row>
    <row r="196" spans="1:40" ht="18" x14ac:dyDescent="0.35">
      <c r="A196" s="4">
        <v>336</v>
      </c>
      <c r="B196" s="4">
        <v>4668</v>
      </c>
      <c r="C196" s="4">
        <v>155</v>
      </c>
      <c r="D196" s="4" t="s">
        <v>147</v>
      </c>
      <c r="E196" s="4" t="s">
        <v>21</v>
      </c>
      <c r="F196" s="4" t="s">
        <v>215</v>
      </c>
      <c r="G196" s="4" t="s">
        <v>35</v>
      </c>
      <c r="H196" s="4" t="s">
        <v>326</v>
      </c>
      <c r="I196" s="4">
        <v>2082</v>
      </c>
      <c r="J196" s="4">
        <v>3</v>
      </c>
      <c r="K196" s="4">
        <v>87</v>
      </c>
      <c r="L196" s="4">
        <v>16</v>
      </c>
      <c r="M196" s="4">
        <v>9</v>
      </c>
      <c r="N196" s="4">
        <v>1530</v>
      </c>
      <c r="O196" s="4">
        <v>134</v>
      </c>
      <c r="P196" s="4" t="s">
        <v>536</v>
      </c>
      <c r="Q196" s="4">
        <v>32</v>
      </c>
      <c r="R196" s="4" t="s">
        <v>35</v>
      </c>
      <c r="S196" s="4">
        <v>953</v>
      </c>
      <c r="T196" s="4">
        <v>14</v>
      </c>
      <c r="U196" s="4">
        <v>10</v>
      </c>
      <c r="V196" s="4">
        <v>0</v>
      </c>
      <c r="W196" s="4">
        <v>205</v>
      </c>
      <c r="X196" s="4">
        <v>211</v>
      </c>
      <c r="Y196" s="4">
        <v>1478</v>
      </c>
      <c r="Z196" s="4">
        <v>4</v>
      </c>
      <c r="AA196" s="4" t="s">
        <v>35</v>
      </c>
      <c r="AB196" s="4" t="s">
        <v>862</v>
      </c>
      <c r="AC196" s="4">
        <v>750</v>
      </c>
      <c r="AD196" s="1" t="s">
        <v>1</v>
      </c>
      <c r="AE196" s="4">
        <v>265</v>
      </c>
      <c r="AF196" s="4" t="s">
        <v>980</v>
      </c>
      <c r="AG196" s="4" t="s">
        <v>1011</v>
      </c>
      <c r="AH196" s="4">
        <v>20</v>
      </c>
      <c r="AI196" s="4">
        <v>5</v>
      </c>
      <c r="AJ196" s="6">
        <v>0.41089999999999999</v>
      </c>
      <c r="AK196" s="4">
        <v>17</v>
      </c>
      <c r="AL196" s="4">
        <v>91</v>
      </c>
      <c r="AM196" s="4">
        <v>2</v>
      </c>
      <c r="AN196" s="4">
        <v>2</v>
      </c>
    </row>
    <row r="197" spans="1:40" x14ac:dyDescent="0.3">
      <c r="A197" s="4">
        <v>4</v>
      </c>
      <c r="B197" s="4">
        <v>1870</v>
      </c>
      <c r="C197" s="4">
        <v>12</v>
      </c>
      <c r="D197" s="4" t="s">
        <v>148</v>
      </c>
      <c r="E197" s="4" t="s">
        <v>26</v>
      </c>
      <c r="F197" s="4" t="s">
        <v>216</v>
      </c>
      <c r="G197" s="4" t="s">
        <v>36</v>
      </c>
      <c r="H197" s="4" t="s">
        <v>327</v>
      </c>
      <c r="I197" s="4">
        <v>650</v>
      </c>
      <c r="J197" s="4">
        <v>2323</v>
      </c>
      <c r="K197" s="4">
        <v>10</v>
      </c>
      <c r="L197" s="4">
        <v>215</v>
      </c>
      <c r="M197" s="4">
        <v>17</v>
      </c>
      <c r="N197" s="4">
        <v>518</v>
      </c>
      <c r="O197" s="4">
        <v>11</v>
      </c>
      <c r="P197" s="4" t="s">
        <v>537</v>
      </c>
      <c r="Q197" s="4">
        <v>334</v>
      </c>
      <c r="R197" s="4" t="s">
        <v>36</v>
      </c>
      <c r="S197" s="4">
        <v>431</v>
      </c>
      <c r="T197" s="4">
        <v>46</v>
      </c>
      <c r="U197" s="4">
        <v>26</v>
      </c>
      <c r="V197" s="4">
        <v>1682</v>
      </c>
      <c r="W197" s="4">
        <v>8</v>
      </c>
      <c r="X197" s="4">
        <v>13</v>
      </c>
      <c r="Y197" s="4">
        <v>558</v>
      </c>
      <c r="Z197" s="4">
        <v>1164</v>
      </c>
      <c r="AA197" s="4" t="s">
        <v>36</v>
      </c>
      <c r="AB197" s="4" t="s">
        <v>863</v>
      </c>
      <c r="AC197" s="4">
        <v>1</v>
      </c>
      <c r="AD197" s="3" t="s">
        <v>2</v>
      </c>
      <c r="AE197" s="4">
        <v>14</v>
      </c>
      <c r="AF197" s="4" t="s">
        <v>981</v>
      </c>
      <c r="AG197" s="4" t="s">
        <v>1012</v>
      </c>
      <c r="AH197" s="4">
        <v>20</v>
      </c>
      <c r="AI197" s="4">
        <v>0</v>
      </c>
      <c r="AJ197" s="4">
        <v>129</v>
      </c>
      <c r="AK197" s="4">
        <v>13</v>
      </c>
      <c r="AL197" s="4">
        <v>164</v>
      </c>
      <c r="AM197" s="4">
        <v>0</v>
      </c>
      <c r="AN197" s="4">
        <v>0</v>
      </c>
    </row>
    <row r="198" spans="1:40" x14ac:dyDescent="0.3">
      <c r="A198" s="4">
        <v>2913</v>
      </c>
      <c r="B198" s="4">
        <v>561</v>
      </c>
      <c r="C198" s="4">
        <v>51</v>
      </c>
      <c r="D198" s="4" t="s">
        <v>17</v>
      </c>
      <c r="E198" s="4" t="s">
        <v>35</v>
      </c>
      <c r="F198" s="4" t="s">
        <v>17</v>
      </c>
      <c r="G198" s="4" t="s">
        <v>37</v>
      </c>
      <c r="H198" s="4" t="s">
        <v>17</v>
      </c>
      <c r="I198" s="4">
        <v>66</v>
      </c>
      <c r="J198" s="4">
        <v>961</v>
      </c>
      <c r="K198" s="4">
        <v>15</v>
      </c>
      <c r="L198" s="4">
        <v>2</v>
      </c>
      <c r="M198" s="4">
        <v>312</v>
      </c>
      <c r="N198" s="4">
        <v>153</v>
      </c>
      <c r="O198" s="4">
        <v>22</v>
      </c>
      <c r="P198" s="4" t="s">
        <v>538</v>
      </c>
      <c r="Q198" s="4">
        <v>2</v>
      </c>
      <c r="R198" s="4" t="s">
        <v>37</v>
      </c>
      <c r="S198" s="4">
        <v>10</v>
      </c>
      <c r="T198" s="4">
        <v>911</v>
      </c>
      <c r="U198" s="4">
        <v>433</v>
      </c>
      <c r="V198" s="4">
        <v>646</v>
      </c>
      <c r="W198" s="4">
        <v>25</v>
      </c>
      <c r="X198" s="4">
        <v>33</v>
      </c>
      <c r="Y198" s="4">
        <v>144</v>
      </c>
      <c r="Z198" s="4">
        <v>468</v>
      </c>
      <c r="AA198" s="4" t="s">
        <v>37</v>
      </c>
      <c r="AB198" s="4" t="s">
        <v>23</v>
      </c>
      <c r="AC198" s="4">
        <v>2495</v>
      </c>
      <c r="AD198" s="3" t="s">
        <v>909</v>
      </c>
      <c r="AE198" s="4">
        <v>41</v>
      </c>
      <c r="AF198" s="4" t="s">
        <v>11</v>
      </c>
      <c r="AG198" s="4" t="s">
        <v>11</v>
      </c>
      <c r="AH198" s="4">
        <v>0</v>
      </c>
      <c r="AI198" s="4">
        <v>3</v>
      </c>
      <c r="AJ198" s="4">
        <v>53</v>
      </c>
      <c r="AK198" s="4">
        <v>0</v>
      </c>
      <c r="AL198" s="4">
        <v>5</v>
      </c>
      <c r="AM198" s="4">
        <v>60</v>
      </c>
      <c r="AN198" s="4">
        <v>262</v>
      </c>
    </row>
    <row r="199" spans="1:40" x14ac:dyDescent="0.3">
      <c r="A199" s="4">
        <v>459</v>
      </c>
      <c r="B199" s="4">
        <v>29</v>
      </c>
      <c r="C199" s="4">
        <v>348</v>
      </c>
      <c r="D199" s="4" t="s">
        <v>149</v>
      </c>
      <c r="E199" s="4" t="s">
        <v>36</v>
      </c>
      <c r="F199" s="4" t="s">
        <v>217</v>
      </c>
      <c r="G199" s="4" t="s">
        <v>38</v>
      </c>
      <c r="H199" s="4" t="s">
        <v>328</v>
      </c>
      <c r="I199" s="4">
        <v>23</v>
      </c>
      <c r="J199" s="4">
        <v>157</v>
      </c>
      <c r="K199" s="4">
        <v>414</v>
      </c>
      <c r="L199" s="4">
        <v>0</v>
      </c>
      <c r="M199" s="4">
        <v>0</v>
      </c>
      <c r="N199" s="4">
        <v>13</v>
      </c>
      <c r="O199" s="4">
        <v>271</v>
      </c>
      <c r="P199" s="4" t="s">
        <v>539</v>
      </c>
      <c r="Q199" s="4">
        <v>1854</v>
      </c>
      <c r="R199" s="4" t="s">
        <v>38</v>
      </c>
      <c r="S199" s="4">
        <v>34</v>
      </c>
      <c r="T199" s="4">
        <v>6</v>
      </c>
      <c r="U199" s="4">
        <v>3</v>
      </c>
      <c r="V199" s="4">
        <v>221</v>
      </c>
      <c r="W199" s="4">
        <v>492</v>
      </c>
      <c r="X199" s="4">
        <v>588</v>
      </c>
      <c r="Y199" s="4">
        <v>9</v>
      </c>
      <c r="Z199" s="4">
        <v>97</v>
      </c>
      <c r="AA199" s="4" t="s">
        <v>38</v>
      </c>
      <c r="AB199" s="4" t="s">
        <v>864</v>
      </c>
      <c r="AC199" s="4">
        <v>894</v>
      </c>
      <c r="AD199" s="3" t="s">
        <v>296</v>
      </c>
      <c r="AE199" s="4">
        <v>421</v>
      </c>
      <c r="AF199" s="4" t="s">
        <v>982</v>
      </c>
      <c r="AG199" s="4" t="s">
        <v>1013</v>
      </c>
      <c r="AH199" s="4">
        <v>2082</v>
      </c>
      <c r="AI199" s="4" t="s">
        <v>33</v>
      </c>
      <c r="AJ199" s="4">
        <v>0</v>
      </c>
      <c r="AK199" s="4">
        <v>0</v>
      </c>
      <c r="AL199" s="4">
        <v>6</v>
      </c>
      <c r="AM199" s="4">
        <v>42</v>
      </c>
      <c r="AN199" s="4">
        <v>114</v>
      </c>
    </row>
    <row r="200" spans="1:40" x14ac:dyDescent="0.3">
      <c r="A200" s="4">
        <v>69</v>
      </c>
      <c r="B200" s="4">
        <v>130</v>
      </c>
      <c r="C200" s="4">
        <v>0</v>
      </c>
      <c r="D200" s="4" t="s">
        <v>19</v>
      </c>
      <c r="E200" s="4" t="s">
        <v>37</v>
      </c>
      <c r="F200" s="4" t="s">
        <v>19</v>
      </c>
      <c r="G200" s="4" t="s">
        <v>31</v>
      </c>
      <c r="H200" s="4" t="s">
        <v>19</v>
      </c>
      <c r="I200" s="4">
        <v>34</v>
      </c>
      <c r="J200" s="4">
        <v>16</v>
      </c>
      <c r="K200" s="4">
        <v>0</v>
      </c>
      <c r="L200" s="4">
        <v>129</v>
      </c>
      <c r="M200" s="4">
        <v>1574</v>
      </c>
      <c r="N200" s="4">
        <v>24</v>
      </c>
      <c r="O200" s="4">
        <v>1</v>
      </c>
      <c r="P200" s="4" t="s">
        <v>540</v>
      </c>
      <c r="Q200" s="4">
        <v>642</v>
      </c>
      <c r="R200" s="4" t="s">
        <v>31</v>
      </c>
      <c r="S200" s="4">
        <v>472</v>
      </c>
      <c r="T200" s="4">
        <v>2643</v>
      </c>
      <c r="U200" s="4">
        <v>1590</v>
      </c>
      <c r="V200" s="4">
        <v>13</v>
      </c>
      <c r="W200" s="4">
        <v>1</v>
      </c>
      <c r="X200" s="4">
        <v>3</v>
      </c>
      <c r="Y200" s="4">
        <v>28</v>
      </c>
      <c r="Z200" s="4">
        <v>6</v>
      </c>
      <c r="AA200" s="4" t="s">
        <v>31</v>
      </c>
      <c r="AB200" s="4" t="s">
        <v>865</v>
      </c>
      <c r="AC200" s="4">
        <v>844</v>
      </c>
      <c r="AD200" s="4" t="s">
        <v>5</v>
      </c>
      <c r="AE200" s="4">
        <v>2</v>
      </c>
      <c r="AF200" s="4" t="s">
        <v>983</v>
      </c>
      <c r="AG200" s="4" t="s">
        <v>1014</v>
      </c>
      <c r="AH200" s="4" t="s">
        <v>33</v>
      </c>
      <c r="AI200" s="4">
        <v>0</v>
      </c>
      <c r="AJ200" s="4">
        <v>50</v>
      </c>
      <c r="AK200" s="4">
        <v>308</v>
      </c>
      <c r="AL200" s="4">
        <v>70</v>
      </c>
      <c r="AM200" s="6">
        <v>0.7</v>
      </c>
      <c r="AN200" s="6">
        <v>0.43509999999999999</v>
      </c>
    </row>
    <row r="201" spans="1:40" x14ac:dyDescent="0.3">
      <c r="A201" s="4">
        <v>15</v>
      </c>
      <c r="B201" s="4">
        <v>1143</v>
      </c>
      <c r="C201" s="4">
        <v>4302</v>
      </c>
      <c r="D201" s="4" t="s">
        <v>20</v>
      </c>
      <c r="E201" s="4" t="s">
        <v>38</v>
      </c>
      <c r="F201" s="4" t="s">
        <v>20</v>
      </c>
      <c r="G201" s="4" t="s">
        <v>39</v>
      </c>
      <c r="H201" s="4" t="s">
        <v>20</v>
      </c>
      <c r="I201" s="4">
        <v>524</v>
      </c>
      <c r="J201" s="4">
        <v>62</v>
      </c>
      <c r="K201" s="4">
        <v>1304</v>
      </c>
      <c r="L201" s="4">
        <v>39</v>
      </c>
      <c r="M201" s="4">
        <v>503</v>
      </c>
      <c r="N201" s="4">
        <v>328</v>
      </c>
      <c r="O201" s="4">
        <v>3253</v>
      </c>
      <c r="P201" s="4" t="s">
        <v>9</v>
      </c>
      <c r="Q201" s="4">
        <v>387</v>
      </c>
      <c r="R201" s="4" t="s">
        <v>39</v>
      </c>
      <c r="S201" s="4">
        <v>6</v>
      </c>
      <c r="T201" s="4">
        <v>1294</v>
      </c>
      <c r="U201" s="4">
        <v>632</v>
      </c>
      <c r="V201" s="4">
        <v>31</v>
      </c>
      <c r="W201" s="4">
        <v>1289</v>
      </c>
      <c r="X201" s="4">
        <v>1810</v>
      </c>
      <c r="Y201" s="4">
        <v>375</v>
      </c>
      <c r="Z201" s="4">
        <v>20</v>
      </c>
      <c r="AA201" s="4" t="s">
        <v>39</v>
      </c>
      <c r="AB201" s="4" t="s">
        <v>866</v>
      </c>
      <c r="AC201" s="4">
        <v>50</v>
      </c>
      <c r="AD201" s="4" t="s">
        <v>910</v>
      </c>
      <c r="AE201" s="4">
        <v>1961</v>
      </c>
      <c r="AF201" s="4" t="s">
        <v>984</v>
      </c>
      <c r="AG201" s="4" t="s">
        <v>1015</v>
      </c>
      <c r="AH201" s="4">
        <v>0</v>
      </c>
      <c r="AI201" s="4">
        <v>3</v>
      </c>
      <c r="AJ201" s="4">
        <v>3</v>
      </c>
      <c r="AK201" s="4">
        <v>116</v>
      </c>
      <c r="AL201" s="4">
        <v>48</v>
      </c>
      <c r="AM201" s="4">
        <v>60</v>
      </c>
      <c r="AN201" s="4">
        <v>262</v>
      </c>
    </row>
    <row r="202" spans="1:40" x14ac:dyDescent="0.3">
      <c r="A202" s="4">
        <v>37</v>
      </c>
      <c r="B202" s="4">
        <v>7</v>
      </c>
      <c r="C202" s="4">
        <v>564</v>
      </c>
      <c r="D202" s="4" t="s">
        <v>21</v>
      </c>
      <c r="E202" s="4" t="s">
        <v>31</v>
      </c>
      <c r="F202" s="4" t="s">
        <v>21</v>
      </c>
      <c r="G202" s="4" t="s">
        <v>21</v>
      </c>
      <c r="H202" s="4" t="s">
        <v>21</v>
      </c>
      <c r="I202" s="4">
        <v>3</v>
      </c>
      <c r="J202" s="4">
        <v>725</v>
      </c>
      <c r="K202" s="4">
        <v>505</v>
      </c>
      <c r="L202" s="4">
        <v>2</v>
      </c>
      <c r="M202" s="4">
        <v>333</v>
      </c>
      <c r="N202" s="4">
        <v>0</v>
      </c>
      <c r="O202" s="4">
        <v>1221</v>
      </c>
      <c r="P202" s="4" t="s">
        <v>541</v>
      </c>
      <c r="Q202" s="4">
        <v>254</v>
      </c>
      <c r="R202" s="4">
        <v>1321</v>
      </c>
      <c r="S202" s="4">
        <v>1894</v>
      </c>
      <c r="T202" s="4">
        <v>753</v>
      </c>
      <c r="U202" s="4">
        <v>416</v>
      </c>
      <c r="V202" s="4">
        <v>381</v>
      </c>
      <c r="W202" s="4">
        <v>630</v>
      </c>
      <c r="X202" s="4">
        <v>715</v>
      </c>
      <c r="Y202" s="4">
        <v>2</v>
      </c>
      <c r="Z202" s="4">
        <v>344</v>
      </c>
      <c r="AA202" s="4">
        <v>1681</v>
      </c>
      <c r="AB202" s="4" t="s">
        <v>867</v>
      </c>
      <c r="AC202" s="4">
        <v>1356</v>
      </c>
      <c r="AD202" s="4" t="s">
        <v>23</v>
      </c>
      <c r="AE202" s="4">
        <v>656</v>
      </c>
      <c r="AF202" s="4" t="s">
        <v>17</v>
      </c>
      <c r="AG202" s="4" t="s">
        <v>17</v>
      </c>
      <c r="AH202" s="4">
        <v>2072</v>
      </c>
      <c r="AI202" s="4">
        <v>0</v>
      </c>
      <c r="AJ202" s="4">
        <v>0</v>
      </c>
      <c r="AK202" s="6">
        <v>0.37659999999999999</v>
      </c>
      <c r="AL202" s="6">
        <v>0.68569999999999998</v>
      </c>
      <c r="AM202" s="4">
        <v>42</v>
      </c>
      <c r="AN202" s="4">
        <v>114</v>
      </c>
    </row>
    <row r="203" spans="1:40" x14ac:dyDescent="0.3">
      <c r="A203" s="4">
        <v>338</v>
      </c>
      <c r="B203" s="4">
        <v>1112</v>
      </c>
      <c r="C203" s="4">
        <v>375</v>
      </c>
      <c r="D203" s="4" t="s">
        <v>26</v>
      </c>
      <c r="E203" s="4" t="s">
        <v>39</v>
      </c>
      <c r="F203" s="4" t="s">
        <v>26</v>
      </c>
      <c r="G203" s="4" t="s">
        <v>26</v>
      </c>
      <c r="H203" s="4" t="s">
        <v>26</v>
      </c>
      <c r="I203" s="4">
        <v>2082</v>
      </c>
      <c r="J203" s="4">
        <v>1</v>
      </c>
      <c r="K203" s="4">
        <v>115</v>
      </c>
      <c r="L203" s="4">
        <v>6</v>
      </c>
      <c r="M203" s="4">
        <v>169</v>
      </c>
      <c r="N203" s="4">
        <v>1422</v>
      </c>
      <c r="O203" s="4">
        <v>421</v>
      </c>
      <c r="P203" s="4" t="s">
        <v>542</v>
      </c>
      <c r="Q203" s="4">
        <v>1</v>
      </c>
      <c r="R203" s="4">
        <v>477</v>
      </c>
      <c r="S203" s="4">
        <v>963</v>
      </c>
      <c r="T203" s="4">
        <v>537</v>
      </c>
      <c r="U203" s="4">
        <v>212</v>
      </c>
      <c r="V203" s="4">
        <v>0</v>
      </c>
      <c r="W203" s="4">
        <v>112</v>
      </c>
      <c r="X203" s="4">
        <v>205</v>
      </c>
      <c r="Y203" s="4">
        <v>2165</v>
      </c>
      <c r="Z203" s="4">
        <v>1</v>
      </c>
      <c r="AA203" s="4">
        <v>858</v>
      </c>
      <c r="AB203" s="4" t="s">
        <v>17</v>
      </c>
      <c r="AC203" s="4">
        <v>524</v>
      </c>
      <c r="AD203" s="4" t="s">
        <v>911</v>
      </c>
      <c r="AE203" s="4">
        <v>633</v>
      </c>
      <c r="AF203" s="4" t="s">
        <v>985</v>
      </c>
      <c r="AG203" s="4" t="s">
        <v>1016</v>
      </c>
      <c r="AH203" s="4">
        <v>45</v>
      </c>
      <c r="AI203" s="4">
        <v>2</v>
      </c>
      <c r="AJ203" s="4">
        <v>0</v>
      </c>
      <c r="AK203" s="4">
        <v>308</v>
      </c>
      <c r="AL203" s="4">
        <v>70</v>
      </c>
      <c r="AM203" s="4">
        <v>3</v>
      </c>
      <c r="AN203" s="4">
        <v>4</v>
      </c>
    </row>
    <row r="204" spans="1:40" x14ac:dyDescent="0.3">
      <c r="A204" s="4">
        <v>0</v>
      </c>
      <c r="B204" s="4">
        <v>515</v>
      </c>
      <c r="C204" s="4">
        <v>185</v>
      </c>
      <c r="D204" s="4" t="s">
        <v>35</v>
      </c>
      <c r="E204" s="4">
        <v>559</v>
      </c>
      <c r="F204" s="4" t="s">
        <v>35</v>
      </c>
      <c r="G204" s="4" t="s">
        <v>297</v>
      </c>
      <c r="H204" s="4" t="s">
        <v>35</v>
      </c>
      <c r="I204" s="4">
        <v>642</v>
      </c>
      <c r="J204" s="4">
        <v>0</v>
      </c>
      <c r="K204" s="4">
        <v>389</v>
      </c>
      <c r="L204" s="4">
        <v>81</v>
      </c>
      <c r="M204" s="4">
        <v>1</v>
      </c>
      <c r="N204" s="4">
        <v>694</v>
      </c>
      <c r="O204" s="4">
        <v>19</v>
      </c>
      <c r="P204" s="4" t="s">
        <v>17</v>
      </c>
      <c r="Q204" s="4">
        <v>1067</v>
      </c>
      <c r="R204" s="4">
        <v>203</v>
      </c>
      <c r="S204" s="4">
        <v>352</v>
      </c>
      <c r="T204" s="4">
        <v>4</v>
      </c>
      <c r="U204" s="4">
        <v>4</v>
      </c>
      <c r="V204" s="4">
        <v>1240</v>
      </c>
      <c r="W204" s="4">
        <v>6</v>
      </c>
      <c r="X204" s="4">
        <v>16</v>
      </c>
      <c r="Y204" s="4">
        <v>861</v>
      </c>
      <c r="Z204" s="4">
        <v>2928</v>
      </c>
      <c r="AA204" s="4">
        <v>199</v>
      </c>
      <c r="AB204" s="4" t="s">
        <v>868</v>
      </c>
      <c r="AC204" s="4">
        <v>110</v>
      </c>
      <c r="AD204" s="4" t="s">
        <v>912</v>
      </c>
      <c r="AE204" s="4">
        <v>23</v>
      </c>
      <c r="AF204" s="4" t="s">
        <v>19</v>
      </c>
      <c r="AG204" s="4" t="s">
        <v>19</v>
      </c>
      <c r="AH204" s="4">
        <v>1061</v>
      </c>
      <c r="AI204" s="4">
        <v>0</v>
      </c>
      <c r="AJ204" s="4">
        <v>250</v>
      </c>
      <c r="AK204" s="4">
        <v>115</v>
      </c>
      <c r="AL204" s="4">
        <v>47</v>
      </c>
      <c r="AM204" s="4">
        <v>32</v>
      </c>
      <c r="AN204" s="4">
        <v>68</v>
      </c>
    </row>
    <row r="205" spans="1:40" x14ac:dyDescent="0.3">
      <c r="A205" s="4">
        <v>2913</v>
      </c>
      <c r="B205" s="4">
        <v>109</v>
      </c>
      <c r="C205" s="4">
        <v>4</v>
      </c>
      <c r="D205" s="4" t="s">
        <v>36</v>
      </c>
      <c r="E205" s="4">
        <v>167</v>
      </c>
      <c r="F205" s="4" t="s">
        <v>36</v>
      </c>
      <c r="G205" s="4" t="s">
        <v>31</v>
      </c>
      <c r="H205" s="4" t="s">
        <v>36</v>
      </c>
      <c r="I205" s="4">
        <v>124</v>
      </c>
      <c r="J205" s="4">
        <v>882</v>
      </c>
      <c r="K205" s="4">
        <v>1</v>
      </c>
      <c r="L205" s="4">
        <v>1</v>
      </c>
      <c r="M205" s="4">
        <v>2171</v>
      </c>
      <c r="N205" s="4">
        <v>271</v>
      </c>
      <c r="O205" s="4">
        <v>63</v>
      </c>
      <c r="P205" s="4" t="s">
        <v>543</v>
      </c>
      <c r="Q205" s="4">
        <v>266</v>
      </c>
      <c r="R205" s="4">
        <v>11</v>
      </c>
      <c r="S205" s="4">
        <v>607</v>
      </c>
      <c r="T205" s="4">
        <v>1492</v>
      </c>
      <c r="U205" s="4">
        <v>1943</v>
      </c>
      <c r="V205" s="4">
        <v>303</v>
      </c>
      <c r="W205" s="4">
        <v>15</v>
      </c>
      <c r="X205" s="4">
        <v>28</v>
      </c>
      <c r="Y205" s="4">
        <v>251</v>
      </c>
      <c r="Z205" s="4">
        <v>1130</v>
      </c>
      <c r="AA205" s="4">
        <v>13</v>
      </c>
      <c r="AB205" s="4" t="s">
        <v>19</v>
      </c>
      <c r="AC205" s="4">
        <v>14</v>
      </c>
      <c r="AD205" s="4" t="s">
        <v>318</v>
      </c>
      <c r="AE205" s="4">
        <v>1210</v>
      </c>
      <c r="AF205" s="4" t="s">
        <v>20</v>
      </c>
      <c r="AG205" s="4" t="s">
        <v>20</v>
      </c>
      <c r="AH205" s="4">
        <v>907</v>
      </c>
      <c r="AI205" s="4">
        <v>0</v>
      </c>
      <c r="AJ205" s="4">
        <v>76</v>
      </c>
      <c r="AK205" s="4">
        <v>2</v>
      </c>
      <c r="AL205" s="4">
        <v>2</v>
      </c>
      <c r="AM205" s="4">
        <v>7</v>
      </c>
      <c r="AN205" s="4">
        <v>41</v>
      </c>
    </row>
    <row r="206" spans="1:40" x14ac:dyDescent="0.3">
      <c r="A206" s="4">
        <v>453</v>
      </c>
      <c r="B206" s="4">
        <v>17</v>
      </c>
      <c r="C206" s="4">
        <v>1279</v>
      </c>
      <c r="D206" s="4" t="s">
        <v>37</v>
      </c>
      <c r="E206" s="4">
        <v>29</v>
      </c>
      <c r="F206" s="4" t="s">
        <v>37</v>
      </c>
      <c r="G206" s="4" t="s">
        <v>298</v>
      </c>
      <c r="H206" s="4" t="s">
        <v>37</v>
      </c>
      <c r="I206" s="4">
        <v>518</v>
      </c>
      <c r="J206" s="4">
        <v>136</v>
      </c>
      <c r="K206" s="4">
        <v>1300</v>
      </c>
      <c r="L206" s="4">
        <v>11847</v>
      </c>
      <c r="M206" s="4">
        <v>531</v>
      </c>
      <c r="N206" s="4">
        <v>19</v>
      </c>
      <c r="O206" s="4">
        <v>715</v>
      </c>
      <c r="P206" s="4" t="s">
        <v>19</v>
      </c>
      <c r="Q206" s="4">
        <v>99</v>
      </c>
      <c r="R206" s="4">
        <v>21</v>
      </c>
      <c r="S206" s="4">
        <v>4</v>
      </c>
      <c r="T206" s="4">
        <v>621</v>
      </c>
      <c r="U206" s="4">
        <v>969</v>
      </c>
      <c r="V206" s="4">
        <v>80</v>
      </c>
      <c r="W206" s="4">
        <v>495</v>
      </c>
      <c r="X206" s="4">
        <v>465</v>
      </c>
      <c r="Y206" s="4">
        <v>14</v>
      </c>
      <c r="Z206" s="4">
        <v>270</v>
      </c>
      <c r="AA206" s="4">
        <v>39</v>
      </c>
      <c r="AB206" s="4" t="s">
        <v>20</v>
      </c>
      <c r="AC206" s="4">
        <v>30</v>
      </c>
      <c r="AD206" s="4" t="s">
        <v>913</v>
      </c>
      <c r="AE206" s="4">
        <v>623</v>
      </c>
      <c r="AF206" s="4" t="s">
        <v>21</v>
      </c>
      <c r="AG206" s="4" t="s">
        <v>21</v>
      </c>
      <c r="AH206" s="4">
        <v>40</v>
      </c>
      <c r="AI206" s="4">
        <v>1</v>
      </c>
      <c r="AJ206" s="6">
        <v>0.30399999999999999</v>
      </c>
      <c r="AK206" s="4">
        <v>75</v>
      </c>
      <c r="AL206" s="4">
        <v>31</v>
      </c>
      <c r="AM206" s="4">
        <v>0</v>
      </c>
      <c r="AN206" s="4">
        <v>1</v>
      </c>
    </row>
    <row r="207" spans="1:40" x14ac:dyDescent="0.3">
      <c r="A207" s="4">
        <v>337</v>
      </c>
      <c r="B207" s="4">
        <v>42</v>
      </c>
      <c r="C207" s="4">
        <v>523</v>
      </c>
      <c r="D207" s="4" t="s">
        <v>38</v>
      </c>
      <c r="E207" s="4">
        <v>7</v>
      </c>
      <c r="F207" s="4" t="s">
        <v>38</v>
      </c>
      <c r="G207" s="4">
        <v>1914</v>
      </c>
      <c r="H207" s="4" t="s">
        <v>38</v>
      </c>
      <c r="I207" s="4">
        <v>0</v>
      </c>
      <c r="J207" s="4">
        <v>17</v>
      </c>
      <c r="K207" s="4">
        <v>609</v>
      </c>
      <c r="L207" s="4">
        <v>5947</v>
      </c>
      <c r="M207" s="4">
        <v>175</v>
      </c>
      <c r="N207" s="4">
        <v>20</v>
      </c>
      <c r="O207" s="4">
        <v>3</v>
      </c>
      <c r="P207" s="4" t="s">
        <v>20</v>
      </c>
      <c r="Q207" s="4">
        <v>7</v>
      </c>
      <c r="R207" s="4">
        <v>239</v>
      </c>
      <c r="S207" s="4">
        <v>1683</v>
      </c>
      <c r="T207" s="4">
        <v>182</v>
      </c>
      <c r="U207" s="4">
        <v>235</v>
      </c>
      <c r="V207" s="4">
        <v>8</v>
      </c>
      <c r="W207" s="4">
        <v>2</v>
      </c>
      <c r="X207" s="4">
        <v>1</v>
      </c>
      <c r="Y207" s="4">
        <v>46</v>
      </c>
      <c r="Z207" s="4">
        <v>15</v>
      </c>
      <c r="AA207" s="4">
        <v>605</v>
      </c>
      <c r="AB207" s="4" t="s">
        <v>21</v>
      </c>
      <c r="AC207" s="4">
        <v>370</v>
      </c>
      <c r="AD207" s="4" t="s">
        <v>914</v>
      </c>
      <c r="AE207" s="4">
        <v>283</v>
      </c>
      <c r="AF207" s="4" t="s">
        <v>26</v>
      </c>
      <c r="AG207" s="4" t="s">
        <v>26</v>
      </c>
      <c r="AH207" s="4">
        <v>19</v>
      </c>
      <c r="AI207" s="4">
        <v>12426</v>
      </c>
      <c r="AJ207" s="4">
        <v>250</v>
      </c>
      <c r="AK207" s="4">
        <v>35</v>
      </c>
      <c r="AL207" s="4">
        <v>14</v>
      </c>
      <c r="AM207" s="4">
        <v>0</v>
      </c>
      <c r="AN207" s="4">
        <v>0</v>
      </c>
    </row>
    <row r="208" spans="1:40" x14ac:dyDescent="0.3">
      <c r="A208" s="4">
        <v>116</v>
      </c>
      <c r="B208" s="4">
        <v>345</v>
      </c>
      <c r="C208" s="4">
        <v>54</v>
      </c>
      <c r="D208" s="4" t="s">
        <v>31</v>
      </c>
      <c r="E208" s="4">
        <v>11</v>
      </c>
      <c r="F208" s="4" t="s">
        <v>31</v>
      </c>
      <c r="G208" s="4">
        <v>665</v>
      </c>
      <c r="H208" s="4" t="s">
        <v>31</v>
      </c>
      <c r="I208" s="4">
        <v>1394</v>
      </c>
      <c r="J208" s="4">
        <v>40</v>
      </c>
      <c r="K208" s="4">
        <v>89</v>
      </c>
      <c r="L208" s="4">
        <v>1318</v>
      </c>
      <c r="M208" s="4">
        <v>6</v>
      </c>
      <c r="N208" s="4">
        <v>383</v>
      </c>
      <c r="O208" s="4">
        <v>1849</v>
      </c>
      <c r="P208" s="4" t="s">
        <v>21</v>
      </c>
      <c r="Q208" s="4">
        <v>15</v>
      </c>
      <c r="R208" s="4">
        <v>3</v>
      </c>
      <c r="S208" s="4">
        <v>753</v>
      </c>
      <c r="T208" s="4">
        <v>13</v>
      </c>
      <c r="U208" s="4">
        <v>8</v>
      </c>
      <c r="V208" s="4">
        <v>27</v>
      </c>
      <c r="W208" s="4">
        <v>2010</v>
      </c>
      <c r="X208" s="4">
        <v>1426</v>
      </c>
      <c r="Y208" s="4">
        <v>549</v>
      </c>
      <c r="Z208" s="4">
        <v>54</v>
      </c>
      <c r="AA208" s="4">
        <v>2</v>
      </c>
      <c r="AB208" s="4" t="s">
        <v>26</v>
      </c>
      <c r="AC208" s="4">
        <v>0</v>
      </c>
      <c r="AD208" s="4" t="s">
        <v>915</v>
      </c>
      <c r="AE208" s="4">
        <v>9</v>
      </c>
      <c r="AF208" s="4" t="s">
        <v>35</v>
      </c>
      <c r="AG208" s="4" t="s">
        <v>35</v>
      </c>
      <c r="AH208" s="4">
        <v>0</v>
      </c>
      <c r="AI208" s="4">
        <v>6961</v>
      </c>
      <c r="AJ208" s="4">
        <v>76</v>
      </c>
      <c r="AK208" s="4">
        <v>2</v>
      </c>
      <c r="AL208" s="4">
        <v>0</v>
      </c>
      <c r="AM208" s="4">
        <v>173</v>
      </c>
      <c r="AN208" s="4">
        <v>400</v>
      </c>
    </row>
    <row r="209" spans="1:40" x14ac:dyDescent="0.3">
      <c r="A209" s="4">
        <v>0</v>
      </c>
      <c r="B209" s="4">
        <v>2</v>
      </c>
      <c r="C209" s="4">
        <v>13</v>
      </c>
      <c r="D209" s="4" t="s">
        <v>39</v>
      </c>
      <c r="E209" s="4">
        <v>118</v>
      </c>
      <c r="F209" s="4" t="s">
        <v>39</v>
      </c>
      <c r="G209" s="4">
        <v>106</v>
      </c>
      <c r="H209" s="4" t="s">
        <v>39</v>
      </c>
      <c r="I209" s="4">
        <v>401</v>
      </c>
      <c r="J209" s="4">
        <v>684</v>
      </c>
      <c r="K209" s="4">
        <v>14</v>
      </c>
      <c r="L209" s="4">
        <v>122</v>
      </c>
      <c r="M209" s="4">
        <v>23</v>
      </c>
      <c r="N209" s="4">
        <v>1</v>
      </c>
      <c r="O209" s="4">
        <v>495</v>
      </c>
      <c r="P209" s="4" t="s">
        <v>26</v>
      </c>
      <c r="Q209" s="4">
        <v>144</v>
      </c>
      <c r="R209" s="4">
        <v>2634</v>
      </c>
      <c r="S209" s="4">
        <v>205</v>
      </c>
      <c r="T209" s="4">
        <v>25</v>
      </c>
      <c r="U209" s="4">
        <v>43</v>
      </c>
      <c r="V209" s="4">
        <v>187</v>
      </c>
      <c r="W209" s="4">
        <v>947</v>
      </c>
      <c r="X209" s="4">
        <v>575</v>
      </c>
      <c r="Y209" s="4">
        <v>1</v>
      </c>
      <c r="Z209" s="4">
        <v>787</v>
      </c>
      <c r="AA209" s="4">
        <v>1989</v>
      </c>
      <c r="AB209" s="4" t="s">
        <v>35</v>
      </c>
      <c r="AC209" s="4">
        <v>1356</v>
      </c>
      <c r="AD209" s="4" t="s">
        <v>916</v>
      </c>
      <c r="AE209" s="4">
        <v>38</v>
      </c>
      <c r="AF209" s="4" t="s">
        <v>36</v>
      </c>
      <c r="AG209" s="4" t="s">
        <v>36</v>
      </c>
      <c r="AH209" s="4">
        <v>291</v>
      </c>
      <c r="AI209" s="6">
        <v>0.56020000000000003</v>
      </c>
      <c r="AJ209" s="4">
        <v>1</v>
      </c>
      <c r="AK209" s="4">
        <v>1</v>
      </c>
      <c r="AL209" s="4">
        <v>0</v>
      </c>
      <c r="AM209" s="4">
        <v>100</v>
      </c>
      <c r="AN209" s="4">
        <v>159</v>
      </c>
    </row>
    <row r="210" spans="1:40" x14ac:dyDescent="0.3">
      <c r="A210" s="4">
        <v>600</v>
      </c>
      <c r="B210" s="4">
        <v>0</v>
      </c>
      <c r="C210" s="4">
        <v>30</v>
      </c>
      <c r="D210" s="4" t="s">
        <v>21</v>
      </c>
      <c r="E210" s="4">
        <v>2</v>
      </c>
      <c r="F210" s="4" t="s">
        <v>21</v>
      </c>
      <c r="G210" s="4">
        <v>15</v>
      </c>
      <c r="H210" s="4" t="s">
        <v>21</v>
      </c>
      <c r="I210" s="4">
        <v>84</v>
      </c>
      <c r="J210" s="4">
        <v>5</v>
      </c>
      <c r="K210" s="4">
        <v>32</v>
      </c>
      <c r="L210" s="4">
        <v>282</v>
      </c>
      <c r="M210" s="4">
        <v>327</v>
      </c>
      <c r="N210" s="4">
        <v>1401</v>
      </c>
      <c r="O210" s="4">
        <v>197</v>
      </c>
      <c r="P210" s="4" t="s">
        <v>35</v>
      </c>
      <c r="Q210" s="4">
        <v>1</v>
      </c>
      <c r="R210" s="4">
        <v>825</v>
      </c>
      <c r="S210" s="4">
        <v>12</v>
      </c>
      <c r="T210" s="4">
        <v>401</v>
      </c>
      <c r="U210" s="4">
        <v>683</v>
      </c>
      <c r="V210" s="4">
        <v>1</v>
      </c>
      <c r="W210" s="4">
        <v>219</v>
      </c>
      <c r="X210" s="4">
        <v>171</v>
      </c>
      <c r="Y210" s="4">
        <v>1350</v>
      </c>
      <c r="Z210" s="4">
        <v>4</v>
      </c>
      <c r="AA210" s="4">
        <v>986</v>
      </c>
      <c r="AB210" s="4" t="s">
        <v>36</v>
      </c>
      <c r="AC210" s="4">
        <v>467</v>
      </c>
      <c r="AD210" s="4" t="s">
        <v>917</v>
      </c>
      <c r="AE210" s="4">
        <v>292</v>
      </c>
      <c r="AF210" s="4" t="s">
        <v>37</v>
      </c>
      <c r="AG210" s="4" t="s">
        <v>37</v>
      </c>
      <c r="AH210" s="4" t="s">
        <v>33</v>
      </c>
      <c r="AI210" s="4">
        <v>12426</v>
      </c>
      <c r="AJ210" s="4">
        <v>68</v>
      </c>
      <c r="AK210" s="4">
        <v>479</v>
      </c>
      <c r="AL210" s="4">
        <v>128</v>
      </c>
      <c r="AM210" s="6">
        <v>0.57799999999999996</v>
      </c>
      <c r="AN210" s="6">
        <v>0.39750000000000002</v>
      </c>
    </row>
    <row r="211" spans="1:40" x14ac:dyDescent="0.3">
      <c r="A211" s="4">
        <v>220</v>
      </c>
      <c r="B211" s="4">
        <v>1260</v>
      </c>
      <c r="C211" s="4">
        <v>426</v>
      </c>
      <c r="D211" s="4" t="s">
        <v>26</v>
      </c>
      <c r="E211" s="4">
        <v>4075</v>
      </c>
      <c r="F211" s="4" t="s">
        <v>26</v>
      </c>
      <c r="G211" s="4">
        <v>29</v>
      </c>
      <c r="H211" s="4" t="s">
        <v>26</v>
      </c>
      <c r="I211" s="4">
        <v>10</v>
      </c>
      <c r="J211" s="4">
        <v>0</v>
      </c>
      <c r="K211" s="4">
        <v>472</v>
      </c>
      <c r="L211" s="4">
        <v>4202</v>
      </c>
      <c r="M211" s="4">
        <v>0</v>
      </c>
      <c r="N211" s="4">
        <v>590</v>
      </c>
      <c r="O211" s="4">
        <v>12</v>
      </c>
      <c r="P211" s="4" t="s">
        <v>36</v>
      </c>
      <c r="Q211" s="4">
        <v>1067</v>
      </c>
      <c r="R211" s="4">
        <v>372</v>
      </c>
      <c r="S211" s="4">
        <v>33</v>
      </c>
      <c r="T211" s="4">
        <v>0</v>
      </c>
      <c r="U211" s="4">
        <v>0</v>
      </c>
      <c r="V211" s="4">
        <v>1803</v>
      </c>
      <c r="W211" s="4">
        <v>7</v>
      </c>
      <c r="X211" s="4">
        <v>4</v>
      </c>
      <c r="Y211" s="4">
        <v>529</v>
      </c>
      <c r="Z211" s="4">
        <v>3325</v>
      </c>
      <c r="AA211" s="4">
        <v>271</v>
      </c>
      <c r="AB211" s="4" t="s">
        <v>37</v>
      </c>
      <c r="AC211" s="4">
        <v>440</v>
      </c>
      <c r="AD211" s="4" t="s">
        <v>9</v>
      </c>
      <c r="AE211" s="4">
        <v>1</v>
      </c>
      <c r="AF211" s="4" t="s">
        <v>38</v>
      </c>
      <c r="AG211" s="4" t="s">
        <v>38</v>
      </c>
      <c r="AH211" s="4">
        <v>0</v>
      </c>
      <c r="AI211" s="4">
        <v>6932</v>
      </c>
      <c r="AJ211" s="4">
        <v>7</v>
      </c>
      <c r="AK211" s="4">
        <v>175</v>
      </c>
      <c r="AL211" s="4">
        <v>46</v>
      </c>
      <c r="AM211" s="4">
        <v>173</v>
      </c>
      <c r="AN211" s="4">
        <v>400</v>
      </c>
    </row>
    <row r="212" spans="1:40" x14ac:dyDescent="0.3">
      <c r="A212" s="4">
        <v>34</v>
      </c>
      <c r="B212" s="4">
        <v>334</v>
      </c>
      <c r="C212" s="4">
        <v>0</v>
      </c>
      <c r="D212" s="4" t="s">
        <v>106</v>
      </c>
      <c r="E212" s="4">
        <v>1823</v>
      </c>
      <c r="F212" s="4" t="s">
        <v>179</v>
      </c>
      <c r="G212" s="4">
        <v>514</v>
      </c>
      <c r="H212" s="4" t="s">
        <v>297</v>
      </c>
      <c r="I212" s="4">
        <v>20</v>
      </c>
      <c r="J212" s="4">
        <v>398</v>
      </c>
      <c r="K212" s="4">
        <v>2</v>
      </c>
      <c r="L212" s="4">
        <v>23</v>
      </c>
      <c r="M212" s="4">
        <v>2171</v>
      </c>
      <c r="N212" s="4">
        <v>193</v>
      </c>
      <c r="O212" s="4">
        <v>34</v>
      </c>
      <c r="P212" s="4" t="s">
        <v>37</v>
      </c>
      <c r="Q212" s="4">
        <v>252</v>
      </c>
      <c r="R212" s="4">
        <v>16</v>
      </c>
      <c r="S212" s="4">
        <v>502</v>
      </c>
      <c r="T212" s="4">
        <v>1492</v>
      </c>
      <c r="U212" s="4">
        <v>1943</v>
      </c>
      <c r="V212" s="4">
        <v>714</v>
      </c>
      <c r="W212" s="4">
        <v>37</v>
      </c>
      <c r="X212" s="4">
        <v>15</v>
      </c>
      <c r="Y212" s="4">
        <v>186</v>
      </c>
      <c r="Z212" s="4">
        <v>1425</v>
      </c>
      <c r="AA212" s="4">
        <v>21</v>
      </c>
      <c r="AB212" s="4" t="s">
        <v>38</v>
      </c>
      <c r="AC212" s="4">
        <v>27</v>
      </c>
      <c r="AD212" s="4" t="s">
        <v>918</v>
      </c>
      <c r="AE212" s="4">
        <v>1210</v>
      </c>
      <c r="AF212" s="4" t="s">
        <v>31</v>
      </c>
      <c r="AG212" s="4" t="s">
        <v>31</v>
      </c>
      <c r="AH212" s="4">
        <v>289</v>
      </c>
      <c r="AI212" s="4">
        <v>165</v>
      </c>
      <c r="AJ212" s="4">
        <v>0</v>
      </c>
      <c r="AK212" s="6">
        <v>0.36530000000000001</v>
      </c>
      <c r="AL212" s="6">
        <v>0.3594</v>
      </c>
      <c r="AM212" s="4">
        <v>100</v>
      </c>
      <c r="AN212" s="4">
        <v>158</v>
      </c>
    </row>
    <row r="213" spans="1:40" ht="18" x14ac:dyDescent="0.35">
      <c r="A213" s="4">
        <v>5</v>
      </c>
      <c r="B213" s="4">
        <v>18</v>
      </c>
      <c r="C213" s="4">
        <v>1279</v>
      </c>
      <c r="D213" s="4" t="s">
        <v>107</v>
      </c>
      <c r="E213" s="4">
        <v>620</v>
      </c>
      <c r="F213" s="4" t="s">
        <v>180</v>
      </c>
      <c r="G213" s="4">
        <v>1</v>
      </c>
      <c r="H213" s="4" t="s">
        <v>31</v>
      </c>
      <c r="I213" s="4">
        <v>287</v>
      </c>
      <c r="J213" s="4">
        <v>54</v>
      </c>
      <c r="K213" s="4">
        <v>1300</v>
      </c>
      <c r="L213" s="1" t="s">
        <v>0</v>
      </c>
      <c r="M213" s="4">
        <v>533</v>
      </c>
      <c r="N213" s="4">
        <v>8</v>
      </c>
      <c r="O213" s="4">
        <v>250</v>
      </c>
      <c r="P213" s="4" t="s">
        <v>38</v>
      </c>
      <c r="Q213" s="4">
        <v>141</v>
      </c>
      <c r="R213" s="4">
        <v>37</v>
      </c>
      <c r="S213" s="4">
        <v>1</v>
      </c>
      <c r="T213" s="4">
        <v>616</v>
      </c>
      <c r="U213" s="4">
        <v>958</v>
      </c>
      <c r="V213" s="4">
        <v>194</v>
      </c>
      <c r="W213" s="4">
        <v>684</v>
      </c>
      <c r="X213" s="4">
        <v>385</v>
      </c>
      <c r="Y213" s="4">
        <v>8</v>
      </c>
      <c r="Z213" s="4">
        <v>358</v>
      </c>
      <c r="AA213" s="4">
        <v>47</v>
      </c>
      <c r="AB213" s="4" t="s">
        <v>31</v>
      </c>
      <c r="AC213" s="4">
        <v>1265</v>
      </c>
      <c r="AD213" s="4" t="s">
        <v>919</v>
      </c>
      <c r="AE213" s="4">
        <v>502</v>
      </c>
      <c r="AF213" s="4" t="s">
        <v>39</v>
      </c>
      <c r="AG213" s="4" t="s">
        <v>39</v>
      </c>
      <c r="AH213" s="4">
        <v>6</v>
      </c>
      <c r="AI213" s="4">
        <v>2830</v>
      </c>
      <c r="AJ213" s="4">
        <v>0</v>
      </c>
      <c r="AK213" s="4">
        <v>479</v>
      </c>
      <c r="AL213" s="4">
        <v>128</v>
      </c>
      <c r="AM213" s="4">
        <v>1</v>
      </c>
      <c r="AN213" s="4">
        <v>1</v>
      </c>
    </row>
    <row r="214" spans="1:40" ht="18" x14ac:dyDescent="0.35">
      <c r="A214" s="4">
        <v>15</v>
      </c>
      <c r="B214" s="4">
        <v>87</v>
      </c>
      <c r="C214" s="4">
        <v>519</v>
      </c>
      <c r="D214" s="4" t="s">
        <v>31</v>
      </c>
      <c r="E214" s="4">
        <v>41</v>
      </c>
      <c r="F214" s="4" t="s">
        <v>31</v>
      </c>
      <c r="G214" s="4">
        <v>1914</v>
      </c>
      <c r="H214" s="4" t="s">
        <v>298</v>
      </c>
      <c r="I214" s="4">
        <v>0</v>
      </c>
      <c r="J214" s="4">
        <v>14</v>
      </c>
      <c r="K214" s="4">
        <v>579</v>
      </c>
      <c r="L214" s="2">
        <v>41219</v>
      </c>
      <c r="M214" s="4">
        <v>327</v>
      </c>
      <c r="N214" s="4">
        <v>22</v>
      </c>
      <c r="O214" s="4">
        <v>2</v>
      </c>
      <c r="P214" s="4" t="s">
        <v>31</v>
      </c>
      <c r="Q214" s="4">
        <v>110</v>
      </c>
      <c r="R214" s="4">
        <v>398</v>
      </c>
      <c r="S214" s="4">
        <v>1683</v>
      </c>
      <c r="T214" s="4">
        <v>307</v>
      </c>
      <c r="U214" s="4">
        <v>664</v>
      </c>
      <c r="V214" s="4">
        <v>9</v>
      </c>
      <c r="W214" s="4">
        <v>0</v>
      </c>
      <c r="X214" s="4">
        <v>0</v>
      </c>
      <c r="Y214" s="4">
        <v>14</v>
      </c>
      <c r="Z214" s="4">
        <v>23</v>
      </c>
      <c r="AA214" s="4">
        <v>644</v>
      </c>
      <c r="AB214" s="4" t="s">
        <v>39</v>
      </c>
      <c r="AC214" s="4">
        <v>523</v>
      </c>
      <c r="AD214" s="4" t="s">
        <v>9</v>
      </c>
      <c r="AE214" s="4">
        <v>483</v>
      </c>
      <c r="AF214" s="4" t="s">
        <v>21</v>
      </c>
      <c r="AG214" s="4">
        <v>2005</v>
      </c>
      <c r="AH214" s="4">
        <v>163</v>
      </c>
      <c r="AI214" s="4">
        <v>3804</v>
      </c>
      <c r="AJ214" s="4">
        <v>399</v>
      </c>
      <c r="AK214" s="4">
        <v>174</v>
      </c>
      <c r="AL214" s="4">
        <v>46</v>
      </c>
      <c r="AM214" s="4">
        <v>77</v>
      </c>
      <c r="AN214" s="4">
        <v>118</v>
      </c>
    </row>
    <row r="215" spans="1:40" ht="18" x14ac:dyDescent="0.35">
      <c r="A215" s="4">
        <v>166</v>
      </c>
      <c r="B215" s="4">
        <v>811</v>
      </c>
      <c r="C215" s="4">
        <v>358</v>
      </c>
      <c r="D215" s="4" t="s">
        <v>108</v>
      </c>
      <c r="E215" s="4">
        <v>144</v>
      </c>
      <c r="F215" s="4" t="s">
        <v>181</v>
      </c>
      <c r="G215" s="4">
        <v>569</v>
      </c>
      <c r="H215" s="4">
        <v>1793</v>
      </c>
      <c r="I215" s="4">
        <v>1394</v>
      </c>
      <c r="J215" s="4">
        <v>18</v>
      </c>
      <c r="K215" s="4">
        <v>129</v>
      </c>
      <c r="L215" s="1" t="s">
        <v>1</v>
      </c>
      <c r="M215" s="4">
        <v>205</v>
      </c>
      <c r="N215" s="4">
        <v>365</v>
      </c>
      <c r="O215" s="4">
        <v>1250</v>
      </c>
      <c r="P215" s="4" t="s">
        <v>39</v>
      </c>
      <c r="Q215" s="4">
        <v>1</v>
      </c>
      <c r="R215" s="4">
        <v>2</v>
      </c>
      <c r="S215" s="4">
        <v>750</v>
      </c>
      <c r="T215" s="4">
        <v>308</v>
      </c>
      <c r="U215" s="4">
        <v>284</v>
      </c>
      <c r="V215" s="4">
        <v>40</v>
      </c>
      <c r="W215" s="4">
        <v>2147</v>
      </c>
      <c r="X215" s="4">
        <v>2129</v>
      </c>
      <c r="Y215" s="4">
        <v>320</v>
      </c>
      <c r="Z215" s="4">
        <v>64</v>
      </c>
      <c r="AA215" s="4">
        <v>3</v>
      </c>
      <c r="AB215" s="4">
        <v>1465</v>
      </c>
      <c r="AC215" s="4">
        <v>113</v>
      </c>
      <c r="AD215" s="4" t="s">
        <v>920</v>
      </c>
      <c r="AE215" s="4">
        <v>19</v>
      </c>
      <c r="AF215" s="4" t="s">
        <v>26</v>
      </c>
      <c r="AG215" s="4">
        <v>634</v>
      </c>
      <c r="AH215" s="4">
        <v>112</v>
      </c>
      <c r="AI215" s="4">
        <v>71</v>
      </c>
      <c r="AJ215" s="4">
        <v>157</v>
      </c>
      <c r="AK215" s="4">
        <v>7</v>
      </c>
      <c r="AL215" s="4">
        <v>1</v>
      </c>
      <c r="AM215" s="4">
        <v>22</v>
      </c>
      <c r="AN215" s="4">
        <v>38</v>
      </c>
    </row>
    <row r="216" spans="1:40" x14ac:dyDescent="0.3">
      <c r="A216" s="4">
        <v>0</v>
      </c>
      <c r="B216" s="4">
        <v>10</v>
      </c>
      <c r="C216" s="4">
        <v>159</v>
      </c>
      <c r="D216" s="4">
        <v>2713</v>
      </c>
      <c r="E216" s="4">
        <v>1011</v>
      </c>
      <c r="F216" s="4">
        <v>2775</v>
      </c>
      <c r="G216" s="4">
        <v>545</v>
      </c>
      <c r="H216" s="4">
        <v>766</v>
      </c>
      <c r="I216" s="4">
        <v>391</v>
      </c>
      <c r="J216" s="4">
        <v>310</v>
      </c>
      <c r="K216" s="4">
        <v>449</v>
      </c>
      <c r="L216" s="3" t="s">
        <v>2</v>
      </c>
      <c r="M216" s="4">
        <v>1</v>
      </c>
      <c r="N216" s="4">
        <v>2</v>
      </c>
      <c r="O216" s="4">
        <v>389</v>
      </c>
      <c r="P216" s="4" t="s">
        <v>21</v>
      </c>
      <c r="Q216" s="4">
        <v>1456</v>
      </c>
      <c r="R216" s="4">
        <v>934</v>
      </c>
      <c r="S216" s="4">
        <v>391</v>
      </c>
      <c r="T216" s="4">
        <v>1</v>
      </c>
      <c r="U216" s="4">
        <v>10</v>
      </c>
      <c r="V216" s="4">
        <v>470</v>
      </c>
      <c r="W216" s="4">
        <v>1035</v>
      </c>
      <c r="X216" s="4">
        <v>791</v>
      </c>
      <c r="Y216" s="4">
        <v>1</v>
      </c>
      <c r="Z216" s="4">
        <v>977</v>
      </c>
      <c r="AA216" s="4">
        <v>1730</v>
      </c>
      <c r="AB216" s="4">
        <v>619</v>
      </c>
      <c r="AC216" s="4">
        <v>14</v>
      </c>
      <c r="AD216" s="4" t="s">
        <v>11</v>
      </c>
      <c r="AE216" s="4">
        <v>2165</v>
      </c>
      <c r="AF216" s="4" t="s">
        <v>986</v>
      </c>
      <c r="AG216" s="4">
        <v>224</v>
      </c>
      <c r="AH216" s="4">
        <v>4</v>
      </c>
      <c r="AI216" s="4">
        <v>62</v>
      </c>
      <c r="AJ216" s="6">
        <v>0.39350000000000002</v>
      </c>
      <c r="AK216" s="4">
        <v>71</v>
      </c>
      <c r="AL216" s="4">
        <v>36</v>
      </c>
      <c r="AM216" s="4">
        <v>0</v>
      </c>
      <c r="AN216" s="4">
        <v>1</v>
      </c>
    </row>
    <row r="217" spans="1:40" ht="18" x14ac:dyDescent="0.35">
      <c r="A217" s="4">
        <v>600</v>
      </c>
      <c r="B217" s="4">
        <v>0</v>
      </c>
      <c r="C217" s="4">
        <v>2</v>
      </c>
      <c r="D217" s="4">
        <v>951</v>
      </c>
      <c r="E217" s="4">
        <v>7</v>
      </c>
      <c r="F217" s="4">
        <v>1079</v>
      </c>
      <c r="G217" s="4">
        <v>24</v>
      </c>
      <c r="H217" s="4">
        <v>135</v>
      </c>
      <c r="I217" s="4">
        <v>100</v>
      </c>
      <c r="J217" s="4">
        <v>2</v>
      </c>
      <c r="K217" s="4">
        <v>1</v>
      </c>
      <c r="L217" s="3" t="s">
        <v>439</v>
      </c>
      <c r="M217" s="4">
        <v>0</v>
      </c>
      <c r="N217" s="4">
        <v>2768</v>
      </c>
      <c r="O217" s="4">
        <v>159</v>
      </c>
      <c r="P217" s="4" t="s">
        <v>26</v>
      </c>
      <c r="Q217" s="4">
        <v>573</v>
      </c>
      <c r="R217" s="4">
        <v>301</v>
      </c>
      <c r="S217" s="4">
        <v>357</v>
      </c>
      <c r="T217" s="4">
        <v>1648</v>
      </c>
      <c r="U217" s="4">
        <v>1872</v>
      </c>
      <c r="V217" s="4">
        <v>1</v>
      </c>
      <c r="W217" s="4">
        <v>305</v>
      </c>
      <c r="X217" s="4">
        <v>234</v>
      </c>
      <c r="Y217" s="4">
        <v>1959</v>
      </c>
      <c r="Z217" s="4">
        <v>3</v>
      </c>
      <c r="AA217" s="4">
        <v>810</v>
      </c>
      <c r="AB217" s="4">
        <v>181</v>
      </c>
      <c r="AC217" s="4">
        <v>23</v>
      </c>
      <c r="AD217" s="4" t="s">
        <v>921</v>
      </c>
      <c r="AE217" s="4">
        <v>823</v>
      </c>
      <c r="AF217" s="4" t="s">
        <v>31</v>
      </c>
      <c r="AG217" s="4">
        <v>16</v>
      </c>
      <c r="AH217" s="4">
        <v>4</v>
      </c>
      <c r="AI217" s="1" t="s">
        <v>0</v>
      </c>
      <c r="AJ217" s="4">
        <v>399</v>
      </c>
      <c r="AK217" s="4">
        <v>95</v>
      </c>
      <c r="AL217" s="4">
        <v>7</v>
      </c>
      <c r="AM217" s="4">
        <v>0</v>
      </c>
      <c r="AN217" s="4">
        <v>0</v>
      </c>
    </row>
    <row r="218" spans="1:40" ht="18" x14ac:dyDescent="0.35">
      <c r="A218" s="4">
        <v>222</v>
      </c>
      <c r="B218" s="4">
        <v>318</v>
      </c>
      <c r="C218" s="4">
        <v>0</v>
      </c>
      <c r="D218" s="4">
        <v>244</v>
      </c>
      <c r="E218" s="4">
        <v>1299</v>
      </c>
      <c r="F218" s="4">
        <v>121</v>
      </c>
      <c r="G218" s="4">
        <v>1742</v>
      </c>
      <c r="H218" s="4">
        <v>12</v>
      </c>
      <c r="I218" s="4">
        <v>288</v>
      </c>
      <c r="J218" s="4">
        <v>0</v>
      </c>
      <c r="K218" s="4">
        <v>2011</v>
      </c>
      <c r="L218" s="3" t="s">
        <v>448</v>
      </c>
      <c r="M218" s="4">
        <v>1610</v>
      </c>
      <c r="N218" s="4">
        <v>1122</v>
      </c>
      <c r="O218" s="4">
        <v>8</v>
      </c>
      <c r="P218" s="4" t="s">
        <v>544</v>
      </c>
      <c r="Q218" s="4">
        <v>265</v>
      </c>
      <c r="R218" s="4">
        <v>150</v>
      </c>
      <c r="S218" s="4">
        <v>2</v>
      </c>
      <c r="T218" s="4">
        <v>649</v>
      </c>
      <c r="U218" s="4">
        <v>780</v>
      </c>
      <c r="V218" s="4">
        <v>1384</v>
      </c>
      <c r="W218" s="4">
        <v>10</v>
      </c>
      <c r="X218" s="4">
        <v>19</v>
      </c>
      <c r="Y218" s="4">
        <v>805</v>
      </c>
      <c r="Z218" s="4">
        <v>2720</v>
      </c>
      <c r="AA218" s="4">
        <v>178</v>
      </c>
      <c r="AB218" s="4">
        <v>18</v>
      </c>
      <c r="AC218" s="4">
        <v>373</v>
      </c>
      <c r="AD218" s="4" t="s">
        <v>922</v>
      </c>
      <c r="AE218" s="4">
        <v>240</v>
      </c>
      <c r="AF218" s="4" t="s">
        <v>987</v>
      </c>
      <c r="AG218" s="4">
        <v>36</v>
      </c>
      <c r="AH218" s="4">
        <v>0</v>
      </c>
      <c r="AI218" s="2">
        <v>41219</v>
      </c>
      <c r="AJ218" s="4">
        <v>157</v>
      </c>
      <c r="AK218" s="4">
        <v>1</v>
      </c>
      <c r="AL218" s="4">
        <v>0</v>
      </c>
      <c r="AM218" s="4">
        <v>132</v>
      </c>
      <c r="AN218" s="4">
        <v>128</v>
      </c>
    </row>
    <row r="219" spans="1:40" ht="18" x14ac:dyDescent="0.35">
      <c r="A219" s="4">
        <v>140</v>
      </c>
      <c r="B219" s="4">
        <v>53</v>
      </c>
      <c r="C219" s="4">
        <v>1159</v>
      </c>
      <c r="D219" s="4">
        <v>21</v>
      </c>
      <c r="E219" s="4">
        <v>578</v>
      </c>
      <c r="F219" s="4">
        <v>35</v>
      </c>
      <c r="G219" s="4">
        <v>611</v>
      </c>
      <c r="H219" s="4">
        <v>25</v>
      </c>
      <c r="I219" s="4">
        <v>3</v>
      </c>
      <c r="J219" s="4">
        <v>724</v>
      </c>
      <c r="K219" s="4">
        <v>1046</v>
      </c>
      <c r="L219" s="4" t="s">
        <v>5</v>
      </c>
      <c r="M219" s="4">
        <v>444</v>
      </c>
      <c r="N219" s="4">
        <v>357</v>
      </c>
      <c r="O219" s="4">
        <v>20</v>
      </c>
      <c r="P219" s="4" t="s">
        <v>545</v>
      </c>
      <c r="Q219" s="4">
        <v>9</v>
      </c>
      <c r="R219" s="4">
        <v>8</v>
      </c>
      <c r="S219" s="4">
        <v>1548</v>
      </c>
      <c r="T219" s="4">
        <v>171</v>
      </c>
      <c r="U219" s="4">
        <v>189</v>
      </c>
      <c r="V219" s="4">
        <v>636</v>
      </c>
      <c r="W219" s="4">
        <v>49</v>
      </c>
      <c r="X219" s="4">
        <v>24</v>
      </c>
      <c r="Y219" s="4">
        <v>305</v>
      </c>
      <c r="Z219" s="4">
        <v>979</v>
      </c>
      <c r="AA219" s="4">
        <v>5</v>
      </c>
      <c r="AB219" s="4">
        <v>44</v>
      </c>
      <c r="AC219" s="4">
        <v>0</v>
      </c>
      <c r="AD219" s="4" t="s">
        <v>17</v>
      </c>
      <c r="AE219" s="4">
        <v>12</v>
      </c>
      <c r="AF219" s="4">
        <v>1729</v>
      </c>
      <c r="AG219" s="4">
        <v>356</v>
      </c>
      <c r="AH219" s="4">
        <v>28</v>
      </c>
      <c r="AI219" s="1" t="s">
        <v>1</v>
      </c>
      <c r="AJ219" s="4">
        <v>8</v>
      </c>
      <c r="AK219" s="4">
        <v>0</v>
      </c>
      <c r="AL219" s="4">
        <v>2</v>
      </c>
      <c r="AM219" s="4">
        <v>58</v>
      </c>
      <c r="AN219" s="4">
        <v>41</v>
      </c>
    </row>
    <row r="220" spans="1:40" x14ac:dyDescent="0.3">
      <c r="A220" s="4">
        <v>81</v>
      </c>
      <c r="B220" s="4">
        <v>11</v>
      </c>
      <c r="C220" s="4">
        <v>288</v>
      </c>
      <c r="D220" s="4">
        <v>63</v>
      </c>
      <c r="E220" s="4">
        <v>266</v>
      </c>
      <c r="F220" s="4">
        <v>74</v>
      </c>
      <c r="G220" s="4">
        <v>82</v>
      </c>
      <c r="H220" s="4">
        <v>593</v>
      </c>
      <c r="I220" s="4">
        <v>3227</v>
      </c>
      <c r="J220" s="4">
        <v>152</v>
      </c>
      <c r="K220" s="4">
        <v>220</v>
      </c>
      <c r="L220" s="4" t="s">
        <v>440</v>
      </c>
      <c r="M220" s="4">
        <v>37</v>
      </c>
      <c r="N220" s="4">
        <v>13</v>
      </c>
      <c r="O220" s="4">
        <v>199</v>
      </c>
      <c r="P220" s="4" t="s">
        <v>31</v>
      </c>
      <c r="Q220" s="4">
        <v>18</v>
      </c>
      <c r="R220" s="4">
        <v>19</v>
      </c>
      <c r="S220" s="4">
        <v>681</v>
      </c>
      <c r="T220" s="4">
        <v>11</v>
      </c>
      <c r="U220" s="4">
        <v>7</v>
      </c>
      <c r="V220" s="4">
        <v>168</v>
      </c>
      <c r="W220" s="4">
        <v>667</v>
      </c>
      <c r="X220" s="4">
        <v>510</v>
      </c>
      <c r="Y220" s="4">
        <v>20</v>
      </c>
      <c r="Z220" s="4">
        <v>196</v>
      </c>
      <c r="AA220" s="4">
        <v>33</v>
      </c>
      <c r="AB220" s="4">
        <v>375</v>
      </c>
      <c r="AC220" s="4">
        <v>1265</v>
      </c>
      <c r="AD220" s="4" t="s">
        <v>923</v>
      </c>
      <c r="AE220" s="4">
        <v>60</v>
      </c>
      <c r="AF220" s="4">
        <v>784</v>
      </c>
      <c r="AG220" s="4">
        <v>2</v>
      </c>
      <c r="AH220" s="4" t="s">
        <v>33</v>
      </c>
      <c r="AI220" s="3" t="s">
        <v>2</v>
      </c>
      <c r="AJ220" s="4">
        <v>47</v>
      </c>
      <c r="AK220" s="4">
        <v>72</v>
      </c>
      <c r="AL220" s="4">
        <v>187</v>
      </c>
      <c r="AM220" s="6">
        <v>0.43940000000000001</v>
      </c>
      <c r="AN220" s="6">
        <v>0.32029999999999997</v>
      </c>
    </row>
    <row r="221" spans="1:40" x14ac:dyDescent="0.3">
      <c r="A221" s="4">
        <v>1</v>
      </c>
      <c r="B221" s="4">
        <v>26</v>
      </c>
      <c r="C221" s="4">
        <v>20</v>
      </c>
      <c r="D221" s="4">
        <v>618</v>
      </c>
      <c r="E221" s="4">
        <v>14</v>
      </c>
      <c r="F221" s="4">
        <v>847</v>
      </c>
      <c r="G221" s="4">
        <v>7</v>
      </c>
      <c r="H221" s="4">
        <v>1</v>
      </c>
      <c r="I221" s="4">
        <v>1134</v>
      </c>
      <c r="J221" s="4">
        <v>18</v>
      </c>
      <c r="K221" s="4">
        <v>18</v>
      </c>
      <c r="L221" s="4" t="s">
        <v>441</v>
      </c>
      <c r="M221" s="4">
        <v>78</v>
      </c>
      <c r="N221" s="4">
        <v>47</v>
      </c>
      <c r="O221" s="4">
        <v>3</v>
      </c>
      <c r="P221" s="4" t="s">
        <v>546</v>
      </c>
      <c r="Q221" s="4">
        <v>280</v>
      </c>
      <c r="R221" s="4">
        <v>123</v>
      </c>
      <c r="S221" s="4">
        <v>202</v>
      </c>
      <c r="T221" s="4">
        <v>28</v>
      </c>
      <c r="U221" s="4">
        <v>36</v>
      </c>
      <c r="V221" s="4">
        <v>11</v>
      </c>
      <c r="W221" s="4">
        <v>4</v>
      </c>
      <c r="X221" s="4">
        <v>4</v>
      </c>
      <c r="Y221" s="4">
        <v>26</v>
      </c>
      <c r="Z221" s="4">
        <v>16</v>
      </c>
      <c r="AA221" s="4">
        <v>590</v>
      </c>
      <c r="AB221" s="4">
        <v>1</v>
      </c>
      <c r="AC221" s="4">
        <v>454</v>
      </c>
      <c r="AD221" s="4" t="s">
        <v>19</v>
      </c>
      <c r="AE221" s="4">
        <v>509</v>
      </c>
      <c r="AF221" s="4">
        <v>391</v>
      </c>
      <c r="AG221" s="4">
        <v>2233</v>
      </c>
      <c r="AH221" s="4">
        <v>0</v>
      </c>
      <c r="AI221" s="3" t="s">
        <v>1086</v>
      </c>
      <c r="AJ221" s="4">
        <v>96</v>
      </c>
      <c r="AK221" s="4">
        <v>32</v>
      </c>
      <c r="AL221" s="4">
        <v>90</v>
      </c>
      <c r="AM221" s="4">
        <v>132</v>
      </c>
      <c r="AN221" s="4">
        <v>128</v>
      </c>
    </row>
    <row r="222" spans="1:40" x14ac:dyDescent="0.3">
      <c r="A222" s="4">
        <v>3206</v>
      </c>
      <c r="B222" s="4">
        <v>227</v>
      </c>
      <c r="C222" s="4">
        <v>87</v>
      </c>
      <c r="D222" s="4">
        <v>5</v>
      </c>
      <c r="E222" s="4">
        <v>42</v>
      </c>
      <c r="F222" s="4">
        <v>2</v>
      </c>
      <c r="G222" s="4">
        <v>31</v>
      </c>
      <c r="H222" s="4">
        <v>1793</v>
      </c>
      <c r="I222" s="4">
        <v>191</v>
      </c>
      <c r="J222" s="4">
        <v>38</v>
      </c>
      <c r="K222" s="4">
        <v>53</v>
      </c>
      <c r="L222" s="4" t="s">
        <v>442</v>
      </c>
      <c r="M222" s="4">
        <v>1030</v>
      </c>
      <c r="N222" s="4">
        <v>704</v>
      </c>
      <c r="O222" s="4">
        <v>0</v>
      </c>
      <c r="P222" s="4">
        <v>931</v>
      </c>
      <c r="Q222" s="4">
        <v>1</v>
      </c>
      <c r="R222" s="4">
        <v>1</v>
      </c>
      <c r="S222" s="4">
        <v>10</v>
      </c>
      <c r="T222" s="4">
        <v>437</v>
      </c>
      <c r="U222" s="4">
        <v>545</v>
      </c>
      <c r="V222" s="4">
        <v>17</v>
      </c>
      <c r="W222" s="4">
        <v>1854</v>
      </c>
      <c r="X222" s="4">
        <v>0</v>
      </c>
      <c r="Y222" s="4">
        <v>454</v>
      </c>
      <c r="Z222" s="4">
        <v>54</v>
      </c>
      <c r="AA222" s="4">
        <v>4</v>
      </c>
      <c r="AB222" s="4">
        <v>370</v>
      </c>
      <c r="AC222" s="4">
        <v>429</v>
      </c>
      <c r="AD222" s="4" t="s">
        <v>20</v>
      </c>
      <c r="AE222" s="4">
        <v>2</v>
      </c>
      <c r="AF222" s="4">
        <v>24</v>
      </c>
      <c r="AG222" s="4">
        <v>923</v>
      </c>
      <c r="AH222" s="4">
        <v>28</v>
      </c>
      <c r="AI222" s="3" t="s">
        <v>1104</v>
      </c>
      <c r="AJ222" s="4">
        <v>5</v>
      </c>
      <c r="AK222" s="6">
        <v>0.44440000000000002</v>
      </c>
      <c r="AL222" s="6">
        <v>0.48130000000000001</v>
      </c>
      <c r="AM222" s="4">
        <v>58</v>
      </c>
      <c r="AN222" s="4">
        <v>40</v>
      </c>
    </row>
    <row r="223" spans="1:40" x14ac:dyDescent="0.3">
      <c r="A223" s="4">
        <v>1243</v>
      </c>
      <c r="B223" s="4">
        <v>1</v>
      </c>
      <c r="C223" s="4">
        <v>759</v>
      </c>
      <c r="D223" s="4">
        <v>2713</v>
      </c>
      <c r="E223" s="4">
        <v>253</v>
      </c>
      <c r="F223" s="4">
        <v>2775</v>
      </c>
      <c r="G223" s="4">
        <v>491</v>
      </c>
      <c r="H223" s="4">
        <v>680</v>
      </c>
      <c r="I223" s="4">
        <v>24</v>
      </c>
      <c r="J223" s="4">
        <v>512</v>
      </c>
      <c r="K223" s="4">
        <v>742</v>
      </c>
      <c r="L223" s="4" t="s">
        <v>443</v>
      </c>
      <c r="M223" s="4">
        <v>21</v>
      </c>
      <c r="N223" s="4">
        <v>1</v>
      </c>
      <c r="O223" s="4">
        <v>1187</v>
      </c>
      <c r="P223" s="4">
        <v>400</v>
      </c>
      <c r="Q223" s="4">
        <v>1456</v>
      </c>
      <c r="R223" s="4">
        <v>926</v>
      </c>
      <c r="S223" s="4">
        <v>32</v>
      </c>
      <c r="T223" s="4">
        <v>2</v>
      </c>
      <c r="U223" s="4">
        <v>3</v>
      </c>
      <c r="V223" s="4">
        <v>439</v>
      </c>
      <c r="W223" s="4">
        <v>652</v>
      </c>
      <c r="X223" s="4">
        <v>923</v>
      </c>
      <c r="Y223" s="4">
        <v>0</v>
      </c>
      <c r="Z223" s="4">
        <v>713</v>
      </c>
      <c r="AA223" s="4">
        <v>1750</v>
      </c>
      <c r="AB223" s="4">
        <v>131</v>
      </c>
      <c r="AC223" s="4">
        <v>25</v>
      </c>
      <c r="AD223" s="4" t="s">
        <v>21</v>
      </c>
      <c r="AE223" s="4">
        <v>2165</v>
      </c>
      <c r="AF223" s="4">
        <v>56</v>
      </c>
      <c r="AG223" s="4">
        <v>240</v>
      </c>
      <c r="AH223" s="4">
        <v>0</v>
      </c>
      <c r="AI223" s="4" t="s">
        <v>5</v>
      </c>
      <c r="AJ223" s="4">
        <v>1</v>
      </c>
      <c r="AK223" s="4">
        <v>72</v>
      </c>
      <c r="AL223" s="4">
        <v>187</v>
      </c>
      <c r="AM223" s="4">
        <v>1</v>
      </c>
      <c r="AN223" s="4">
        <v>0</v>
      </c>
    </row>
    <row r="224" spans="1:40" x14ac:dyDescent="0.3">
      <c r="A224" s="4">
        <v>136</v>
      </c>
      <c r="B224" s="4">
        <v>0</v>
      </c>
      <c r="C224" s="4">
        <v>5</v>
      </c>
      <c r="D224" s="4">
        <v>956</v>
      </c>
      <c r="E224" s="4">
        <v>3</v>
      </c>
      <c r="F224" s="4">
        <v>1076</v>
      </c>
      <c r="G224" s="4">
        <v>0</v>
      </c>
      <c r="H224" s="4">
        <v>646</v>
      </c>
      <c r="I224" s="4">
        <v>53</v>
      </c>
      <c r="J224" s="4">
        <v>4</v>
      </c>
      <c r="K224" s="4">
        <v>13</v>
      </c>
      <c r="L224" s="4" t="s">
        <v>444</v>
      </c>
      <c r="M224" s="4">
        <v>0</v>
      </c>
      <c r="N224" s="4">
        <v>1699</v>
      </c>
      <c r="O224" s="4">
        <v>464</v>
      </c>
      <c r="P224" s="4">
        <v>155</v>
      </c>
      <c r="Q224" s="4">
        <v>548</v>
      </c>
      <c r="R224" s="4">
        <v>427</v>
      </c>
      <c r="S224" s="4">
        <v>436</v>
      </c>
      <c r="T224" s="4">
        <v>1648</v>
      </c>
      <c r="U224" s="4">
        <v>1872</v>
      </c>
      <c r="V224" s="4">
        <v>1</v>
      </c>
      <c r="W224" s="4">
        <v>166</v>
      </c>
      <c r="X224" s="4">
        <v>308</v>
      </c>
      <c r="Y224" s="4">
        <v>1411</v>
      </c>
      <c r="Z224" s="4">
        <v>0</v>
      </c>
      <c r="AA224" s="4">
        <v>852</v>
      </c>
      <c r="AB224" s="4">
        <v>36</v>
      </c>
      <c r="AC224" s="4">
        <v>3373</v>
      </c>
      <c r="AD224" s="4" t="s">
        <v>26</v>
      </c>
      <c r="AE224" s="4">
        <v>736</v>
      </c>
      <c r="AF224" s="4">
        <v>311</v>
      </c>
      <c r="AG224" s="4">
        <v>25</v>
      </c>
      <c r="AH224" s="4">
        <v>22</v>
      </c>
      <c r="AI224" s="4" t="s">
        <v>1088</v>
      </c>
      <c r="AJ224" s="4">
        <v>334</v>
      </c>
      <c r="AK224" s="4">
        <v>32</v>
      </c>
      <c r="AL224" s="4">
        <v>89</v>
      </c>
      <c r="AM224" s="4">
        <v>48</v>
      </c>
      <c r="AN224" s="4">
        <v>24</v>
      </c>
    </row>
    <row r="225" spans="1:40" x14ac:dyDescent="0.3">
      <c r="A225" s="4">
        <v>32</v>
      </c>
      <c r="B225" s="4">
        <v>1339</v>
      </c>
      <c r="C225" s="4">
        <v>0</v>
      </c>
      <c r="D225" s="4">
        <v>488</v>
      </c>
      <c r="E225" s="4">
        <v>1974</v>
      </c>
      <c r="F225" s="4">
        <v>918</v>
      </c>
      <c r="G225" s="4">
        <v>1742</v>
      </c>
      <c r="H225" s="4">
        <v>34</v>
      </c>
      <c r="I225" s="4">
        <v>864</v>
      </c>
      <c r="J225" s="4">
        <v>11229</v>
      </c>
      <c r="K225" s="4">
        <v>2011</v>
      </c>
      <c r="L225" s="4" t="s">
        <v>445</v>
      </c>
      <c r="M225" s="4">
        <v>1456</v>
      </c>
      <c r="N225" s="4">
        <v>604</v>
      </c>
      <c r="O225" s="4">
        <v>15</v>
      </c>
      <c r="P225" s="4">
        <v>7</v>
      </c>
      <c r="Q225" s="4">
        <v>339</v>
      </c>
      <c r="R225" s="4">
        <v>202</v>
      </c>
      <c r="S225" s="4">
        <v>1</v>
      </c>
      <c r="T225" s="4">
        <v>637</v>
      </c>
      <c r="U225" s="4">
        <v>768</v>
      </c>
      <c r="V225" s="4">
        <v>1393</v>
      </c>
      <c r="W225" s="4">
        <v>10</v>
      </c>
      <c r="X225" s="4">
        <v>14</v>
      </c>
      <c r="Y225" s="4">
        <v>727</v>
      </c>
      <c r="Z225" s="4">
        <v>0</v>
      </c>
      <c r="AA225" s="4">
        <v>243</v>
      </c>
      <c r="AB225" s="4">
        <v>3</v>
      </c>
      <c r="AC225" s="4">
        <v>1311</v>
      </c>
      <c r="AD225" s="4" t="s">
        <v>35</v>
      </c>
      <c r="AE225" s="4">
        <v>718</v>
      </c>
      <c r="AF225" s="4">
        <v>2</v>
      </c>
      <c r="AG225" s="4">
        <v>50</v>
      </c>
      <c r="AH225" s="4">
        <v>5</v>
      </c>
      <c r="AI225" s="4" t="s">
        <v>9</v>
      </c>
      <c r="AJ225" s="4">
        <v>123</v>
      </c>
      <c r="AK225" s="4">
        <v>0</v>
      </c>
      <c r="AL225" s="4">
        <v>1</v>
      </c>
      <c r="AM225" s="4">
        <v>9</v>
      </c>
      <c r="AN225" s="4">
        <v>14</v>
      </c>
    </row>
    <row r="226" spans="1:40" x14ac:dyDescent="0.3">
      <c r="A226" s="4">
        <v>92</v>
      </c>
      <c r="B226" s="4">
        <v>544</v>
      </c>
      <c r="C226" s="4">
        <v>1070</v>
      </c>
      <c r="D226" s="4">
        <v>466</v>
      </c>
      <c r="E226" s="4">
        <v>714</v>
      </c>
      <c r="F226" s="4">
        <v>139</v>
      </c>
      <c r="G226" s="4">
        <v>544</v>
      </c>
      <c r="H226" s="4">
        <v>1641</v>
      </c>
      <c r="I226" s="4">
        <v>2</v>
      </c>
      <c r="J226" s="4">
        <v>6410</v>
      </c>
      <c r="K226" s="4">
        <v>994</v>
      </c>
      <c r="L226" s="4" t="s">
        <v>446</v>
      </c>
      <c r="M226" s="4">
        <v>574</v>
      </c>
      <c r="N226" s="4">
        <v>211</v>
      </c>
      <c r="O226" s="4">
        <v>70</v>
      </c>
      <c r="P226" s="4">
        <v>17</v>
      </c>
      <c r="Q226" s="4">
        <v>206</v>
      </c>
      <c r="R226" s="4">
        <v>1</v>
      </c>
      <c r="S226" s="4">
        <v>1548</v>
      </c>
      <c r="T226" s="4">
        <v>338</v>
      </c>
      <c r="U226" s="4">
        <v>557</v>
      </c>
      <c r="V226" s="4">
        <v>489</v>
      </c>
      <c r="W226" s="4">
        <v>37</v>
      </c>
      <c r="X226" s="4">
        <v>39</v>
      </c>
      <c r="Y226" s="4">
        <v>225</v>
      </c>
      <c r="Z226" s="4">
        <v>2965</v>
      </c>
      <c r="AA226" s="4">
        <v>13</v>
      </c>
      <c r="AB226" s="4">
        <v>14</v>
      </c>
      <c r="AC226" s="4">
        <v>269</v>
      </c>
      <c r="AD226" s="4" t="s">
        <v>36</v>
      </c>
      <c r="AE226" s="4">
        <v>18</v>
      </c>
      <c r="AF226" s="4">
        <v>1729</v>
      </c>
      <c r="AG226" s="4">
        <v>607</v>
      </c>
      <c r="AH226" s="4">
        <v>0</v>
      </c>
      <c r="AI226" s="4" t="s">
        <v>1089</v>
      </c>
      <c r="AJ226" s="6">
        <v>0.36830000000000002</v>
      </c>
      <c r="AK226" s="4">
        <v>20</v>
      </c>
      <c r="AL226" s="4">
        <v>78</v>
      </c>
      <c r="AM226" s="4">
        <v>0</v>
      </c>
      <c r="AN226" s="4">
        <v>2</v>
      </c>
    </row>
    <row r="227" spans="1:40" x14ac:dyDescent="0.3">
      <c r="A227" s="4">
        <v>979</v>
      </c>
      <c r="B227" s="4">
        <v>24</v>
      </c>
      <c r="C227" s="4">
        <v>705</v>
      </c>
      <c r="D227" s="4">
        <v>2</v>
      </c>
      <c r="E227" s="4">
        <v>228</v>
      </c>
      <c r="F227" s="4">
        <v>19</v>
      </c>
      <c r="G227" s="4">
        <v>525</v>
      </c>
      <c r="H227" s="4">
        <v>761</v>
      </c>
      <c r="I227" s="4">
        <v>3227</v>
      </c>
      <c r="J227" s="4">
        <v>1035</v>
      </c>
      <c r="K227" s="4">
        <v>255</v>
      </c>
      <c r="L227" s="4" t="s">
        <v>17</v>
      </c>
      <c r="M227" s="4">
        <v>877</v>
      </c>
      <c r="N227" s="4">
        <v>9</v>
      </c>
      <c r="O227" s="4">
        <v>628</v>
      </c>
      <c r="P227" s="4">
        <v>221</v>
      </c>
      <c r="Q227" s="4">
        <v>3</v>
      </c>
      <c r="R227" s="4">
        <v>17</v>
      </c>
      <c r="S227" s="4">
        <v>676</v>
      </c>
      <c r="T227" s="4">
        <v>297</v>
      </c>
      <c r="U227" s="4">
        <v>209</v>
      </c>
      <c r="V227" s="4">
        <v>174</v>
      </c>
      <c r="W227" s="4">
        <v>436</v>
      </c>
      <c r="X227" s="4">
        <v>558</v>
      </c>
      <c r="Y227" s="4">
        <v>10</v>
      </c>
      <c r="Z227" s="4">
        <v>707</v>
      </c>
      <c r="AA227" s="4">
        <v>31</v>
      </c>
      <c r="AB227" s="4">
        <v>78</v>
      </c>
      <c r="AC227" s="4">
        <v>33</v>
      </c>
      <c r="AD227" s="4" t="s">
        <v>37</v>
      </c>
      <c r="AE227" s="4">
        <v>2300</v>
      </c>
      <c r="AF227" s="4">
        <v>680</v>
      </c>
      <c r="AG227" s="4">
        <v>1</v>
      </c>
      <c r="AH227" s="4">
        <v>1</v>
      </c>
      <c r="AI227" s="4" t="s">
        <v>1090</v>
      </c>
      <c r="AJ227" s="4">
        <v>334</v>
      </c>
      <c r="AK227" s="4">
        <v>11</v>
      </c>
      <c r="AL227" s="4">
        <v>10</v>
      </c>
      <c r="AM227" s="4">
        <v>0</v>
      </c>
      <c r="AN227" s="4">
        <v>0</v>
      </c>
    </row>
    <row r="228" spans="1:40" x14ac:dyDescent="0.3">
      <c r="A228" s="4">
        <v>4</v>
      </c>
      <c r="B228" s="4">
        <v>70</v>
      </c>
      <c r="C228" s="4">
        <v>364</v>
      </c>
      <c r="D228" s="4">
        <v>531</v>
      </c>
      <c r="E228" s="4">
        <v>13</v>
      </c>
      <c r="F228" s="4">
        <v>744</v>
      </c>
      <c r="G228" s="4">
        <v>19</v>
      </c>
      <c r="H228" s="4">
        <v>162</v>
      </c>
      <c r="I228" s="4">
        <v>1105</v>
      </c>
      <c r="J228" s="4">
        <v>139</v>
      </c>
      <c r="K228" s="4">
        <v>733</v>
      </c>
      <c r="L228" s="4" t="s">
        <v>447</v>
      </c>
      <c r="M228" s="4">
        <v>5</v>
      </c>
      <c r="N228" s="4">
        <v>34</v>
      </c>
      <c r="O228" s="4">
        <v>10</v>
      </c>
      <c r="P228" s="4">
        <v>0</v>
      </c>
      <c r="Q228" s="4">
        <v>1725</v>
      </c>
      <c r="R228" s="4">
        <v>203</v>
      </c>
      <c r="S228" s="4">
        <v>356</v>
      </c>
      <c r="T228" s="4">
        <v>2</v>
      </c>
      <c r="U228" s="4">
        <v>2</v>
      </c>
      <c r="V228" s="4">
        <v>7</v>
      </c>
      <c r="W228" s="4">
        <v>3</v>
      </c>
      <c r="X228" s="4">
        <v>4</v>
      </c>
      <c r="Y228" s="4">
        <v>17</v>
      </c>
      <c r="Z228" s="4">
        <v>49</v>
      </c>
      <c r="AA228" s="4">
        <v>565</v>
      </c>
      <c r="AB228" s="4">
        <v>0</v>
      </c>
      <c r="AC228" s="4">
        <v>73</v>
      </c>
      <c r="AD228" s="4" t="s">
        <v>38</v>
      </c>
      <c r="AE228" s="4">
        <v>941</v>
      </c>
      <c r="AF228" s="4">
        <v>641</v>
      </c>
      <c r="AG228" s="4">
        <v>1599</v>
      </c>
      <c r="AH228" s="4">
        <v>13964</v>
      </c>
      <c r="AI228" s="4" t="s">
        <v>1091</v>
      </c>
      <c r="AJ228" s="4">
        <v>123</v>
      </c>
      <c r="AK228" s="4">
        <v>0</v>
      </c>
      <c r="AL228" s="4">
        <v>0</v>
      </c>
      <c r="AM228" s="4">
        <v>336</v>
      </c>
      <c r="AN228" s="4">
        <v>404</v>
      </c>
    </row>
    <row r="229" spans="1:40" x14ac:dyDescent="0.3">
      <c r="A229" s="4">
        <v>3206</v>
      </c>
      <c r="B229" s="4">
        <v>693</v>
      </c>
      <c r="C229" s="4">
        <v>1</v>
      </c>
      <c r="D229" s="4">
        <v>208</v>
      </c>
      <c r="E229" s="4">
        <v>51</v>
      </c>
      <c r="F229" s="4">
        <v>328</v>
      </c>
      <c r="G229" s="4">
        <v>2025</v>
      </c>
      <c r="H229" s="4">
        <v>16</v>
      </c>
      <c r="I229" s="4">
        <v>251</v>
      </c>
      <c r="J229" s="4">
        <v>357</v>
      </c>
      <c r="K229" s="4">
        <v>6</v>
      </c>
      <c r="L229" s="4" t="s">
        <v>19</v>
      </c>
      <c r="M229" s="4">
        <v>0</v>
      </c>
      <c r="N229" s="4">
        <v>349</v>
      </c>
      <c r="O229" s="4">
        <v>0</v>
      </c>
      <c r="P229" s="4">
        <v>931</v>
      </c>
      <c r="Q229" s="4">
        <v>844</v>
      </c>
      <c r="R229" s="4">
        <v>4</v>
      </c>
      <c r="S229" s="4">
        <v>318</v>
      </c>
      <c r="T229" s="4">
        <v>2259</v>
      </c>
      <c r="U229" s="4">
        <v>1664</v>
      </c>
      <c r="V229" s="4">
        <v>16</v>
      </c>
      <c r="W229" s="4">
        <v>845</v>
      </c>
      <c r="X229" s="4">
        <v>0</v>
      </c>
      <c r="Y229" s="4">
        <v>475</v>
      </c>
      <c r="Z229" s="4">
        <v>164</v>
      </c>
      <c r="AA229" s="4">
        <v>0</v>
      </c>
      <c r="AB229" s="4">
        <v>174</v>
      </c>
      <c r="AC229" s="4">
        <v>936</v>
      </c>
      <c r="AD229" s="4" t="s">
        <v>31</v>
      </c>
      <c r="AE229" s="4">
        <v>280</v>
      </c>
      <c r="AF229" s="4">
        <v>39</v>
      </c>
      <c r="AG229" s="4">
        <v>647</v>
      </c>
      <c r="AH229" s="4">
        <v>8693</v>
      </c>
      <c r="AI229" s="4" t="s">
        <v>1092</v>
      </c>
      <c r="AJ229" s="4">
        <v>3</v>
      </c>
      <c r="AK229" s="4">
        <v>1</v>
      </c>
      <c r="AL229" s="4">
        <v>0</v>
      </c>
      <c r="AM229" s="4">
        <v>136</v>
      </c>
      <c r="AN229" s="4">
        <v>152</v>
      </c>
    </row>
    <row r="230" spans="1:40" x14ac:dyDescent="0.3">
      <c r="A230" s="4">
        <v>1256</v>
      </c>
      <c r="B230" s="4">
        <v>8</v>
      </c>
      <c r="C230" s="4">
        <v>0</v>
      </c>
      <c r="D230" s="4">
        <v>64</v>
      </c>
      <c r="E230" s="4">
        <v>418</v>
      </c>
      <c r="F230" s="4">
        <v>47</v>
      </c>
      <c r="G230" s="4">
        <v>809</v>
      </c>
      <c r="H230" s="4">
        <v>40</v>
      </c>
      <c r="I230" s="4">
        <v>853</v>
      </c>
      <c r="J230" s="4">
        <v>4862</v>
      </c>
      <c r="K230" s="4">
        <v>2107</v>
      </c>
      <c r="L230" s="4" t="s">
        <v>20</v>
      </c>
      <c r="M230" s="4">
        <v>300</v>
      </c>
      <c r="N230" s="4">
        <v>1</v>
      </c>
      <c r="O230" s="4">
        <v>474</v>
      </c>
      <c r="P230" s="4">
        <v>409</v>
      </c>
      <c r="Q230" s="4">
        <v>466</v>
      </c>
      <c r="R230" s="4">
        <v>1121</v>
      </c>
      <c r="S230" s="4">
        <v>2</v>
      </c>
      <c r="T230" s="4">
        <v>1066</v>
      </c>
      <c r="U230" s="4">
        <v>681</v>
      </c>
      <c r="V230" s="4">
        <v>291</v>
      </c>
      <c r="W230" s="4">
        <v>409</v>
      </c>
      <c r="X230" s="4">
        <v>376</v>
      </c>
      <c r="Y230" s="4">
        <v>0</v>
      </c>
      <c r="Z230" s="4">
        <v>2028</v>
      </c>
      <c r="AA230" s="4">
        <v>1557</v>
      </c>
      <c r="AB230" s="4">
        <v>66</v>
      </c>
      <c r="AC230" s="4">
        <v>0</v>
      </c>
      <c r="AD230" s="4" t="s">
        <v>39</v>
      </c>
      <c r="AE230" s="4">
        <v>18</v>
      </c>
      <c r="AF230" s="4">
        <v>476</v>
      </c>
      <c r="AG230" s="4">
        <v>131</v>
      </c>
      <c r="AH230" s="6">
        <v>0.62250000000000005</v>
      </c>
      <c r="AI230" s="4" t="s">
        <v>1093</v>
      </c>
      <c r="AJ230" s="4">
        <v>104</v>
      </c>
      <c r="AK230" s="4">
        <v>327</v>
      </c>
      <c r="AL230" s="4">
        <v>41</v>
      </c>
      <c r="AM230" s="6">
        <v>0.40479999999999999</v>
      </c>
      <c r="AN230" s="6">
        <v>0.37619999999999998</v>
      </c>
    </row>
    <row r="231" spans="1:40" x14ac:dyDescent="0.3">
      <c r="A231" s="4">
        <v>888</v>
      </c>
      <c r="B231" s="4">
        <v>13975</v>
      </c>
      <c r="C231" s="4">
        <v>355</v>
      </c>
      <c r="D231" s="4">
        <v>5</v>
      </c>
      <c r="E231" s="4">
        <v>4</v>
      </c>
      <c r="F231" s="4">
        <v>9</v>
      </c>
      <c r="G231" s="4">
        <v>138</v>
      </c>
      <c r="H231" s="4">
        <v>540</v>
      </c>
      <c r="I231" s="4">
        <v>1</v>
      </c>
      <c r="J231" s="4">
        <v>17</v>
      </c>
      <c r="K231" s="4">
        <v>1026</v>
      </c>
      <c r="L231" s="4" t="s">
        <v>21</v>
      </c>
      <c r="M231" s="4">
        <v>113</v>
      </c>
      <c r="N231" s="4">
        <v>0</v>
      </c>
      <c r="O231" s="4">
        <v>160</v>
      </c>
      <c r="P231" s="4">
        <v>170</v>
      </c>
      <c r="Q231" s="4">
        <v>9</v>
      </c>
      <c r="R231" s="4">
        <v>213</v>
      </c>
      <c r="S231" s="4">
        <v>1214</v>
      </c>
      <c r="T231" s="4">
        <v>295</v>
      </c>
      <c r="U231" s="4">
        <v>178</v>
      </c>
      <c r="V231" s="4">
        <v>1</v>
      </c>
      <c r="W231" s="4">
        <v>114</v>
      </c>
      <c r="X231" s="4">
        <v>118</v>
      </c>
      <c r="Y231" s="4">
        <v>2488</v>
      </c>
      <c r="Z231" s="4">
        <v>17</v>
      </c>
      <c r="AA231" s="4">
        <v>722</v>
      </c>
      <c r="AB231" s="4">
        <v>31</v>
      </c>
      <c r="AC231" s="4">
        <v>3373</v>
      </c>
      <c r="AD231" s="4" t="s">
        <v>21</v>
      </c>
      <c r="AE231" s="4">
        <v>51</v>
      </c>
      <c r="AF231" s="4">
        <v>215</v>
      </c>
      <c r="AG231" s="4">
        <v>14</v>
      </c>
      <c r="AH231" s="4">
        <v>13964</v>
      </c>
      <c r="AI231" s="4" t="s">
        <v>1094</v>
      </c>
      <c r="AJ231" s="4">
        <v>11</v>
      </c>
      <c r="AK231" s="4">
        <v>125</v>
      </c>
      <c r="AL231" s="4">
        <v>14</v>
      </c>
      <c r="AM231" s="4">
        <v>336</v>
      </c>
      <c r="AN231" s="4">
        <v>404</v>
      </c>
    </row>
    <row r="232" spans="1:40" ht="18" x14ac:dyDescent="0.35">
      <c r="A232" s="4">
        <v>363</v>
      </c>
      <c r="B232" s="4">
        <v>8774</v>
      </c>
      <c r="C232" s="4">
        <v>85</v>
      </c>
      <c r="D232" s="4">
        <v>16</v>
      </c>
      <c r="E232" s="4">
        <v>556</v>
      </c>
      <c r="F232" s="4">
        <v>22</v>
      </c>
      <c r="G232" s="4">
        <v>18</v>
      </c>
      <c r="H232" s="4">
        <v>3</v>
      </c>
      <c r="I232" s="4">
        <v>2540</v>
      </c>
      <c r="J232" s="1" t="s">
        <v>0</v>
      </c>
      <c r="K232" s="4">
        <v>189</v>
      </c>
      <c r="L232" s="4" t="s">
        <v>26</v>
      </c>
      <c r="M232" s="4">
        <v>10</v>
      </c>
      <c r="N232" s="4">
        <v>1203</v>
      </c>
      <c r="O232" s="4">
        <v>8</v>
      </c>
      <c r="P232" s="4">
        <v>237</v>
      </c>
      <c r="Q232" s="4">
        <v>28</v>
      </c>
      <c r="R232" s="4">
        <v>79</v>
      </c>
      <c r="S232" s="4">
        <v>538</v>
      </c>
      <c r="T232" s="4">
        <v>25</v>
      </c>
      <c r="U232" s="4">
        <v>16</v>
      </c>
      <c r="V232" s="4">
        <v>1735</v>
      </c>
      <c r="W232" s="4">
        <v>6</v>
      </c>
      <c r="X232" s="4">
        <v>7</v>
      </c>
      <c r="Y232" s="4">
        <v>1140</v>
      </c>
      <c r="Z232" s="4">
        <v>0</v>
      </c>
      <c r="AA232" s="4">
        <v>232</v>
      </c>
      <c r="AB232" s="4">
        <v>1</v>
      </c>
      <c r="AC232" s="4">
        <v>1175</v>
      </c>
      <c r="AD232" s="4" t="s">
        <v>26</v>
      </c>
      <c r="AE232" s="4">
        <v>589</v>
      </c>
      <c r="AF232" s="4">
        <v>109</v>
      </c>
      <c r="AG232" s="4">
        <v>24</v>
      </c>
      <c r="AH232" s="4">
        <v>8637</v>
      </c>
      <c r="AI232" s="4" t="s">
        <v>538</v>
      </c>
      <c r="AJ232" s="4">
        <v>5</v>
      </c>
      <c r="AK232" s="6">
        <v>0.38229999999999997</v>
      </c>
      <c r="AL232" s="6">
        <v>0.34150000000000003</v>
      </c>
      <c r="AM232" s="4">
        <v>136</v>
      </c>
      <c r="AN232" s="4">
        <v>148</v>
      </c>
    </row>
    <row r="233" spans="1:40" ht="18" x14ac:dyDescent="0.35">
      <c r="A233" s="4">
        <v>5</v>
      </c>
      <c r="B233" s="4">
        <v>2274</v>
      </c>
      <c r="C233" s="4">
        <v>14</v>
      </c>
      <c r="D233" s="4">
        <v>123</v>
      </c>
      <c r="E233" s="4">
        <v>235</v>
      </c>
      <c r="F233" s="4">
        <v>250</v>
      </c>
      <c r="G233" s="4">
        <v>34</v>
      </c>
      <c r="H233" s="4">
        <v>1641</v>
      </c>
      <c r="I233" s="4">
        <v>878</v>
      </c>
      <c r="J233" s="2">
        <v>41219</v>
      </c>
      <c r="K233" s="4">
        <v>23</v>
      </c>
      <c r="L233" s="4" t="s">
        <v>47</v>
      </c>
      <c r="M233" s="4">
        <v>8</v>
      </c>
      <c r="N233" s="4">
        <v>446</v>
      </c>
      <c r="O233" s="4">
        <v>33</v>
      </c>
      <c r="P233" s="4">
        <v>2</v>
      </c>
      <c r="Q233" s="4">
        <v>338</v>
      </c>
      <c r="R233" s="4">
        <v>7</v>
      </c>
      <c r="S233" s="4">
        <v>182</v>
      </c>
      <c r="T233" s="4">
        <v>50</v>
      </c>
      <c r="U233" s="4">
        <v>32</v>
      </c>
      <c r="V233" s="4">
        <v>779</v>
      </c>
      <c r="W233" s="4">
        <v>22</v>
      </c>
      <c r="X233" s="4">
        <v>13</v>
      </c>
      <c r="Y233" s="4">
        <v>421</v>
      </c>
      <c r="Z233" s="4">
        <v>267</v>
      </c>
      <c r="AA233" s="4">
        <v>10</v>
      </c>
      <c r="AB233" s="4">
        <v>4</v>
      </c>
      <c r="AC233" s="4">
        <v>1135</v>
      </c>
      <c r="AD233" s="4" t="s">
        <v>898</v>
      </c>
      <c r="AE233" s="4">
        <v>3</v>
      </c>
      <c r="AF233" s="4">
        <v>5</v>
      </c>
      <c r="AG233" s="4">
        <v>475</v>
      </c>
      <c r="AH233" s="4">
        <v>239</v>
      </c>
      <c r="AI233" s="4" t="s">
        <v>1095</v>
      </c>
      <c r="AJ233" s="4">
        <v>0</v>
      </c>
      <c r="AK233" s="4">
        <v>327</v>
      </c>
      <c r="AL233" s="4">
        <v>41</v>
      </c>
      <c r="AM233" s="4">
        <v>6</v>
      </c>
      <c r="AN233" s="4">
        <v>4</v>
      </c>
    </row>
    <row r="234" spans="1:40" ht="18" x14ac:dyDescent="0.35">
      <c r="A234" s="4">
        <v>1841</v>
      </c>
      <c r="B234" s="4">
        <v>185</v>
      </c>
      <c r="C234" s="4">
        <v>32</v>
      </c>
      <c r="D234" s="4">
        <v>0</v>
      </c>
      <c r="E234" s="4">
        <v>62</v>
      </c>
      <c r="F234" s="4">
        <v>0</v>
      </c>
      <c r="G234" s="4">
        <v>618</v>
      </c>
      <c r="H234" s="4">
        <v>676</v>
      </c>
      <c r="I234" s="4">
        <v>165</v>
      </c>
      <c r="J234" s="1" t="s">
        <v>1</v>
      </c>
      <c r="K234" s="4">
        <v>59</v>
      </c>
      <c r="L234" s="4" t="s">
        <v>48</v>
      </c>
      <c r="M234" s="4">
        <v>167</v>
      </c>
      <c r="N234" s="4">
        <v>27</v>
      </c>
      <c r="O234" s="4">
        <v>272</v>
      </c>
      <c r="P234" s="4">
        <v>916</v>
      </c>
      <c r="Q234" s="4">
        <v>3</v>
      </c>
      <c r="R234" s="4">
        <v>12</v>
      </c>
      <c r="S234" s="4">
        <v>8</v>
      </c>
      <c r="T234" s="4">
        <v>695</v>
      </c>
      <c r="U234" s="4">
        <v>453</v>
      </c>
      <c r="V234" s="4">
        <v>223</v>
      </c>
      <c r="W234" s="4">
        <v>264</v>
      </c>
      <c r="X234" s="4">
        <v>235</v>
      </c>
      <c r="Y234" s="4">
        <v>20</v>
      </c>
      <c r="Z234" s="4">
        <v>47</v>
      </c>
      <c r="AA234" s="4">
        <v>36</v>
      </c>
      <c r="AB234" s="4">
        <v>30</v>
      </c>
      <c r="AC234" s="4">
        <v>40</v>
      </c>
      <c r="AD234" s="4" t="s">
        <v>31</v>
      </c>
      <c r="AE234" s="4">
        <v>2300</v>
      </c>
      <c r="AF234" s="4">
        <v>12</v>
      </c>
      <c r="AG234" s="4">
        <v>3</v>
      </c>
      <c r="AH234" s="4">
        <v>4662</v>
      </c>
      <c r="AI234" s="4" t="s">
        <v>318</v>
      </c>
      <c r="AJ234" s="4">
        <v>111</v>
      </c>
      <c r="AK234" s="4">
        <v>125</v>
      </c>
      <c r="AL234" s="4">
        <v>12</v>
      </c>
      <c r="AM234" s="4">
        <v>37</v>
      </c>
      <c r="AN234" s="4">
        <v>108</v>
      </c>
    </row>
    <row r="235" spans="1:40" x14ac:dyDescent="0.3">
      <c r="A235" s="4">
        <v>658</v>
      </c>
      <c r="B235" s="4">
        <v>615</v>
      </c>
      <c r="C235" s="4">
        <v>223</v>
      </c>
      <c r="D235" s="4">
        <v>531</v>
      </c>
      <c r="E235" s="4">
        <v>6</v>
      </c>
      <c r="F235" s="4">
        <v>744</v>
      </c>
      <c r="G235" s="4">
        <v>1</v>
      </c>
      <c r="H235" s="4">
        <v>623</v>
      </c>
      <c r="I235" s="4">
        <v>17</v>
      </c>
      <c r="J235" s="3" t="s">
        <v>2</v>
      </c>
      <c r="K235" s="4">
        <v>752</v>
      </c>
      <c r="L235" s="4" t="s">
        <v>49</v>
      </c>
      <c r="M235" s="4">
        <v>2</v>
      </c>
      <c r="N235" s="4">
        <v>51</v>
      </c>
      <c r="O235" s="4">
        <v>1</v>
      </c>
      <c r="P235" s="4">
        <v>329</v>
      </c>
      <c r="Q235" s="4">
        <v>1725</v>
      </c>
      <c r="R235" s="4">
        <v>115</v>
      </c>
      <c r="S235" s="4">
        <v>18</v>
      </c>
      <c r="T235" s="4">
        <v>1</v>
      </c>
      <c r="U235" s="4">
        <v>2</v>
      </c>
      <c r="V235" s="4">
        <v>19</v>
      </c>
      <c r="W235" s="4">
        <v>3</v>
      </c>
      <c r="X235" s="4">
        <v>3</v>
      </c>
      <c r="Y235" s="4">
        <v>54</v>
      </c>
      <c r="Z235" s="4">
        <v>2</v>
      </c>
      <c r="AA235" s="4">
        <v>440</v>
      </c>
      <c r="AB235" s="4">
        <v>0</v>
      </c>
      <c r="AC235" s="4">
        <v>0</v>
      </c>
      <c r="AD235" s="4" t="s">
        <v>899</v>
      </c>
      <c r="AE235" s="4">
        <v>850</v>
      </c>
      <c r="AF235" s="4">
        <v>88</v>
      </c>
      <c r="AG235" s="4">
        <v>501</v>
      </c>
      <c r="AH235" s="4">
        <v>3523</v>
      </c>
      <c r="AI235" s="4" t="s">
        <v>1096</v>
      </c>
      <c r="AJ235" s="4">
        <v>51</v>
      </c>
      <c r="AK235" s="4">
        <v>4</v>
      </c>
      <c r="AL235" s="4">
        <v>0</v>
      </c>
      <c r="AM235" s="4">
        <v>89</v>
      </c>
      <c r="AN235" s="4">
        <v>33</v>
      </c>
    </row>
    <row r="236" spans="1:40" x14ac:dyDescent="0.3">
      <c r="A236" s="4">
        <v>104</v>
      </c>
      <c r="B236" s="4">
        <v>5665</v>
      </c>
      <c r="C236" s="4">
        <v>1</v>
      </c>
      <c r="D236" s="4">
        <v>207</v>
      </c>
      <c r="E236" s="4">
        <v>19</v>
      </c>
      <c r="F236" s="4">
        <v>322</v>
      </c>
      <c r="G236" s="4">
        <v>2025</v>
      </c>
      <c r="H236" s="4">
        <v>53</v>
      </c>
      <c r="I236" s="4">
        <v>48</v>
      </c>
      <c r="J236" s="3" t="s">
        <v>402</v>
      </c>
      <c r="K236" s="4">
        <v>3</v>
      </c>
      <c r="L236" s="4" t="s">
        <v>53</v>
      </c>
      <c r="M236" s="4">
        <v>0</v>
      </c>
      <c r="N236" s="4">
        <v>675</v>
      </c>
      <c r="O236" s="4">
        <v>0</v>
      </c>
      <c r="P236" s="4">
        <v>131</v>
      </c>
      <c r="Q236" s="4">
        <v>826</v>
      </c>
      <c r="R236" s="4">
        <v>0</v>
      </c>
      <c r="S236" s="4">
        <v>329</v>
      </c>
      <c r="T236" s="4">
        <v>2259</v>
      </c>
      <c r="U236" s="4">
        <v>1664</v>
      </c>
      <c r="V236" s="4">
        <v>37</v>
      </c>
      <c r="W236" s="4">
        <v>1119</v>
      </c>
      <c r="X236" s="4">
        <v>0</v>
      </c>
      <c r="Y236" s="4">
        <v>643</v>
      </c>
      <c r="Z236" s="4">
        <v>12</v>
      </c>
      <c r="AA236" s="4">
        <v>4</v>
      </c>
      <c r="AB236" s="4">
        <v>1842</v>
      </c>
      <c r="AC236" s="4">
        <v>2034</v>
      </c>
      <c r="AD236" s="4">
        <v>1701</v>
      </c>
      <c r="AE236" s="4">
        <v>825</v>
      </c>
      <c r="AF236" s="4">
        <v>1</v>
      </c>
      <c r="AG236" s="4">
        <v>74</v>
      </c>
      <c r="AH236" s="4">
        <v>124</v>
      </c>
      <c r="AI236" s="4" t="s">
        <v>1097</v>
      </c>
      <c r="AJ236" s="6">
        <v>0.45950000000000002</v>
      </c>
      <c r="AK236" s="4">
        <v>103</v>
      </c>
      <c r="AL236" s="4">
        <v>3</v>
      </c>
      <c r="AM236" s="4">
        <v>1</v>
      </c>
      <c r="AN236" s="4">
        <v>3</v>
      </c>
    </row>
    <row r="237" spans="1:40" x14ac:dyDescent="0.3">
      <c r="A237" s="4">
        <v>9</v>
      </c>
      <c r="B237" s="4">
        <v>35</v>
      </c>
      <c r="C237" s="4">
        <v>0</v>
      </c>
      <c r="D237" s="4">
        <v>97</v>
      </c>
      <c r="E237" s="4">
        <v>148</v>
      </c>
      <c r="F237" s="4">
        <v>278</v>
      </c>
      <c r="G237" s="4">
        <v>714</v>
      </c>
      <c r="H237" s="4">
        <v>1219</v>
      </c>
      <c r="I237" s="4">
        <v>645</v>
      </c>
      <c r="J237" s="3" t="s">
        <v>226</v>
      </c>
      <c r="K237" s="4">
        <v>2107</v>
      </c>
      <c r="L237" s="4" t="s">
        <v>21</v>
      </c>
      <c r="M237" s="4">
        <v>81</v>
      </c>
      <c r="N237" s="4">
        <v>4</v>
      </c>
      <c r="O237" s="4">
        <v>513</v>
      </c>
      <c r="P237" s="4">
        <v>4</v>
      </c>
      <c r="Q237" s="4">
        <v>580</v>
      </c>
      <c r="R237" s="4">
        <v>1875</v>
      </c>
      <c r="S237" s="4">
        <v>1</v>
      </c>
      <c r="T237" s="4">
        <v>1064</v>
      </c>
      <c r="U237" s="4">
        <v>669</v>
      </c>
      <c r="V237" s="4">
        <v>499</v>
      </c>
      <c r="W237" s="4">
        <v>332</v>
      </c>
      <c r="X237" s="4">
        <v>648</v>
      </c>
      <c r="Y237" s="4">
        <v>2</v>
      </c>
      <c r="Z237" s="4">
        <v>204</v>
      </c>
      <c r="AA237" s="4">
        <v>254</v>
      </c>
      <c r="AB237" s="4">
        <v>692</v>
      </c>
      <c r="AC237" s="4">
        <v>425</v>
      </c>
      <c r="AD237" s="4">
        <v>742</v>
      </c>
      <c r="AE237" s="4">
        <v>25</v>
      </c>
      <c r="AF237" s="4">
        <v>476</v>
      </c>
      <c r="AG237" s="4">
        <v>9</v>
      </c>
      <c r="AH237" s="4">
        <v>89</v>
      </c>
      <c r="AI237" s="4" t="s">
        <v>1098</v>
      </c>
      <c r="AJ237" s="4">
        <v>111</v>
      </c>
      <c r="AK237" s="4">
        <v>18</v>
      </c>
      <c r="AL237" s="4">
        <v>9</v>
      </c>
      <c r="AM237" s="4">
        <v>3</v>
      </c>
      <c r="AN237" s="4">
        <v>0</v>
      </c>
    </row>
    <row r="238" spans="1:40" ht="18" x14ac:dyDescent="0.35">
      <c r="A238" s="4">
        <v>55</v>
      </c>
      <c r="B238" s="1" t="s">
        <v>0</v>
      </c>
      <c r="C238" s="4">
        <v>167</v>
      </c>
      <c r="D238" s="4">
        <v>108</v>
      </c>
      <c r="E238" s="4">
        <v>0</v>
      </c>
      <c r="F238" s="4">
        <v>40</v>
      </c>
      <c r="G238" s="4">
        <v>672</v>
      </c>
      <c r="H238" s="4">
        <v>540</v>
      </c>
      <c r="I238" s="4">
        <v>3</v>
      </c>
      <c r="J238" s="4" t="s">
        <v>5</v>
      </c>
      <c r="K238" s="4">
        <v>991</v>
      </c>
      <c r="L238" s="4" t="s">
        <v>26</v>
      </c>
      <c r="M238" s="4">
        <v>46</v>
      </c>
      <c r="N238" s="4">
        <v>0</v>
      </c>
      <c r="O238" s="4">
        <v>262</v>
      </c>
      <c r="P238" s="4">
        <v>22</v>
      </c>
      <c r="Q238" s="4">
        <v>242</v>
      </c>
      <c r="R238" s="4">
        <v>585</v>
      </c>
      <c r="S238" s="4">
        <v>1214</v>
      </c>
      <c r="T238" s="4">
        <v>559</v>
      </c>
      <c r="U238" s="4">
        <v>454</v>
      </c>
      <c r="V238" s="4">
        <v>1</v>
      </c>
      <c r="W238" s="4">
        <v>97</v>
      </c>
      <c r="X238" s="4">
        <v>257</v>
      </c>
      <c r="Y238" s="4">
        <v>409</v>
      </c>
      <c r="Z238" s="4">
        <v>2</v>
      </c>
      <c r="AA238" s="4">
        <v>128</v>
      </c>
      <c r="AB238" s="4">
        <v>123</v>
      </c>
      <c r="AC238" s="4">
        <v>46</v>
      </c>
      <c r="AD238" s="4">
        <v>159</v>
      </c>
      <c r="AE238" s="4">
        <v>2092</v>
      </c>
      <c r="AF238" s="4">
        <v>171</v>
      </c>
      <c r="AG238" s="4">
        <v>2</v>
      </c>
      <c r="AH238" s="1" t="s">
        <v>0</v>
      </c>
      <c r="AI238" s="4" t="s">
        <v>9</v>
      </c>
      <c r="AJ238" s="4">
        <v>51</v>
      </c>
      <c r="AK238" s="4">
        <v>0</v>
      </c>
      <c r="AL238" s="4">
        <v>0</v>
      </c>
      <c r="AM238" s="4">
        <v>69</v>
      </c>
      <c r="AN238" s="4">
        <v>151</v>
      </c>
    </row>
    <row r="239" spans="1:40" ht="18" x14ac:dyDescent="0.35">
      <c r="A239" s="4">
        <v>488</v>
      </c>
      <c r="B239" s="2">
        <v>41219</v>
      </c>
      <c r="C239" s="4">
        <v>88</v>
      </c>
      <c r="D239" s="4">
        <v>2</v>
      </c>
      <c r="E239" s="4">
        <v>349</v>
      </c>
      <c r="F239" s="4">
        <v>4</v>
      </c>
      <c r="G239" s="4">
        <v>42</v>
      </c>
      <c r="H239" s="4">
        <v>95</v>
      </c>
      <c r="I239" s="4">
        <v>2540</v>
      </c>
      <c r="J239" s="4" t="s">
        <v>393</v>
      </c>
      <c r="K239" s="4">
        <v>257</v>
      </c>
      <c r="L239" s="4" t="s">
        <v>47</v>
      </c>
      <c r="M239" s="4">
        <v>35</v>
      </c>
      <c r="N239" s="4">
        <v>335</v>
      </c>
      <c r="O239" s="4">
        <v>3</v>
      </c>
      <c r="P239" s="4">
        <v>172</v>
      </c>
      <c r="Q239" s="4">
        <v>4</v>
      </c>
      <c r="R239" s="4">
        <v>250</v>
      </c>
      <c r="S239" s="4">
        <v>537</v>
      </c>
      <c r="T239" s="4">
        <v>502</v>
      </c>
      <c r="U239" s="4">
        <v>210</v>
      </c>
      <c r="V239" s="4">
        <v>1462</v>
      </c>
      <c r="W239" s="4">
        <v>7</v>
      </c>
      <c r="X239" s="4">
        <v>16</v>
      </c>
      <c r="Y239" s="4">
        <v>210</v>
      </c>
      <c r="Z239" s="4">
        <v>0</v>
      </c>
      <c r="AA239" s="4">
        <v>51</v>
      </c>
      <c r="AB239" s="4">
        <v>15</v>
      </c>
      <c r="AC239" s="4">
        <v>118</v>
      </c>
      <c r="AD239" s="4">
        <v>14</v>
      </c>
      <c r="AE239" s="4">
        <v>908</v>
      </c>
      <c r="AF239" s="4">
        <v>164</v>
      </c>
      <c r="AG239" s="4">
        <v>7</v>
      </c>
      <c r="AH239" s="2">
        <v>41219</v>
      </c>
      <c r="AI239" s="4" t="s">
        <v>1099</v>
      </c>
      <c r="AJ239" s="4">
        <v>1</v>
      </c>
      <c r="AK239" s="4">
        <v>0</v>
      </c>
      <c r="AL239" s="4">
        <v>0</v>
      </c>
      <c r="AM239" s="4">
        <v>37</v>
      </c>
      <c r="AN239" s="4">
        <v>78</v>
      </c>
    </row>
    <row r="240" spans="1:40" ht="18" x14ac:dyDescent="0.35">
      <c r="A240" s="4">
        <v>2</v>
      </c>
      <c r="B240" s="1" t="s">
        <v>1</v>
      </c>
      <c r="C240" s="4">
        <v>78</v>
      </c>
      <c r="D240" s="4">
        <v>1161</v>
      </c>
      <c r="E240" s="4">
        <v>156</v>
      </c>
      <c r="F240" s="4">
        <v>855</v>
      </c>
      <c r="G240" s="4">
        <v>1222</v>
      </c>
      <c r="H240" s="4">
        <v>13</v>
      </c>
      <c r="I240" s="4">
        <v>848</v>
      </c>
      <c r="J240" s="4" t="s">
        <v>394</v>
      </c>
      <c r="K240" s="4">
        <v>728</v>
      </c>
      <c r="L240" s="4" t="s">
        <v>48</v>
      </c>
      <c r="M240" s="4">
        <v>0</v>
      </c>
      <c r="N240" s="4">
        <v>111</v>
      </c>
      <c r="O240" s="4">
        <v>23</v>
      </c>
      <c r="P240" s="4">
        <v>0</v>
      </c>
      <c r="Q240" s="4">
        <v>0</v>
      </c>
      <c r="R240" s="4">
        <v>9</v>
      </c>
      <c r="S240" s="4">
        <v>260</v>
      </c>
      <c r="T240" s="4">
        <v>3</v>
      </c>
      <c r="U240" s="4">
        <v>5</v>
      </c>
      <c r="V240" s="4">
        <v>545</v>
      </c>
      <c r="W240" s="4">
        <v>13</v>
      </c>
      <c r="X240" s="4">
        <v>24</v>
      </c>
      <c r="Y240" s="4">
        <v>90</v>
      </c>
      <c r="Z240" s="4">
        <v>411</v>
      </c>
      <c r="AA240" s="4">
        <v>3</v>
      </c>
      <c r="AB240" s="4">
        <v>32</v>
      </c>
      <c r="AC240" s="4">
        <v>1438</v>
      </c>
      <c r="AD240" s="4">
        <v>39</v>
      </c>
      <c r="AE240" s="4">
        <v>263</v>
      </c>
      <c r="AF240" s="4">
        <v>7</v>
      </c>
      <c r="AG240" s="4">
        <v>56</v>
      </c>
      <c r="AH240" s="1" t="s">
        <v>1</v>
      </c>
      <c r="AI240" s="4" t="s">
        <v>318</v>
      </c>
      <c r="AJ240" s="4">
        <v>34</v>
      </c>
      <c r="AK240" s="4">
        <v>530</v>
      </c>
      <c r="AL240" s="4">
        <v>815</v>
      </c>
      <c r="AM240" s="6">
        <v>0.53620000000000001</v>
      </c>
      <c r="AN240" s="6">
        <v>0.51659999999999995</v>
      </c>
    </row>
    <row r="241" spans="1:40" x14ac:dyDescent="0.3">
      <c r="A241" s="4">
        <v>1841</v>
      </c>
      <c r="B241" s="3" t="s">
        <v>2</v>
      </c>
      <c r="C241" s="4">
        <v>1</v>
      </c>
      <c r="D241" s="4">
        <v>332</v>
      </c>
      <c r="E241" s="4">
        <v>15</v>
      </c>
      <c r="F241" s="4">
        <v>405</v>
      </c>
      <c r="G241" s="4">
        <v>480</v>
      </c>
      <c r="H241" s="4">
        <v>25</v>
      </c>
      <c r="I241" s="4">
        <v>223</v>
      </c>
      <c r="J241" s="4" t="s">
        <v>395</v>
      </c>
      <c r="K241" s="4">
        <v>6</v>
      </c>
      <c r="L241" s="4" t="s">
        <v>49</v>
      </c>
      <c r="M241" s="4">
        <v>0</v>
      </c>
      <c r="N241" s="4">
        <v>8</v>
      </c>
      <c r="O241" s="4">
        <v>224</v>
      </c>
      <c r="P241" s="4">
        <v>916</v>
      </c>
      <c r="Q241" s="4">
        <v>568</v>
      </c>
      <c r="R241" s="4">
        <v>34</v>
      </c>
      <c r="S241" s="4">
        <v>274</v>
      </c>
      <c r="T241" s="4">
        <v>1657</v>
      </c>
      <c r="U241" s="4">
        <v>1856</v>
      </c>
      <c r="V241" s="4">
        <v>155</v>
      </c>
      <c r="W241" s="4">
        <v>214</v>
      </c>
      <c r="X241" s="4">
        <v>351</v>
      </c>
      <c r="Y241" s="4">
        <v>2</v>
      </c>
      <c r="Z241" s="4">
        <v>137</v>
      </c>
      <c r="AA241" s="4">
        <v>5</v>
      </c>
      <c r="AB241" s="4">
        <v>521</v>
      </c>
      <c r="AC241" s="4">
        <v>7</v>
      </c>
      <c r="AD241" s="4">
        <v>526</v>
      </c>
      <c r="AE241" s="4">
        <v>10</v>
      </c>
      <c r="AF241" s="4">
        <v>2355</v>
      </c>
      <c r="AG241" s="4">
        <v>0</v>
      </c>
      <c r="AH241" s="3" t="s">
        <v>621</v>
      </c>
      <c r="AI241" s="4" t="s">
        <v>1100</v>
      </c>
      <c r="AJ241" s="4">
        <v>16</v>
      </c>
      <c r="AK241" s="4">
        <v>192</v>
      </c>
      <c r="AL241" s="4">
        <v>313</v>
      </c>
      <c r="AM241" s="4">
        <v>69</v>
      </c>
      <c r="AN241" s="4">
        <v>151</v>
      </c>
    </row>
    <row r="242" spans="1:40" x14ac:dyDescent="0.3">
      <c r="A242" s="4">
        <v>656</v>
      </c>
      <c r="B242" s="3" t="s">
        <v>68</v>
      </c>
      <c r="C242" s="4">
        <v>0</v>
      </c>
      <c r="D242" s="4">
        <v>103</v>
      </c>
      <c r="E242" s="4">
        <v>3</v>
      </c>
      <c r="F242" s="4">
        <v>98</v>
      </c>
      <c r="G242" s="4">
        <v>77</v>
      </c>
      <c r="H242" s="4">
        <v>404</v>
      </c>
      <c r="I242" s="4">
        <v>622</v>
      </c>
      <c r="J242" s="4" t="s">
        <v>396</v>
      </c>
      <c r="K242" s="4">
        <v>2663</v>
      </c>
      <c r="L242" s="4" t="s">
        <v>55</v>
      </c>
      <c r="M242" s="4">
        <v>299</v>
      </c>
      <c r="N242" s="4">
        <v>22</v>
      </c>
      <c r="O242" s="4">
        <v>1</v>
      </c>
      <c r="P242" s="4">
        <v>321</v>
      </c>
      <c r="Q242" s="4">
        <v>287</v>
      </c>
      <c r="R242" s="4">
        <v>285</v>
      </c>
      <c r="S242" s="4">
        <v>3</v>
      </c>
      <c r="T242" s="4">
        <v>799</v>
      </c>
      <c r="U242" s="4">
        <v>1012</v>
      </c>
      <c r="V242" s="4">
        <v>9</v>
      </c>
      <c r="W242" s="4">
        <v>1</v>
      </c>
      <c r="X242" s="4">
        <v>0</v>
      </c>
      <c r="Y242" s="4">
        <v>8</v>
      </c>
      <c r="Z242" s="4">
        <v>7</v>
      </c>
      <c r="AA242" s="4">
        <v>69</v>
      </c>
      <c r="AB242" s="4">
        <v>1</v>
      </c>
      <c r="AC242" s="4">
        <v>0</v>
      </c>
      <c r="AD242" s="4">
        <v>4</v>
      </c>
      <c r="AE242" s="4">
        <v>47</v>
      </c>
      <c r="AF242" s="4">
        <v>796</v>
      </c>
      <c r="AG242" s="4">
        <v>836</v>
      </c>
      <c r="AH242" s="3" t="s">
        <v>1040</v>
      </c>
      <c r="AI242" s="4" t="s">
        <v>23</v>
      </c>
      <c r="AJ242" s="4">
        <v>0</v>
      </c>
      <c r="AK242" s="6">
        <v>0.36230000000000001</v>
      </c>
      <c r="AL242" s="6">
        <v>0.38400000000000001</v>
      </c>
      <c r="AM242" s="4">
        <v>37</v>
      </c>
      <c r="AN242" s="4">
        <v>76</v>
      </c>
    </row>
    <row r="243" spans="1:40" x14ac:dyDescent="0.3">
      <c r="A243" s="4">
        <v>430</v>
      </c>
      <c r="B243" s="3" t="s">
        <v>87</v>
      </c>
      <c r="C243" s="4">
        <v>508</v>
      </c>
      <c r="D243" s="4">
        <v>7</v>
      </c>
      <c r="E243" s="4">
        <v>15</v>
      </c>
      <c r="F243" s="4">
        <v>12</v>
      </c>
      <c r="G243" s="4">
        <v>8</v>
      </c>
      <c r="H243" s="4">
        <v>3</v>
      </c>
      <c r="I243" s="4">
        <v>3</v>
      </c>
      <c r="J243" s="4" t="s">
        <v>397</v>
      </c>
      <c r="K243" s="4">
        <v>1162</v>
      </c>
      <c r="L243" s="4">
        <v>1830</v>
      </c>
      <c r="M243" s="4">
        <v>147</v>
      </c>
      <c r="N243" s="4">
        <v>192</v>
      </c>
      <c r="O243" s="4">
        <v>11634</v>
      </c>
      <c r="P243" s="4">
        <v>135</v>
      </c>
      <c r="Q243" s="4">
        <v>10</v>
      </c>
      <c r="R243" s="4">
        <v>7</v>
      </c>
      <c r="S243" s="4">
        <v>1683</v>
      </c>
      <c r="T243" s="4">
        <v>220</v>
      </c>
      <c r="U243" s="4">
        <v>280</v>
      </c>
      <c r="V243" s="4">
        <v>21</v>
      </c>
      <c r="W243" s="4">
        <v>0</v>
      </c>
      <c r="X243" s="4">
        <v>12124</v>
      </c>
      <c r="Y243" s="4">
        <v>110</v>
      </c>
      <c r="Z243" s="4">
        <v>13</v>
      </c>
      <c r="AA243" s="4">
        <v>0</v>
      </c>
      <c r="AB243" s="4">
        <v>326</v>
      </c>
      <c r="AC243" s="4">
        <v>1706</v>
      </c>
      <c r="AD243" s="4">
        <v>1701</v>
      </c>
      <c r="AE243" s="4">
        <v>586</v>
      </c>
      <c r="AF243" s="4">
        <v>422</v>
      </c>
      <c r="AG243" s="4">
        <v>337</v>
      </c>
      <c r="AH243" s="3" t="s">
        <v>34</v>
      </c>
      <c r="AI243" s="4" t="s">
        <v>1101</v>
      </c>
      <c r="AJ243" s="4">
        <v>0</v>
      </c>
      <c r="AK243" s="4">
        <v>530</v>
      </c>
      <c r="AL243" s="4">
        <v>815</v>
      </c>
      <c r="AM243" s="4">
        <v>2</v>
      </c>
      <c r="AN243" s="4">
        <v>0</v>
      </c>
    </row>
    <row r="244" spans="1:40" x14ac:dyDescent="0.3">
      <c r="A244" s="4">
        <v>225</v>
      </c>
      <c r="B244" s="4" t="s">
        <v>5</v>
      </c>
      <c r="C244" s="4">
        <v>187</v>
      </c>
      <c r="D244" s="4">
        <v>24</v>
      </c>
      <c r="E244" s="4">
        <v>123</v>
      </c>
      <c r="F244" s="4">
        <v>19</v>
      </c>
      <c r="G244" s="4">
        <v>21</v>
      </c>
      <c r="H244" s="4">
        <v>1219</v>
      </c>
      <c r="I244" s="4">
        <v>0</v>
      </c>
      <c r="J244" s="4" t="s">
        <v>398</v>
      </c>
      <c r="K244" s="4">
        <v>259</v>
      </c>
      <c r="L244" s="4">
        <v>751</v>
      </c>
      <c r="M244" s="4">
        <v>4</v>
      </c>
      <c r="N244" s="4">
        <v>2</v>
      </c>
      <c r="O244" s="4">
        <v>6207</v>
      </c>
      <c r="P244" s="4">
        <v>184</v>
      </c>
      <c r="Q244" s="4">
        <v>20</v>
      </c>
      <c r="R244" s="4">
        <v>1110</v>
      </c>
      <c r="S244" s="4">
        <v>657</v>
      </c>
      <c r="T244" s="4">
        <v>11</v>
      </c>
      <c r="U244" s="4">
        <v>14</v>
      </c>
      <c r="V244" s="4">
        <v>359</v>
      </c>
      <c r="W244" s="4">
        <v>1333</v>
      </c>
      <c r="X244" s="4">
        <v>7102</v>
      </c>
      <c r="Y244" s="4">
        <v>0</v>
      </c>
      <c r="Z244" s="4">
        <v>249</v>
      </c>
      <c r="AA244" s="4">
        <v>1806</v>
      </c>
      <c r="AB244" s="4">
        <v>143</v>
      </c>
      <c r="AC244" s="4">
        <v>1577</v>
      </c>
      <c r="AD244" s="4">
        <v>624</v>
      </c>
      <c r="AE244" s="4">
        <v>2</v>
      </c>
      <c r="AF244" s="4">
        <v>14</v>
      </c>
      <c r="AG244" s="4">
        <v>67</v>
      </c>
      <c r="AH244" s="4" t="s">
        <v>5</v>
      </c>
      <c r="AI244" s="4" t="s">
        <v>1102</v>
      </c>
      <c r="AJ244" s="4">
        <v>233</v>
      </c>
      <c r="AK244" s="4">
        <v>190</v>
      </c>
      <c r="AL244" s="4">
        <v>313</v>
      </c>
      <c r="AM244" s="4">
        <v>32</v>
      </c>
      <c r="AN244" s="4">
        <v>66</v>
      </c>
    </row>
    <row r="245" spans="1:40" x14ac:dyDescent="0.3">
      <c r="A245" s="4">
        <v>1</v>
      </c>
      <c r="B245" s="4" t="s">
        <v>70</v>
      </c>
      <c r="C245" s="4">
        <v>2</v>
      </c>
      <c r="D245" s="4">
        <v>198</v>
      </c>
      <c r="E245" s="4">
        <v>0</v>
      </c>
      <c r="F245" s="4">
        <v>276</v>
      </c>
      <c r="G245" s="4">
        <v>374</v>
      </c>
      <c r="H245" s="4">
        <v>474</v>
      </c>
      <c r="I245" s="4">
        <v>1088</v>
      </c>
      <c r="J245" s="4" t="s">
        <v>399</v>
      </c>
      <c r="K245" s="4">
        <v>18</v>
      </c>
      <c r="L245" s="4">
        <v>412</v>
      </c>
      <c r="M245" s="4">
        <v>4</v>
      </c>
      <c r="N245" s="4">
        <v>0</v>
      </c>
      <c r="O245" s="4">
        <v>2378</v>
      </c>
      <c r="P245" s="4">
        <v>2</v>
      </c>
      <c r="Q245" s="4">
        <v>248</v>
      </c>
      <c r="R245" s="4">
        <v>545</v>
      </c>
      <c r="S245" s="4">
        <v>233</v>
      </c>
      <c r="T245" s="4">
        <v>37</v>
      </c>
      <c r="U245" s="4">
        <v>38</v>
      </c>
      <c r="V245" s="4">
        <v>1</v>
      </c>
      <c r="W245" s="4">
        <v>398</v>
      </c>
      <c r="X245" s="4">
        <v>2151</v>
      </c>
      <c r="Y245" s="4">
        <v>0</v>
      </c>
      <c r="Z245" s="4">
        <v>5</v>
      </c>
      <c r="AA245" s="4">
        <v>749</v>
      </c>
      <c r="AB245" s="4">
        <v>43</v>
      </c>
      <c r="AC245" s="4">
        <v>129</v>
      </c>
      <c r="AD245" s="4">
        <v>601</v>
      </c>
      <c r="AE245" s="4">
        <v>2092</v>
      </c>
      <c r="AF245" s="4">
        <v>48</v>
      </c>
      <c r="AG245" s="4">
        <v>5</v>
      </c>
      <c r="AH245" s="4" t="s">
        <v>1041</v>
      </c>
      <c r="AI245" s="4" t="s">
        <v>17</v>
      </c>
      <c r="AJ245" s="4">
        <v>102</v>
      </c>
      <c r="AK245" s="4">
        <v>8</v>
      </c>
      <c r="AL245" s="4">
        <v>10</v>
      </c>
      <c r="AM245" s="4">
        <v>2</v>
      </c>
      <c r="AN245" s="4">
        <v>10</v>
      </c>
    </row>
    <row r="246" spans="1:40" x14ac:dyDescent="0.3">
      <c r="A246" s="4">
        <v>2623</v>
      </c>
      <c r="B246" s="4" t="s">
        <v>71</v>
      </c>
      <c r="C246" s="4">
        <v>28</v>
      </c>
      <c r="D246" s="4">
        <v>0</v>
      </c>
      <c r="E246" s="4">
        <v>1087</v>
      </c>
      <c r="F246" s="4">
        <v>0</v>
      </c>
      <c r="G246" s="4">
        <v>0</v>
      </c>
      <c r="H246" s="4">
        <v>444</v>
      </c>
      <c r="I246" s="4">
        <v>196</v>
      </c>
      <c r="J246" s="4" t="s">
        <v>400</v>
      </c>
      <c r="K246" s="4">
        <v>50</v>
      </c>
      <c r="L246" s="4">
        <v>339</v>
      </c>
      <c r="M246" s="4">
        <v>143</v>
      </c>
      <c r="N246" s="4">
        <v>478</v>
      </c>
      <c r="O246" s="4">
        <v>93</v>
      </c>
      <c r="P246" s="4">
        <v>1249</v>
      </c>
      <c r="Q246" s="4">
        <v>3</v>
      </c>
      <c r="R246" s="4">
        <v>290</v>
      </c>
      <c r="S246" s="4">
        <v>11</v>
      </c>
      <c r="T246" s="4">
        <v>531</v>
      </c>
      <c r="U246" s="4">
        <v>678</v>
      </c>
      <c r="V246" s="4">
        <v>0</v>
      </c>
      <c r="W246" s="4">
        <v>17</v>
      </c>
      <c r="X246" s="4">
        <v>121</v>
      </c>
      <c r="Y246" s="4">
        <v>1461</v>
      </c>
      <c r="Z246" s="4">
        <v>15548</v>
      </c>
      <c r="AA246" s="4">
        <v>376</v>
      </c>
      <c r="AB246" s="4">
        <v>6</v>
      </c>
      <c r="AC246" s="4">
        <v>0</v>
      </c>
      <c r="AD246" s="4">
        <v>23</v>
      </c>
      <c r="AE246" s="4">
        <v>818</v>
      </c>
      <c r="AF246" s="4">
        <v>307</v>
      </c>
      <c r="AG246" s="4">
        <v>22</v>
      </c>
      <c r="AH246" s="4" t="s">
        <v>1042</v>
      </c>
      <c r="AI246" s="4" t="s">
        <v>1103</v>
      </c>
      <c r="AJ246" s="6">
        <v>0.43780000000000002</v>
      </c>
      <c r="AK246" s="4">
        <v>102</v>
      </c>
      <c r="AL246" s="4">
        <v>185</v>
      </c>
      <c r="AM246" s="4">
        <v>1</v>
      </c>
      <c r="AN246" s="4">
        <v>0</v>
      </c>
    </row>
    <row r="247" spans="1:40" x14ac:dyDescent="0.3">
      <c r="A247" s="4">
        <v>1038</v>
      </c>
      <c r="B247" s="4" t="s">
        <v>72</v>
      </c>
      <c r="C247" s="4">
        <v>289</v>
      </c>
      <c r="D247" s="4">
        <v>1161</v>
      </c>
      <c r="E247" s="4">
        <v>422</v>
      </c>
      <c r="F247" s="4">
        <v>855</v>
      </c>
      <c r="G247" s="4">
        <v>1222</v>
      </c>
      <c r="H247" s="4">
        <v>30</v>
      </c>
      <c r="I247" s="4">
        <v>29</v>
      </c>
      <c r="J247" s="4" t="s">
        <v>17</v>
      </c>
      <c r="K247" s="4">
        <v>834</v>
      </c>
      <c r="L247" s="4">
        <v>1830</v>
      </c>
      <c r="M247" s="4">
        <v>1</v>
      </c>
      <c r="N247" s="4">
        <v>244</v>
      </c>
      <c r="O247" s="4">
        <v>339</v>
      </c>
      <c r="P247" s="4">
        <v>460</v>
      </c>
      <c r="Q247" s="4">
        <v>0</v>
      </c>
      <c r="R247" s="4">
        <v>6</v>
      </c>
      <c r="S247" s="4">
        <v>23</v>
      </c>
      <c r="T247" s="4">
        <v>0</v>
      </c>
      <c r="U247" s="4">
        <v>2</v>
      </c>
      <c r="V247" s="4">
        <v>1037</v>
      </c>
      <c r="W247" s="4">
        <v>75</v>
      </c>
      <c r="X247" s="4">
        <v>258</v>
      </c>
      <c r="Y247" s="4">
        <v>497</v>
      </c>
      <c r="Z247" s="4">
        <v>10129</v>
      </c>
      <c r="AA247" s="4">
        <v>18</v>
      </c>
      <c r="AB247" s="4">
        <v>12</v>
      </c>
      <c r="AC247" s="4">
        <v>346</v>
      </c>
      <c r="AD247" s="4">
        <v>1012</v>
      </c>
      <c r="AE247" s="4">
        <v>793</v>
      </c>
      <c r="AF247" s="4">
        <v>5</v>
      </c>
      <c r="AG247" s="4">
        <v>243</v>
      </c>
      <c r="AH247" s="4" t="s">
        <v>1043</v>
      </c>
      <c r="AI247" s="4" t="s">
        <v>19</v>
      </c>
      <c r="AJ247" s="4">
        <v>233</v>
      </c>
      <c r="AK247" s="4">
        <v>75</v>
      </c>
      <c r="AL247" s="4">
        <v>99</v>
      </c>
      <c r="AM247" s="4">
        <v>0</v>
      </c>
      <c r="AN247" s="4">
        <v>0</v>
      </c>
    </row>
    <row r="248" spans="1:40" x14ac:dyDescent="0.3">
      <c r="A248" s="4">
        <v>112</v>
      </c>
      <c r="B248" s="4" t="s">
        <v>73</v>
      </c>
      <c r="C248" s="4">
        <v>2</v>
      </c>
      <c r="D248" s="4">
        <v>332</v>
      </c>
      <c r="E248" s="4">
        <v>133</v>
      </c>
      <c r="F248" s="4">
        <v>390</v>
      </c>
      <c r="G248" s="4">
        <v>423</v>
      </c>
      <c r="H248" s="4">
        <v>2294</v>
      </c>
      <c r="I248" s="4">
        <v>67</v>
      </c>
      <c r="J248" s="4" t="s">
        <v>401</v>
      </c>
      <c r="K248" s="4">
        <v>1</v>
      </c>
      <c r="L248" s="4">
        <v>746</v>
      </c>
      <c r="M248" s="4">
        <v>0</v>
      </c>
      <c r="N248" s="4">
        <v>7</v>
      </c>
      <c r="O248" s="4">
        <v>3375</v>
      </c>
      <c r="P248" s="4">
        <v>169</v>
      </c>
      <c r="Q248" s="4">
        <v>486</v>
      </c>
      <c r="R248" s="4">
        <v>18</v>
      </c>
      <c r="S248" s="4">
        <v>388</v>
      </c>
      <c r="T248" s="4">
        <v>1657</v>
      </c>
      <c r="U248" s="4">
        <v>1856</v>
      </c>
      <c r="V248" s="4">
        <v>316</v>
      </c>
      <c r="W248" s="4">
        <v>837</v>
      </c>
      <c r="X248" s="4">
        <v>4553</v>
      </c>
      <c r="Y248" s="4">
        <v>22</v>
      </c>
      <c r="Z248" s="4">
        <v>2330</v>
      </c>
      <c r="AA248" s="4">
        <v>71</v>
      </c>
      <c r="AB248" s="4">
        <v>82</v>
      </c>
      <c r="AC248" s="4">
        <v>58</v>
      </c>
      <c r="AD248" s="4">
        <v>422</v>
      </c>
      <c r="AE248" s="4">
        <v>25</v>
      </c>
      <c r="AF248" s="4">
        <v>2355</v>
      </c>
      <c r="AG248" s="4">
        <v>0</v>
      </c>
      <c r="AH248" s="4" t="s">
        <v>1044</v>
      </c>
      <c r="AI248" s="4" t="s">
        <v>20</v>
      </c>
      <c r="AJ248" s="4">
        <v>100</v>
      </c>
      <c r="AK248" s="4">
        <v>3</v>
      </c>
      <c r="AL248" s="4">
        <v>15</v>
      </c>
      <c r="AM248" s="4">
        <v>88</v>
      </c>
      <c r="AN248" s="4">
        <v>350</v>
      </c>
    </row>
    <row r="249" spans="1:40" x14ac:dyDescent="0.3">
      <c r="A249" s="4">
        <v>22</v>
      </c>
      <c r="B249" s="4" t="s">
        <v>74</v>
      </c>
      <c r="C249" s="4">
        <v>0</v>
      </c>
      <c r="D249" s="4">
        <v>153</v>
      </c>
      <c r="E249" s="4">
        <v>11</v>
      </c>
      <c r="F249" s="4">
        <v>272</v>
      </c>
      <c r="G249" s="4">
        <v>408</v>
      </c>
      <c r="H249" s="4">
        <v>774</v>
      </c>
      <c r="I249" s="4">
        <v>792</v>
      </c>
      <c r="J249" s="4" t="s">
        <v>19</v>
      </c>
      <c r="K249" s="4">
        <v>2663</v>
      </c>
      <c r="L249" s="4">
        <v>418</v>
      </c>
      <c r="M249" s="4">
        <v>298</v>
      </c>
      <c r="N249" s="4">
        <v>17</v>
      </c>
      <c r="O249" s="4">
        <v>22</v>
      </c>
      <c r="P249" s="4">
        <v>7</v>
      </c>
      <c r="Q249" s="4">
        <v>319</v>
      </c>
      <c r="R249" s="4">
        <v>230</v>
      </c>
      <c r="S249" s="4">
        <v>2</v>
      </c>
      <c r="T249" s="4">
        <v>786</v>
      </c>
      <c r="U249" s="4">
        <v>991</v>
      </c>
      <c r="V249" s="4">
        <v>20</v>
      </c>
      <c r="W249" s="4">
        <v>6</v>
      </c>
      <c r="X249" s="4">
        <v>19</v>
      </c>
      <c r="Y249" s="4">
        <v>64</v>
      </c>
      <c r="Z249" s="4">
        <v>156</v>
      </c>
      <c r="AA249" s="4">
        <v>283</v>
      </c>
      <c r="AB249" s="4">
        <v>0</v>
      </c>
      <c r="AC249" s="4">
        <v>11</v>
      </c>
      <c r="AD249" s="4">
        <v>208</v>
      </c>
      <c r="AE249" s="4">
        <v>2695</v>
      </c>
      <c r="AF249" s="4">
        <v>685</v>
      </c>
      <c r="AG249" s="4">
        <v>1643</v>
      </c>
      <c r="AH249" s="4" t="s">
        <v>1045</v>
      </c>
      <c r="AI249" s="4" t="s">
        <v>21</v>
      </c>
      <c r="AJ249" s="4">
        <v>1</v>
      </c>
      <c r="AK249" s="4">
        <v>2</v>
      </c>
      <c r="AL249" s="4">
        <v>4</v>
      </c>
      <c r="AM249" s="4">
        <v>38</v>
      </c>
      <c r="AN249" s="4">
        <v>155</v>
      </c>
    </row>
    <row r="250" spans="1:40" ht="18" x14ac:dyDescent="0.35">
      <c r="A250" s="4">
        <v>73</v>
      </c>
      <c r="B250" s="4" t="s">
        <v>23</v>
      </c>
      <c r="C250" s="4">
        <v>505</v>
      </c>
      <c r="D250" s="4">
        <v>178</v>
      </c>
      <c r="E250" s="4">
        <v>45</v>
      </c>
      <c r="F250" s="4">
        <v>116</v>
      </c>
      <c r="G250" s="4">
        <v>15</v>
      </c>
      <c r="H250" s="4">
        <v>173</v>
      </c>
      <c r="I250" s="4">
        <v>4</v>
      </c>
      <c r="J250" s="4" t="s">
        <v>20</v>
      </c>
      <c r="K250" s="4">
        <v>1126</v>
      </c>
      <c r="L250" s="4">
        <v>328</v>
      </c>
      <c r="M250" s="4">
        <v>197</v>
      </c>
      <c r="N250" s="4">
        <v>208</v>
      </c>
      <c r="O250" s="1" t="s">
        <v>0</v>
      </c>
      <c r="P250" s="4">
        <v>34</v>
      </c>
      <c r="Q250" s="4">
        <v>166</v>
      </c>
      <c r="R250" s="4">
        <v>1</v>
      </c>
      <c r="S250" s="4">
        <v>1683</v>
      </c>
      <c r="T250" s="4">
        <v>421</v>
      </c>
      <c r="U250" s="4">
        <v>686</v>
      </c>
      <c r="V250" s="4">
        <v>50</v>
      </c>
      <c r="W250" s="4">
        <v>0</v>
      </c>
      <c r="X250" s="1" t="s">
        <v>0</v>
      </c>
      <c r="Y250" s="4">
        <v>870</v>
      </c>
      <c r="Z250" s="4">
        <v>481</v>
      </c>
      <c r="AA250" s="4">
        <v>1</v>
      </c>
      <c r="AB250" s="4">
        <v>1732</v>
      </c>
      <c r="AC250" s="4">
        <v>21</v>
      </c>
      <c r="AD250" s="4">
        <v>7</v>
      </c>
      <c r="AE250" s="4">
        <v>1170</v>
      </c>
      <c r="AF250" s="4">
        <v>660</v>
      </c>
      <c r="AG250" s="4">
        <v>753</v>
      </c>
      <c r="AH250" s="4" t="s">
        <v>1046</v>
      </c>
      <c r="AI250" s="4" t="s">
        <v>26</v>
      </c>
      <c r="AJ250" s="4">
        <v>79</v>
      </c>
      <c r="AK250" s="4">
        <v>0</v>
      </c>
      <c r="AL250" s="4">
        <v>296</v>
      </c>
      <c r="AM250" s="6">
        <v>0.43180000000000002</v>
      </c>
      <c r="AN250" s="6">
        <v>0.44290000000000002</v>
      </c>
    </row>
    <row r="251" spans="1:40" ht="18" x14ac:dyDescent="0.35">
      <c r="A251" s="4">
        <v>827</v>
      </c>
      <c r="B251" s="4" t="s">
        <v>75</v>
      </c>
      <c r="C251" s="4">
        <v>246</v>
      </c>
      <c r="D251" s="4">
        <v>1</v>
      </c>
      <c r="E251" s="4">
        <v>230</v>
      </c>
      <c r="F251" s="4">
        <v>2</v>
      </c>
      <c r="G251" s="4">
        <v>1472</v>
      </c>
      <c r="H251" s="4">
        <v>21</v>
      </c>
      <c r="I251" s="4">
        <v>0</v>
      </c>
      <c r="J251" s="4" t="s">
        <v>21</v>
      </c>
      <c r="K251" s="4">
        <v>275</v>
      </c>
      <c r="L251" s="4">
        <v>1750</v>
      </c>
      <c r="M251" s="4">
        <v>101</v>
      </c>
      <c r="N251" s="4">
        <v>2</v>
      </c>
      <c r="O251" s="2">
        <v>41219</v>
      </c>
      <c r="P251" s="4">
        <v>249</v>
      </c>
      <c r="Q251" s="4">
        <v>1</v>
      </c>
      <c r="R251" s="4">
        <v>785</v>
      </c>
      <c r="S251" s="4">
        <v>654</v>
      </c>
      <c r="T251" s="4">
        <v>364</v>
      </c>
      <c r="U251" s="4">
        <v>299</v>
      </c>
      <c r="V251" s="4">
        <v>645</v>
      </c>
      <c r="W251" s="4">
        <v>385</v>
      </c>
      <c r="X251" s="2">
        <v>41219</v>
      </c>
      <c r="Y251" s="4">
        <v>8</v>
      </c>
      <c r="Z251" s="4">
        <v>7121</v>
      </c>
      <c r="AA251" s="4">
        <v>2755</v>
      </c>
      <c r="AB251" s="4">
        <v>823</v>
      </c>
      <c r="AC251" s="4">
        <v>254</v>
      </c>
      <c r="AD251" s="4">
        <v>22</v>
      </c>
      <c r="AE251" s="4">
        <v>357</v>
      </c>
      <c r="AF251" s="4">
        <v>25</v>
      </c>
      <c r="AG251" s="4">
        <v>143</v>
      </c>
      <c r="AH251" s="4" t="s">
        <v>1047</v>
      </c>
      <c r="AI251" s="4" t="s">
        <v>35</v>
      </c>
      <c r="AJ251" s="4">
        <v>17</v>
      </c>
      <c r="AK251" s="4">
        <v>718</v>
      </c>
      <c r="AL251" s="4">
        <v>141</v>
      </c>
      <c r="AM251" s="4">
        <v>88</v>
      </c>
      <c r="AN251" s="4">
        <v>350</v>
      </c>
    </row>
    <row r="252" spans="1:40" ht="18" x14ac:dyDescent="0.35">
      <c r="A252" s="4">
        <v>4</v>
      </c>
      <c r="B252" s="4" t="s">
        <v>23</v>
      </c>
      <c r="C252" s="4">
        <v>257</v>
      </c>
      <c r="D252" s="4">
        <v>1329</v>
      </c>
      <c r="E252" s="4">
        <v>3</v>
      </c>
      <c r="F252" s="4">
        <v>2733</v>
      </c>
      <c r="G252" s="4">
        <v>523</v>
      </c>
      <c r="H252" s="4">
        <v>37</v>
      </c>
      <c r="I252" s="4">
        <v>939</v>
      </c>
      <c r="J252" s="4" t="s">
        <v>26</v>
      </c>
      <c r="K252" s="4">
        <v>848</v>
      </c>
      <c r="L252" s="4">
        <v>629</v>
      </c>
      <c r="M252" s="4">
        <v>0</v>
      </c>
      <c r="N252" s="4">
        <v>12355</v>
      </c>
      <c r="O252" s="1" t="s">
        <v>1</v>
      </c>
      <c r="P252" s="4">
        <v>1</v>
      </c>
      <c r="Q252" s="4">
        <v>0</v>
      </c>
      <c r="R252" s="4">
        <v>347</v>
      </c>
      <c r="S252" s="4">
        <v>303</v>
      </c>
      <c r="T252" s="4">
        <v>1</v>
      </c>
      <c r="U252" s="4">
        <v>6</v>
      </c>
      <c r="V252" s="4">
        <v>6</v>
      </c>
      <c r="W252" s="4">
        <v>93</v>
      </c>
      <c r="X252" s="1" t="s">
        <v>1</v>
      </c>
      <c r="Y252" s="4">
        <v>0</v>
      </c>
      <c r="Z252" s="4">
        <v>41</v>
      </c>
      <c r="AA252" s="4">
        <v>1248</v>
      </c>
      <c r="AB252" s="4">
        <v>118</v>
      </c>
      <c r="AC252" s="4">
        <v>2</v>
      </c>
      <c r="AD252" s="4">
        <v>185</v>
      </c>
      <c r="AE252" s="4">
        <v>24</v>
      </c>
      <c r="AF252" s="4">
        <v>2552</v>
      </c>
      <c r="AG252" s="4">
        <v>14</v>
      </c>
      <c r="AH252" s="4" t="s">
        <v>1048</v>
      </c>
      <c r="AI252" s="4" t="s">
        <v>36</v>
      </c>
      <c r="AJ252" s="4">
        <v>3</v>
      </c>
      <c r="AK252" s="4" t="s">
        <v>33</v>
      </c>
      <c r="AL252" s="6">
        <v>0.47639999999999999</v>
      </c>
      <c r="AM252" s="4">
        <v>38</v>
      </c>
      <c r="AN252" s="4">
        <v>155</v>
      </c>
    </row>
    <row r="253" spans="1:40" ht="18" x14ac:dyDescent="0.35">
      <c r="A253" s="4">
        <v>2623</v>
      </c>
      <c r="B253" s="4" t="s">
        <v>76</v>
      </c>
      <c r="C253" s="4">
        <v>2</v>
      </c>
      <c r="D253" s="4">
        <v>488</v>
      </c>
      <c r="E253" s="4">
        <v>798</v>
      </c>
      <c r="F253" s="4">
        <v>1255</v>
      </c>
      <c r="G253" s="4">
        <v>64</v>
      </c>
      <c r="H253" s="4">
        <v>539</v>
      </c>
      <c r="I253" s="4">
        <v>189</v>
      </c>
      <c r="J253" s="4" t="s">
        <v>47</v>
      </c>
      <c r="K253" s="4">
        <v>3</v>
      </c>
      <c r="L253" s="4">
        <v>386</v>
      </c>
      <c r="M253" s="4">
        <v>11990</v>
      </c>
      <c r="N253" s="4">
        <v>6841</v>
      </c>
      <c r="O253" s="3" t="s">
        <v>2</v>
      </c>
      <c r="P253" s="4">
        <v>1249</v>
      </c>
      <c r="Q253" s="4">
        <v>278</v>
      </c>
      <c r="R253" s="4">
        <v>186</v>
      </c>
      <c r="S253" s="4">
        <v>348</v>
      </c>
      <c r="T253" s="4">
        <v>739</v>
      </c>
      <c r="U253" s="4">
        <v>2680</v>
      </c>
      <c r="V253" s="4">
        <v>0</v>
      </c>
      <c r="W253" s="4">
        <v>8</v>
      </c>
      <c r="X253" s="3" t="s">
        <v>2</v>
      </c>
      <c r="Y253" s="4">
        <v>327</v>
      </c>
      <c r="Z253" s="1" t="s">
        <v>0</v>
      </c>
      <c r="AA253" s="4">
        <v>315</v>
      </c>
      <c r="AB253" s="4">
        <v>30</v>
      </c>
      <c r="AC253" s="4">
        <v>0</v>
      </c>
      <c r="AD253" s="4">
        <v>0</v>
      </c>
      <c r="AE253" s="4">
        <v>62</v>
      </c>
      <c r="AF253" s="4">
        <v>1025</v>
      </c>
      <c r="AG253" s="4">
        <v>40</v>
      </c>
      <c r="AH253" s="4" t="s">
        <v>17</v>
      </c>
      <c r="AI253" s="4" t="s">
        <v>37</v>
      </c>
      <c r="AJ253" s="4">
        <v>0</v>
      </c>
      <c r="AK253" s="4">
        <v>0</v>
      </c>
      <c r="AL253" s="4">
        <v>296</v>
      </c>
      <c r="AM253" s="4">
        <v>3</v>
      </c>
      <c r="AN253" s="4">
        <v>3</v>
      </c>
    </row>
    <row r="254" spans="1:40" ht="18" x14ac:dyDescent="0.35">
      <c r="A254" s="4">
        <v>1039</v>
      </c>
      <c r="B254" s="4" t="s">
        <v>77</v>
      </c>
      <c r="C254" s="4">
        <v>12427</v>
      </c>
      <c r="D254" s="4">
        <v>144</v>
      </c>
      <c r="E254" s="4">
        <v>195</v>
      </c>
      <c r="F254" s="4">
        <v>220</v>
      </c>
      <c r="G254" s="4">
        <v>7</v>
      </c>
      <c r="H254" s="4">
        <v>4</v>
      </c>
      <c r="I254" s="4">
        <v>738</v>
      </c>
      <c r="J254" s="4" t="s">
        <v>48</v>
      </c>
      <c r="K254" s="4">
        <v>2586</v>
      </c>
      <c r="L254" s="4">
        <v>243</v>
      </c>
      <c r="M254" s="4">
        <v>5310</v>
      </c>
      <c r="N254" s="4">
        <v>2479</v>
      </c>
      <c r="O254" s="3" t="s">
        <v>507</v>
      </c>
      <c r="P254" s="4">
        <v>449</v>
      </c>
      <c r="Q254" s="4">
        <v>141</v>
      </c>
      <c r="R254" s="4">
        <v>6</v>
      </c>
      <c r="S254" s="4">
        <v>3</v>
      </c>
      <c r="T254" s="4">
        <v>342</v>
      </c>
      <c r="U254" s="4">
        <v>1238</v>
      </c>
      <c r="V254" s="4">
        <v>323</v>
      </c>
      <c r="W254" s="4">
        <v>12</v>
      </c>
      <c r="X254" s="3" t="s">
        <v>747</v>
      </c>
      <c r="Y254" s="4">
        <v>115</v>
      </c>
      <c r="Z254" s="2">
        <v>41219</v>
      </c>
      <c r="AA254" s="4">
        <v>15</v>
      </c>
      <c r="AB254" s="4">
        <v>49</v>
      </c>
      <c r="AC254" s="4">
        <v>166</v>
      </c>
      <c r="AD254" s="4">
        <v>1012</v>
      </c>
      <c r="AE254" s="4">
        <v>723</v>
      </c>
      <c r="AF254" s="4">
        <v>714</v>
      </c>
      <c r="AG254" s="4">
        <v>554</v>
      </c>
      <c r="AH254" s="4" t="s">
        <v>1049</v>
      </c>
      <c r="AI254" s="4" t="s">
        <v>38</v>
      </c>
      <c r="AJ254" s="4">
        <v>356</v>
      </c>
      <c r="AK254" s="4">
        <v>712</v>
      </c>
      <c r="AL254" s="4">
        <v>139</v>
      </c>
      <c r="AM254" s="4">
        <v>23</v>
      </c>
      <c r="AN254" s="4">
        <v>93</v>
      </c>
    </row>
    <row r="255" spans="1:40" ht="18" x14ac:dyDescent="0.35">
      <c r="A255" s="4">
        <v>713</v>
      </c>
      <c r="B255" s="4" t="s">
        <v>78</v>
      </c>
      <c r="C255" s="4">
        <v>5548</v>
      </c>
      <c r="D255" s="4">
        <v>12</v>
      </c>
      <c r="E255" s="4">
        <v>100</v>
      </c>
      <c r="F255" s="4">
        <v>25</v>
      </c>
      <c r="G255" s="4">
        <v>33</v>
      </c>
      <c r="H255" s="4">
        <v>2294</v>
      </c>
      <c r="I255" s="4">
        <v>12</v>
      </c>
      <c r="J255" s="4" t="s">
        <v>49</v>
      </c>
      <c r="K255" s="4">
        <v>1215</v>
      </c>
      <c r="L255" s="4">
        <v>1750</v>
      </c>
      <c r="M255" s="4">
        <v>1644</v>
      </c>
      <c r="N255" s="4">
        <v>128</v>
      </c>
      <c r="O255" s="3" t="s">
        <v>518</v>
      </c>
      <c r="P255" s="4">
        <v>196</v>
      </c>
      <c r="Q255" s="4">
        <v>8</v>
      </c>
      <c r="R255" s="4">
        <v>26</v>
      </c>
      <c r="S255" s="4">
        <v>1812</v>
      </c>
      <c r="T255" s="4">
        <v>94</v>
      </c>
      <c r="U255" s="4">
        <v>309</v>
      </c>
      <c r="V255" s="4">
        <v>84</v>
      </c>
      <c r="W255" s="4">
        <v>271</v>
      </c>
      <c r="X255" s="3" t="s">
        <v>219</v>
      </c>
      <c r="Y255" s="4">
        <v>12</v>
      </c>
      <c r="Z255" s="1" t="s">
        <v>1</v>
      </c>
      <c r="AA255" s="4">
        <v>66</v>
      </c>
      <c r="AB255" s="4">
        <v>624</v>
      </c>
      <c r="AC255" s="4">
        <v>160</v>
      </c>
      <c r="AD255" s="4">
        <v>291</v>
      </c>
      <c r="AE255" s="4">
        <v>4</v>
      </c>
      <c r="AF255" s="4">
        <v>12</v>
      </c>
      <c r="AG255" s="4">
        <v>2</v>
      </c>
      <c r="AH255" s="4" t="s">
        <v>9</v>
      </c>
      <c r="AI255" s="4" t="s">
        <v>31</v>
      </c>
      <c r="AJ255" s="4">
        <v>145</v>
      </c>
      <c r="AK255" s="4">
        <v>9</v>
      </c>
      <c r="AL255" s="4">
        <v>0</v>
      </c>
      <c r="AM255" s="4">
        <v>11</v>
      </c>
      <c r="AN255" s="4">
        <v>56</v>
      </c>
    </row>
    <row r="256" spans="1:40" x14ac:dyDescent="0.3">
      <c r="A256" s="4">
        <v>324</v>
      </c>
      <c r="B256" s="4" t="s">
        <v>17</v>
      </c>
      <c r="C256" s="4">
        <v>1322</v>
      </c>
      <c r="D256" s="4">
        <v>29</v>
      </c>
      <c r="E256" s="4">
        <v>3</v>
      </c>
      <c r="F256" s="4">
        <v>67</v>
      </c>
      <c r="G256" s="4">
        <v>418</v>
      </c>
      <c r="H256" s="4">
        <v>660</v>
      </c>
      <c r="I256" s="4">
        <v>0</v>
      </c>
      <c r="J256" s="4" t="s">
        <v>227</v>
      </c>
      <c r="K256" s="4">
        <v>206</v>
      </c>
      <c r="L256" s="4">
        <v>631</v>
      </c>
      <c r="M256" s="4">
        <v>101</v>
      </c>
      <c r="N256" s="4">
        <v>308</v>
      </c>
      <c r="O256" s="4" t="s">
        <v>5</v>
      </c>
      <c r="P256" s="4">
        <v>250</v>
      </c>
      <c r="Q256" s="4">
        <v>18</v>
      </c>
      <c r="R256" s="4">
        <v>125</v>
      </c>
      <c r="S256" s="4">
        <v>855</v>
      </c>
      <c r="T256" s="4">
        <v>3</v>
      </c>
      <c r="U256" s="4">
        <v>11</v>
      </c>
      <c r="V256" s="4">
        <v>10</v>
      </c>
      <c r="W256" s="4">
        <v>1</v>
      </c>
      <c r="X256" s="4" t="s">
        <v>5</v>
      </c>
      <c r="Y256" s="4">
        <v>15</v>
      </c>
      <c r="Z256" s="3" t="s">
        <v>2</v>
      </c>
      <c r="AA256" s="4">
        <v>848</v>
      </c>
      <c r="AB256" s="4">
        <v>2</v>
      </c>
      <c r="AC256" s="4">
        <v>6</v>
      </c>
      <c r="AD256" s="4">
        <v>275</v>
      </c>
      <c r="AE256" s="4">
        <v>2695</v>
      </c>
      <c r="AF256" s="4">
        <v>67</v>
      </c>
      <c r="AG256" s="4">
        <v>275</v>
      </c>
      <c r="AH256" s="4" t="s">
        <v>1050</v>
      </c>
      <c r="AI256" s="4" t="s">
        <v>39</v>
      </c>
      <c r="AJ256" s="6">
        <v>0.4073</v>
      </c>
      <c r="AK256" s="4">
        <v>417</v>
      </c>
      <c r="AL256" s="4">
        <v>111</v>
      </c>
      <c r="AM256" s="4">
        <v>1</v>
      </c>
      <c r="AN256" s="4">
        <v>2</v>
      </c>
    </row>
    <row r="257" spans="1:40" x14ac:dyDescent="0.3">
      <c r="A257" s="4">
        <v>2</v>
      </c>
      <c r="B257" s="4" t="s">
        <v>79</v>
      </c>
      <c r="C257" s="4">
        <v>105</v>
      </c>
      <c r="D257" s="4">
        <v>302</v>
      </c>
      <c r="E257" s="4">
        <v>25</v>
      </c>
      <c r="F257" s="4">
        <v>941</v>
      </c>
      <c r="G257" s="4">
        <v>1</v>
      </c>
      <c r="H257" s="4">
        <v>605</v>
      </c>
      <c r="I257" s="4">
        <v>399</v>
      </c>
      <c r="J257" s="4" t="s">
        <v>21</v>
      </c>
      <c r="K257" s="4">
        <v>9</v>
      </c>
      <c r="L257" s="4">
        <v>389</v>
      </c>
      <c r="M257" s="4">
        <v>235</v>
      </c>
      <c r="N257" s="4">
        <v>3908</v>
      </c>
      <c r="O257" s="4" t="s">
        <v>508</v>
      </c>
      <c r="P257" s="4">
        <v>3</v>
      </c>
      <c r="Q257" s="4">
        <v>109</v>
      </c>
      <c r="R257" s="4">
        <v>4</v>
      </c>
      <c r="S257" s="4">
        <v>304</v>
      </c>
      <c r="T257" s="4">
        <v>17</v>
      </c>
      <c r="U257" s="4">
        <v>50</v>
      </c>
      <c r="V257" s="4">
        <v>18</v>
      </c>
      <c r="W257" s="4">
        <v>0</v>
      </c>
      <c r="X257" s="4" t="s">
        <v>748</v>
      </c>
      <c r="Y257" s="4">
        <v>184</v>
      </c>
      <c r="Z257" s="3" t="s">
        <v>799</v>
      </c>
      <c r="AA257" s="4">
        <v>4</v>
      </c>
      <c r="AB257" s="4">
        <v>1986</v>
      </c>
      <c r="AC257" s="4">
        <v>0</v>
      </c>
      <c r="AD257" s="4">
        <v>16</v>
      </c>
      <c r="AE257" s="4">
        <v>1055</v>
      </c>
      <c r="AF257" s="4">
        <v>221</v>
      </c>
      <c r="AG257" s="4">
        <v>124</v>
      </c>
      <c r="AH257" s="4" t="s">
        <v>1051</v>
      </c>
      <c r="AI257" s="4">
        <v>137</v>
      </c>
      <c r="AJ257" s="4">
        <v>356</v>
      </c>
      <c r="AK257" s="4">
        <v>272</v>
      </c>
      <c r="AL257" s="4">
        <v>27</v>
      </c>
      <c r="AM257" s="4">
        <v>0</v>
      </c>
      <c r="AN257" s="4">
        <v>1</v>
      </c>
    </row>
    <row r="258" spans="1:40" x14ac:dyDescent="0.3">
      <c r="A258" s="4">
        <v>603</v>
      </c>
      <c r="B258" s="4" t="s">
        <v>19</v>
      </c>
      <c r="C258" s="4">
        <v>406</v>
      </c>
      <c r="D258" s="4">
        <v>1</v>
      </c>
      <c r="E258" s="4">
        <v>66</v>
      </c>
      <c r="F258" s="4">
        <v>2</v>
      </c>
      <c r="G258" s="4">
        <v>1472</v>
      </c>
      <c r="H258" s="4">
        <v>55</v>
      </c>
      <c r="I258" s="4">
        <v>57</v>
      </c>
      <c r="J258" s="4" t="s">
        <v>26</v>
      </c>
      <c r="K258" s="4">
        <v>60</v>
      </c>
      <c r="L258" s="4">
        <v>242</v>
      </c>
      <c r="M258" s="4">
        <v>3301</v>
      </c>
      <c r="N258" s="4">
        <v>18</v>
      </c>
      <c r="O258" s="4" t="s">
        <v>509</v>
      </c>
      <c r="P258" s="4">
        <v>1368</v>
      </c>
      <c r="Q258" s="4">
        <v>2</v>
      </c>
      <c r="R258" s="4">
        <v>1926</v>
      </c>
      <c r="S258" s="4">
        <v>16</v>
      </c>
      <c r="T258" s="4">
        <v>228</v>
      </c>
      <c r="U258" s="4">
        <v>866</v>
      </c>
      <c r="V258" s="4">
        <v>210</v>
      </c>
      <c r="W258" s="4">
        <v>817</v>
      </c>
      <c r="X258" s="4" t="s">
        <v>749</v>
      </c>
      <c r="Y258" s="4">
        <v>1</v>
      </c>
      <c r="Z258" s="3" t="s">
        <v>492</v>
      </c>
      <c r="AA258" s="4">
        <v>1632</v>
      </c>
      <c r="AB258" s="4">
        <v>875</v>
      </c>
      <c r="AC258" s="4">
        <v>0</v>
      </c>
      <c r="AD258" s="4">
        <v>563</v>
      </c>
      <c r="AE258" s="4">
        <v>1029</v>
      </c>
      <c r="AF258" s="4">
        <v>11</v>
      </c>
      <c r="AG258" s="4">
        <v>25</v>
      </c>
      <c r="AH258" s="4" t="s">
        <v>1052</v>
      </c>
      <c r="AI258" s="4">
        <v>42</v>
      </c>
      <c r="AJ258" s="4">
        <v>145</v>
      </c>
      <c r="AK258" s="4">
        <v>11</v>
      </c>
      <c r="AL258" s="4">
        <v>1</v>
      </c>
      <c r="AM258" s="4">
        <v>230</v>
      </c>
      <c r="AN258" s="4">
        <v>0</v>
      </c>
    </row>
    <row r="259" spans="1:40" ht="18" x14ac:dyDescent="0.35">
      <c r="A259" s="4">
        <v>273</v>
      </c>
      <c r="B259" s="4" t="s">
        <v>20</v>
      </c>
      <c r="C259" s="4">
        <v>3698</v>
      </c>
      <c r="D259" s="4">
        <v>1329</v>
      </c>
      <c r="E259" s="4">
        <v>1</v>
      </c>
      <c r="F259" s="4">
        <v>2733</v>
      </c>
      <c r="G259" s="4">
        <v>478</v>
      </c>
      <c r="H259" s="4">
        <v>1754</v>
      </c>
      <c r="I259" s="4">
        <v>10</v>
      </c>
      <c r="J259" s="4" t="s">
        <v>47</v>
      </c>
      <c r="K259" s="4">
        <v>938</v>
      </c>
      <c r="L259" s="4">
        <v>4078</v>
      </c>
      <c r="M259" s="4">
        <v>29</v>
      </c>
      <c r="N259" s="1" t="s">
        <v>0</v>
      </c>
      <c r="O259" s="4" t="s">
        <v>510</v>
      </c>
      <c r="P259" s="4">
        <v>440</v>
      </c>
      <c r="Q259" s="4">
        <v>0</v>
      </c>
      <c r="R259" s="4">
        <v>475</v>
      </c>
      <c r="S259" s="4">
        <v>36</v>
      </c>
      <c r="T259" s="4">
        <v>0</v>
      </c>
      <c r="U259" s="4">
        <v>2</v>
      </c>
      <c r="V259" s="4">
        <v>1</v>
      </c>
      <c r="W259" s="4">
        <v>285</v>
      </c>
      <c r="X259" s="4" t="s">
        <v>750</v>
      </c>
      <c r="Y259" s="4">
        <v>0</v>
      </c>
      <c r="Z259" s="4" t="s">
        <v>5</v>
      </c>
      <c r="AA259" s="4">
        <v>787</v>
      </c>
      <c r="AB259" s="4">
        <v>119</v>
      </c>
      <c r="AC259" s="4">
        <v>0</v>
      </c>
      <c r="AD259" s="4">
        <v>202</v>
      </c>
      <c r="AE259" s="4">
        <v>26</v>
      </c>
      <c r="AF259" s="4">
        <v>2552</v>
      </c>
      <c r="AG259" s="4">
        <v>4</v>
      </c>
      <c r="AH259" s="4" t="s">
        <v>1053</v>
      </c>
      <c r="AI259" s="4">
        <v>16</v>
      </c>
      <c r="AJ259" s="4">
        <v>4</v>
      </c>
      <c r="AK259" s="4">
        <v>3</v>
      </c>
      <c r="AL259" s="4">
        <v>0</v>
      </c>
      <c r="AM259" s="4">
        <v>63</v>
      </c>
      <c r="AN259" s="4">
        <v>482</v>
      </c>
    </row>
    <row r="260" spans="1:40" ht="18" x14ac:dyDescent="0.35">
      <c r="A260" s="4">
        <v>41</v>
      </c>
      <c r="B260" s="4" t="s">
        <v>21</v>
      </c>
      <c r="C260" s="4">
        <v>17</v>
      </c>
      <c r="D260" s="4">
        <v>489</v>
      </c>
      <c r="E260" s="4">
        <v>2652</v>
      </c>
      <c r="F260" s="4">
        <v>1201</v>
      </c>
      <c r="G260" s="4">
        <v>455</v>
      </c>
      <c r="H260" s="4">
        <v>672</v>
      </c>
      <c r="I260" s="4">
        <v>17</v>
      </c>
      <c r="J260" s="4" t="s">
        <v>48</v>
      </c>
      <c r="K260" s="4">
        <v>2</v>
      </c>
      <c r="L260" s="4">
        <v>467</v>
      </c>
      <c r="M260" s="4">
        <v>11990</v>
      </c>
      <c r="N260" s="2">
        <v>41219</v>
      </c>
      <c r="O260" s="4" t="s">
        <v>511</v>
      </c>
      <c r="P260" s="4">
        <v>138</v>
      </c>
      <c r="Q260" s="4">
        <v>89</v>
      </c>
      <c r="R260" s="4">
        <v>234</v>
      </c>
      <c r="S260" s="4">
        <v>495</v>
      </c>
      <c r="T260" s="4">
        <v>739</v>
      </c>
      <c r="U260" s="4">
        <v>2680</v>
      </c>
      <c r="V260" s="4">
        <v>0</v>
      </c>
      <c r="W260" s="4">
        <v>8</v>
      </c>
      <c r="X260" s="4" t="s">
        <v>751</v>
      </c>
      <c r="Y260" s="4">
        <v>697</v>
      </c>
      <c r="Z260" s="4" t="s">
        <v>800</v>
      </c>
      <c r="AA260" s="4">
        <v>259</v>
      </c>
      <c r="AB260" s="4">
        <v>23</v>
      </c>
      <c r="AC260" s="4">
        <v>0</v>
      </c>
      <c r="AD260" s="4">
        <v>67</v>
      </c>
      <c r="AE260" s="4">
        <v>0</v>
      </c>
      <c r="AF260" s="4">
        <v>954</v>
      </c>
      <c r="AG260" s="4">
        <v>7</v>
      </c>
      <c r="AH260" s="4" t="s">
        <v>17</v>
      </c>
      <c r="AI260" s="4">
        <v>0</v>
      </c>
      <c r="AJ260" s="4">
        <v>122</v>
      </c>
      <c r="AK260" s="4">
        <v>0</v>
      </c>
      <c r="AL260" s="4">
        <v>414</v>
      </c>
      <c r="AM260" s="6">
        <v>0.27389999999999998</v>
      </c>
      <c r="AN260" s="4" t="s">
        <v>33</v>
      </c>
    </row>
    <row r="261" spans="1:40" ht="18" x14ac:dyDescent="0.35">
      <c r="A261" s="4">
        <v>4</v>
      </c>
      <c r="B261" s="4" t="s">
        <v>26</v>
      </c>
      <c r="C261" s="4">
        <v>12427</v>
      </c>
      <c r="D261" s="4">
        <v>226</v>
      </c>
      <c r="E261" s="4">
        <v>1114</v>
      </c>
      <c r="F261" s="4">
        <v>876</v>
      </c>
      <c r="G261" s="4">
        <v>23</v>
      </c>
      <c r="H261" s="4">
        <v>141</v>
      </c>
      <c r="I261" s="4">
        <v>312</v>
      </c>
      <c r="J261" s="4" t="s">
        <v>49</v>
      </c>
      <c r="K261" s="4">
        <v>2586</v>
      </c>
      <c r="L261" s="4">
        <v>324</v>
      </c>
      <c r="M261" s="4">
        <v>4920</v>
      </c>
      <c r="N261" s="1" t="s">
        <v>1</v>
      </c>
      <c r="O261" s="4" t="s">
        <v>512</v>
      </c>
      <c r="P261" s="4">
        <v>10</v>
      </c>
      <c r="Q261" s="4">
        <v>67</v>
      </c>
      <c r="R261" s="4">
        <v>6</v>
      </c>
      <c r="S261" s="4">
        <v>4</v>
      </c>
      <c r="T261" s="4">
        <v>351</v>
      </c>
      <c r="U261" s="4">
        <v>1222</v>
      </c>
      <c r="V261" s="4">
        <v>509</v>
      </c>
      <c r="W261" s="4">
        <v>30</v>
      </c>
      <c r="X261" s="4" t="s">
        <v>752</v>
      </c>
      <c r="Y261" s="4">
        <v>306</v>
      </c>
      <c r="Z261" s="4" t="s">
        <v>801</v>
      </c>
      <c r="AA261" s="4">
        <v>13</v>
      </c>
      <c r="AB261" s="4">
        <v>50</v>
      </c>
      <c r="AC261" s="4">
        <v>0</v>
      </c>
      <c r="AD261" s="4">
        <v>5</v>
      </c>
      <c r="AE261" s="4">
        <v>1192</v>
      </c>
      <c r="AF261" s="4">
        <v>928</v>
      </c>
      <c r="AG261" s="4">
        <v>87</v>
      </c>
      <c r="AH261" s="4" t="s">
        <v>1054</v>
      </c>
      <c r="AI261" s="4">
        <v>4</v>
      </c>
      <c r="AJ261" s="4">
        <v>16</v>
      </c>
      <c r="AK261" s="4">
        <v>377</v>
      </c>
      <c r="AL261" s="4">
        <v>177</v>
      </c>
      <c r="AM261" s="4">
        <v>230</v>
      </c>
      <c r="AN261" s="4">
        <v>0</v>
      </c>
    </row>
    <row r="262" spans="1:40" x14ac:dyDescent="0.3">
      <c r="A262" s="4">
        <v>20</v>
      </c>
      <c r="B262" s="4" t="s">
        <v>40</v>
      </c>
      <c r="C262" s="4">
        <v>5261</v>
      </c>
      <c r="D262" s="4">
        <v>263</v>
      </c>
      <c r="E262" s="4">
        <v>304</v>
      </c>
      <c r="F262" s="4">
        <v>318</v>
      </c>
      <c r="G262" s="4">
        <v>1003</v>
      </c>
      <c r="H262" s="4">
        <v>18</v>
      </c>
      <c r="I262" s="4">
        <v>3</v>
      </c>
      <c r="J262" s="4" t="s">
        <v>228</v>
      </c>
      <c r="K262" s="4">
        <v>1202</v>
      </c>
      <c r="L262" s="4">
        <v>143</v>
      </c>
      <c r="M262" s="4">
        <v>2564</v>
      </c>
      <c r="N262" s="3" t="s">
        <v>2</v>
      </c>
      <c r="O262" s="4" t="s">
        <v>513</v>
      </c>
      <c r="P262" s="4">
        <v>19</v>
      </c>
      <c r="Q262" s="4">
        <v>21</v>
      </c>
      <c r="R262" s="4">
        <v>17</v>
      </c>
      <c r="S262" s="4">
        <v>1812</v>
      </c>
      <c r="T262" s="4">
        <v>183</v>
      </c>
      <c r="U262" s="4">
        <v>898</v>
      </c>
      <c r="V262" s="4">
        <v>213</v>
      </c>
      <c r="W262" s="4">
        <v>491</v>
      </c>
      <c r="X262" s="4" t="s">
        <v>753</v>
      </c>
      <c r="Y262" s="4">
        <v>9</v>
      </c>
      <c r="Z262" s="4" t="s">
        <v>802</v>
      </c>
      <c r="AA262" s="4">
        <v>29</v>
      </c>
      <c r="AB262" s="4">
        <v>677</v>
      </c>
      <c r="AC262" s="4">
        <v>0</v>
      </c>
      <c r="AD262" s="4">
        <v>9</v>
      </c>
      <c r="AE262" s="4">
        <v>439</v>
      </c>
      <c r="AF262" s="4">
        <v>26</v>
      </c>
      <c r="AG262" s="4">
        <v>1</v>
      </c>
      <c r="AH262" s="4" t="s">
        <v>318</v>
      </c>
      <c r="AI262" s="4">
        <v>22</v>
      </c>
      <c r="AJ262" s="4">
        <v>3</v>
      </c>
      <c r="AK262" s="4" t="s">
        <v>33</v>
      </c>
      <c r="AL262" s="6">
        <v>0.42749999999999999</v>
      </c>
      <c r="AM262" s="4">
        <v>63</v>
      </c>
      <c r="AN262" s="4">
        <v>480</v>
      </c>
    </row>
    <row r="263" spans="1:40" x14ac:dyDescent="0.3">
      <c r="A263" s="4">
        <v>207</v>
      </c>
      <c r="B263" s="4" t="s">
        <v>41</v>
      </c>
      <c r="C263" s="4">
        <v>3136</v>
      </c>
      <c r="D263" s="4">
        <v>0</v>
      </c>
      <c r="E263" s="4">
        <v>21</v>
      </c>
      <c r="F263" s="4">
        <v>7</v>
      </c>
      <c r="G263" s="4">
        <v>372</v>
      </c>
      <c r="H263" s="4">
        <v>25</v>
      </c>
      <c r="I263" s="4">
        <v>0</v>
      </c>
      <c r="J263" s="4">
        <v>1151</v>
      </c>
      <c r="K263" s="4">
        <v>257</v>
      </c>
      <c r="L263" s="4">
        <v>4078</v>
      </c>
      <c r="M263" s="4">
        <v>2342</v>
      </c>
      <c r="N263" s="3" t="s">
        <v>480</v>
      </c>
      <c r="O263" s="4" t="s">
        <v>514</v>
      </c>
      <c r="P263" s="4">
        <v>272</v>
      </c>
      <c r="Q263" s="4">
        <v>1</v>
      </c>
      <c r="R263" s="4">
        <v>218</v>
      </c>
      <c r="S263" s="4">
        <v>866</v>
      </c>
      <c r="T263" s="4">
        <v>167</v>
      </c>
      <c r="U263" s="4">
        <v>320</v>
      </c>
      <c r="V263" s="4">
        <v>5</v>
      </c>
      <c r="W263" s="4">
        <v>3</v>
      </c>
      <c r="X263" s="4" t="s">
        <v>754</v>
      </c>
      <c r="Y263" s="4">
        <v>11</v>
      </c>
      <c r="Z263" s="4" t="s">
        <v>803</v>
      </c>
      <c r="AA263" s="4">
        <v>483</v>
      </c>
      <c r="AB263" s="4">
        <v>6</v>
      </c>
      <c r="AC263" s="4">
        <v>0</v>
      </c>
      <c r="AD263" s="4">
        <v>120</v>
      </c>
      <c r="AE263" s="4">
        <v>27</v>
      </c>
      <c r="AF263" s="4">
        <v>1017</v>
      </c>
      <c r="AG263" s="4">
        <v>1666</v>
      </c>
      <c r="AH263" s="4" t="s">
        <v>1055</v>
      </c>
      <c r="AI263" s="4">
        <v>0</v>
      </c>
      <c r="AJ263" s="4">
        <v>0</v>
      </c>
      <c r="AK263" s="4">
        <v>0</v>
      </c>
      <c r="AL263" s="4">
        <v>414</v>
      </c>
      <c r="AM263" s="4">
        <v>1</v>
      </c>
      <c r="AN263" s="4">
        <v>6</v>
      </c>
    </row>
    <row r="264" spans="1:40" x14ac:dyDescent="0.3">
      <c r="A264" s="4">
        <v>1</v>
      </c>
      <c r="B264" s="4" t="s">
        <v>31</v>
      </c>
      <c r="C264" s="4">
        <v>2109</v>
      </c>
      <c r="D264" s="4">
        <v>745</v>
      </c>
      <c r="E264" s="4">
        <v>70</v>
      </c>
      <c r="F264" s="4">
        <v>847</v>
      </c>
      <c r="G264" s="4">
        <v>70</v>
      </c>
      <c r="H264" s="4">
        <v>487</v>
      </c>
      <c r="I264" s="4">
        <v>125</v>
      </c>
      <c r="J264" s="4">
        <v>372</v>
      </c>
      <c r="K264" s="4">
        <v>939</v>
      </c>
      <c r="L264" s="4">
        <v>462</v>
      </c>
      <c r="M264" s="4">
        <v>14</v>
      </c>
      <c r="N264" s="3" t="s">
        <v>491</v>
      </c>
      <c r="O264" s="4" t="s">
        <v>515</v>
      </c>
      <c r="P264" s="4">
        <v>1</v>
      </c>
      <c r="Q264" s="4">
        <v>0</v>
      </c>
      <c r="R264" s="4">
        <v>0</v>
      </c>
      <c r="S264" s="4">
        <v>360</v>
      </c>
      <c r="T264" s="4">
        <v>1</v>
      </c>
      <c r="U264" s="4">
        <v>4</v>
      </c>
      <c r="V264" s="4">
        <v>24</v>
      </c>
      <c r="W264" s="4">
        <v>12973</v>
      </c>
      <c r="X264" s="4" t="s">
        <v>755</v>
      </c>
      <c r="Y264" s="4">
        <v>367</v>
      </c>
      <c r="Z264" s="4" t="s">
        <v>804</v>
      </c>
      <c r="AA264" s="4">
        <v>3</v>
      </c>
      <c r="AB264" s="4">
        <v>1877</v>
      </c>
      <c r="AC264" s="4">
        <v>0</v>
      </c>
      <c r="AD264" s="4">
        <v>1</v>
      </c>
      <c r="AE264" s="4">
        <v>84</v>
      </c>
      <c r="AF264" s="4">
        <v>470</v>
      </c>
      <c r="AG264" s="4">
        <v>620</v>
      </c>
      <c r="AH264" s="4" t="s">
        <v>1056</v>
      </c>
      <c r="AI264" s="4">
        <v>1900</v>
      </c>
      <c r="AJ264" s="4">
        <v>199</v>
      </c>
      <c r="AK264" s="4">
        <v>372</v>
      </c>
      <c r="AL264" s="4">
        <v>173</v>
      </c>
      <c r="AM264" s="4">
        <v>42</v>
      </c>
      <c r="AN264" s="4">
        <v>241</v>
      </c>
    </row>
    <row r="265" spans="1:40" ht="18" x14ac:dyDescent="0.35">
      <c r="A265" s="4">
        <v>603</v>
      </c>
      <c r="B265" s="4" t="s">
        <v>42</v>
      </c>
      <c r="C265" s="4">
        <v>16</v>
      </c>
      <c r="D265" s="4">
        <v>303</v>
      </c>
      <c r="E265" s="4">
        <v>719</v>
      </c>
      <c r="F265" s="4">
        <v>290</v>
      </c>
      <c r="G265" s="4">
        <v>11</v>
      </c>
      <c r="H265" s="4">
        <v>1</v>
      </c>
      <c r="I265" s="4">
        <v>30</v>
      </c>
      <c r="J265" s="4">
        <v>184</v>
      </c>
      <c r="K265" s="4">
        <v>6</v>
      </c>
      <c r="L265" s="4">
        <v>323</v>
      </c>
      <c r="M265" s="1" t="s">
        <v>0</v>
      </c>
      <c r="N265" s="4" t="s">
        <v>5</v>
      </c>
      <c r="O265" s="4" t="s">
        <v>516</v>
      </c>
      <c r="P265" s="4">
        <v>1368</v>
      </c>
      <c r="Q265" s="4">
        <v>238</v>
      </c>
      <c r="R265" s="4">
        <v>0</v>
      </c>
      <c r="S265" s="4">
        <v>504</v>
      </c>
      <c r="T265" s="4">
        <v>0</v>
      </c>
      <c r="U265" s="4">
        <v>0</v>
      </c>
      <c r="V265" s="4">
        <v>266</v>
      </c>
      <c r="W265" s="4">
        <v>8152</v>
      </c>
      <c r="X265" s="4" t="s">
        <v>756</v>
      </c>
      <c r="Y265" s="4">
        <v>4</v>
      </c>
      <c r="Z265" s="4" t="s">
        <v>805</v>
      </c>
      <c r="AA265" s="4">
        <v>0</v>
      </c>
      <c r="AB265" s="4">
        <v>702</v>
      </c>
      <c r="AC265" s="4">
        <v>0</v>
      </c>
      <c r="AD265" s="4">
        <v>563</v>
      </c>
      <c r="AE265" s="4">
        <v>633</v>
      </c>
      <c r="AF265" s="4">
        <v>235</v>
      </c>
      <c r="AG265" s="4">
        <v>168</v>
      </c>
      <c r="AH265" s="4" t="s">
        <v>1057</v>
      </c>
      <c r="AI265" s="4">
        <v>760</v>
      </c>
      <c r="AJ265" s="4">
        <v>85</v>
      </c>
      <c r="AK265" s="4">
        <v>9</v>
      </c>
      <c r="AL265" s="4">
        <v>1</v>
      </c>
      <c r="AM265" s="4">
        <v>20</v>
      </c>
      <c r="AN265" s="4">
        <v>229</v>
      </c>
    </row>
    <row r="266" spans="1:40" ht="18" x14ac:dyDescent="0.35">
      <c r="A266" s="4">
        <v>271</v>
      </c>
      <c r="B266" s="4" t="s">
        <v>21</v>
      </c>
      <c r="C266" s="1" t="s">
        <v>0</v>
      </c>
      <c r="D266" s="4">
        <v>82</v>
      </c>
      <c r="E266" s="4">
        <v>0</v>
      </c>
      <c r="F266" s="4">
        <v>38</v>
      </c>
      <c r="G266" s="4">
        <v>22</v>
      </c>
      <c r="H266" s="4">
        <v>1754</v>
      </c>
      <c r="I266" s="4">
        <v>94</v>
      </c>
      <c r="J266" s="4">
        <v>188</v>
      </c>
      <c r="K266" s="4">
        <v>0</v>
      </c>
      <c r="L266" s="4">
        <v>139</v>
      </c>
      <c r="M266" s="2">
        <v>41219</v>
      </c>
      <c r="N266" s="4" t="s">
        <v>481</v>
      </c>
      <c r="O266" s="4" t="s">
        <v>17</v>
      </c>
      <c r="P266" s="4">
        <v>434</v>
      </c>
      <c r="Q266" s="4">
        <v>152</v>
      </c>
      <c r="R266" s="4">
        <v>1465</v>
      </c>
      <c r="S266" s="4">
        <v>2</v>
      </c>
      <c r="T266" s="4">
        <v>1199</v>
      </c>
      <c r="U266" s="4">
        <v>1317</v>
      </c>
      <c r="V266" s="4">
        <v>1</v>
      </c>
      <c r="W266" s="4">
        <v>2245</v>
      </c>
      <c r="X266" s="4" t="s">
        <v>17</v>
      </c>
      <c r="Y266" s="4">
        <v>13632</v>
      </c>
      <c r="Z266" s="4" t="s">
        <v>806</v>
      </c>
      <c r="AA266" s="4">
        <v>1942</v>
      </c>
      <c r="AB266" s="4">
        <v>228</v>
      </c>
      <c r="AC266" s="4">
        <v>0</v>
      </c>
      <c r="AD266" s="4">
        <v>154</v>
      </c>
      <c r="AE266" s="4">
        <v>9</v>
      </c>
      <c r="AF266" s="4">
        <v>6</v>
      </c>
      <c r="AG266" s="4">
        <v>13</v>
      </c>
      <c r="AH266" s="4" t="s">
        <v>1058</v>
      </c>
      <c r="AI266" s="4">
        <v>259</v>
      </c>
      <c r="AJ266" s="6">
        <v>0.42709999999999998</v>
      </c>
      <c r="AK266" s="4">
        <v>206</v>
      </c>
      <c r="AL266" s="4">
        <v>149</v>
      </c>
      <c r="AM266" s="4">
        <v>0</v>
      </c>
      <c r="AN266" s="4">
        <v>4</v>
      </c>
    </row>
    <row r="267" spans="1:40" ht="18" x14ac:dyDescent="0.35">
      <c r="A267" s="4">
        <v>172</v>
      </c>
      <c r="B267" s="4" t="s">
        <v>26</v>
      </c>
      <c r="C267" s="2">
        <v>41219</v>
      </c>
      <c r="D267" s="4">
        <v>6</v>
      </c>
      <c r="E267" s="4">
        <v>0</v>
      </c>
      <c r="F267" s="4">
        <v>5</v>
      </c>
      <c r="G267" s="4">
        <v>268</v>
      </c>
      <c r="H267" s="4">
        <v>574</v>
      </c>
      <c r="I267" s="4">
        <v>1</v>
      </c>
      <c r="J267" s="4">
        <v>1151</v>
      </c>
      <c r="K267" s="4">
        <v>1650</v>
      </c>
      <c r="L267" s="4">
        <v>2755</v>
      </c>
      <c r="M267" s="1" t="s">
        <v>1</v>
      </c>
      <c r="N267" s="4" t="s">
        <v>9</v>
      </c>
      <c r="O267" s="4" t="s">
        <v>517</v>
      </c>
      <c r="P267" s="4">
        <v>206</v>
      </c>
      <c r="Q267" s="4">
        <v>2</v>
      </c>
      <c r="R267" s="4">
        <v>774</v>
      </c>
      <c r="S267" s="4">
        <v>1202</v>
      </c>
      <c r="T267" s="4">
        <v>345</v>
      </c>
      <c r="U267" s="4">
        <v>395</v>
      </c>
      <c r="V267" s="4">
        <v>11645</v>
      </c>
      <c r="W267" s="4">
        <v>99</v>
      </c>
      <c r="X267" s="4" t="s">
        <v>757</v>
      </c>
      <c r="Y267" s="4">
        <v>8444</v>
      </c>
      <c r="Z267" s="4" t="s">
        <v>538</v>
      </c>
      <c r="AA267" s="4">
        <v>622</v>
      </c>
      <c r="AB267" s="4">
        <v>21</v>
      </c>
      <c r="AC267" s="4">
        <v>0</v>
      </c>
      <c r="AD267" s="4">
        <v>147</v>
      </c>
      <c r="AE267" s="4">
        <v>0</v>
      </c>
      <c r="AF267" s="4">
        <v>25</v>
      </c>
      <c r="AG267" s="4">
        <v>29</v>
      </c>
      <c r="AH267" s="4" t="s">
        <v>17</v>
      </c>
      <c r="AI267" s="4">
        <v>12</v>
      </c>
      <c r="AJ267" s="4">
        <v>199</v>
      </c>
      <c r="AK267" s="4">
        <v>149</v>
      </c>
      <c r="AL267" s="4">
        <v>23</v>
      </c>
      <c r="AM267" s="4">
        <v>0</v>
      </c>
      <c r="AN267" s="4">
        <v>0</v>
      </c>
    </row>
    <row r="268" spans="1:40" ht="18" x14ac:dyDescent="0.35">
      <c r="A268" s="4">
        <v>98</v>
      </c>
      <c r="B268" s="4" t="s">
        <v>88</v>
      </c>
      <c r="C268" s="1" t="s">
        <v>1</v>
      </c>
      <c r="D268" s="4">
        <v>27</v>
      </c>
      <c r="E268" s="4">
        <v>1327</v>
      </c>
      <c r="F268" s="4">
        <v>19</v>
      </c>
      <c r="G268" s="4">
        <v>1</v>
      </c>
      <c r="H268" s="4">
        <v>547</v>
      </c>
      <c r="I268" s="4">
        <v>0</v>
      </c>
      <c r="J268" s="4">
        <v>371</v>
      </c>
      <c r="K268" s="4">
        <v>379</v>
      </c>
      <c r="L268" s="4">
        <v>889</v>
      </c>
      <c r="M268" s="3" t="s">
        <v>2</v>
      </c>
      <c r="N268" s="4" t="s">
        <v>482</v>
      </c>
      <c r="O268" s="4" t="s">
        <v>19</v>
      </c>
      <c r="P268" s="4">
        <v>227</v>
      </c>
      <c r="Q268" s="4">
        <v>2</v>
      </c>
      <c r="R268" s="4">
        <v>26</v>
      </c>
      <c r="S268" s="4">
        <v>447</v>
      </c>
      <c r="T268" s="4">
        <v>17</v>
      </c>
      <c r="U268" s="4">
        <v>25</v>
      </c>
      <c r="V268" s="4">
        <v>6383</v>
      </c>
      <c r="W268" s="4">
        <v>347</v>
      </c>
      <c r="X268" s="4" t="s">
        <v>19</v>
      </c>
      <c r="Y268" s="4">
        <v>2879</v>
      </c>
      <c r="Z268" s="4" t="s">
        <v>807</v>
      </c>
      <c r="AA268" s="4">
        <v>20</v>
      </c>
      <c r="AB268" s="4">
        <v>51</v>
      </c>
      <c r="AC268" s="4">
        <v>13419</v>
      </c>
      <c r="AD268" s="4">
        <v>7</v>
      </c>
      <c r="AE268" s="4">
        <v>936</v>
      </c>
      <c r="AF268" s="4">
        <v>204</v>
      </c>
      <c r="AG268" s="4">
        <v>410</v>
      </c>
      <c r="AH268" s="4" t="s">
        <v>1059</v>
      </c>
      <c r="AI268" s="4">
        <v>34</v>
      </c>
      <c r="AJ268" s="4">
        <v>85</v>
      </c>
      <c r="AK268" s="4">
        <v>6</v>
      </c>
      <c r="AL268" s="4">
        <v>0</v>
      </c>
      <c r="AM268" s="4">
        <v>194</v>
      </c>
      <c r="AN268" s="4">
        <v>0</v>
      </c>
    </row>
    <row r="269" spans="1:40" x14ac:dyDescent="0.3">
      <c r="A269" s="4">
        <v>1</v>
      </c>
      <c r="B269" s="4" t="s">
        <v>89</v>
      </c>
      <c r="C269" s="3" t="s">
        <v>2</v>
      </c>
      <c r="D269" s="4">
        <v>188</v>
      </c>
      <c r="E269" s="4">
        <v>474</v>
      </c>
      <c r="F269" s="4">
        <v>228</v>
      </c>
      <c r="G269" s="4">
        <v>1003</v>
      </c>
      <c r="H269" s="4">
        <v>27</v>
      </c>
      <c r="I269" s="4">
        <v>1297</v>
      </c>
      <c r="J269" s="4">
        <v>194</v>
      </c>
      <c r="K269" s="4">
        <v>46</v>
      </c>
      <c r="L269" s="4">
        <v>542</v>
      </c>
      <c r="M269" s="3" t="s">
        <v>459</v>
      </c>
      <c r="N269" s="4" t="s">
        <v>11</v>
      </c>
      <c r="O269" s="4" t="s">
        <v>20</v>
      </c>
      <c r="P269" s="4">
        <v>1</v>
      </c>
      <c r="Q269" s="4">
        <v>79</v>
      </c>
      <c r="R269" s="4">
        <v>66</v>
      </c>
      <c r="S269" s="4">
        <v>181</v>
      </c>
      <c r="T269" s="4">
        <v>60</v>
      </c>
      <c r="U269" s="4">
        <v>56</v>
      </c>
      <c r="V269" s="4">
        <v>1939</v>
      </c>
      <c r="W269" s="4">
        <v>5436</v>
      </c>
      <c r="X269" s="4" t="s">
        <v>20</v>
      </c>
      <c r="Y269" s="4">
        <v>149</v>
      </c>
      <c r="Z269" s="4" t="s">
        <v>808</v>
      </c>
      <c r="AA269" s="4">
        <v>74</v>
      </c>
      <c r="AB269" s="4">
        <v>401</v>
      </c>
      <c r="AC269" s="4">
        <v>7751</v>
      </c>
      <c r="AD269" s="4">
        <v>640</v>
      </c>
      <c r="AE269" s="4">
        <v>903</v>
      </c>
      <c r="AF269" s="4">
        <v>0</v>
      </c>
      <c r="AG269" s="4">
        <v>0</v>
      </c>
      <c r="AH269" s="4" t="s">
        <v>19</v>
      </c>
      <c r="AI269" s="4">
        <v>451</v>
      </c>
      <c r="AJ269" s="4">
        <v>4</v>
      </c>
      <c r="AK269" s="4">
        <v>2</v>
      </c>
      <c r="AL269" s="4">
        <v>0</v>
      </c>
      <c r="AM269" s="4">
        <v>82</v>
      </c>
      <c r="AN269" s="4">
        <v>271</v>
      </c>
    </row>
    <row r="270" spans="1:40" x14ac:dyDescent="0.3">
      <c r="A270" s="4">
        <v>0</v>
      </c>
      <c r="B270" s="4" t="s">
        <v>31</v>
      </c>
      <c r="C270" s="3" t="s">
        <v>97</v>
      </c>
      <c r="D270" s="4">
        <v>0</v>
      </c>
      <c r="E270" s="4">
        <v>34</v>
      </c>
      <c r="F270" s="4">
        <v>0</v>
      </c>
      <c r="G270" s="4">
        <v>298</v>
      </c>
      <c r="H270" s="4">
        <v>606</v>
      </c>
      <c r="I270" s="4">
        <v>280</v>
      </c>
      <c r="J270" s="4">
        <v>177</v>
      </c>
      <c r="K270" s="4">
        <v>88</v>
      </c>
      <c r="L270" s="4">
        <v>347</v>
      </c>
      <c r="M270" s="3" t="s">
        <v>377</v>
      </c>
      <c r="N270" s="4" t="s">
        <v>483</v>
      </c>
      <c r="O270" s="4" t="s">
        <v>21</v>
      </c>
      <c r="P270" s="4">
        <v>1625</v>
      </c>
      <c r="Q270" s="4">
        <v>3</v>
      </c>
      <c r="R270" s="4">
        <v>585</v>
      </c>
      <c r="S270" s="4">
        <v>7</v>
      </c>
      <c r="T270" s="4">
        <v>775</v>
      </c>
      <c r="U270" s="4">
        <v>835</v>
      </c>
      <c r="V270" s="4">
        <v>121</v>
      </c>
      <c r="W270" s="4">
        <v>25</v>
      </c>
      <c r="X270" s="4" t="s">
        <v>21</v>
      </c>
      <c r="Y270" s="4">
        <v>332</v>
      </c>
      <c r="Z270" s="4" t="s">
        <v>17</v>
      </c>
      <c r="AA270" s="4">
        <v>1220</v>
      </c>
      <c r="AB270" s="4">
        <v>1</v>
      </c>
      <c r="AC270" s="4">
        <v>1509</v>
      </c>
      <c r="AD270" s="4">
        <v>247</v>
      </c>
      <c r="AE270" s="4">
        <v>33</v>
      </c>
      <c r="AF270" s="4">
        <v>1017</v>
      </c>
      <c r="AG270" s="4">
        <v>521</v>
      </c>
      <c r="AH270" s="4" t="s">
        <v>20</v>
      </c>
      <c r="AI270" s="4">
        <v>4</v>
      </c>
      <c r="AJ270" s="4">
        <v>64</v>
      </c>
      <c r="AK270" s="4">
        <v>0</v>
      </c>
      <c r="AL270" s="4">
        <v>429</v>
      </c>
      <c r="AM270" s="6">
        <v>0.42270000000000002</v>
      </c>
      <c r="AN270" s="4" t="s">
        <v>33</v>
      </c>
    </row>
    <row r="271" spans="1:40" ht="18" x14ac:dyDescent="0.35">
      <c r="A271" s="4">
        <v>1579</v>
      </c>
      <c r="B271" s="4" t="s">
        <v>90</v>
      </c>
      <c r="C271" s="3" t="s">
        <v>43</v>
      </c>
      <c r="D271" s="4">
        <v>745</v>
      </c>
      <c r="E271" s="4">
        <v>127</v>
      </c>
      <c r="F271" s="4">
        <v>847</v>
      </c>
      <c r="G271" s="4">
        <v>280</v>
      </c>
      <c r="H271" s="4">
        <v>306</v>
      </c>
      <c r="I271" s="4">
        <v>33</v>
      </c>
      <c r="J271" s="4">
        <v>2114</v>
      </c>
      <c r="K271" s="4">
        <v>1130</v>
      </c>
      <c r="L271" s="4">
        <v>2755</v>
      </c>
      <c r="M271" s="4" t="s">
        <v>5</v>
      </c>
      <c r="N271" s="4" t="s">
        <v>484</v>
      </c>
      <c r="O271" s="4" t="s">
        <v>26</v>
      </c>
      <c r="P271" s="4">
        <v>427</v>
      </c>
      <c r="Q271" s="4">
        <v>0</v>
      </c>
      <c r="R271" s="4">
        <v>14</v>
      </c>
      <c r="S271" s="4">
        <v>13</v>
      </c>
      <c r="T271" s="4">
        <v>2</v>
      </c>
      <c r="U271" s="4">
        <v>6</v>
      </c>
      <c r="V271" s="4">
        <v>312</v>
      </c>
      <c r="W271" s="1" t="s">
        <v>0</v>
      </c>
      <c r="X271" s="4" t="s">
        <v>26</v>
      </c>
      <c r="Y271" s="4">
        <v>5065</v>
      </c>
      <c r="Z271" s="4" t="s">
        <v>809</v>
      </c>
      <c r="AA271" s="4">
        <v>6</v>
      </c>
      <c r="AB271" s="4">
        <v>1675</v>
      </c>
      <c r="AC271" s="4">
        <v>197</v>
      </c>
      <c r="AD271" s="4">
        <v>49</v>
      </c>
      <c r="AE271" s="4">
        <v>0</v>
      </c>
      <c r="AF271" s="4">
        <v>410</v>
      </c>
      <c r="AG271" s="4">
        <v>215</v>
      </c>
      <c r="AH271" s="4" t="s">
        <v>21</v>
      </c>
      <c r="AI271" s="4">
        <v>1906</v>
      </c>
      <c r="AJ271" s="4">
        <v>14</v>
      </c>
      <c r="AK271" s="4">
        <v>0</v>
      </c>
      <c r="AL271" s="4">
        <v>186</v>
      </c>
      <c r="AM271" s="4">
        <v>194</v>
      </c>
      <c r="AN271" s="4">
        <v>0</v>
      </c>
    </row>
    <row r="272" spans="1:40" ht="18" x14ac:dyDescent="0.35">
      <c r="A272" s="4">
        <v>257</v>
      </c>
      <c r="B272" s="4">
        <v>2278</v>
      </c>
      <c r="C272" s="4" t="s">
        <v>5</v>
      </c>
      <c r="D272" s="4">
        <v>307</v>
      </c>
      <c r="E272" s="4">
        <v>676</v>
      </c>
      <c r="F272" s="4">
        <v>285</v>
      </c>
      <c r="G272" s="4">
        <v>18</v>
      </c>
      <c r="H272" s="4">
        <v>49</v>
      </c>
      <c r="I272" s="4">
        <v>68</v>
      </c>
      <c r="J272" s="4">
        <v>689</v>
      </c>
      <c r="K272" s="4">
        <v>7</v>
      </c>
      <c r="L272" s="4">
        <v>884</v>
      </c>
      <c r="M272" s="4" t="s">
        <v>460</v>
      </c>
      <c r="N272" s="4" t="s">
        <v>485</v>
      </c>
      <c r="O272" s="4" t="s">
        <v>47</v>
      </c>
      <c r="P272" s="4">
        <v>184</v>
      </c>
      <c r="Q272" s="4">
        <v>232</v>
      </c>
      <c r="R272" s="4">
        <v>0</v>
      </c>
      <c r="S272" s="4">
        <v>243</v>
      </c>
      <c r="T272" s="4">
        <v>0</v>
      </c>
      <c r="U272" s="4">
        <v>0</v>
      </c>
      <c r="V272" s="4">
        <v>3997</v>
      </c>
      <c r="W272" s="2">
        <v>41219</v>
      </c>
      <c r="X272" s="4" t="s">
        <v>758</v>
      </c>
      <c r="Y272" s="4">
        <v>19</v>
      </c>
      <c r="Z272" s="4" t="s">
        <v>19</v>
      </c>
      <c r="AA272" s="4">
        <v>0</v>
      </c>
      <c r="AB272" s="4">
        <v>662</v>
      </c>
      <c r="AC272" s="4">
        <v>417</v>
      </c>
      <c r="AD272" s="4">
        <v>6</v>
      </c>
      <c r="AE272" s="4">
        <v>525</v>
      </c>
      <c r="AF272" s="4">
        <v>393</v>
      </c>
      <c r="AG272" s="4">
        <v>29</v>
      </c>
      <c r="AH272" s="4" t="s">
        <v>26</v>
      </c>
      <c r="AI272" s="4">
        <v>543</v>
      </c>
      <c r="AJ272" s="4">
        <v>3</v>
      </c>
      <c r="AK272" s="4" t="s">
        <v>33</v>
      </c>
      <c r="AL272" s="6">
        <v>0.43359999999999999</v>
      </c>
      <c r="AM272" s="4">
        <v>80</v>
      </c>
      <c r="AN272" s="4">
        <v>268</v>
      </c>
    </row>
    <row r="273" spans="1:40" ht="18" x14ac:dyDescent="0.35">
      <c r="A273" s="4">
        <v>28</v>
      </c>
      <c r="B273" s="4">
        <v>926</v>
      </c>
      <c r="C273" s="4" t="s">
        <v>98</v>
      </c>
      <c r="D273" s="4">
        <v>148</v>
      </c>
      <c r="E273" s="4">
        <v>16</v>
      </c>
      <c r="F273" s="4">
        <v>235</v>
      </c>
      <c r="G273" s="4">
        <v>959</v>
      </c>
      <c r="H273" s="4">
        <v>8</v>
      </c>
      <c r="I273" s="4">
        <v>911</v>
      </c>
      <c r="J273" s="4">
        <v>340</v>
      </c>
      <c r="K273" s="4">
        <v>0</v>
      </c>
      <c r="L273" s="4">
        <v>540</v>
      </c>
      <c r="M273" s="4" t="s">
        <v>461</v>
      </c>
      <c r="N273" s="4" t="s">
        <v>11</v>
      </c>
      <c r="O273" s="4" t="s">
        <v>48</v>
      </c>
      <c r="P273" s="4">
        <v>4</v>
      </c>
      <c r="Q273" s="4">
        <v>177</v>
      </c>
      <c r="R273" s="4">
        <v>407</v>
      </c>
      <c r="S273" s="4">
        <v>3</v>
      </c>
      <c r="T273" s="4">
        <v>1090</v>
      </c>
      <c r="U273" s="4">
        <v>1188</v>
      </c>
      <c r="V273" s="4">
        <v>14</v>
      </c>
      <c r="W273" s="1" t="s">
        <v>1</v>
      </c>
      <c r="X273" s="4" t="s">
        <v>759</v>
      </c>
      <c r="Y273" s="1" t="s">
        <v>0</v>
      </c>
      <c r="Z273" s="4" t="s">
        <v>20</v>
      </c>
      <c r="AA273" s="4">
        <v>230</v>
      </c>
      <c r="AB273" s="4">
        <v>78</v>
      </c>
      <c r="AC273" s="4">
        <v>5615</v>
      </c>
      <c r="AD273" s="4">
        <v>16</v>
      </c>
      <c r="AE273" s="4">
        <v>202</v>
      </c>
      <c r="AF273" s="4">
        <v>17</v>
      </c>
      <c r="AG273" s="4">
        <v>9</v>
      </c>
      <c r="AH273" s="4" t="s">
        <v>35</v>
      </c>
      <c r="AI273" s="4">
        <v>160</v>
      </c>
      <c r="AJ273" s="4">
        <v>0</v>
      </c>
      <c r="AK273" s="4">
        <v>0</v>
      </c>
      <c r="AL273" s="4">
        <v>429</v>
      </c>
      <c r="AM273" s="4">
        <v>0</v>
      </c>
      <c r="AN273" s="4">
        <v>5</v>
      </c>
    </row>
    <row r="274" spans="1:40" ht="18" x14ac:dyDescent="0.35">
      <c r="A274" s="4">
        <v>95</v>
      </c>
      <c r="B274" s="4">
        <v>619</v>
      </c>
      <c r="C274" s="4" t="s">
        <v>99</v>
      </c>
      <c r="D274" s="4">
        <v>158</v>
      </c>
      <c r="E274" s="4">
        <v>0</v>
      </c>
      <c r="F274" s="4">
        <v>48</v>
      </c>
      <c r="G274" s="4">
        <v>350</v>
      </c>
      <c r="H274" s="4">
        <v>13</v>
      </c>
      <c r="I274" s="4">
        <v>5</v>
      </c>
      <c r="J274" s="4">
        <v>349</v>
      </c>
      <c r="K274" s="4">
        <v>1452</v>
      </c>
      <c r="L274" s="4">
        <v>344</v>
      </c>
      <c r="M274" s="4" t="s">
        <v>9</v>
      </c>
      <c r="N274" s="4" t="s">
        <v>486</v>
      </c>
      <c r="O274" s="4" t="s">
        <v>49</v>
      </c>
      <c r="P274" s="4">
        <v>24</v>
      </c>
      <c r="Q274" s="4">
        <v>54</v>
      </c>
      <c r="R274" s="4">
        <v>167</v>
      </c>
      <c r="S274" s="4">
        <v>1202</v>
      </c>
      <c r="T274" s="4">
        <v>650</v>
      </c>
      <c r="U274" s="4">
        <v>784</v>
      </c>
      <c r="V274" s="1" t="s">
        <v>0</v>
      </c>
      <c r="W274" s="3" t="s">
        <v>2</v>
      </c>
      <c r="X274" s="4" t="s">
        <v>31</v>
      </c>
      <c r="Y274" s="2">
        <v>41219</v>
      </c>
      <c r="Z274" s="4" t="s">
        <v>21</v>
      </c>
      <c r="AA274" s="4">
        <v>61</v>
      </c>
      <c r="AB274" s="4">
        <v>22</v>
      </c>
      <c r="AC274" s="4">
        <v>13</v>
      </c>
      <c r="AD274" s="4">
        <v>174</v>
      </c>
      <c r="AE274" s="4">
        <v>16</v>
      </c>
      <c r="AF274" s="4">
        <v>1574</v>
      </c>
      <c r="AG274" s="4">
        <v>27</v>
      </c>
      <c r="AH274" s="4" t="s">
        <v>36</v>
      </c>
      <c r="AI274" s="4">
        <v>14</v>
      </c>
      <c r="AJ274" s="4">
        <v>220</v>
      </c>
      <c r="AK274" s="4">
        <v>0</v>
      </c>
      <c r="AL274" s="4">
        <v>183</v>
      </c>
      <c r="AM274" s="4">
        <v>57</v>
      </c>
      <c r="AN274" s="4">
        <v>157</v>
      </c>
    </row>
    <row r="275" spans="1:40" ht="18" x14ac:dyDescent="0.35">
      <c r="A275" s="4">
        <v>1180</v>
      </c>
      <c r="B275" s="4">
        <v>306</v>
      </c>
      <c r="C275" s="4" t="s">
        <v>100</v>
      </c>
      <c r="D275" s="4">
        <v>1</v>
      </c>
      <c r="E275" s="4">
        <v>306</v>
      </c>
      <c r="F275" s="4">
        <v>2</v>
      </c>
      <c r="G275" s="4">
        <v>160</v>
      </c>
      <c r="H275" s="4">
        <v>234</v>
      </c>
      <c r="I275" s="4">
        <v>0</v>
      </c>
      <c r="J275" s="4">
        <v>2114</v>
      </c>
      <c r="K275" s="4">
        <v>382</v>
      </c>
      <c r="L275" s="4">
        <v>1434</v>
      </c>
      <c r="M275" s="4" t="s">
        <v>462</v>
      </c>
      <c r="N275" s="4" t="s">
        <v>487</v>
      </c>
      <c r="O275" s="4" t="s">
        <v>355</v>
      </c>
      <c r="P275" s="4">
        <v>214</v>
      </c>
      <c r="Q275" s="4">
        <v>1</v>
      </c>
      <c r="R275" s="4">
        <v>11</v>
      </c>
      <c r="S275" s="4">
        <v>445</v>
      </c>
      <c r="T275" s="4">
        <v>436</v>
      </c>
      <c r="U275" s="4">
        <v>393</v>
      </c>
      <c r="V275" s="2">
        <v>41219</v>
      </c>
      <c r="W275" s="3" t="s">
        <v>723</v>
      </c>
      <c r="X275" s="4" t="s">
        <v>760</v>
      </c>
      <c r="Y275" s="1" t="s">
        <v>1</v>
      </c>
      <c r="Z275" s="4" t="s">
        <v>26</v>
      </c>
      <c r="AA275" s="4">
        <v>6</v>
      </c>
      <c r="AB275" s="4">
        <v>39</v>
      </c>
      <c r="AC275" s="4">
        <v>13419</v>
      </c>
      <c r="AD275" s="4">
        <v>2</v>
      </c>
      <c r="AE275" s="4">
        <v>38</v>
      </c>
      <c r="AF275" s="4">
        <v>600</v>
      </c>
      <c r="AG275" s="4">
        <v>149</v>
      </c>
      <c r="AH275" s="4" t="s">
        <v>37</v>
      </c>
      <c r="AI275" s="4">
        <v>43</v>
      </c>
      <c r="AJ275" s="4">
        <v>82</v>
      </c>
      <c r="AK275" s="4">
        <v>0</v>
      </c>
      <c r="AL275" s="4">
        <v>3</v>
      </c>
      <c r="AM275" s="4">
        <v>20</v>
      </c>
      <c r="AN275" s="4">
        <v>99</v>
      </c>
    </row>
    <row r="276" spans="1:40" ht="18" x14ac:dyDescent="0.35">
      <c r="A276" s="4">
        <v>19</v>
      </c>
      <c r="B276" s="4">
        <v>1</v>
      </c>
      <c r="C276" s="4" t="s">
        <v>101</v>
      </c>
      <c r="D276" s="4">
        <v>2090</v>
      </c>
      <c r="E276" s="4">
        <v>93</v>
      </c>
      <c r="F276" s="4">
        <v>342</v>
      </c>
      <c r="G276" s="4">
        <v>10</v>
      </c>
      <c r="H276" s="4">
        <v>2</v>
      </c>
      <c r="I276" s="4">
        <v>1270</v>
      </c>
      <c r="J276" s="4">
        <v>692</v>
      </c>
      <c r="K276" s="4">
        <v>1067</v>
      </c>
      <c r="L276" s="4">
        <v>609</v>
      </c>
      <c r="M276" s="4" t="s">
        <v>463</v>
      </c>
      <c r="N276" s="4" t="s">
        <v>9</v>
      </c>
      <c r="O276" s="4" t="s">
        <v>21</v>
      </c>
      <c r="P276" s="4">
        <v>1</v>
      </c>
      <c r="Q276" s="4">
        <v>9698</v>
      </c>
      <c r="R276" s="4">
        <v>21</v>
      </c>
      <c r="S276" s="4">
        <v>180</v>
      </c>
      <c r="T276" s="4">
        <v>4</v>
      </c>
      <c r="U276" s="4">
        <v>11</v>
      </c>
      <c r="V276" s="1" t="s">
        <v>1</v>
      </c>
      <c r="W276" s="3" t="s">
        <v>450</v>
      </c>
      <c r="X276" s="4" t="s">
        <v>21</v>
      </c>
      <c r="Y276" s="3" t="s">
        <v>2</v>
      </c>
      <c r="Z276" s="4" t="s">
        <v>47</v>
      </c>
      <c r="AA276" s="4">
        <v>14</v>
      </c>
      <c r="AB276" s="4">
        <v>523</v>
      </c>
      <c r="AC276" s="4">
        <v>6646</v>
      </c>
      <c r="AD276" s="4">
        <v>640</v>
      </c>
      <c r="AE276" s="4">
        <v>267</v>
      </c>
      <c r="AF276" s="4">
        <v>178</v>
      </c>
      <c r="AG276" s="4">
        <v>1</v>
      </c>
      <c r="AH276" s="4" t="s">
        <v>38</v>
      </c>
      <c r="AI276" s="4">
        <v>326</v>
      </c>
      <c r="AJ276" s="6">
        <v>0.37269999999999998</v>
      </c>
      <c r="AK276" s="4">
        <v>0</v>
      </c>
      <c r="AL276" s="4">
        <v>132</v>
      </c>
      <c r="AM276" s="4">
        <v>2</v>
      </c>
      <c r="AN276" s="4">
        <v>5</v>
      </c>
    </row>
    <row r="277" spans="1:40" x14ac:dyDescent="0.3">
      <c r="A277" s="4">
        <v>0</v>
      </c>
      <c r="B277" s="4">
        <v>2278</v>
      </c>
      <c r="C277" s="4" t="s">
        <v>23</v>
      </c>
      <c r="D277" s="4">
        <v>817</v>
      </c>
      <c r="E277" s="4">
        <v>9</v>
      </c>
      <c r="F277" s="4">
        <v>105</v>
      </c>
      <c r="G277" s="4">
        <v>24</v>
      </c>
      <c r="H277" s="4">
        <v>606</v>
      </c>
      <c r="I277" s="4">
        <v>320</v>
      </c>
      <c r="J277" s="4">
        <v>361</v>
      </c>
      <c r="K277" s="4">
        <v>3</v>
      </c>
      <c r="L277" s="4">
        <v>392</v>
      </c>
      <c r="M277" s="4" t="s">
        <v>464</v>
      </c>
      <c r="N277" s="4" t="s">
        <v>488</v>
      </c>
      <c r="O277" s="4" t="s">
        <v>26</v>
      </c>
      <c r="P277" s="4">
        <v>1625</v>
      </c>
      <c r="Q277" s="4">
        <v>4395</v>
      </c>
      <c r="R277" s="4">
        <v>206</v>
      </c>
      <c r="S277" s="4">
        <v>264</v>
      </c>
      <c r="T277" s="4">
        <v>0</v>
      </c>
      <c r="U277" s="4">
        <v>0</v>
      </c>
      <c r="V277" s="3" t="s">
        <v>2</v>
      </c>
      <c r="W277" s="4" t="s">
        <v>5</v>
      </c>
      <c r="X277" s="4" t="s">
        <v>26</v>
      </c>
      <c r="Y277" s="3" t="s">
        <v>774</v>
      </c>
      <c r="Z277" s="4" t="s">
        <v>48</v>
      </c>
      <c r="AA277" s="4">
        <v>149</v>
      </c>
      <c r="AB277" s="4">
        <v>0</v>
      </c>
      <c r="AC277" s="4">
        <v>6294</v>
      </c>
      <c r="AD277" s="4">
        <v>221</v>
      </c>
      <c r="AE277" s="4">
        <v>2</v>
      </c>
      <c r="AF277" s="4">
        <v>17</v>
      </c>
      <c r="AG277" s="4">
        <v>1658</v>
      </c>
      <c r="AH277" s="4" t="s">
        <v>31</v>
      </c>
      <c r="AI277" s="4">
        <v>0</v>
      </c>
      <c r="AJ277" s="4">
        <v>220</v>
      </c>
      <c r="AK277" s="4">
        <v>0</v>
      </c>
      <c r="AL277" s="4">
        <v>3</v>
      </c>
      <c r="AM277" s="4">
        <v>1</v>
      </c>
      <c r="AN277" s="4">
        <v>2</v>
      </c>
    </row>
    <row r="278" spans="1:40" x14ac:dyDescent="0.3">
      <c r="A278" s="4">
        <v>1475</v>
      </c>
      <c r="B278" s="4">
        <v>926</v>
      </c>
      <c r="C278" s="4" t="s">
        <v>102</v>
      </c>
      <c r="D278" s="4">
        <v>187</v>
      </c>
      <c r="E278" s="4">
        <v>31</v>
      </c>
      <c r="F278" s="4">
        <v>18</v>
      </c>
      <c r="G278" s="4">
        <v>156</v>
      </c>
      <c r="H278" s="4">
        <v>268</v>
      </c>
      <c r="I278" s="4">
        <v>945</v>
      </c>
      <c r="J278" s="4">
        <v>331</v>
      </c>
      <c r="K278" s="4">
        <v>0</v>
      </c>
      <c r="L278" s="4">
        <v>217</v>
      </c>
      <c r="M278" s="4" t="s">
        <v>465</v>
      </c>
      <c r="N278" s="4" t="s">
        <v>489</v>
      </c>
      <c r="O278" s="4" t="s">
        <v>47</v>
      </c>
      <c r="P278" s="4">
        <v>421</v>
      </c>
      <c r="Q278" s="4">
        <v>2115</v>
      </c>
      <c r="R278" s="4">
        <v>2</v>
      </c>
      <c r="S278" s="4">
        <v>1</v>
      </c>
      <c r="T278" s="4">
        <v>319</v>
      </c>
      <c r="U278" s="4">
        <v>338</v>
      </c>
      <c r="V278" s="3" t="s">
        <v>697</v>
      </c>
      <c r="W278" s="4" t="s">
        <v>724</v>
      </c>
      <c r="X278" s="4" t="s">
        <v>761</v>
      </c>
      <c r="Y278" s="3" t="s">
        <v>450</v>
      </c>
      <c r="Z278" s="4" t="s">
        <v>49</v>
      </c>
      <c r="AA278" s="4">
        <v>0</v>
      </c>
      <c r="AB278" s="4">
        <v>1912</v>
      </c>
      <c r="AC278" s="4">
        <v>352</v>
      </c>
      <c r="AD278" s="4">
        <v>210</v>
      </c>
      <c r="AE278" s="4">
        <v>0</v>
      </c>
      <c r="AF278" s="4">
        <v>24</v>
      </c>
      <c r="AG278" s="4">
        <v>780</v>
      </c>
      <c r="AH278" s="4" t="s">
        <v>39</v>
      </c>
      <c r="AI278" s="4">
        <v>197</v>
      </c>
      <c r="AJ278" s="4">
        <v>82</v>
      </c>
      <c r="AK278" s="4">
        <v>0</v>
      </c>
      <c r="AL278" s="4">
        <v>44</v>
      </c>
      <c r="AM278" s="4">
        <v>72</v>
      </c>
      <c r="AN278" s="4">
        <v>0</v>
      </c>
    </row>
    <row r="279" spans="1:40" ht="18" x14ac:dyDescent="0.35">
      <c r="A279" s="4">
        <v>1162</v>
      </c>
      <c r="B279" s="4">
        <v>306</v>
      </c>
      <c r="C279" s="4" t="s">
        <v>103</v>
      </c>
      <c r="D279" s="4">
        <v>12</v>
      </c>
      <c r="E279" s="4">
        <v>173</v>
      </c>
      <c r="F279" s="4">
        <v>7</v>
      </c>
      <c r="G279" s="4">
        <v>0</v>
      </c>
      <c r="H279" s="4">
        <v>251</v>
      </c>
      <c r="I279" s="4">
        <v>5</v>
      </c>
      <c r="J279" s="4">
        <v>2124</v>
      </c>
      <c r="K279" s="4">
        <v>312</v>
      </c>
      <c r="L279" s="4">
        <v>1434</v>
      </c>
      <c r="M279" s="4" t="s">
        <v>466</v>
      </c>
      <c r="N279" s="4" t="s">
        <v>17</v>
      </c>
      <c r="O279" s="4" t="s">
        <v>48</v>
      </c>
      <c r="P279" s="4">
        <v>174</v>
      </c>
      <c r="Q279" s="4">
        <v>81</v>
      </c>
      <c r="R279" s="4">
        <v>0</v>
      </c>
      <c r="S279" s="4">
        <v>2015</v>
      </c>
      <c r="T279" s="4">
        <v>80</v>
      </c>
      <c r="U279" s="4">
        <v>72</v>
      </c>
      <c r="V279" s="3" t="s">
        <v>518</v>
      </c>
      <c r="W279" s="4" t="s">
        <v>725</v>
      </c>
      <c r="X279" s="4" t="s">
        <v>762</v>
      </c>
      <c r="Y279" s="4" t="s">
        <v>5</v>
      </c>
      <c r="Z279" s="4" t="s">
        <v>376</v>
      </c>
      <c r="AA279" s="4">
        <v>0</v>
      </c>
      <c r="AB279" s="4">
        <v>731</v>
      </c>
      <c r="AC279" s="1" t="s">
        <v>0</v>
      </c>
      <c r="AD279" s="4">
        <v>11</v>
      </c>
      <c r="AE279" s="4">
        <v>235</v>
      </c>
      <c r="AF279" s="4">
        <v>381</v>
      </c>
      <c r="AG279" s="4">
        <v>124</v>
      </c>
      <c r="AH279" s="4" t="s">
        <v>21</v>
      </c>
      <c r="AI279" s="4">
        <v>34</v>
      </c>
      <c r="AJ279" s="4">
        <v>1</v>
      </c>
      <c r="AK279" s="4">
        <v>0</v>
      </c>
      <c r="AL279" s="4">
        <v>1</v>
      </c>
      <c r="AM279" s="4">
        <v>15</v>
      </c>
      <c r="AN279" s="4">
        <v>3</v>
      </c>
    </row>
    <row r="280" spans="1:40" ht="18" x14ac:dyDescent="0.35">
      <c r="A280" s="4">
        <v>312</v>
      </c>
      <c r="B280" s="4">
        <v>618</v>
      </c>
      <c r="C280" s="4" t="s">
        <v>104</v>
      </c>
      <c r="D280" s="4">
        <v>60</v>
      </c>
      <c r="E280" s="4">
        <v>0</v>
      </c>
      <c r="F280" s="4">
        <v>5</v>
      </c>
      <c r="G280" s="4">
        <v>959</v>
      </c>
      <c r="H280" s="4">
        <v>17</v>
      </c>
      <c r="I280" s="4">
        <v>12507</v>
      </c>
      <c r="J280" s="4">
        <v>675</v>
      </c>
      <c r="K280" s="4">
        <v>41</v>
      </c>
      <c r="L280" s="4">
        <v>607</v>
      </c>
      <c r="M280" s="4" t="s">
        <v>17</v>
      </c>
      <c r="N280" s="4" t="s">
        <v>490</v>
      </c>
      <c r="O280" s="4" t="s">
        <v>49</v>
      </c>
      <c r="P280" s="4">
        <v>245</v>
      </c>
      <c r="Q280" s="4">
        <v>184</v>
      </c>
      <c r="R280" s="4">
        <v>557</v>
      </c>
      <c r="S280" s="4">
        <v>829</v>
      </c>
      <c r="T280" s="4">
        <v>10</v>
      </c>
      <c r="U280" s="4">
        <v>10</v>
      </c>
      <c r="V280" s="4" t="s">
        <v>5</v>
      </c>
      <c r="W280" s="4" t="s">
        <v>726</v>
      </c>
      <c r="X280" s="4" t="s">
        <v>31</v>
      </c>
      <c r="Y280" s="4" t="s">
        <v>775</v>
      </c>
      <c r="Z280" s="4" t="s">
        <v>21</v>
      </c>
      <c r="AA280" s="4">
        <v>1200</v>
      </c>
      <c r="AB280" s="4">
        <v>107</v>
      </c>
      <c r="AC280" s="2">
        <v>41219</v>
      </c>
      <c r="AD280" s="4">
        <v>1024</v>
      </c>
      <c r="AE280" s="4">
        <v>224</v>
      </c>
      <c r="AF280" s="4">
        <v>0</v>
      </c>
      <c r="AG280" s="4">
        <v>16</v>
      </c>
      <c r="AH280" s="4" t="s">
        <v>26</v>
      </c>
      <c r="AI280" s="4">
        <v>2</v>
      </c>
      <c r="AJ280" s="4">
        <v>46</v>
      </c>
      <c r="AK280" s="4">
        <v>9516</v>
      </c>
      <c r="AL280" s="4">
        <v>542</v>
      </c>
      <c r="AM280" s="6">
        <v>0.20830000000000001</v>
      </c>
      <c r="AN280" s="4" t="s">
        <v>33</v>
      </c>
    </row>
    <row r="281" spans="1:40" ht="18" x14ac:dyDescent="0.35">
      <c r="A281" s="4">
        <v>1</v>
      </c>
      <c r="B281" s="4">
        <v>2</v>
      </c>
      <c r="C281" s="4" t="s">
        <v>17</v>
      </c>
      <c r="D281" s="4">
        <v>554</v>
      </c>
      <c r="E281" s="4">
        <v>0</v>
      </c>
      <c r="F281" s="4">
        <v>75</v>
      </c>
      <c r="G281" s="4">
        <v>245</v>
      </c>
      <c r="H281" s="4">
        <v>1233</v>
      </c>
      <c r="I281" s="4">
        <v>7177</v>
      </c>
      <c r="J281" s="4">
        <v>333</v>
      </c>
      <c r="K281" s="4">
        <v>4</v>
      </c>
      <c r="L281" s="4">
        <v>393</v>
      </c>
      <c r="M281" s="4" t="s">
        <v>467</v>
      </c>
      <c r="N281" s="4" t="s">
        <v>19</v>
      </c>
      <c r="O281" s="4" t="s">
        <v>357</v>
      </c>
      <c r="P281" s="4">
        <v>2</v>
      </c>
      <c r="Q281" s="4">
        <v>1996</v>
      </c>
      <c r="R281" s="4">
        <v>298</v>
      </c>
      <c r="S281" s="4">
        <v>311</v>
      </c>
      <c r="T281" s="4">
        <v>23</v>
      </c>
      <c r="U281" s="4">
        <v>25</v>
      </c>
      <c r="V281" s="4" t="s">
        <v>698</v>
      </c>
      <c r="W281" s="4" t="s">
        <v>727</v>
      </c>
      <c r="X281" s="4" t="s">
        <v>763</v>
      </c>
      <c r="Y281" s="4" t="s">
        <v>776</v>
      </c>
      <c r="Z281" s="4" t="s">
        <v>26</v>
      </c>
      <c r="AA281" s="4">
        <v>490</v>
      </c>
      <c r="AB281" s="4">
        <v>29</v>
      </c>
      <c r="AC281" s="1" t="s">
        <v>1</v>
      </c>
      <c r="AD281" s="4">
        <v>322</v>
      </c>
      <c r="AE281" s="4">
        <v>11</v>
      </c>
      <c r="AF281" s="4">
        <v>1574</v>
      </c>
      <c r="AG281" s="4">
        <v>28</v>
      </c>
      <c r="AH281" s="4" t="s">
        <v>1017</v>
      </c>
      <c r="AI281" s="4">
        <v>1</v>
      </c>
      <c r="AJ281" s="4">
        <v>34</v>
      </c>
      <c r="AK281" s="4">
        <v>4381</v>
      </c>
      <c r="AL281" s="4">
        <v>227</v>
      </c>
      <c r="AM281" s="4">
        <v>72</v>
      </c>
      <c r="AN281" s="4">
        <v>0</v>
      </c>
    </row>
    <row r="282" spans="1:40" x14ac:dyDescent="0.3">
      <c r="A282" s="4">
        <v>0</v>
      </c>
      <c r="B282" s="4">
        <v>1121</v>
      </c>
      <c r="C282" s="4" t="s">
        <v>105</v>
      </c>
      <c r="D282" s="4">
        <v>4</v>
      </c>
      <c r="E282" s="4">
        <v>899</v>
      </c>
      <c r="F282" s="4">
        <v>0</v>
      </c>
      <c r="G282" s="4">
        <v>222</v>
      </c>
      <c r="H282" s="4">
        <v>556</v>
      </c>
      <c r="I282" s="4">
        <v>1257</v>
      </c>
      <c r="J282" s="4">
        <v>342</v>
      </c>
      <c r="K282" s="4">
        <v>19</v>
      </c>
      <c r="L282" s="4">
        <v>214</v>
      </c>
      <c r="M282" s="4" t="s">
        <v>19</v>
      </c>
      <c r="N282" s="4" t="s">
        <v>20</v>
      </c>
      <c r="O282" s="4">
        <v>1347</v>
      </c>
      <c r="P282" s="4">
        <v>1907</v>
      </c>
      <c r="Q282" s="4">
        <v>19</v>
      </c>
      <c r="R282" s="4">
        <v>12</v>
      </c>
      <c r="S282" s="4">
        <v>7</v>
      </c>
      <c r="T282" s="4">
        <v>204</v>
      </c>
      <c r="U282" s="4">
        <v>230</v>
      </c>
      <c r="V282" s="4" t="s">
        <v>538</v>
      </c>
      <c r="W282" s="4" t="s">
        <v>728</v>
      </c>
      <c r="X282" s="4">
        <v>561</v>
      </c>
      <c r="Y282" s="4" t="s">
        <v>777</v>
      </c>
      <c r="Z282" s="4" t="s">
        <v>47</v>
      </c>
      <c r="AA282" s="4">
        <v>14</v>
      </c>
      <c r="AB282" s="4">
        <v>38</v>
      </c>
      <c r="AC282" s="3" t="s">
        <v>2</v>
      </c>
      <c r="AD282" s="4">
        <v>55</v>
      </c>
      <c r="AE282" s="4">
        <v>0</v>
      </c>
      <c r="AF282" s="4">
        <v>520</v>
      </c>
      <c r="AG282" s="4">
        <v>612</v>
      </c>
      <c r="AH282" s="4" t="s">
        <v>1018</v>
      </c>
      <c r="AI282" s="4">
        <v>0</v>
      </c>
      <c r="AJ282" s="4">
        <v>1</v>
      </c>
      <c r="AK282" s="6">
        <v>0.46039999999999998</v>
      </c>
      <c r="AL282" s="6">
        <v>0.41880000000000001</v>
      </c>
      <c r="AM282" s="4">
        <v>15</v>
      </c>
      <c r="AN282" s="4">
        <v>3</v>
      </c>
    </row>
    <row r="283" spans="1:40" x14ac:dyDescent="0.3">
      <c r="A283" s="4">
        <v>312</v>
      </c>
      <c r="B283" s="4">
        <v>525</v>
      </c>
      <c r="C283" s="4" t="s">
        <v>19</v>
      </c>
      <c r="D283" s="4">
        <v>2090</v>
      </c>
      <c r="E283" s="4">
        <v>384</v>
      </c>
      <c r="F283" s="4">
        <v>342</v>
      </c>
      <c r="G283" s="4">
        <v>23</v>
      </c>
      <c r="H283" s="4">
        <v>70</v>
      </c>
      <c r="I283" s="4">
        <v>163</v>
      </c>
      <c r="J283" s="4">
        <v>2124</v>
      </c>
      <c r="K283" s="4">
        <v>246</v>
      </c>
      <c r="L283" s="4">
        <v>0</v>
      </c>
      <c r="M283" s="4" t="s">
        <v>20</v>
      </c>
      <c r="N283" s="4" t="s">
        <v>21</v>
      </c>
      <c r="O283" s="4">
        <v>533</v>
      </c>
      <c r="P283" s="4">
        <v>707</v>
      </c>
      <c r="Q283" s="4">
        <v>9698</v>
      </c>
      <c r="R283" s="4">
        <v>17</v>
      </c>
      <c r="S283" s="4">
        <v>38</v>
      </c>
      <c r="T283" s="4">
        <v>2</v>
      </c>
      <c r="U283" s="4">
        <v>1</v>
      </c>
      <c r="V283" s="4" t="s">
        <v>699</v>
      </c>
      <c r="W283" s="4" t="s">
        <v>729</v>
      </c>
      <c r="X283" s="4">
        <v>203</v>
      </c>
      <c r="Y283" s="4" t="s">
        <v>778</v>
      </c>
      <c r="Z283" s="4" t="s">
        <v>48</v>
      </c>
      <c r="AA283" s="4">
        <v>47</v>
      </c>
      <c r="AB283" s="4">
        <v>555</v>
      </c>
      <c r="AC283" s="3" t="s">
        <v>887</v>
      </c>
      <c r="AD283" s="4">
        <v>11</v>
      </c>
      <c r="AE283" s="4">
        <v>1170</v>
      </c>
      <c r="AF283" s="4">
        <v>489</v>
      </c>
      <c r="AG283" s="4">
        <v>0</v>
      </c>
      <c r="AH283" s="4" t="s">
        <v>31</v>
      </c>
      <c r="AI283" s="4">
        <v>31</v>
      </c>
      <c r="AJ283" s="4">
        <v>0</v>
      </c>
      <c r="AK283" s="4">
        <v>9516</v>
      </c>
      <c r="AL283" s="4">
        <v>542</v>
      </c>
      <c r="AM283" s="4">
        <v>1</v>
      </c>
      <c r="AN283" s="4">
        <v>0</v>
      </c>
    </row>
    <row r="284" spans="1:40" x14ac:dyDescent="0.3">
      <c r="A284" s="4">
        <v>55</v>
      </c>
      <c r="B284" s="4">
        <v>285</v>
      </c>
      <c r="C284" s="4" t="s">
        <v>20</v>
      </c>
      <c r="D284" s="4">
        <v>818</v>
      </c>
      <c r="E284" s="4">
        <v>15</v>
      </c>
      <c r="F284" s="4">
        <v>102</v>
      </c>
      <c r="G284" s="4">
        <v>603</v>
      </c>
      <c r="H284" s="4">
        <v>13</v>
      </c>
      <c r="I284" s="4">
        <v>366</v>
      </c>
      <c r="J284" s="4">
        <v>675</v>
      </c>
      <c r="K284" s="4">
        <v>2</v>
      </c>
      <c r="L284" s="4">
        <v>1403</v>
      </c>
      <c r="M284" s="4" t="s">
        <v>21</v>
      </c>
      <c r="N284" s="4" t="s">
        <v>26</v>
      </c>
      <c r="O284" s="4">
        <v>393</v>
      </c>
      <c r="P284" s="4">
        <v>354</v>
      </c>
      <c r="Q284" s="4">
        <v>4023</v>
      </c>
      <c r="R284" s="4">
        <v>226</v>
      </c>
      <c r="S284" s="4">
        <v>471</v>
      </c>
      <c r="T284" s="4">
        <v>0</v>
      </c>
      <c r="U284" s="4">
        <v>0</v>
      </c>
      <c r="V284" s="4" t="s">
        <v>700</v>
      </c>
      <c r="W284" s="4" t="s">
        <v>730</v>
      </c>
      <c r="X284" s="4">
        <v>118</v>
      </c>
      <c r="Y284" s="4" t="s">
        <v>779</v>
      </c>
      <c r="Z284" s="4" t="s">
        <v>49</v>
      </c>
      <c r="AA284" s="4">
        <v>646</v>
      </c>
      <c r="AB284" s="4">
        <v>2</v>
      </c>
      <c r="AC284" s="3" t="s">
        <v>374</v>
      </c>
      <c r="AD284" s="4">
        <v>13</v>
      </c>
      <c r="AE284" s="4">
        <v>506</v>
      </c>
      <c r="AF284" s="4">
        <v>31</v>
      </c>
      <c r="AG284" s="4">
        <v>0</v>
      </c>
      <c r="AH284" s="4" t="s">
        <v>1019</v>
      </c>
      <c r="AI284" s="4">
        <v>0</v>
      </c>
      <c r="AJ284" s="4">
        <v>156</v>
      </c>
      <c r="AK284" s="4">
        <v>4335</v>
      </c>
      <c r="AL284" s="4">
        <v>221</v>
      </c>
      <c r="AM284" s="4">
        <v>14</v>
      </c>
      <c r="AN284" s="4">
        <v>3</v>
      </c>
    </row>
    <row r="285" spans="1:40" x14ac:dyDescent="0.3">
      <c r="A285" s="4">
        <v>10</v>
      </c>
      <c r="B285" s="4">
        <v>237</v>
      </c>
      <c r="C285" s="4" t="s">
        <v>21</v>
      </c>
      <c r="D285" s="4">
        <v>434</v>
      </c>
      <c r="E285" s="4">
        <v>66</v>
      </c>
      <c r="F285" s="4">
        <v>83</v>
      </c>
      <c r="G285" s="4">
        <v>145</v>
      </c>
      <c r="H285" s="4">
        <v>29</v>
      </c>
      <c r="I285" s="4">
        <v>5367</v>
      </c>
      <c r="J285" s="4">
        <v>359</v>
      </c>
      <c r="K285" s="4">
        <v>0</v>
      </c>
      <c r="L285" s="4">
        <v>968</v>
      </c>
      <c r="M285" s="4" t="s">
        <v>26</v>
      </c>
      <c r="N285" s="4" t="s">
        <v>47</v>
      </c>
      <c r="O285" s="4">
        <v>140</v>
      </c>
      <c r="P285" s="4">
        <v>16</v>
      </c>
      <c r="Q285" s="4">
        <v>2644</v>
      </c>
      <c r="R285" s="4">
        <v>4</v>
      </c>
      <c r="S285" s="4">
        <v>2</v>
      </c>
      <c r="T285" s="4">
        <v>109</v>
      </c>
      <c r="U285" s="4">
        <v>139</v>
      </c>
      <c r="V285" s="4" t="s">
        <v>701</v>
      </c>
      <c r="W285" s="4" t="s">
        <v>731</v>
      </c>
      <c r="X285" s="4">
        <v>84</v>
      </c>
      <c r="Y285" s="4" t="s">
        <v>780</v>
      </c>
      <c r="Z285" s="4" t="s">
        <v>378</v>
      </c>
      <c r="AA285" s="4">
        <v>3</v>
      </c>
      <c r="AB285" s="4">
        <v>0</v>
      </c>
      <c r="AC285" s="4" t="s">
        <v>5</v>
      </c>
      <c r="AD285" s="4">
        <v>243</v>
      </c>
      <c r="AE285" s="4">
        <v>14</v>
      </c>
      <c r="AF285" s="4">
        <v>1436</v>
      </c>
      <c r="AG285" s="4">
        <v>1718</v>
      </c>
      <c r="AH285" s="4">
        <v>342</v>
      </c>
      <c r="AI285" s="4">
        <v>1833</v>
      </c>
      <c r="AJ285" s="4">
        <v>58</v>
      </c>
      <c r="AK285" s="4">
        <v>116</v>
      </c>
      <c r="AL285" s="4">
        <v>3</v>
      </c>
      <c r="AM285" s="4">
        <v>0</v>
      </c>
      <c r="AN285" s="4">
        <v>0</v>
      </c>
    </row>
    <row r="286" spans="1:40" x14ac:dyDescent="0.3">
      <c r="A286" s="4">
        <v>24</v>
      </c>
      <c r="B286" s="4">
        <v>3</v>
      </c>
      <c r="C286" s="4" t="s">
        <v>26</v>
      </c>
      <c r="D286" s="4">
        <v>381</v>
      </c>
      <c r="E286" s="4">
        <v>427</v>
      </c>
      <c r="F286" s="4">
        <v>18</v>
      </c>
      <c r="G286" s="4">
        <v>29</v>
      </c>
      <c r="H286" s="4">
        <v>443</v>
      </c>
      <c r="I286" s="4">
        <v>24</v>
      </c>
      <c r="J286" s="4">
        <v>316</v>
      </c>
      <c r="K286" s="4">
        <v>95</v>
      </c>
      <c r="L286" s="4">
        <v>435</v>
      </c>
      <c r="M286" s="4" t="s">
        <v>47</v>
      </c>
      <c r="N286" s="4" t="s">
        <v>48</v>
      </c>
      <c r="O286" s="4">
        <v>1347</v>
      </c>
      <c r="P286" s="4">
        <v>31</v>
      </c>
      <c r="Q286" s="4">
        <v>1359</v>
      </c>
      <c r="R286" s="4">
        <v>12632</v>
      </c>
      <c r="S286" s="4">
        <v>2015</v>
      </c>
      <c r="T286" s="4">
        <v>60</v>
      </c>
      <c r="U286" s="4">
        <v>101</v>
      </c>
      <c r="V286" s="4" t="s">
        <v>702</v>
      </c>
      <c r="W286" s="4" t="s">
        <v>11</v>
      </c>
      <c r="X286" s="4">
        <v>1</v>
      </c>
      <c r="Y286" s="4" t="s">
        <v>9</v>
      </c>
      <c r="Z286" s="4">
        <v>1787</v>
      </c>
      <c r="AA286" s="4">
        <v>15154</v>
      </c>
      <c r="AB286" s="4">
        <v>2413</v>
      </c>
      <c r="AC286" s="4" t="s">
        <v>888</v>
      </c>
      <c r="AD286" s="4">
        <v>0</v>
      </c>
      <c r="AE286" s="4">
        <v>62</v>
      </c>
      <c r="AF286" s="4">
        <v>649</v>
      </c>
      <c r="AG286" s="4">
        <v>468</v>
      </c>
      <c r="AH286" s="4">
        <v>194</v>
      </c>
      <c r="AI286" s="4">
        <v>679</v>
      </c>
      <c r="AJ286" s="6">
        <v>0.37180000000000002</v>
      </c>
      <c r="AK286" s="4">
        <v>2631</v>
      </c>
      <c r="AL286" s="4">
        <v>183</v>
      </c>
      <c r="AM286" s="4">
        <v>0</v>
      </c>
      <c r="AN286" s="4">
        <v>0</v>
      </c>
    </row>
    <row r="287" spans="1:40" x14ac:dyDescent="0.3">
      <c r="A287" s="4">
        <v>222</v>
      </c>
      <c r="B287" s="4">
        <v>1121</v>
      </c>
      <c r="C287" s="4" t="s">
        <v>109</v>
      </c>
      <c r="D287" s="4">
        <v>3</v>
      </c>
      <c r="E287" s="4">
        <v>7</v>
      </c>
      <c r="F287" s="4">
        <v>1</v>
      </c>
      <c r="G287" s="4">
        <v>4</v>
      </c>
      <c r="H287" s="4">
        <v>1</v>
      </c>
      <c r="I287" s="4">
        <v>12507</v>
      </c>
      <c r="J287" s="4">
        <v>1494</v>
      </c>
      <c r="K287" s="4">
        <v>14</v>
      </c>
      <c r="L287" s="4">
        <v>0</v>
      </c>
      <c r="M287" s="4" t="s">
        <v>48</v>
      </c>
      <c r="N287" s="4" t="s">
        <v>49</v>
      </c>
      <c r="O287" s="4">
        <v>538</v>
      </c>
      <c r="P287" s="4">
        <v>302</v>
      </c>
      <c r="Q287" s="4">
        <v>20</v>
      </c>
      <c r="R287" s="4">
        <v>6624</v>
      </c>
      <c r="S287" s="4">
        <v>832</v>
      </c>
      <c r="T287" s="4">
        <v>48</v>
      </c>
      <c r="U287" s="4">
        <v>38</v>
      </c>
      <c r="V287" s="4" t="s">
        <v>703</v>
      </c>
      <c r="W287" s="4" t="s">
        <v>732</v>
      </c>
      <c r="X287" s="4">
        <v>561</v>
      </c>
      <c r="Y287" s="4" t="s">
        <v>781</v>
      </c>
      <c r="Z287" s="4">
        <v>647</v>
      </c>
      <c r="AA287" s="4">
        <v>10512</v>
      </c>
      <c r="AB287" s="4">
        <v>553</v>
      </c>
      <c r="AC287" s="4" t="s">
        <v>889</v>
      </c>
      <c r="AD287" s="4">
        <v>1024</v>
      </c>
      <c r="AE287" s="4">
        <v>587</v>
      </c>
      <c r="AF287" s="4">
        <v>337</v>
      </c>
      <c r="AG287" s="4">
        <v>35</v>
      </c>
      <c r="AH287" s="4">
        <v>69</v>
      </c>
      <c r="AI287" s="4">
        <v>196</v>
      </c>
      <c r="AJ287" s="4">
        <v>156</v>
      </c>
      <c r="AK287" s="4">
        <v>1517</v>
      </c>
      <c r="AL287" s="4">
        <v>31</v>
      </c>
      <c r="AM287" s="4">
        <v>0</v>
      </c>
      <c r="AN287" s="4">
        <v>0</v>
      </c>
    </row>
    <row r="288" spans="1:40" ht="18" x14ac:dyDescent="0.35">
      <c r="A288" s="4">
        <v>1</v>
      </c>
      <c r="B288" s="4">
        <v>525</v>
      </c>
      <c r="C288" s="4" t="s">
        <v>31</v>
      </c>
      <c r="D288" s="4">
        <v>1306</v>
      </c>
      <c r="E288" s="4">
        <v>13349</v>
      </c>
      <c r="F288" s="4">
        <v>1024</v>
      </c>
      <c r="G288" s="4">
        <v>11</v>
      </c>
      <c r="H288" s="4">
        <v>1233</v>
      </c>
      <c r="I288" s="4">
        <v>6625</v>
      </c>
      <c r="J288" s="4">
        <v>479</v>
      </c>
      <c r="K288" s="4">
        <v>81</v>
      </c>
      <c r="L288" s="4">
        <v>1400</v>
      </c>
      <c r="M288" s="4" t="s">
        <v>49</v>
      </c>
      <c r="N288" s="4" t="s">
        <v>358</v>
      </c>
      <c r="O288" s="4">
        <v>393</v>
      </c>
      <c r="P288" s="4">
        <v>4</v>
      </c>
      <c r="Q288" s="1" t="s">
        <v>0</v>
      </c>
      <c r="R288" s="4">
        <v>3205</v>
      </c>
      <c r="S288" s="4">
        <v>337</v>
      </c>
      <c r="T288" s="4">
        <v>1</v>
      </c>
      <c r="U288" s="4">
        <v>0</v>
      </c>
      <c r="V288" s="4" t="s">
        <v>704</v>
      </c>
      <c r="W288" s="4" t="s">
        <v>733</v>
      </c>
      <c r="X288" s="4">
        <v>204</v>
      </c>
      <c r="Y288" s="4" t="s">
        <v>318</v>
      </c>
      <c r="Z288" s="4">
        <v>385</v>
      </c>
      <c r="AA288" s="4">
        <v>3297</v>
      </c>
      <c r="AB288" s="4">
        <v>71</v>
      </c>
      <c r="AC288" s="4" t="s">
        <v>890</v>
      </c>
      <c r="AD288" s="4">
        <v>292</v>
      </c>
      <c r="AE288" s="4">
        <v>1</v>
      </c>
      <c r="AF288" s="4">
        <v>12</v>
      </c>
      <c r="AG288" s="4">
        <v>118</v>
      </c>
      <c r="AH288" s="4">
        <v>2</v>
      </c>
      <c r="AI288" s="4">
        <v>12</v>
      </c>
      <c r="AJ288" s="4">
        <v>58</v>
      </c>
      <c r="AK288" s="4">
        <v>42</v>
      </c>
      <c r="AL288" s="4">
        <v>4</v>
      </c>
      <c r="AM288" s="4">
        <v>110</v>
      </c>
      <c r="AN288" s="4">
        <v>8768</v>
      </c>
    </row>
    <row r="289" spans="1:40" ht="18" x14ac:dyDescent="0.35">
      <c r="A289" s="4">
        <v>0</v>
      </c>
      <c r="B289" s="4">
        <v>191</v>
      </c>
      <c r="C289" s="4" t="s">
        <v>110</v>
      </c>
      <c r="D289" s="4">
        <v>361</v>
      </c>
      <c r="E289" s="4">
        <v>7936</v>
      </c>
      <c r="F289" s="4">
        <v>454</v>
      </c>
      <c r="G289" s="4">
        <v>101</v>
      </c>
      <c r="H289" s="4">
        <v>494</v>
      </c>
      <c r="I289" s="4">
        <v>1510</v>
      </c>
      <c r="J289" s="4">
        <v>256</v>
      </c>
      <c r="K289" s="4">
        <v>0</v>
      </c>
      <c r="L289" s="4">
        <v>977</v>
      </c>
      <c r="M289" s="4" t="s">
        <v>378</v>
      </c>
      <c r="N289" s="4" t="s">
        <v>21</v>
      </c>
      <c r="O289" s="4">
        <v>145</v>
      </c>
      <c r="P289" s="4">
        <v>1907</v>
      </c>
      <c r="Q289" s="2">
        <v>41219</v>
      </c>
      <c r="R289" s="4">
        <v>119</v>
      </c>
      <c r="S289" s="4">
        <v>494</v>
      </c>
      <c r="T289" s="4">
        <v>0</v>
      </c>
      <c r="U289" s="4">
        <v>0</v>
      </c>
      <c r="V289" s="4" t="s">
        <v>705</v>
      </c>
      <c r="W289" s="4" t="s">
        <v>17</v>
      </c>
      <c r="X289" s="4">
        <v>96</v>
      </c>
      <c r="Y289" s="4" t="s">
        <v>782</v>
      </c>
      <c r="Z289" s="4">
        <v>262</v>
      </c>
      <c r="AA289" s="4">
        <v>151</v>
      </c>
      <c r="AB289" s="4">
        <v>144</v>
      </c>
      <c r="AC289" s="4" t="s">
        <v>891</v>
      </c>
      <c r="AD289" s="4">
        <v>276</v>
      </c>
      <c r="AE289" s="4">
        <v>0</v>
      </c>
      <c r="AF289" s="4">
        <v>33</v>
      </c>
      <c r="AG289" s="4">
        <v>1090</v>
      </c>
      <c r="AH289" s="4">
        <v>5</v>
      </c>
      <c r="AI289" s="4">
        <v>38</v>
      </c>
      <c r="AJ289" s="4">
        <v>1</v>
      </c>
      <c r="AK289" s="4">
        <v>29</v>
      </c>
      <c r="AL289" s="4">
        <v>0</v>
      </c>
      <c r="AM289" s="4">
        <v>43</v>
      </c>
      <c r="AN289" s="4">
        <v>4258</v>
      </c>
    </row>
    <row r="290" spans="1:40" ht="18" x14ac:dyDescent="0.35">
      <c r="A290" s="4">
        <v>185</v>
      </c>
      <c r="B290" s="4">
        <v>331</v>
      </c>
      <c r="C290" s="4" t="s">
        <v>21</v>
      </c>
      <c r="D290" s="4">
        <v>92</v>
      </c>
      <c r="E290" s="4">
        <v>2708</v>
      </c>
      <c r="F290" s="4">
        <v>133</v>
      </c>
      <c r="G290" s="4">
        <v>0</v>
      </c>
      <c r="H290" s="4">
        <v>480</v>
      </c>
      <c r="I290" s="4">
        <v>5086</v>
      </c>
      <c r="J290" s="4">
        <v>223</v>
      </c>
      <c r="K290" s="4">
        <v>0</v>
      </c>
      <c r="L290" s="4">
        <v>423</v>
      </c>
      <c r="M290" s="4" t="s">
        <v>21</v>
      </c>
      <c r="N290" s="4" t="s">
        <v>26</v>
      </c>
      <c r="O290" s="4">
        <v>1281</v>
      </c>
      <c r="P290" s="4">
        <v>700</v>
      </c>
      <c r="Q290" s="1" t="s">
        <v>1</v>
      </c>
      <c r="R290" s="4">
        <v>305</v>
      </c>
      <c r="S290" s="4">
        <v>1</v>
      </c>
      <c r="T290" s="4">
        <v>580</v>
      </c>
      <c r="U290" s="4">
        <v>818</v>
      </c>
      <c r="V290" s="4" t="s">
        <v>706</v>
      </c>
      <c r="W290" s="4" t="s">
        <v>734</v>
      </c>
      <c r="X290" s="4">
        <v>107</v>
      </c>
      <c r="Y290" s="4" t="s">
        <v>783</v>
      </c>
      <c r="Z290" s="4">
        <v>1787</v>
      </c>
      <c r="AA290" s="4">
        <v>492</v>
      </c>
      <c r="AB290" s="4">
        <v>1640</v>
      </c>
      <c r="AC290" s="4" t="s">
        <v>892</v>
      </c>
      <c r="AD290" s="4">
        <v>16</v>
      </c>
      <c r="AE290" s="4">
        <v>985</v>
      </c>
      <c r="AF290" s="4">
        <v>266</v>
      </c>
      <c r="AG290" s="4">
        <v>7</v>
      </c>
      <c r="AH290" s="4">
        <v>118</v>
      </c>
      <c r="AI290" s="4">
        <v>433</v>
      </c>
      <c r="AJ290" s="4">
        <v>40</v>
      </c>
      <c r="AK290" s="1" t="s">
        <v>0</v>
      </c>
      <c r="AL290" s="4">
        <v>269</v>
      </c>
      <c r="AM290" s="6">
        <v>0.39090000000000003</v>
      </c>
      <c r="AN290" s="6">
        <v>0.48559999999999998</v>
      </c>
    </row>
    <row r="291" spans="1:40" ht="18" x14ac:dyDescent="0.35">
      <c r="A291" s="4">
        <v>123</v>
      </c>
      <c r="B291" s="4">
        <v>3</v>
      </c>
      <c r="C291" s="4" t="s">
        <v>26</v>
      </c>
      <c r="D291" s="4">
        <v>11</v>
      </c>
      <c r="E291" s="4">
        <v>177</v>
      </c>
      <c r="F291" s="4">
        <v>15</v>
      </c>
      <c r="G291" s="4">
        <v>603</v>
      </c>
      <c r="H291" s="4">
        <v>14</v>
      </c>
      <c r="I291" s="4">
        <v>29</v>
      </c>
      <c r="J291" s="4">
        <v>1494</v>
      </c>
      <c r="K291" s="4">
        <v>519</v>
      </c>
      <c r="L291" s="4">
        <v>0</v>
      </c>
      <c r="M291" s="4" t="s">
        <v>26</v>
      </c>
      <c r="N291" s="4" t="s">
        <v>47</v>
      </c>
      <c r="O291" s="4">
        <v>286</v>
      </c>
      <c r="P291" s="4">
        <v>225</v>
      </c>
      <c r="Q291" s="3" t="s">
        <v>2</v>
      </c>
      <c r="R291" s="4">
        <v>2953</v>
      </c>
      <c r="S291" s="4">
        <v>0</v>
      </c>
      <c r="T291" s="4">
        <v>214</v>
      </c>
      <c r="U291" s="4">
        <v>282</v>
      </c>
      <c r="V291" s="4" t="s">
        <v>707</v>
      </c>
      <c r="W291" s="4" t="s">
        <v>19</v>
      </c>
      <c r="X291" s="4">
        <v>1</v>
      </c>
      <c r="Y291" s="4" t="s">
        <v>784</v>
      </c>
      <c r="Z291" s="4">
        <v>670</v>
      </c>
      <c r="AA291" s="4">
        <v>6542</v>
      </c>
      <c r="AB291" s="4">
        <v>5</v>
      </c>
      <c r="AC291" s="4" t="s">
        <v>893</v>
      </c>
      <c r="AD291" s="4">
        <v>2455</v>
      </c>
      <c r="AE291" s="4">
        <v>947</v>
      </c>
      <c r="AF291" s="4">
        <v>1</v>
      </c>
      <c r="AG291" s="4">
        <v>0</v>
      </c>
      <c r="AH291" s="4">
        <v>0</v>
      </c>
      <c r="AI291" s="4">
        <v>0</v>
      </c>
      <c r="AJ291" s="4">
        <v>17</v>
      </c>
      <c r="AK291" s="2">
        <v>41219</v>
      </c>
      <c r="AL291" s="4">
        <v>117</v>
      </c>
      <c r="AM291" s="4">
        <v>110</v>
      </c>
      <c r="AN291" s="4">
        <v>8768</v>
      </c>
    </row>
    <row r="292" spans="1:40" ht="18" x14ac:dyDescent="0.35">
      <c r="A292" s="4">
        <v>61</v>
      </c>
      <c r="B292" s="4">
        <v>2647</v>
      </c>
      <c r="C292" s="4" t="s">
        <v>47</v>
      </c>
      <c r="D292" s="4">
        <v>26</v>
      </c>
      <c r="E292" s="4">
        <v>646</v>
      </c>
      <c r="F292" s="4">
        <v>29</v>
      </c>
      <c r="G292" s="4">
        <v>110</v>
      </c>
      <c r="H292" s="4">
        <v>1119</v>
      </c>
      <c r="I292" s="1" t="s">
        <v>0</v>
      </c>
      <c r="J292" s="4">
        <v>481</v>
      </c>
      <c r="K292" s="4">
        <v>111</v>
      </c>
      <c r="L292" s="4">
        <v>258</v>
      </c>
      <c r="M292" s="4" t="s">
        <v>47</v>
      </c>
      <c r="N292" s="4" t="s">
        <v>48</v>
      </c>
      <c r="O292" s="4">
        <v>199</v>
      </c>
      <c r="P292" s="4">
        <v>473</v>
      </c>
      <c r="Q292" s="3" t="s">
        <v>567</v>
      </c>
      <c r="R292" s="4">
        <v>42</v>
      </c>
      <c r="S292" s="4">
        <v>1362</v>
      </c>
      <c r="T292" s="4">
        <v>8</v>
      </c>
      <c r="U292" s="4">
        <v>12</v>
      </c>
      <c r="V292" s="4" t="s">
        <v>708</v>
      </c>
      <c r="W292" s="4" t="s">
        <v>20</v>
      </c>
      <c r="X292" s="4">
        <v>2499</v>
      </c>
      <c r="Y292" s="4" t="s">
        <v>17</v>
      </c>
      <c r="Z292" s="4">
        <v>333</v>
      </c>
      <c r="AA292" s="4">
        <v>30</v>
      </c>
      <c r="AB292" s="4">
        <v>0</v>
      </c>
      <c r="AC292" s="4" t="s">
        <v>894</v>
      </c>
      <c r="AD292" s="4">
        <v>972</v>
      </c>
      <c r="AE292" s="4">
        <v>38</v>
      </c>
      <c r="AF292" s="4">
        <v>1436</v>
      </c>
      <c r="AG292" s="4">
        <v>406</v>
      </c>
      <c r="AH292" s="4">
        <v>342</v>
      </c>
      <c r="AI292" s="4">
        <v>1856</v>
      </c>
      <c r="AJ292" s="4">
        <v>0</v>
      </c>
      <c r="AK292" s="1" t="s">
        <v>1</v>
      </c>
      <c r="AL292" s="6">
        <v>0.43490000000000001</v>
      </c>
      <c r="AM292" s="4">
        <v>43</v>
      </c>
      <c r="AN292" s="4">
        <v>4235</v>
      </c>
    </row>
    <row r="293" spans="1:40" ht="18" x14ac:dyDescent="0.35">
      <c r="A293" s="4">
        <v>1</v>
      </c>
      <c r="B293" s="4">
        <v>1062</v>
      </c>
      <c r="C293" s="4" t="s">
        <v>48</v>
      </c>
      <c r="D293" s="4">
        <v>231</v>
      </c>
      <c r="E293" s="4">
        <v>4362</v>
      </c>
      <c r="F293" s="4">
        <v>274</v>
      </c>
      <c r="G293" s="4">
        <v>105</v>
      </c>
      <c r="H293" s="4">
        <v>434</v>
      </c>
      <c r="I293" s="2">
        <v>41219</v>
      </c>
      <c r="J293" s="4">
        <v>259</v>
      </c>
      <c r="K293" s="4">
        <v>15</v>
      </c>
      <c r="L293" s="4">
        <v>169</v>
      </c>
      <c r="M293" s="4" t="s">
        <v>48</v>
      </c>
      <c r="N293" s="4" t="s">
        <v>49</v>
      </c>
      <c r="O293" s="4">
        <v>87</v>
      </c>
      <c r="P293" s="4">
        <v>2</v>
      </c>
      <c r="Q293" s="3" t="s">
        <v>347</v>
      </c>
      <c r="R293" s="1" t="s">
        <v>0</v>
      </c>
      <c r="S293" s="4">
        <v>505</v>
      </c>
      <c r="T293" s="4">
        <v>19</v>
      </c>
      <c r="U293" s="4">
        <v>34</v>
      </c>
      <c r="V293" s="4" t="s">
        <v>17</v>
      </c>
      <c r="W293" s="4" t="s">
        <v>21</v>
      </c>
      <c r="X293" s="4">
        <v>1089</v>
      </c>
      <c r="Y293" s="4" t="s">
        <v>785</v>
      </c>
      <c r="Z293" s="4">
        <v>337</v>
      </c>
      <c r="AA293" s="1" t="s">
        <v>0</v>
      </c>
      <c r="AB293" s="4">
        <v>329</v>
      </c>
      <c r="AC293" s="4" t="s">
        <v>895</v>
      </c>
      <c r="AD293" s="4">
        <v>368</v>
      </c>
      <c r="AE293" s="4">
        <v>14356</v>
      </c>
      <c r="AF293" s="4">
        <v>567</v>
      </c>
      <c r="AG293" s="4">
        <v>110</v>
      </c>
      <c r="AH293" s="4">
        <v>195</v>
      </c>
      <c r="AI293" s="4">
        <v>705</v>
      </c>
      <c r="AJ293" s="4">
        <v>0</v>
      </c>
      <c r="AK293" s="3" t="s">
        <v>2</v>
      </c>
      <c r="AL293" s="4">
        <v>269</v>
      </c>
      <c r="AM293" s="4">
        <v>2</v>
      </c>
      <c r="AN293" s="4">
        <v>83</v>
      </c>
    </row>
    <row r="294" spans="1:40" ht="18" x14ac:dyDescent="0.35">
      <c r="A294" s="4">
        <v>0</v>
      </c>
      <c r="B294" s="4">
        <v>546</v>
      </c>
      <c r="C294" s="4" t="s">
        <v>49</v>
      </c>
      <c r="D294" s="4">
        <v>1</v>
      </c>
      <c r="E294" s="4">
        <v>43</v>
      </c>
      <c r="F294" s="4">
        <v>3</v>
      </c>
      <c r="G294" s="4">
        <v>5</v>
      </c>
      <c r="H294" s="4">
        <v>61</v>
      </c>
      <c r="I294" s="1" t="s">
        <v>1</v>
      </c>
      <c r="J294" s="4">
        <v>222</v>
      </c>
      <c r="K294" s="4">
        <v>25</v>
      </c>
      <c r="L294" s="4">
        <v>89</v>
      </c>
      <c r="M294" s="4" t="s">
        <v>49</v>
      </c>
      <c r="N294" s="4" t="s">
        <v>375</v>
      </c>
      <c r="O294" s="4">
        <v>1281</v>
      </c>
      <c r="P294" s="4">
        <v>1196</v>
      </c>
      <c r="Q294" s="4" t="s">
        <v>5</v>
      </c>
      <c r="R294" s="2">
        <v>41219</v>
      </c>
      <c r="S294" s="4">
        <v>25</v>
      </c>
      <c r="T294" s="4">
        <v>338</v>
      </c>
      <c r="U294" s="4">
        <v>488</v>
      </c>
      <c r="V294" s="4" t="s">
        <v>709</v>
      </c>
      <c r="W294" s="4" t="s">
        <v>26</v>
      </c>
      <c r="X294" s="4">
        <v>805</v>
      </c>
      <c r="Y294" s="4" t="s">
        <v>19</v>
      </c>
      <c r="Z294" s="4">
        <v>1721</v>
      </c>
      <c r="AA294" s="2">
        <v>41219</v>
      </c>
      <c r="AB294" s="4">
        <v>59</v>
      </c>
      <c r="AC294" s="4" t="s">
        <v>896</v>
      </c>
      <c r="AD294" s="4">
        <v>14</v>
      </c>
      <c r="AE294" s="4">
        <v>8940</v>
      </c>
      <c r="AF294" s="4">
        <v>540</v>
      </c>
      <c r="AG294" s="4">
        <v>11</v>
      </c>
      <c r="AH294" s="4">
        <v>63</v>
      </c>
      <c r="AI294" s="4">
        <v>197</v>
      </c>
      <c r="AJ294" s="4">
        <v>52</v>
      </c>
      <c r="AK294" s="3" t="s">
        <v>1270</v>
      </c>
      <c r="AL294" s="4">
        <v>117</v>
      </c>
      <c r="AM294" s="4">
        <v>36</v>
      </c>
      <c r="AN294" s="4">
        <v>2717</v>
      </c>
    </row>
    <row r="295" spans="1:40" ht="18" x14ac:dyDescent="0.35">
      <c r="A295" s="4">
        <v>508</v>
      </c>
      <c r="B295" s="4">
        <v>512</v>
      </c>
      <c r="C295" s="4" t="s">
        <v>50</v>
      </c>
      <c r="D295" s="4">
        <v>1306</v>
      </c>
      <c r="E295" s="1" t="s">
        <v>0</v>
      </c>
      <c r="F295" s="4">
        <v>1024</v>
      </c>
      <c r="G295" s="4">
        <v>1708</v>
      </c>
      <c r="H295" s="4">
        <v>14</v>
      </c>
      <c r="I295" s="3" t="s">
        <v>2</v>
      </c>
      <c r="J295" s="4">
        <v>2023</v>
      </c>
      <c r="K295" s="4">
        <v>365</v>
      </c>
      <c r="L295" s="4">
        <v>0</v>
      </c>
      <c r="M295" s="4" t="s">
        <v>379</v>
      </c>
      <c r="N295" s="4">
        <v>1287</v>
      </c>
      <c r="O295" s="4">
        <v>285</v>
      </c>
      <c r="P295" s="4">
        <v>305</v>
      </c>
      <c r="Q295" s="4" t="s">
        <v>568</v>
      </c>
      <c r="R295" s="1" t="s">
        <v>1</v>
      </c>
      <c r="S295" s="4">
        <v>69</v>
      </c>
      <c r="T295" s="4">
        <v>1</v>
      </c>
      <c r="U295" s="4">
        <v>2</v>
      </c>
      <c r="V295" s="4" t="s">
        <v>19</v>
      </c>
      <c r="W295" s="4" t="s">
        <v>47</v>
      </c>
      <c r="X295" s="4">
        <v>282</v>
      </c>
      <c r="Y295" s="4" t="s">
        <v>20</v>
      </c>
      <c r="Z295" s="4">
        <v>661</v>
      </c>
      <c r="AA295" s="1" t="s">
        <v>1</v>
      </c>
      <c r="AB295" s="4">
        <v>13</v>
      </c>
      <c r="AC295" s="4" t="s">
        <v>17</v>
      </c>
      <c r="AD295" s="4">
        <v>49</v>
      </c>
      <c r="AE295" s="4">
        <v>3201</v>
      </c>
      <c r="AF295" s="4">
        <v>27</v>
      </c>
      <c r="AG295" s="4">
        <v>38</v>
      </c>
      <c r="AH295" s="4">
        <v>131</v>
      </c>
      <c r="AI295" s="4">
        <v>12</v>
      </c>
      <c r="AJ295" s="4">
        <v>24</v>
      </c>
      <c r="AK295" s="3" t="s">
        <v>1104</v>
      </c>
      <c r="AL295" s="4">
        <v>4</v>
      </c>
      <c r="AM295" s="4">
        <v>4</v>
      </c>
      <c r="AN295" s="4">
        <v>1347</v>
      </c>
    </row>
    <row r="296" spans="1:40" ht="18" x14ac:dyDescent="0.35">
      <c r="A296" s="4">
        <v>101</v>
      </c>
      <c r="B296" s="4">
        <v>4</v>
      </c>
      <c r="C296" s="4">
        <v>2104</v>
      </c>
      <c r="D296" s="4">
        <v>363</v>
      </c>
      <c r="E296" s="2">
        <v>41219</v>
      </c>
      <c r="F296" s="4">
        <v>441</v>
      </c>
      <c r="G296" s="4">
        <v>759</v>
      </c>
      <c r="H296" s="4">
        <v>26</v>
      </c>
      <c r="I296" s="3" t="s">
        <v>361</v>
      </c>
      <c r="J296" s="4">
        <v>709</v>
      </c>
      <c r="K296" s="4">
        <v>3</v>
      </c>
      <c r="L296" s="4">
        <v>259</v>
      </c>
      <c r="M296" s="4">
        <v>4103</v>
      </c>
      <c r="N296" s="4">
        <v>410</v>
      </c>
      <c r="O296" s="4">
        <v>208</v>
      </c>
      <c r="P296" s="4">
        <v>122</v>
      </c>
      <c r="Q296" s="4" t="s">
        <v>569</v>
      </c>
      <c r="R296" s="3" t="s">
        <v>2</v>
      </c>
      <c r="S296" s="4">
        <v>756</v>
      </c>
      <c r="T296" s="4">
        <v>0</v>
      </c>
      <c r="U296" s="4">
        <v>0</v>
      </c>
      <c r="V296" s="4" t="s">
        <v>20</v>
      </c>
      <c r="W296" s="4" t="s">
        <v>48</v>
      </c>
      <c r="X296" s="4">
        <v>2</v>
      </c>
      <c r="Y296" s="4" t="s">
        <v>21</v>
      </c>
      <c r="Z296" s="4">
        <v>403</v>
      </c>
      <c r="AA296" s="3" t="s">
        <v>2</v>
      </c>
      <c r="AB296" s="4">
        <v>21</v>
      </c>
      <c r="AC296" s="4" t="s">
        <v>897</v>
      </c>
      <c r="AD296" s="4">
        <v>539</v>
      </c>
      <c r="AE296" s="4">
        <v>162</v>
      </c>
      <c r="AF296" s="4">
        <v>2648</v>
      </c>
      <c r="AG296" s="4">
        <v>246</v>
      </c>
      <c r="AH296" s="4">
        <v>1</v>
      </c>
      <c r="AI296" s="4">
        <v>27</v>
      </c>
      <c r="AJ296" s="6">
        <v>0.46150000000000002</v>
      </c>
      <c r="AK296" s="4" t="s">
        <v>5</v>
      </c>
      <c r="AL296" s="4">
        <v>93</v>
      </c>
      <c r="AM296" s="4">
        <v>0</v>
      </c>
      <c r="AN296" s="4">
        <v>58</v>
      </c>
    </row>
    <row r="297" spans="1:40" ht="18" x14ac:dyDescent="0.35">
      <c r="A297" s="4">
        <v>11</v>
      </c>
      <c r="B297" s="4">
        <v>2647</v>
      </c>
      <c r="C297" s="4">
        <v>704</v>
      </c>
      <c r="D297" s="4">
        <v>176</v>
      </c>
      <c r="E297" s="1" t="s">
        <v>1</v>
      </c>
      <c r="F297" s="4">
        <v>292</v>
      </c>
      <c r="G297" s="4">
        <v>174</v>
      </c>
      <c r="H297" s="4">
        <v>333</v>
      </c>
      <c r="I297" s="3" t="s">
        <v>353</v>
      </c>
      <c r="J297" s="4">
        <v>366</v>
      </c>
      <c r="K297" s="4">
        <v>0</v>
      </c>
      <c r="L297" s="4">
        <v>172</v>
      </c>
      <c r="M297" s="4">
        <v>442</v>
      </c>
      <c r="N297" s="4">
        <v>283</v>
      </c>
      <c r="O297" s="4">
        <v>77</v>
      </c>
      <c r="P297" s="4">
        <v>10</v>
      </c>
      <c r="Q297" s="4" t="s">
        <v>570</v>
      </c>
      <c r="R297" s="3" t="s">
        <v>592</v>
      </c>
      <c r="S297" s="4">
        <v>7</v>
      </c>
      <c r="T297" s="4">
        <v>582</v>
      </c>
      <c r="U297" s="4">
        <v>800</v>
      </c>
      <c r="V297" s="4" t="s">
        <v>21</v>
      </c>
      <c r="W297" s="4" t="s">
        <v>49</v>
      </c>
      <c r="X297" s="4">
        <v>2499</v>
      </c>
      <c r="Y297" s="4" t="s">
        <v>26</v>
      </c>
      <c r="Z297" s="4">
        <v>258</v>
      </c>
      <c r="AA297" s="3" t="s">
        <v>821</v>
      </c>
      <c r="AB297" s="4">
        <v>236</v>
      </c>
      <c r="AC297" s="4" t="s">
        <v>19</v>
      </c>
      <c r="AD297" s="4">
        <v>2</v>
      </c>
      <c r="AE297" s="4">
        <v>538</v>
      </c>
      <c r="AF297" s="4">
        <v>1111</v>
      </c>
      <c r="AG297" s="4">
        <v>1</v>
      </c>
      <c r="AH297" s="4">
        <v>964</v>
      </c>
      <c r="AI297" s="4">
        <v>467</v>
      </c>
      <c r="AJ297" s="4">
        <v>52</v>
      </c>
      <c r="AK297" s="4" t="s">
        <v>1271</v>
      </c>
      <c r="AL297" s="4">
        <v>19</v>
      </c>
      <c r="AM297" s="4">
        <v>1</v>
      </c>
      <c r="AN297" s="4">
        <v>30</v>
      </c>
    </row>
    <row r="298" spans="1:40" ht="18" x14ac:dyDescent="0.35">
      <c r="A298" s="4">
        <v>30</v>
      </c>
      <c r="B298" s="4">
        <v>1068</v>
      </c>
      <c r="C298" s="4">
        <v>686</v>
      </c>
      <c r="D298" s="4">
        <v>186</v>
      </c>
      <c r="E298" s="3" t="s">
        <v>2</v>
      </c>
      <c r="F298" s="4">
        <v>146</v>
      </c>
      <c r="G298" s="4">
        <v>16</v>
      </c>
      <c r="H298" s="4">
        <v>0</v>
      </c>
      <c r="I298" s="4" t="s">
        <v>5</v>
      </c>
      <c r="J298" s="4">
        <v>343</v>
      </c>
      <c r="K298" s="4">
        <v>494</v>
      </c>
      <c r="L298" s="4">
        <v>87</v>
      </c>
      <c r="M298" s="4">
        <v>286</v>
      </c>
      <c r="N298" s="4">
        <v>127</v>
      </c>
      <c r="O298" s="4">
        <v>1358</v>
      </c>
      <c r="P298" s="4">
        <v>20</v>
      </c>
      <c r="Q298" s="4" t="s">
        <v>571</v>
      </c>
      <c r="R298" s="3" t="s">
        <v>223</v>
      </c>
      <c r="S298" s="4">
        <v>0</v>
      </c>
      <c r="T298" s="4">
        <v>294</v>
      </c>
      <c r="U298" s="4">
        <v>497</v>
      </c>
      <c r="V298" s="4" t="s">
        <v>26</v>
      </c>
      <c r="W298" s="4" t="s">
        <v>379</v>
      </c>
      <c r="X298" s="4">
        <v>1094</v>
      </c>
      <c r="Y298" s="4" t="s">
        <v>47</v>
      </c>
      <c r="Z298" s="4">
        <v>1721</v>
      </c>
      <c r="AA298" s="3" t="s">
        <v>219</v>
      </c>
      <c r="AB298" s="4">
        <v>0</v>
      </c>
      <c r="AC298" s="4" t="s">
        <v>20</v>
      </c>
      <c r="AD298" s="4">
        <v>2455</v>
      </c>
      <c r="AE298" s="4">
        <v>5011</v>
      </c>
      <c r="AF298" s="4">
        <v>319</v>
      </c>
      <c r="AG298" s="4">
        <v>0</v>
      </c>
      <c r="AH298" s="4">
        <v>403</v>
      </c>
      <c r="AI298" s="4">
        <v>2</v>
      </c>
      <c r="AJ298" s="4">
        <v>24</v>
      </c>
      <c r="AK298" s="4" t="s">
        <v>1272</v>
      </c>
      <c r="AL298" s="4">
        <v>1</v>
      </c>
      <c r="AM298" s="4">
        <v>75</v>
      </c>
      <c r="AN298" s="1" t="s">
        <v>0</v>
      </c>
    </row>
    <row r="299" spans="1:40" ht="18" x14ac:dyDescent="0.35">
      <c r="A299" s="4">
        <v>362</v>
      </c>
      <c r="B299" s="4">
        <v>516</v>
      </c>
      <c r="C299" s="4">
        <v>18</v>
      </c>
      <c r="D299" s="4">
        <v>1</v>
      </c>
      <c r="E299" s="3" t="s">
        <v>166</v>
      </c>
      <c r="F299" s="4">
        <v>3</v>
      </c>
      <c r="G299" s="4">
        <v>50</v>
      </c>
      <c r="H299" s="4">
        <v>1119</v>
      </c>
      <c r="I299" s="4" t="s">
        <v>362</v>
      </c>
      <c r="J299" s="4">
        <v>2023</v>
      </c>
      <c r="K299" s="4">
        <v>121</v>
      </c>
      <c r="L299" s="4">
        <v>0</v>
      </c>
      <c r="M299" s="4">
        <v>156</v>
      </c>
      <c r="N299" s="4">
        <v>1287</v>
      </c>
      <c r="O299" s="4">
        <v>389</v>
      </c>
      <c r="P299" s="4">
        <v>153</v>
      </c>
      <c r="Q299" s="4" t="s">
        <v>572</v>
      </c>
      <c r="R299" s="4" t="s">
        <v>5</v>
      </c>
      <c r="S299" s="4">
        <v>1262</v>
      </c>
      <c r="T299" s="4">
        <v>287</v>
      </c>
      <c r="U299" s="4">
        <v>301</v>
      </c>
      <c r="V299" s="4" t="s">
        <v>47</v>
      </c>
      <c r="W299" s="4" t="s">
        <v>21</v>
      </c>
      <c r="X299" s="4">
        <v>647</v>
      </c>
      <c r="Y299" s="4" t="s">
        <v>48</v>
      </c>
      <c r="Z299" s="4">
        <v>691</v>
      </c>
      <c r="AA299" s="4" t="s">
        <v>5</v>
      </c>
      <c r="AB299" s="4">
        <v>0</v>
      </c>
      <c r="AC299" s="4" t="s">
        <v>21</v>
      </c>
      <c r="AD299" s="4">
        <v>709</v>
      </c>
      <c r="AE299" s="4">
        <v>28</v>
      </c>
      <c r="AF299" s="4">
        <v>30</v>
      </c>
      <c r="AG299" s="4">
        <v>6</v>
      </c>
      <c r="AH299" s="4">
        <v>112</v>
      </c>
      <c r="AI299" s="4">
        <v>3256</v>
      </c>
      <c r="AJ299" s="4">
        <v>2</v>
      </c>
      <c r="AK299" s="4" t="s">
        <v>1273</v>
      </c>
      <c r="AL299" s="4">
        <v>0</v>
      </c>
      <c r="AM299" s="4">
        <v>27</v>
      </c>
      <c r="AN299" s="2">
        <v>41219</v>
      </c>
    </row>
    <row r="300" spans="1:40" ht="18" x14ac:dyDescent="0.35">
      <c r="A300" s="4">
        <v>4</v>
      </c>
      <c r="B300" s="4">
        <v>548</v>
      </c>
      <c r="C300" s="4">
        <v>2104</v>
      </c>
      <c r="D300" s="4">
        <v>1830</v>
      </c>
      <c r="E300" s="3" t="s">
        <v>87</v>
      </c>
      <c r="F300" s="4">
        <v>1099</v>
      </c>
      <c r="G300" s="4">
        <v>516</v>
      </c>
      <c r="H300" s="4">
        <v>390</v>
      </c>
      <c r="I300" s="4" t="s">
        <v>363</v>
      </c>
      <c r="J300" s="4">
        <v>706</v>
      </c>
      <c r="K300" s="4">
        <v>369</v>
      </c>
      <c r="L300" s="4">
        <v>105</v>
      </c>
      <c r="M300" s="4">
        <v>4103</v>
      </c>
      <c r="N300" s="4">
        <v>409</v>
      </c>
      <c r="O300" s="4">
        <v>281</v>
      </c>
      <c r="P300" s="4">
        <v>0</v>
      </c>
      <c r="Q300" s="4" t="s">
        <v>573</v>
      </c>
      <c r="R300" s="4" t="s">
        <v>593</v>
      </c>
      <c r="S300" s="4">
        <v>610</v>
      </c>
      <c r="T300" s="4">
        <v>1</v>
      </c>
      <c r="U300" s="4">
        <v>2</v>
      </c>
      <c r="V300" s="4" t="s">
        <v>48</v>
      </c>
      <c r="W300" s="4" t="s">
        <v>26</v>
      </c>
      <c r="X300" s="4">
        <v>447</v>
      </c>
      <c r="Y300" s="4" t="s">
        <v>49</v>
      </c>
      <c r="Z300" s="4">
        <v>345</v>
      </c>
      <c r="AA300" s="4" t="s">
        <v>822</v>
      </c>
      <c r="AB300" s="4">
        <v>1</v>
      </c>
      <c r="AC300" s="4" t="s">
        <v>26</v>
      </c>
      <c r="AD300" s="4">
        <v>672</v>
      </c>
      <c r="AE300" s="4">
        <v>14356</v>
      </c>
      <c r="AF300" s="4">
        <v>63</v>
      </c>
      <c r="AG300" s="4">
        <v>3</v>
      </c>
      <c r="AH300" s="4">
        <v>5</v>
      </c>
      <c r="AI300" s="4">
        <v>1434</v>
      </c>
      <c r="AJ300" s="4">
        <v>17</v>
      </c>
      <c r="AK300" s="4" t="s">
        <v>1274</v>
      </c>
      <c r="AL300" s="4">
        <v>215</v>
      </c>
      <c r="AM300" s="6">
        <v>0.36</v>
      </c>
      <c r="AN300" s="1" t="s">
        <v>1</v>
      </c>
    </row>
    <row r="301" spans="1:40" x14ac:dyDescent="0.3">
      <c r="A301" s="4">
        <v>0</v>
      </c>
      <c r="B301" s="4">
        <v>4</v>
      </c>
      <c r="C301" s="4">
        <v>766</v>
      </c>
      <c r="D301" s="4">
        <v>533</v>
      </c>
      <c r="E301" s="4" t="s">
        <v>5</v>
      </c>
      <c r="F301" s="4">
        <v>475</v>
      </c>
      <c r="G301" s="4">
        <v>3</v>
      </c>
      <c r="H301" s="4">
        <v>372</v>
      </c>
      <c r="I301" s="4" t="s">
        <v>9</v>
      </c>
      <c r="J301" s="4">
        <v>368</v>
      </c>
      <c r="K301" s="4">
        <v>4</v>
      </c>
      <c r="L301" s="4">
        <v>66</v>
      </c>
      <c r="M301" s="4">
        <v>434</v>
      </c>
      <c r="N301" s="4">
        <v>289</v>
      </c>
      <c r="O301" s="4">
        <v>108</v>
      </c>
      <c r="P301" s="4">
        <v>1196</v>
      </c>
      <c r="Q301" s="4" t="s">
        <v>574</v>
      </c>
      <c r="R301" s="4" t="s">
        <v>594</v>
      </c>
      <c r="S301" s="4">
        <v>646</v>
      </c>
      <c r="T301" s="4">
        <v>12606</v>
      </c>
      <c r="U301" s="4">
        <v>13391</v>
      </c>
      <c r="V301" s="4" t="s">
        <v>49</v>
      </c>
      <c r="W301" s="4" t="s">
        <v>47</v>
      </c>
      <c r="X301" s="4">
        <v>0</v>
      </c>
      <c r="Y301" s="4" t="s">
        <v>379</v>
      </c>
      <c r="Z301" s="4">
        <v>346</v>
      </c>
      <c r="AA301" s="4" t="s">
        <v>823</v>
      </c>
      <c r="AB301" s="4">
        <v>1</v>
      </c>
      <c r="AC301" s="4" t="s">
        <v>47</v>
      </c>
      <c r="AD301" s="4">
        <v>37</v>
      </c>
      <c r="AE301" s="4">
        <v>7489</v>
      </c>
      <c r="AF301" s="4">
        <v>698</v>
      </c>
      <c r="AG301" s="4">
        <v>0</v>
      </c>
      <c r="AH301" s="4">
        <v>30</v>
      </c>
      <c r="AI301" s="4">
        <v>348</v>
      </c>
      <c r="AJ301" s="4">
        <v>4</v>
      </c>
      <c r="AK301" s="4" t="s">
        <v>1275</v>
      </c>
      <c r="AL301" s="4">
        <v>100</v>
      </c>
      <c r="AM301" s="4">
        <v>75</v>
      </c>
      <c r="AN301" s="3" t="s">
        <v>2</v>
      </c>
    </row>
    <row r="302" spans="1:40" x14ac:dyDescent="0.3">
      <c r="A302" s="4">
        <v>509</v>
      </c>
      <c r="B302" s="4">
        <v>2149</v>
      </c>
      <c r="C302" s="4">
        <v>428</v>
      </c>
      <c r="D302" s="4">
        <v>154</v>
      </c>
      <c r="E302" s="4" t="s">
        <v>167</v>
      </c>
      <c r="F302" s="4">
        <v>114</v>
      </c>
      <c r="G302" s="4">
        <v>1708</v>
      </c>
      <c r="H302" s="4">
        <v>18</v>
      </c>
      <c r="I302" s="4" t="s">
        <v>364</v>
      </c>
      <c r="J302" s="4">
        <v>338</v>
      </c>
      <c r="K302" s="4">
        <v>12941</v>
      </c>
      <c r="L302" s="4">
        <v>39</v>
      </c>
      <c r="M302" s="4">
        <v>296</v>
      </c>
      <c r="N302" s="4">
        <v>120</v>
      </c>
      <c r="O302" s="4">
        <v>1358</v>
      </c>
      <c r="P302" s="4">
        <v>301</v>
      </c>
      <c r="Q302" s="4" t="s">
        <v>575</v>
      </c>
      <c r="R302" s="4" t="s">
        <v>595</v>
      </c>
      <c r="S302" s="4">
        <v>6</v>
      </c>
      <c r="T302" s="4">
        <v>7770</v>
      </c>
      <c r="U302" s="4">
        <v>8645</v>
      </c>
      <c r="V302" s="4" t="s">
        <v>355</v>
      </c>
      <c r="W302" s="4" t="s">
        <v>48</v>
      </c>
      <c r="X302" s="4">
        <v>1869</v>
      </c>
      <c r="Y302" s="4" t="s">
        <v>21</v>
      </c>
      <c r="Z302" s="4">
        <v>1903</v>
      </c>
      <c r="AA302" s="4" t="s">
        <v>824</v>
      </c>
      <c r="AB302" s="4">
        <v>0</v>
      </c>
      <c r="AC302" s="4" t="s">
        <v>48</v>
      </c>
      <c r="AD302" s="4">
        <v>1981</v>
      </c>
      <c r="AE302" s="4">
        <v>7243</v>
      </c>
      <c r="AF302" s="4">
        <v>1</v>
      </c>
      <c r="AG302" s="4">
        <v>1</v>
      </c>
      <c r="AH302" s="4">
        <v>255</v>
      </c>
      <c r="AI302" s="4">
        <v>12</v>
      </c>
      <c r="AJ302" s="4">
        <v>1</v>
      </c>
      <c r="AK302" s="4" t="s">
        <v>1276</v>
      </c>
      <c r="AL302" s="6">
        <v>0.46510000000000001</v>
      </c>
      <c r="AM302" s="4">
        <v>27</v>
      </c>
      <c r="AN302" s="3" t="s">
        <v>1533</v>
      </c>
    </row>
    <row r="303" spans="1:40" x14ac:dyDescent="0.3">
      <c r="A303" s="4">
        <v>333</v>
      </c>
      <c r="B303" s="4">
        <v>970</v>
      </c>
      <c r="C303" s="4">
        <v>338</v>
      </c>
      <c r="D303" s="4">
        <v>16</v>
      </c>
      <c r="E303" s="4" t="s">
        <v>23</v>
      </c>
      <c r="F303" s="4">
        <v>6</v>
      </c>
      <c r="G303" s="4">
        <v>630</v>
      </c>
      <c r="H303" s="4">
        <v>1235</v>
      </c>
      <c r="I303" s="4" t="s">
        <v>9</v>
      </c>
      <c r="J303" s="4">
        <v>2323</v>
      </c>
      <c r="K303" s="4">
        <v>8422</v>
      </c>
      <c r="L303" s="4">
        <v>0</v>
      </c>
      <c r="M303" s="4">
        <v>138</v>
      </c>
      <c r="N303" s="4">
        <v>2248</v>
      </c>
      <c r="O303" s="4">
        <v>389</v>
      </c>
      <c r="P303" s="4">
        <v>124</v>
      </c>
      <c r="Q303" s="4" t="s">
        <v>17</v>
      </c>
      <c r="R303" s="4" t="s">
        <v>538</v>
      </c>
      <c r="S303" s="4">
        <v>0</v>
      </c>
      <c r="T303" s="4">
        <v>2134</v>
      </c>
      <c r="U303" s="4">
        <v>2320</v>
      </c>
      <c r="V303" s="4" t="s">
        <v>21</v>
      </c>
      <c r="W303" s="4" t="s">
        <v>49</v>
      </c>
      <c r="X303" s="4">
        <v>896</v>
      </c>
      <c r="Y303" s="4" t="s">
        <v>26</v>
      </c>
      <c r="Z303" s="4">
        <v>773</v>
      </c>
      <c r="AA303" s="4" t="s">
        <v>825</v>
      </c>
      <c r="AB303" s="4">
        <v>0</v>
      </c>
      <c r="AC303" s="4" t="s">
        <v>49</v>
      </c>
      <c r="AD303" s="4">
        <v>733</v>
      </c>
      <c r="AE303" s="4">
        <v>246</v>
      </c>
      <c r="AF303" s="4">
        <v>2648</v>
      </c>
      <c r="AG303" s="4">
        <v>2</v>
      </c>
      <c r="AH303" s="4">
        <v>1</v>
      </c>
      <c r="AI303" s="4">
        <v>71</v>
      </c>
      <c r="AJ303" s="4">
        <v>0</v>
      </c>
      <c r="AK303" s="4" t="s">
        <v>1277</v>
      </c>
      <c r="AL303" s="4">
        <v>215</v>
      </c>
      <c r="AM303" s="4">
        <v>0</v>
      </c>
      <c r="AN303" s="3" t="s">
        <v>1558</v>
      </c>
    </row>
    <row r="304" spans="1:40" ht="18" x14ac:dyDescent="0.35">
      <c r="A304" s="4">
        <v>175</v>
      </c>
      <c r="B304" s="4">
        <v>545</v>
      </c>
      <c r="C304" s="4">
        <v>1853</v>
      </c>
      <c r="D304" s="4">
        <v>34</v>
      </c>
      <c r="E304" s="4" t="s">
        <v>168</v>
      </c>
      <c r="F304" s="4">
        <v>29</v>
      </c>
      <c r="G304" s="4">
        <v>587</v>
      </c>
      <c r="H304" s="4">
        <v>578</v>
      </c>
      <c r="I304" s="4" t="s">
        <v>365</v>
      </c>
      <c r="J304" s="4">
        <v>825</v>
      </c>
      <c r="K304" s="4">
        <v>1635</v>
      </c>
      <c r="L304" s="4">
        <v>106</v>
      </c>
      <c r="M304" s="4">
        <v>2040</v>
      </c>
      <c r="N304" s="4">
        <v>689</v>
      </c>
      <c r="O304" s="4">
        <v>282</v>
      </c>
      <c r="P304" s="4">
        <v>176</v>
      </c>
      <c r="Q304" s="4" t="s">
        <v>576</v>
      </c>
      <c r="R304" s="4" t="s">
        <v>596</v>
      </c>
      <c r="S304" s="4">
        <v>311</v>
      </c>
      <c r="T304" s="4">
        <v>126</v>
      </c>
      <c r="U304" s="4">
        <v>126</v>
      </c>
      <c r="V304" s="4" t="s">
        <v>26</v>
      </c>
      <c r="W304" s="4" t="s">
        <v>360</v>
      </c>
      <c r="X304" s="4">
        <v>719</v>
      </c>
      <c r="Y304" s="4" t="s">
        <v>47</v>
      </c>
      <c r="Z304" s="4">
        <v>499</v>
      </c>
      <c r="AA304" s="4" t="s">
        <v>826</v>
      </c>
      <c r="AB304" s="4">
        <v>0</v>
      </c>
      <c r="AC304" s="4" t="s">
        <v>375</v>
      </c>
      <c r="AD304" s="4">
        <v>259</v>
      </c>
      <c r="AE304" s="1" t="s">
        <v>0</v>
      </c>
      <c r="AF304" s="4">
        <v>765</v>
      </c>
      <c r="AG304" s="4">
        <v>0</v>
      </c>
      <c r="AH304" s="4">
        <v>964</v>
      </c>
      <c r="AI304" s="4">
        <v>1000</v>
      </c>
      <c r="AJ304" s="4">
        <v>170</v>
      </c>
      <c r="AK304" s="4" t="s">
        <v>23</v>
      </c>
      <c r="AL304" s="4">
        <v>97</v>
      </c>
      <c r="AM304" s="4">
        <v>25</v>
      </c>
      <c r="AN304" s="4" t="s">
        <v>5</v>
      </c>
    </row>
    <row r="305" spans="1:40" ht="18" x14ac:dyDescent="0.35">
      <c r="A305" s="4">
        <v>1</v>
      </c>
      <c r="B305" s="4">
        <v>419</v>
      </c>
      <c r="C305" s="4">
        <v>519</v>
      </c>
      <c r="D305" s="4">
        <v>327</v>
      </c>
      <c r="E305" s="4" t="s">
        <v>169</v>
      </c>
      <c r="F305" s="4">
        <v>326</v>
      </c>
      <c r="G305" s="4">
        <v>43</v>
      </c>
      <c r="H305" s="4">
        <v>104</v>
      </c>
      <c r="I305" s="4" t="s">
        <v>366</v>
      </c>
      <c r="J305" s="4">
        <v>343</v>
      </c>
      <c r="K305" s="4">
        <v>164</v>
      </c>
      <c r="L305" s="4">
        <v>68</v>
      </c>
      <c r="M305" s="4">
        <v>739</v>
      </c>
      <c r="N305" s="4">
        <v>446</v>
      </c>
      <c r="O305" s="4">
        <v>107</v>
      </c>
      <c r="P305" s="4">
        <v>1</v>
      </c>
      <c r="Q305" s="4" t="s">
        <v>19</v>
      </c>
      <c r="R305" s="4" t="s">
        <v>597</v>
      </c>
      <c r="S305" s="4">
        <v>97</v>
      </c>
      <c r="T305" s="4">
        <v>345</v>
      </c>
      <c r="U305" s="4">
        <v>376</v>
      </c>
      <c r="V305" s="4" t="s">
        <v>47</v>
      </c>
      <c r="W305" s="4">
        <v>2240</v>
      </c>
      <c r="X305" s="4">
        <v>175</v>
      </c>
      <c r="Y305" s="4" t="s">
        <v>48</v>
      </c>
      <c r="Z305" s="4">
        <v>274</v>
      </c>
      <c r="AA305" s="4" t="s">
        <v>11</v>
      </c>
      <c r="AB305" s="4">
        <v>0</v>
      </c>
      <c r="AC305" s="4" t="s">
        <v>21</v>
      </c>
      <c r="AD305" s="4">
        <v>18</v>
      </c>
      <c r="AE305" s="2">
        <v>41219</v>
      </c>
      <c r="AF305" s="4">
        <v>733</v>
      </c>
      <c r="AG305" s="4">
        <v>12937</v>
      </c>
      <c r="AH305" s="4">
        <v>407</v>
      </c>
      <c r="AI305" s="4">
        <v>3</v>
      </c>
      <c r="AJ305" s="4">
        <v>94</v>
      </c>
      <c r="AK305" s="4" t="s">
        <v>1278</v>
      </c>
      <c r="AL305" s="4">
        <v>2</v>
      </c>
      <c r="AM305" s="4">
        <v>2</v>
      </c>
      <c r="AN305" s="4" t="s">
        <v>1535</v>
      </c>
    </row>
    <row r="306" spans="1:40" ht="18" x14ac:dyDescent="0.35">
      <c r="A306" s="4">
        <v>14419</v>
      </c>
      <c r="B306" s="4">
        <v>6</v>
      </c>
      <c r="C306" s="4">
        <v>494</v>
      </c>
      <c r="D306" s="4">
        <v>2</v>
      </c>
      <c r="E306" s="4" t="s">
        <v>170</v>
      </c>
      <c r="F306" s="4">
        <v>0</v>
      </c>
      <c r="G306" s="4">
        <v>0</v>
      </c>
      <c r="H306" s="4">
        <v>15</v>
      </c>
      <c r="I306" s="4" t="s">
        <v>367</v>
      </c>
      <c r="J306" s="4">
        <v>482</v>
      </c>
      <c r="K306" s="4">
        <v>416</v>
      </c>
      <c r="L306" s="4">
        <v>38</v>
      </c>
      <c r="M306" s="4">
        <v>379</v>
      </c>
      <c r="N306" s="4">
        <v>243</v>
      </c>
      <c r="O306" s="4">
        <v>1296</v>
      </c>
      <c r="P306" s="4">
        <v>753</v>
      </c>
      <c r="Q306" s="4" t="s">
        <v>20</v>
      </c>
      <c r="R306" s="4" t="s">
        <v>598</v>
      </c>
      <c r="S306" s="4">
        <v>9</v>
      </c>
      <c r="T306" s="4">
        <v>5150</v>
      </c>
      <c r="U306" s="4">
        <v>5801</v>
      </c>
      <c r="V306" s="4" t="s">
        <v>48</v>
      </c>
      <c r="W306" s="4">
        <v>731</v>
      </c>
      <c r="X306" s="4">
        <v>2</v>
      </c>
      <c r="Y306" s="4" t="s">
        <v>49</v>
      </c>
      <c r="Z306" s="4">
        <v>1903</v>
      </c>
      <c r="AA306" s="4" t="s">
        <v>827</v>
      </c>
      <c r="AB306" s="4">
        <v>13359</v>
      </c>
      <c r="AC306" s="4" t="s">
        <v>26</v>
      </c>
      <c r="AD306" s="4">
        <v>44</v>
      </c>
      <c r="AE306" s="1" t="s">
        <v>1</v>
      </c>
      <c r="AF306" s="4">
        <v>32</v>
      </c>
      <c r="AG306" s="4">
        <v>7237</v>
      </c>
      <c r="AH306" s="4">
        <v>236</v>
      </c>
      <c r="AI306" s="4">
        <v>135</v>
      </c>
      <c r="AJ306" s="6">
        <v>0.55289999999999995</v>
      </c>
      <c r="AK306" s="4" t="s">
        <v>11</v>
      </c>
      <c r="AL306" s="4">
        <v>74</v>
      </c>
      <c r="AM306" s="4">
        <v>0</v>
      </c>
      <c r="AN306" s="4" t="s">
        <v>318</v>
      </c>
    </row>
    <row r="307" spans="1:40" x14ac:dyDescent="0.3">
      <c r="A307" s="4">
        <v>7361</v>
      </c>
      <c r="B307" s="4">
        <v>2149</v>
      </c>
      <c r="C307" s="4">
        <v>25</v>
      </c>
      <c r="D307" s="4">
        <v>1830</v>
      </c>
      <c r="E307" s="4" t="s">
        <v>23</v>
      </c>
      <c r="F307" s="4">
        <v>1099</v>
      </c>
      <c r="G307" s="4">
        <v>1404</v>
      </c>
      <c r="H307" s="4">
        <v>16</v>
      </c>
      <c r="I307" s="4" t="s">
        <v>368</v>
      </c>
      <c r="J307" s="4">
        <v>2323</v>
      </c>
      <c r="K307" s="4">
        <v>6173</v>
      </c>
      <c r="L307" s="4">
        <v>11847</v>
      </c>
      <c r="M307" s="4">
        <v>360</v>
      </c>
      <c r="N307" s="4">
        <v>2248</v>
      </c>
      <c r="O307" s="4">
        <v>370</v>
      </c>
      <c r="P307" s="4">
        <v>220</v>
      </c>
      <c r="Q307" s="4" t="s">
        <v>21</v>
      </c>
      <c r="R307" s="4" t="s">
        <v>599</v>
      </c>
      <c r="S307" s="4">
        <v>20</v>
      </c>
      <c r="T307" s="4">
        <v>15</v>
      </c>
      <c r="U307" s="4">
        <v>22</v>
      </c>
      <c r="V307" s="4" t="s">
        <v>49</v>
      </c>
      <c r="W307" s="4">
        <v>475</v>
      </c>
      <c r="X307" s="4">
        <v>1869</v>
      </c>
      <c r="Y307" s="4" t="s">
        <v>360</v>
      </c>
      <c r="Z307" s="4">
        <v>813</v>
      </c>
      <c r="AA307" s="4" t="s">
        <v>828</v>
      </c>
      <c r="AB307" s="4">
        <v>8187</v>
      </c>
      <c r="AC307" s="4" t="s">
        <v>47</v>
      </c>
      <c r="AD307" s="4">
        <v>409</v>
      </c>
      <c r="AE307" s="3" t="s">
        <v>2</v>
      </c>
      <c r="AF307" s="4">
        <v>1010</v>
      </c>
      <c r="AG307" s="4">
        <v>1741</v>
      </c>
      <c r="AH307" s="4">
        <v>168</v>
      </c>
      <c r="AI307" s="4">
        <v>54</v>
      </c>
      <c r="AJ307" s="4">
        <v>170</v>
      </c>
      <c r="AK307" s="4" t="s">
        <v>1279</v>
      </c>
      <c r="AL307" s="4">
        <v>19</v>
      </c>
      <c r="AM307" s="4">
        <v>0</v>
      </c>
      <c r="AN307" s="4" t="s">
        <v>1536</v>
      </c>
    </row>
    <row r="308" spans="1:40" x14ac:dyDescent="0.3">
      <c r="A308" s="4">
        <v>1041</v>
      </c>
      <c r="B308" s="4">
        <v>969</v>
      </c>
      <c r="C308" s="4">
        <v>1853</v>
      </c>
      <c r="D308" s="4">
        <v>535</v>
      </c>
      <c r="E308" s="4" t="s">
        <v>171</v>
      </c>
      <c r="F308" s="4">
        <v>469</v>
      </c>
      <c r="G308" s="4">
        <v>336</v>
      </c>
      <c r="H308" s="4">
        <v>440</v>
      </c>
      <c r="I308" s="4" t="s">
        <v>369</v>
      </c>
      <c r="J308" s="4">
        <v>826</v>
      </c>
      <c r="K308" s="4">
        <v>34</v>
      </c>
      <c r="L308" s="4">
        <v>5111</v>
      </c>
      <c r="M308" s="4">
        <v>2040</v>
      </c>
      <c r="N308" s="4">
        <v>690</v>
      </c>
      <c r="O308" s="4">
        <v>238</v>
      </c>
      <c r="P308" s="4">
        <v>101</v>
      </c>
      <c r="Q308" s="4" t="s">
        <v>26</v>
      </c>
      <c r="R308" s="4" t="s">
        <v>600</v>
      </c>
      <c r="S308" s="4">
        <v>185</v>
      </c>
      <c r="T308" s="4">
        <v>12606</v>
      </c>
      <c r="U308" s="4">
        <v>13391</v>
      </c>
      <c r="V308" s="4" t="s">
        <v>357</v>
      </c>
      <c r="W308" s="4">
        <v>256</v>
      </c>
      <c r="X308" s="4">
        <v>897</v>
      </c>
      <c r="Y308" s="4">
        <v>2372</v>
      </c>
      <c r="Z308" s="4">
        <v>433</v>
      </c>
      <c r="AA308" s="4" t="s">
        <v>538</v>
      </c>
      <c r="AB308" s="4">
        <v>1677</v>
      </c>
      <c r="AC308" s="4" t="s">
        <v>48</v>
      </c>
      <c r="AD308" s="4">
        <v>3</v>
      </c>
      <c r="AE308" s="3" t="s">
        <v>944</v>
      </c>
      <c r="AF308" s="4">
        <v>394</v>
      </c>
      <c r="AG308" s="4">
        <v>164</v>
      </c>
      <c r="AH308" s="4">
        <v>3</v>
      </c>
      <c r="AI308" s="4">
        <v>5</v>
      </c>
      <c r="AJ308" s="4">
        <v>93</v>
      </c>
      <c r="AK308" s="4" t="s">
        <v>9</v>
      </c>
      <c r="AL308" s="4">
        <v>2</v>
      </c>
      <c r="AM308" s="4">
        <v>1137</v>
      </c>
      <c r="AN308" s="4" t="s">
        <v>1537</v>
      </c>
    </row>
    <row r="309" spans="1:40" x14ac:dyDescent="0.3">
      <c r="A309" s="4">
        <v>154</v>
      </c>
      <c r="B309" s="4">
        <v>431</v>
      </c>
      <c r="C309" s="4">
        <v>574</v>
      </c>
      <c r="D309" s="4">
        <v>253</v>
      </c>
      <c r="E309" s="4" t="s">
        <v>172</v>
      </c>
      <c r="F309" s="4">
        <v>355</v>
      </c>
      <c r="G309" s="4">
        <v>31</v>
      </c>
      <c r="H309" s="4">
        <v>3</v>
      </c>
      <c r="I309" s="4" t="s">
        <v>17</v>
      </c>
      <c r="J309" s="4">
        <v>364</v>
      </c>
      <c r="K309" s="4">
        <v>12941</v>
      </c>
      <c r="L309" s="4">
        <v>3259</v>
      </c>
      <c r="M309" s="4">
        <v>724</v>
      </c>
      <c r="N309" s="4">
        <v>445</v>
      </c>
      <c r="O309" s="4">
        <v>132</v>
      </c>
      <c r="P309" s="4">
        <v>2</v>
      </c>
      <c r="Q309" s="4" t="s">
        <v>580</v>
      </c>
      <c r="R309" s="4" t="s">
        <v>601</v>
      </c>
      <c r="S309" s="4">
        <v>0</v>
      </c>
      <c r="T309" s="4">
        <v>7432</v>
      </c>
      <c r="U309" s="4">
        <v>8196</v>
      </c>
      <c r="V309" s="4">
        <v>946</v>
      </c>
      <c r="W309" s="4">
        <v>2240</v>
      </c>
      <c r="X309" s="4">
        <v>482</v>
      </c>
      <c r="Y309" s="4">
        <v>996</v>
      </c>
      <c r="Z309" s="4">
        <v>380</v>
      </c>
      <c r="AA309" s="4" t="s">
        <v>829</v>
      </c>
      <c r="AB309" s="4">
        <v>252</v>
      </c>
      <c r="AC309" s="4" t="s">
        <v>49</v>
      </c>
      <c r="AD309" s="4">
        <v>1981</v>
      </c>
      <c r="AE309" s="3" t="s">
        <v>43</v>
      </c>
      <c r="AF309" s="4">
        <v>171</v>
      </c>
      <c r="AG309" s="4">
        <v>427</v>
      </c>
      <c r="AH309" s="4">
        <v>1950</v>
      </c>
      <c r="AI309" s="4">
        <v>0</v>
      </c>
      <c r="AJ309" s="4">
        <v>4</v>
      </c>
      <c r="AK309" s="4" t="s">
        <v>1280</v>
      </c>
      <c r="AL309" s="4">
        <v>0</v>
      </c>
      <c r="AM309" s="4">
        <v>483</v>
      </c>
      <c r="AN309" s="4" t="s">
        <v>9</v>
      </c>
    </row>
    <row r="310" spans="1:40" x14ac:dyDescent="0.3">
      <c r="A310" s="4">
        <v>529</v>
      </c>
      <c r="B310" s="4">
        <v>534</v>
      </c>
      <c r="C310" s="4">
        <v>339</v>
      </c>
      <c r="D310" s="4">
        <v>279</v>
      </c>
      <c r="E310" s="4" t="s">
        <v>173</v>
      </c>
      <c r="F310" s="4">
        <v>111</v>
      </c>
      <c r="G310" s="4">
        <v>88</v>
      </c>
      <c r="H310" s="4">
        <v>1235</v>
      </c>
      <c r="I310" s="4" t="s">
        <v>370</v>
      </c>
      <c r="J310" s="4">
        <v>462</v>
      </c>
      <c r="K310" s="4">
        <v>7785</v>
      </c>
      <c r="L310" s="4">
        <v>1852</v>
      </c>
      <c r="M310" s="4">
        <v>471</v>
      </c>
      <c r="N310" s="4">
        <v>245</v>
      </c>
      <c r="O310" s="4">
        <v>1296</v>
      </c>
      <c r="P310" s="4">
        <v>4</v>
      </c>
      <c r="Q310" s="4" t="s">
        <v>581</v>
      </c>
      <c r="R310" s="4" t="s">
        <v>602</v>
      </c>
      <c r="S310" s="4">
        <v>0</v>
      </c>
      <c r="T310" s="4">
        <v>4093</v>
      </c>
      <c r="U310" s="4">
        <v>5619</v>
      </c>
      <c r="V310" s="4">
        <v>329</v>
      </c>
      <c r="W310" s="4">
        <v>722</v>
      </c>
      <c r="X310" s="4">
        <v>412</v>
      </c>
      <c r="Y310" s="4">
        <v>651</v>
      </c>
      <c r="Z310" s="4">
        <v>1164</v>
      </c>
      <c r="AA310" s="4" t="s">
        <v>830</v>
      </c>
      <c r="AB310" s="4">
        <v>498</v>
      </c>
      <c r="AC310" s="4" t="s">
        <v>376</v>
      </c>
      <c r="AD310" s="4">
        <v>571</v>
      </c>
      <c r="AE310" s="4" t="s">
        <v>5</v>
      </c>
      <c r="AF310" s="4">
        <v>9</v>
      </c>
      <c r="AG310" s="4">
        <v>4887</v>
      </c>
      <c r="AH310" s="4">
        <v>829</v>
      </c>
      <c r="AI310" s="4">
        <v>2</v>
      </c>
      <c r="AJ310" s="4">
        <v>62</v>
      </c>
      <c r="AK310" s="4" t="s">
        <v>9</v>
      </c>
      <c r="AL310" s="4">
        <v>431</v>
      </c>
      <c r="AM310" s="6">
        <v>0.42480000000000001</v>
      </c>
      <c r="AN310" s="4" t="s">
        <v>1538</v>
      </c>
    </row>
    <row r="311" spans="1:40" x14ac:dyDescent="0.3">
      <c r="A311" s="4">
        <v>5598</v>
      </c>
      <c r="B311" s="4">
        <v>4</v>
      </c>
      <c r="C311" s="4">
        <v>235</v>
      </c>
      <c r="D311" s="4">
        <v>3</v>
      </c>
      <c r="E311" s="4" t="s">
        <v>174</v>
      </c>
      <c r="F311" s="4">
        <v>3</v>
      </c>
      <c r="G311" s="4">
        <v>946</v>
      </c>
      <c r="H311" s="4">
        <v>489</v>
      </c>
      <c r="I311" s="4" t="s">
        <v>19</v>
      </c>
      <c r="J311" s="4">
        <v>0</v>
      </c>
      <c r="K311" s="4">
        <v>1867</v>
      </c>
      <c r="L311" s="4">
        <v>11847</v>
      </c>
      <c r="M311" s="4">
        <v>253</v>
      </c>
      <c r="N311" s="4">
        <v>1530</v>
      </c>
      <c r="O311" s="4">
        <v>375</v>
      </c>
      <c r="P311" s="4">
        <v>112</v>
      </c>
      <c r="Q311" s="4" t="s">
        <v>31</v>
      </c>
      <c r="R311" s="4" t="s">
        <v>292</v>
      </c>
      <c r="S311" s="4">
        <v>76</v>
      </c>
      <c r="T311" s="4">
        <v>3317</v>
      </c>
      <c r="U311" s="4">
        <v>2530</v>
      </c>
      <c r="V311" s="4">
        <v>230</v>
      </c>
      <c r="W311" s="4">
        <v>487</v>
      </c>
      <c r="X311" s="4">
        <v>3</v>
      </c>
      <c r="Y311" s="4">
        <v>345</v>
      </c>
      <c r="Z311" s="4">
        <v>391</v>
      </c>
      <c r="AA311" s="4" t="s">
        <v>831</v>
      </c>
      <c r="AB311" s="4">
        <v>5742</v>
      </c>
      <c r="AC311" s="4">
        <v>2455</v>
      </c>
      <c r="AD311" s="4">
        <v>536</v>
      </c>
      <c r="AE311" s="4" t="s">
        <v>945</v>
      </c>
      <c r="AF311" s="4">
        <v>38</v>
      </c>
      <c r="AG311" s="4">
        <v>18</v>
      </c>
      <c r="AH311" s="4">
        <v>276</v>
      </c>
      <c r="AI311" s="4">
        <v>47</v>
      </c>
      <c r="AJ311" s="4">
        <v>20</v>
      </c>
      <c r="AK311" s="4" t="s">
        <v>1281</v>
      </c>
      <c r="AL311" s="4">
        <v>179</v>
      </c>
      <c r="AM311" s="4">
        <v>1137</v>
      </c>
      <c r="AN311" s="4" t="s">
        <v>292</v>
      </c>
    </row>
    <row r="312" spans="1:40" ht="18" x14ac:dyDescent="0.35">
      <c r="A312" s="4">
        <v>39</v>
      </c>
      <c r="B312" s="4">
        <v>4668</v>
      </c>
      <c r="C312" s="4">
        <v>2889</v>
      </c>
      <c r="D312" s="4">
        <v>846</v>
      </c>
      <c r="E312" s="4" t="s">
        <v>175</v>
      </c>
      <c r="F312" s="4">
        <v>902</v>
      </c>
      <c r="G312" s="4">
        <v>3</v>
      </c>
      <c r="H312" s="4">
        <v>470</v>
      </c>
      <c r="I312" s="4" t="s">
        <v>20</v>
      </c>
      <c r="J312" s="4">
        <v>706</v>
      </c>
      <c r="K312" s="4">
        <v>5886</v>
      </c>
      <c r="L312" s="4">
        <v>5095</v>
      </c>
      <c r="M312" s="4">
        <v>2102</v>
      </c>
      <c r="N312" s="4">
        <v>438</v>
      </c>
      <c r="O312" s="4">
        <v>240</v>
      </c>
      <c r="P312" s="4">
        <v>1</v>
      </c>
      <c r="Q312" s="4" t="s">
        <v>582</v>
      </c>
      <c r="R312" s="4" t="s">
        <v>603</v>
      </c>
      <c r="S312" s="4">
        <v>40</v>
      </c>
      <c r="T312" s="4">
        <v>22</v>
      </c>
      <c r="U312" s="4">
        <v>47</v>
      </c>
      <c r="V312" s="4">
        <v>99</v>
      </c>
      <c r="W312" s="4">
        <v>235</v>
      </c>
      <c r="X312" s="4">
        <v>1830</v>
      </c>
      <c r="Y312" s="4">
        <v>2372</v>
      </c>
      <c r="Z312" s="4">
        <v>247</v>
      </c>
      <c r="AA312" s="4" t="s">
        <v>832</v>
      </c>
      <c r="AB312" s="4">
        <v>18</v>
      </c>
      <c r="AC312" s="4">
        <v>753</v>
      </c>
      <c r="AD312" s="4">
        <v>35</v>
      </c>
      <c r="AE312" s="4" t="s">
        <v>11</v>
      </c>
      <c r="AF312" s="4">
        <v>175</v>
      </c>
      <c r="AG312" s="1" t="s">
        <v>0</v>
      </c>
      <c r="AH312" s="4">
        <v>14</v>
      </c>
      <c r="AI312" s="4">
        <v>0</v>
      </c>
      <c r="AJ312" s="4">
        <v>5</v>
      </c>
      <c r="AK312" s="4" t="s">
        <v>11</v>
      </c>
      <c r="AL312" s="6">
        <v>0.4153</v>
      </c>
      <c r="AM312" s="4">
        <v>482</v>
      </c>
      <c r="AN312" s="4" t="s">
        <v>1539</v>
      </c>
    </row>
    <row r="313" spans="1:40" ht="18" x14ac:dyDescent="0.35">
      <c r="A313" s="4">
        <v>14419</v>
      </c>
      <c r="B313" s="4">
        <v>1878</v>
      </c>
      <c r="C313" s="4">
        <v>880</v>
      </c>
      <c r="D313" s="4">
        <v>217</v>
      </c>
      <c r="E313" s="4" t="s">
        <v>23</v>
      </c>
      <c r="F313" s="4">
        <v>318</v>
      </c>
      <c r="G313" s="4">
        <v>0</v>
      </c>
      <c r="H313" s="4">
        <v>19</v>
      </c>
      <c r="I313" s="4" t="s">
        <v>21</v>
      </c>
      <c r="J313" s="4">
        <v>386</v>
      </c>
      <c r="K313" s="4">
        <v>32</v>
      </c>
      <c r="L313" s="4">
        <v>3280</v>
      </c>
      <c r="M313" s="4">
        <v>608</v>
      </c>
      <c r="N313" s="4">
        <v>269</v>
      </c>
      <c r="O313" s="4">
        <v>135</v>
      </c>
      <c r="P313" s="4">
        <v>753</v>
      </c>
      <c r="Q313" s="4" t="s">
        <v>21</v>
      </c>
      <c r="R313" s="4" t="s">
        <v>604</v>
      </c>
      <c r="S313" s="4">
        <v>36</v>
      </c>
      <c r="T313" s="1" t="s">
        <v>0</v>
      </c>
      <c r="U313" s="1" t="s">
        <v>0</v>
      </c>
      <c r="V313" s="4">
        <v>946</v>
      </c>
      <c r="W313" s="4">
        <v>1469</v>
      </c>
      <c r="X313" s="4">
        <v>840</v>
      </c>
      <c r="Y313" s="4">
        <v>993</v>
      </c>
      <c r="Z313" s="4">
        <v>144</v>
      </c>
      <c r="AA313" s="4" t="s">
        <v>17</v>
      </c>
      <c r="AB313" s="1" t="s">
        <v>0</v>
      </c>
      <c r="AC313" s="4">
        <v>362</v>
      </c>
      <c r="AD313" s="4">
        <v>1662</v>
      </c>
      <c r="AE313" s="4" t="s">
        <v>946</v>
      </c>
      <c r="AF313" s="4">
        <v>1</v>
      </c>
      <c r="AG313" s="2">
        <v>41219</v>
      </c>
      <c r="AH313" s="4">
        <v>50</v>
      </c>
      <c r="AI313" s="4">
        <v>136</v>
      </c>
      <c r="AJ313" s="4">
        <v>2</v>
      </c>
      <c r="AK313" s="4" t="s">
        <v>1282</v>
      </c>
      <c r="AL313" s="4">
        <v>431</v>
      </c>
      <c r="AM313" s="4">
        <v>19</v>
      </c>
      <c r="AN313" s="4" t="s">
        <v>1540</v>
      </c>
    </row>
    <row r="314" spans="1:40" ht="18" x14ac:dyDescent="0.35">
      <c r="A314" s="4">
        <v>7146</v>
      </c>
      <c r="B314" s="4">
        <v>846</v>
      </c>
      <c r="C314" s="4">
        <v>847</v>
      </c>
      <c r="D314" s="4">
        <v>61</v>
      </c>
      <c r="E314" s="4" t="s">
        <v>176</v>
      </c>
      <c r="F314" s="4">
        <v>64</v>
      </c>
      <c r="G314" s="4">
        <v>1058</v>
      </c>
      <c r="H314" s="4">
        <v>0</v>
      </c>
      <c r="I314" s="4" t="s">
        <v>26</v>
      </c>
      <c r="J314" s="4">
        <v>320</v>
      </c>
      <c r="K314" s="1" t="s">
        <v>0</v>
      </c>
      <c r="L314" s="4">
        <v>1815</v>
      </c>
      <c r="M314" s="4">
        <v>348</v>
      </c>
      <c r="N314" s="4">
        <v>169</v>
      </c>
      <c r="O314" s="4">
        <v>3253</v>
      </c>
      <c r="P314" s="4">
        <v>215</v>
      </c>
      <c r="Q314" s="4" t="s">
        <v>26</v>
      </c>
      <c r="R314" s="4" t="s">
        <v>17</v>
      </c>
      <c r="S314" s="4">
        <v>0</v>
      </c>
      <c r="T314" s="2">
        <v>41219</v>
      </c>
      <c r="U314" s="2">
        <v>41219</v>
      </c>
      <c r="V314" s="4">
        <v>330</v>
      </c>
      <c r="W314" s="4">
        <v>611</v>
      </c>
      <c r="X314" s="4">
        <v>642</v>
      </c>
      <c r="Y314" s="4">
        <v>653</v>
      </c>
      <c r="Z314" s="4">
        <v>1164</v>
      </c>
      <c r="AA314" s="4" t="s">
        <v>833</v>
      </c>
      <c r="AB314" s="2">
        <v>41219</v>
      </c>
      <c r="AC314" s="4">
        <v>391</v>
      </c>
      <c r="AD314" s="4">
        <v>752</v>
      </c>
      <c r="AE314" s="4" t="s">
        <v>23</v>
      </c>
      <c r="AF314" s="4">
        <v>1010</v>
      </c>
      <c r="AG314" s="1" t="s">
        <v>1</v>
      </c>
      <c r="AH314" s="4">
        <v>487</v>
      </c>
      <c r="AI314" s="4">
        <v>68</v>
      </c>
      <c r="AJ314" s="4">
        <v>261</v>
      </c>
      <c r="AK314" s="4" t="s">
        <v>1283</v>
      </c>
      <c r="AL314" s="4">
        <v>178</v>
      </c>
      <c r="AM314" s="4">
        <v>130</v>
      </c>
      <c r="AN314" s="4" t="s">
        <v>1541</v>
      </c>
    </row>
    <row r="315" spans="1:40" ht="18" x14ac:dyDescent="0.35">
      <c r="A315" s="4">
        <v>5038</v>
      </c>
      <c r="B315" s="4">
        <v>1029</v>
      </c>
      <c r="C315" s="4">
        <v>33</v>
      </c>
      <c r="D315" s="4">
        <v>4</v>
      </c>
      <c r="E315" s="4" t="s">
        <v>177</v>
      </c>
      <c r="F315" s="4">
        <v>11</v>
      </c>
      <c r="G315" s="4">
        <v>981</v>
      </c>
      <c r="H315" s="4">
        <v>1501</v>
      </c>
      <c r="I315" s="4" t="s">
        <v>47</v>
      </c>
      <c r="J315" s="4">
        <v>0</v>
      </c>
      <c r="K315" s="2">
        <v>41219</v>
      </c>
      <c r="L315" s="1" t="s">
        <v>0</v>
      </c>
      <c r="M315" s="4">
        <v>260</v>
      </c>
      <c r="N315" s="4">
        <v>1530</v>
      </c>
      <c r="O315" s="4">
        <v>1022</v>
      </c>
      <c r="P315" s="4">
        <v>91</v>
      </c>
      <c r="Q315" s="4" t="s">
        <v>47</v>
      </c>
      <c r="R315" s="4" t="s">
        <v>605</v>
      </c>
      <c r="S315" s="4">
        <v>0</v>
      </c>
      <c r="T315" s="1" t="s">
        <v>1</v>
      </c>
      <c r="U315" s="1" t="s">
        <v>1</v>
      </c>
      <c r="V315" s="4">
        <v>236</v>
      </c>
      <c r="W315" s="4">
        <v>425</v>
      </c>
      <c r="X315" s="4">
        <v>195</v>
      </c>
      <c r="Y315" s="4">
        <v>340</v>
      </c>
      <c r="Z315" s="4">
        <v>407</v>
      </c>
      <c r="AA315" s="4" t="s">
        <v>19</v>
      </c>
      <c r="AB315" s="1" t="s">
        <v>1</v>
      </c>
      <c r="AC315" s="4">
        <v>2455</v>
      </c>
      <c r="AD315" s="4">
        <v>349</v>
      </c>
      <c r="AE315" s="4" t="s">
        <v>947</v>
      </c>
      <c r="AF315" s="4">
        <v>325</v>
      </c>
      <c r="AG315" s="3" t="s">
        <v>2</v>
      </c>
      <c r="AH315" s="4">
        <v>2</v>
      </c>
      <c r="AI315" s="4">
        <v>16</v>
      </c>
      <c r="AJ315" s="4">
        <v>124</v>
      </c>
      <c r="AK315" s="4" t="s">
        <v>9</v>
      </c>
      <c r="AL315" s="4">
        <v>5</v>
      </c>
      <c r="AM315" s="4">
        <v>318</v>
      </c>
      <c r="AN315" s="4" t="s">
        <v>1542</v>
      </c>
    </row>
    <row r="316" spans="1:40" ht="18" x14ac:dyDescent="0.35">
      <c r="A316" s="4">
        <v>2091</v>
      </c>
      <c r="B316" s="4">
        <v>3</v>
      </c>
      <c r="C316" s="4">
        <v>2889</v>
      </c>
      <c r="D316" s="4">
        <v>9</v>
      </c>
      <c r="E316" s="4" t="s">
        <v>17</v>
      </c>
      <c r="F316" s="4">
        <v>16</v>
      </c>
      <c r="G316" s="4">
        <v>77</v>
      </c>
      <c r="H316" s="4">
        <v>308</v>
      </c>
      <c r="I316" s="4" t="s">
        <v>48</v>
      </c>
      <c r="J316" s="4">
        <v>708</v>
      </c>
      <c r="K316" s="1" t="s">
        <v>1</v>
      </c>
      <c r="L316" s="2">
        <v>41219</v>
      </c>
      <c r="M316" s="4">
        <v>2102</v>
      </c>
      <c r="N316" s="4">
        <v>441</v>
      </c>
      <c r="O316" s="4">
        <v>698</v>
      </c>
      <c r="P316" s="4">
        <v>124</v>
      </c>
      <c r="Q316" s="4" t="s">
        <v>48</v>
      </c>
      <c r="R316" s="4" t="s">
        <v>19</v>
      </c>
      <c r="S316" s="4">
        <v>681</v>
      </c>
      <c r="T316" s="3" t="s">
        <v>621</v>
      </c>
      <c r="U316" s="3" t="s">
        <v>2</v>
      </c>
      <c r="V316" s="4">
        <v>94</v>
      </c>
      <c r="W316" s="4">
        <v>186</v>
      </c>
      <c r="X316" s="4">
        <v>3</v>
      </c>
      <c r="Y316" s="4">
        <v>1478</v>
      </c>
      <c r="Z316" s="4">
        <v>189</v>
      </c>
      <c r="AA316" s="4" t="s">
        <v>20</v>
      </c>
      <c r="AB316" s="3" t="s">
        <v>2</v>
      </c>
      <c r="AC316" s="4">
        <v>755</v>
      </c>
      <c r="AD316" s="4">
        <v>14</v>
      </c>
      <c r="AE316" s="4" t="s">
        <v>948</v>
      </c>
      <c r="AF316" s="4">
        <v>314</v>
      </c>
      <c r="AG316" s="3" t="s">
        <v>1003</v>
      </c>
      <c r="AH316" s="4">
        <v>1950</v>
      </c>
      <c r="AI316" s="4">
        <v>0</v>
      </c>
      <c r="AJ316" s="6">
        <v>0.47510000000000002</v>
      </c>
      <c r="AK316" s="4" t="s">
        <v>1284</v>
      </c>
      <c r="AL316" s="4">
        <v>112</v>
      </c>
      <c r="AM316" s="4">
        <v>5</v>
      </c>
      <c r="AN316" s="4" t="s">
        <v>9</v>
      </c>
    </row>
    <row r="317" spans="1:40" ht="18" x14ac:dyDescent="0.35">
      <c r="A317" s="4">
        <v>17</v>
      </c>
      <c r="B317" s="4">
        <v>4668</v>
      </c>
      <c r="C317" s="4">
        <v>962</v>
      </c>
      <c r="D317" s="4">
        <v>141</v>
      </c>
      <c r="E317" s="4" t="s">
        <v>178</v>
      </c>
      <c r="F317" s="4">
        <v>226</v>
      </c>
      <c r="G317" s="4">
        <v>0</v>
      </c>
      <c r="H317" s="4">
        <v>44</v>
      </c>
      <c r="I317" s="4" t="s">
        <v>49</v>
      </c>
      <c r="J317" s="4">
        <v>381</v>
      </c>
      <c r="K317" s="3" t="s">
        <v>2</v>
      </c>
      <c r="L317" s="1" t="s">
        <v>1</v>
      </c>
      <c r="M317" s="4">
        <v>589</v>
      </c>
      <c r="N317" s="4">
        <v>269</v>
      </c>
      <c r="O317" s="4">
        <v>324</v>
      </c>
      <c r="P317" s="4">
        <v>0</v>
      </c>
      <c r="Q317" s="4" t="s">
        <v>49</v>
      </c>
      <c r="R317" s="4" t="s">
        <v>20</v>
      </c>
      <c r="S317" s="4">
        <v>334</v>
      </c>
      <c r="T317" s="3" t="s">
        <v>650</v>
      </c>
      <c r="U317" s="3" t="s">
        <v>672</v>
      </c>
      <c r="V317" s="4">
        <v>1682</v>
      </c>
      <c r="W317" s="4">
        <v>1469</v>
      </c>
      <c r="X317" s="4">
        <v>1830</v>
      </c>
      <c r="Y317" s="4">
        <v>487</v>
      </c>
      <c r="Z317" s="4">
        <v>218</v>
      </c>
      <c r="AA317" s="4" t="s">
        <v>21</v>
      </c>
      <c r="AB317" s="3" t="s">
        <v>854</v>
      </c>
      <c r="AC317" s="4">
        <v>345</v>
      </c>
      <c r="AD317" s="4">
        <v>36</v>
      </c>
      <c r="AE317" s="4" t="s">
        <v>949</v>
      </c>
      <c r="AF317" s="4">
        <v>11</v>
      </c>
      <c r="AG317" s="3" t="s">
        <v>87</v>
      </c>
      <c r="AH317" s="4">
        <v>838</v>
      </c>
      <c r="AI317" s="4">
        <v>2</v>
      </c>
      <c r="AJ317" s="4">
        <v>261</v>
      </c>
      <c r="AK317" s="4" t="s">
        <v>17</v>
      </c>
      <c r="AL317" s="4">
        <v>55</v>
      </c>
      <c r="AM317" s="4">
        <v>10</v>
      </c>
      <c r="AN317" s="4" t="s">
        <v>1543</v>
      </c>
    </row>
    <row r="318" spans="1:40" ht="18" x14ac:dyDescent="0.35">
      <c r="A318" s="1" t="s">
        <v>0</v>
      </c>
      <c r="B318" s="4">
        <v>1862</v>
      </c>
      <c r="C318" s="4">
        <v>561</v>
      </c>
      <c r="D318" s="4">
        <v>2</v>
      </c>
      <c r="E318" s="4" t="s">
        <v>19</v>
      </c>
      <c r="F318" s="4">
        <v>1</v>
      </c>
      <c r="G318" s="4">
        <v>416</v>
      </c>
      <c r="H318" s="4">
        <v>68</v>
      </c>
      <c r="I318" s="4" t="s">
        <v>354</v>
      </c>
      <c r="J318" s="4">
        <v>327</v>
      </c>
      <c r="K318" s="3" t="s">
        <v>412</v>
      </c>
      <c r="L318" s="3" t="s">
        <v>2</v>
      </c>
      <c r="M318" s="4">
        <v>370</v>
      </c>
      <c r="N318" s="4">
        <v>172</v>
      </c>
      <c r="O318" s="4">
        <v>3253</v>
      </c>
      <c r="P318" s="4">
        <v>1096</v>
      </c>
      <c r="Q318" s="4" t="s">
        <v>50</v>
      </c>
      <c r="R318" s="4" t="s">
        <v>21</v>
      </c>
      <c r="S318" s="4">
        <v>9</v>
      </c>
      <c r="T318" s="3" t="s">
        <v>359</v>
      </c>
      <c r="U318" s="3" t="s">
        <v>374</v>
      </c>
      <c r="V318" s="4">
        <v>558</v>
      </c>
      <c r="W318" s="4">
        <v>603</v>
      </c>
      <c r="X318" s="4">
        <v>833</v>
      </c>
      <c r="Y318" s="4">
        <v>329</v>
      </c>
      <c r="Z318" s="4">
        <v>2928</v>
      </c>
      <c r="AA318" s="4" t="s">
        <v>26</v>
      </c>
      <c r="AB318" s="3" t="s">
        <v>219</v>
      </c>
      <c r="AC318" s="4">
        <v>410</v>
      </c>
      <c r="AD318" s="4">
        <v>350</v>
      </c>
      <c r="AE318" s="4" t="s">
        <v>950</v>
      </c>
      <c r="AF318" s="4">
        <v>181</v>
      </c>
      <c r="AG318" s="4" t="s">
        <v>5</v>
      </c>
      <c r="AH318" s="4">
        <v>359</v>
      </c>
      <c r="AI318" s="4">
        <v>50</v>
      </c>
      <c r="AJ318" s="4">
        <v>123</v>
      </c>
      <c r="AK318" s="4" t="s">
        <v>1285</v>
      </c>
      <c r="AL318" s="4">
        <v>6</v>
      </c>
      <c r="AM318" s="4">
        <v>125</v>
      </c>
      <c r="AN318" s="4" t="s">
        <v>1544</v>
      </c>
    </row>
    <row r="319" spans="1:40" ht="18" x14ac:dyDescent="0.35">
      <c r="A319" s="2">
        <v>41219</v>
      </c>
      <c r="B319" s="4">
        <v>997</v>
      </c>
      <c r="C319" s="4">
        <v>401</v>
      </c>
      <c r="D319" s="4">
        <v>846</v>
      </c>
      <c r="E319" s="4" t="s">
        <v>20</v>
      </c>
      <c r="F319" s="4">
        <v>902</v>
      </c>
      <c r="G319" s="4">
        <v>66</v>
      </c>
      <c r="H319" s="4">
        <v>1077</v>
      </c>
      <c r="I319" s="4" t="s">
        <v>21</v>
      </c>
      <c r="J319" s="4">
        <v>0</v>
      </c>
      <c r="K319" s="3" t="s">
        <v>347</v>
      </c>
      <c r="L319" s="3" t="s">
        <v>439</v>
      </c>
      <c r="M319" s="4">
        <v>219</v>
      </c>
      <c r="N319" s="4">
        <v>1422</v>
      </c>
      <c r="O319" s="4">
        <v>1027</v>
      </c>
      <c r="P319" s="4">
        <v>394</v>
      </c>
      <c r="Q319" s="4">
        <v>1691</v>
      </c>
      <c r="R319" s="4" t="s">
        <v>26</v>
      </c>
      <c r="S319" s="4">
        <v>29</v>
      </c>
      <c r="T319" s="4" t="s">
        <v>5</v>
      </c>
      <c r="U319" s="4" t="s">
        <v>5</v>
      </c>
      <c r="V319" s="4">
        <v>359</v>
      </c>
      <c r="W319" s="4">
        <v>419</v>
      </c>
      <c r="X319" s="4">
        <v>518</v>
      </c>
      <c r="Y319" s="4">
        <v>158</v>
      </c>
      <c r="Z319" s="4">
        <v>972</v>
      </c>
      <c r="AA319" s="4" t="s">
        <v>834</v>
      </c>
      <c r="AB319" s="4" t="s">
        <v>5</v>
      </c>
      <c r="AC319" s="4">
        <v>2475</v>
      </c>
      <c r="AD319" s="4">
        <v>3</v>
      </c>
      <c r="AE319" s="4" t="s">
        <v>951</v>
      </c>
      <c r="AF319" s="4">
        <v>46</v>
      </c>
      <c r="AG319" s="4" t="s">
        <v>1004</v>
      </c>
      <c r="AH319" s="4">
        <v>478</v>
      </c>
      <c r="AI319" s="4">
        <v>0</v>
      </c>
      <c r="AJ319" s="4">
        <v>6</v>
      </c>
      <c r="AK319" s="4" t="s">
        <v>9</v>
      </c>
      <c r="AL319" s="4">
        <v>0</v>
      </c>
      <c r="AM319" s="4">
        <v>54</v>
      </c>
      <c r="AN319" s="4" t="s">
        <v>1545</v>
      </c>
    </row>
    <row r="320" spans="1:40" ht="18" x14ac:dyDescent="0.35">
      <c r="A320" s="1" t="s">
        <v>1</v>
      </c>
      <c r="B320" s="4">
        <v>862</v>
      </c>
      <c r="C320" s="4">
        <v>4302</v>
      </c>
      <c r="D320" s="4">
        <v>217</v>
      </c>
      <c r="E320" s="4" t="s">
        <v>21</v>
      </c>
      <c r="F320" s="4">
        <v>307</v>
      </c>
      <c r="G320" s="4">
        <v>18</v>
      </c>
      <c r="H320" s="4">
        <v>4</v>
      </c>
      <c r="I320" s="4" t="s">
        <v>26</v>
      </c>
      <c r="J320" s="4">
        <v>312</v>
      </c>
      <c r="K320" s="4" t="s">
        <v>5</v>
      </c>
      <c r="L320" s="3" t="s">
        <v>449</v>
      </c>
      <c r="M320" s="4">
        <v>1574</v>
      </c>
      <c r="N320" s="4">
        <v>595</v>
      </c>
      <c r="O320" s="4">
        <v>687</v>
      </c>
      <c r="P320" s="4">
        <v>138</v>
      </c>
      <c r="Q320" s="4">
        <v>478</v>
      </c>
      <c r="R320" s="4" t="s">
        <v>47</v>
      </c>
      <c r="S320" s="4">
        <v>302</v>
      </c>
      <c r="T320" s="4" t="s">
        <v>651</v>
      </c>
      <c r="U320" s="4" t="s">
        <v>673</v>
      </c>
      <c r="V320" s="4">
        <v>199</v>
      </c>
      <c r="W320" s="4">
        <v>184</v>
      </c>
      <c r="X320" s="4">
        <v>313</v>
      </c>
      <c r="Y320" s="4">
        <v>1478</v>
      </c>
      <c r="Z320" s="4">
        <v>656</v>
      </c>
      <c r="AA320" s="4" t="s">
        <v>835</v>
      </c>
      <c r="AB320" s="4" t="s">
        <v>855</v>
      </c>
      <c r="AC320" s="4">
        <v>841</v>
      </c>
      <c r="AD320" s="4">
        <v>1662</v>
      </c>
      <c r="AE320" s="4" t="s">
        <v>952</v>
      </c>
      <c r="AF320" s="4">
        <v>19</v>
      </c>
      <c r="AG320" s="4" t="s">
        <v>1005</v>
      </c>
      <c r="AH320" s="4">
        <v>1</v>
      </c>
      <c r="AI320" s="4">
        <v>213</v>
      </c>
      <c r="AJ320" s="4">
        <v>67</v>
      </c>
      <c r="AK320" s="4" t="s">
        <v>1286</v>
      </c>
      <c r="AL320" s="4">
        <v>95</v>
      </c>
      <c r="AM320" s="6">
        <v>0.432</v>
      </c>
      <c r="AN320" s="4" t="s">
        <v>9</v>
      </c>
    </row>
    <row r="321" spans="1:40" x14ac:dyDescent="0.3">
      <c r="A321" s="3" t="s">
        <v>2</v>
      </c>
      <c r="B321" s="4">
        <v>3</v>
      </c>
      <c r="C321" s="4">
        <v>486</v>
      </c>
      <c r="D321" s="4">
        <v>117</v>
      </c>
      <c r="E321" s="4" t="s">
        <v>26</v>
      </c>
      <c r="F321" s="4">
        <v>234</v>
      </c>
      <c r="G321" s="4">
        <v>22</v>
      </c>
      <c r="H321" s="4">
        <v>0</v>
      </c>
      <c r="I321" s="4" t="s">
        <v>47</v>
      </c>
      <c r="J321" s="4">
        <v>168</v>
      </c>
      <c r="K321" s="4" t="s">
        <v>413</v>
      </c>
      <c r="L321" s="4" t="s">
        <v>5</v>
      </c>
      <c r="M321" s="4">
        <v>453</v>
      </c>
      <c r="N321" s="4">
        <v>411</v>
      </c>
      <c r="O321" s="4">
        <v>340</v>
      </c>
      <c r="P321" s="4">
        <v>7</v>
      </c>
      <c r="Q321" s="4">
        <v>181</v>
      </c>
      <c r="R321" s="4" t="s">
        <v>48</v>
      </c>
      <c r="S321" s="4">
        <v>7</v>
      </c>
      <c r="T321" s="4" t="s">
        <v>652</v>
      </c>
      <c r="U321" s="4" t="s">
        <v>674</v>
      </c>
      <c r="V321" s="4">
        <v>1682</v>
      </c>
      <c r="W321" s="4">
        <v>1289</v>
      </c>
      <c r="X321" s="4">
        <v>2</v>
      </c>
      <c r="Y321" s="4">
        <v>483</v>
      </c>
      <c r="Z321" s="4">
        <v>316</v>
      </c>
      <c r="AA321" s="4" t="s">
        <v>31</v>
      </c>
      <c r="AB321" s="4" t="s">
        <v>9</v>
      </c>
      <c r="AC321" s="4">
        <v>449</v>
      </c>
      <c r="AD321" s="4">
        <v>511</v>
      </c>
      <c r="AE321" s="4" t="s">
        <v>953</v>
      </c>
      <c r="AF321" s="4">
        <v>4</v>
      </c>
      <c r="AG321" s="4" t="s">
        <v>1006</v>
      </c>
      <c r="AH321" s="4">
        <v>290</v>
      </c>
      <c r="AI321" s="4">
        <v>64</v>
      </c>
      <c r="AJ321" s="4">
        <v>48</v>
      </c>
      <c r="AK321" s="4" t="s">
        <v>23</v>
      </c>
      <c r="AL321" s="4">
        <v>53</v>
      </c>
      <c r="AM321" s="4">
        <v>125</v>
      </c>
      <c r="AN321" s="4" t="s">
        <v>1546</v>
      </c>
    </row>
    <row r="322" spans="1:40" x14ac:dyDescent="0.3">
      <c r="A322" s="3" t="s">
        <v>3</v>
      </c>
      <c r="B322" s="4">
        <v>1112</v>
      </c>
      <c r="C322" s="4">
        <v>469</v>
      </c>
      <c r="D322" s="4">
        <v>99</v>
      </c>
      <c r="E322" s="4" t="s">
        <v>179</v>
      </c>
      <c r="F322" s="4">
        <v>70</v>
      </c>
      <c r="G322" s="4">
        <v>309</v>
      </c>
      <c r="H322" s="4">
        <v>1200</v>
      </c>
      <c r="I322" s="4" t="s">
        <v>48</v>
      </c>
      <c r="J322" s="4">
        <v>144</v>
      </c>
      <c r="K322" s="4" t="s">
        <v>414</v>
      </c>
      <c r="L322" s="4" t="s">
        <v>440</v>
      </c>
      <c r="M322" s="4">
        <v>276</v>
      </c>
      <c r="N322" s="4">
        <v>184</v>
      </c>
      <c r="O322" s="4">
        <v>1849</v>
      </c>
      <c r="P322" s="4">
        <v>12</v>
      </c>
      <c r="Q322" s="4">
        <v>295</v>
      </c>
      <c r="R322" s="4" t="s">
        <v>49</v>
      </c>
      <c r="S322" s="4">
        <v>0</v>
      </c>
      <c r="T322" s="4" t="s">
        <v>538</v>
      </c>
      <c r="U322" s="4" t="s">
        <v>675</v>
      </c>
      <c r="V322" s="4">
        <v>565</v>
      </c>
      <c r="W322" s="4">
        <v>526</v>
      </c>
      <c r="X322" s="4">
        <v>1810</v>
      </c>
      <c r="Y322" s="4">
        <v>319</v>
      </c>
      <c r="Z322" s="4">
        <v>2928</v>
      </c>
      <c r="AA322" s="4" t="s">
        <v>836</v>
      </c>
      <c r="AB322" s="4" t="s">
        <v>856</v>
      </c>
      <c r="AC322" s="4">
        <v>392</v>
      </c>
      <c r="AD322" s="4">
        <v>479</v>
      </c>
      <c r="AE322" s="4" t="s">
        <v>17</v>
      </c>
      <c r="AF322" s="4">
        <v>7</v>
      </c>
      <c r="AG322" s="4" t="s">
        <v>1007</v>
      </c>
      <c r="AH322" s="4">
        <v>101</v>
      </c>
      <c r="AI322" s="4">
        <v>6</v>
      </c>
      <c r="AJ322" s="4">
        <v>2</v>
      </c>
      <c r="AK322" s="4" t="s">
        <v>1287</v>
      </c>
      <c r="AL322" s="6">
        <v>0.55789999999999995</v>
      </c>
      <c r="AM322" s="4">
        <v>54</v>
      </c>
      <c r="AN322" s="4" t="s">
        <v>1547</v>
      </c>
    </row>
    <row r="323" spans="1:40" x14ac:dyDescent="0.3">
      <c r="A323" s="3" t="s">
        <v>43</v>
      </c>
      <c r="B323" s="4">
        <v>518</v>
      </c>
      <c r="C323" s="4">
        <v>17</v>
      </c>
      <c r="D323" s="4">
        <v>1</v>
      </c>
      <c r="E323" s="4" t="s">
        <v>180</v>
      </c>
      <c r="F323" s="4">
        <v>3</v>
      </c>
      <c r="G323" s="4">
        <v>1</v>
      </c>
      <c r="H323" s="4">
        <v>1122</v>
      </c>
      <c r="I323" s="4" t="s">
        <v>49</v>
      </c>
      <c r="J323" s="4">
        <v>0</v>
      </c>
      <c r="K323" s="4" t="s">
        <v>415</v>
      </c>
      <c r="L323" s="4" t="s">
        <v>441</v>
      </c>
      <c r="M323" s="4">
        <v>177</v>
      </c>
      <c r="N323" s="4">
        <v>1422</v>
      </c>
      <c r="O323" s="4">
        <v>410</v>
      </c>
      <c r="P323" s="4">
        <v>235</v>
      </c>
      <c r="Q323" s="4">
        <v>2</v>
      </c>
      <c r="R323" s="4" t="s">
        <v>224</v>
      </c>
      <c r="S323" s="4">
        <v>689</v>
      </c>
      <c r="T323" s="4" t="s">
        <v>653</v>
      </c>
      <c r="U323" s="4" t="s">
        <v>23</v>
      </c>
      <c r="V323" s="4">
        <v>380</v>
      </c>
      <c r="W323" s="4">
        <v>309</v>
      </c>
      <c r="X323" s="4">
        <v>703</v>
      </c>
      <c r="Y323" s="4">
        <v>164</v>
      </c>
      <c r="Z323" s="4">
        <v>1001</v>
      </c>
      <c r="AA323" s="4" t="s">
        <v>21</v>
      </c>
      <c r="AB323" s="4" t="s">
        <v>857</v>
      </c>
      <c r="AC323" s="4">
        <v>2475</v>
      </c>
      <c r="AD323" s="4">
        <v>32</v>
      </c>
      <c r="AE323" s="4" t="s">
        <v>954</v>
      </c>
      <c r="AF323" s="4">
        <v>15</v>
      </c>
      <c r="AG323" s="4" t="s">
        <v>1008</v>
      </c>
      <c r="AH323" s="4">
        <v>28</v>
      </c>
      <c r="AI323" s="4">
        <v>1</v>
      </c>
      <c r="AJ323" s="4">
        <v>0</v>
      </c>
      <c r="AK323" s="4" t="s">
        <v>538</v>
      </c>
      <c r="AL323" s="4">
        <v>95</v>
      </c>
      <c r="AM323" s="4">
        <v>1</v>
      </c>
      <c r="AN323" s="4" t="s">
        <v>9</v>
      </c>
    </row>
    <row r="324" spans="1:40" x14ac:dyDescent="0.3">
      <c r="A324" s="4" t="s">
        <v>5</v>
      </c>
      <c r="B324" s="4">
        <v>295</v>
      </c>
      <c r="C324" s="4">
        <v>4302</v>
      </c>
      <c r="D324" s="4">
        <v>521</v>
      </c>
      <c r="E324" s="4" t="s">
        <v>31</v>
      </c>
      <c r="F324" s="4">
        <v>1122</v>
      </c>
      <c r="G324" s="4">
        <v>0</v>
      </c>
      <c r="H324" s="4">
        <v>78</v>
      </c>
      <c r="I324" s="4" t="s">
        <v>355</v>
      </c>
      <c r="J324" s="4">
        <v>309</v>
      </c>
      <c r="K324" s="4" t="s">
        <v>416</v>
      </c>
      <c r="L324" s="4" t="s">
        <v>442</v>
      </c>
      <c r="M324" s="4">
        <v>1574</v>
      </c>
      <c r="N324" s="4">
        <v>597</v>
      </c>
      <c r="O324" s="4">
        <v>279</v>
      </c>
      <c r="P324" s="4">
        <v>2</v>
      </c>
      <c r="Q324" s="4">
        <v>1691</v>
      </c>
      <c r="R324" s="4" t="s">
        <v>21</v>
      </c>
      <c r="S324" s="4">
        <v>260</v>
      </c>
      <c r="T324" s="4" t="s">
        <v>654</v>
      </c>
      <c r="U324" s="4" t="s">
        <v>676</v>
      </c>
      <c r="V324" s="4">
        <v>185</v>
      </c>
      <c r="W324" s="4">
        <v>217</v>
      </c>
      <c r="X324" s="4">
        <v>497</v>
      </c>
      <c r="Y324" s="4">
        <v>2165</v>
      </c>
      <c r="Z324" s="4">
        <v>541</v>
      </c>
      <c r="AA324" s="4" t="s">
        <v>26</v>
      </c>
      <c r="AB324" s="4" t="s">
        <v>858</v>
      </c>
      <c r="AC324" s="4">
        <v>843</v>
      </c>
      <c r="AD324" s="4">
        <v>2310</v>
      </c>
      <c r="AE324" s="4" t="s">
        <v>19</v>
      </c>
      <c r="AF324" s="4">
        <v>1</v>
      </c>
      <c r="AG324" s="4" t="s">
        <v>1009</v>
      </c>
      <c r="AH324" s="4">
        <v>4</v>
      </c>
      <c r="AI324" s="4">
        <v>2</v>
      </c>
      <c r="AJ324" s="4">
        <v>419</v>
      </c>
      <c r="AK324" s="4" t="s">
        <v>1288</v>
      </c>
      <c r="AL324" s="4">
        <v>52</v>
      </c>
      <c r="AM324" s="4">
        <v>49</v>
      </c>
      <c r="AN324" s="4" t="s">
        <v>1548</v>
      </c>
    </row>
    <row r="325" spans="1:40" x14ac:dyDescent="0.3">
      <c r="A325" s="4" t="s">
        <v>6</v>
      </c>
      <c r="B325" s="4">
        <v>219</v>
      </c>
      <c r="C325" s="4">
        <v>522</v>
      </c>
      <c r="D325" s="4">
        <v>184</v>
      </c>
      <c r="E325" s="4" t="s">
        <v>181</v>
      </c>
      <c r="F325" s="4">
        <v>435</v>
      </c>
      <c r="G325" s="4">
        <v>123</v>
      </c>
      <c r="H325" s="4">
        <v>0</v>
      </c>
      <c r="I325" s="4">
        <v>1810</v>
      </c>
      <c r="J325" s="4">
        <v>164</v>
      </c>
      <c r="K325" s="4" t="s">
        <v>17</v>
      </c>
      <c r="L325" s="4" t="s">
        <v>443</v>
      </c>
      <c r="M325" s="4">
        <v>447</v>
      </c>
      <c r="N325" s="4">
        <v>411</v>
      </c>
      <c r="O325" s="4">
        <v>131</v>
      </c>
      <c r="P325" s="4">
        <v>1096</v>
      </c>
      <c r="Q325" s="4">
        <v>467</v>
      </c>
      <c r="R325" s="4" t="s">
        <v>26</v>
      </c>
      <c r="S325" s="4">
        <v>428</v>
      </c>
      <c r="T325" s="4" t="s">
        <v>655</v>
      </c>
      <c r="U325" s="4" t="s">
        <v>677</v>
      </c>
      <c r="V325" s="4">
        <v>1240</v>
      </c>
      <c r="W325" s="4">
        <v>1289</v>
      </c>
      <c r="X325" s="4">
        <v>204</v>
      </c>
      <c r="Y325" s="4">
        <v>753</v>
      </c>
      <c r="Z325" s="4">
        <v>460</v>
      </c>
      <c r="AA325" s="4" t="s">
        <v>837</v>
      </c>
      <c r="AB325" s="4" t="s">
        <v>859</v>
      </c>
      <c r="AC325" s="4">
        <v>435</v>
      </c>
      <c r="AD325" s="4">
        <v>971</v>
      </c>
      <c r="AE325" s="4" t="s">
        <v>20</v>
      </c>
      <c r="AF325" s="4">
        <v>181</v>
      </c>
      <c r="AG325" s="4" t="s">
        <v>1010</v>
      </c>
      <c r="AH325" s="4">
        <v>7</v>
      </c>
      <c r="AI325" s="4">
        <v>55</v>
      </c>
      <c r="AJ325" s="4">
        <v>161</v>
      </c>
      <c r="AK325" s="4" t="s">
        <v>538</v>
      </c>
      <c r="AL325" s="4">
        <v>1</v>
      </c>
      <c r="AM325" s="4">
        <v>4</v>
      </c>
      <c r="AN325" s="4" t="s">
        <v>9</v>
      </c>
    </row>
    <row r="326" spans="1:40" x14ac:dyDescent="0.3">
      <c r="A326" s="4" t="s">
        <v>7</v>
      </c>
      <c r="B326" s="4">
        <v>4</v>
      </c>
      <c r="C326" s="4">
        <v>353</v>
      </c>
      <c r="D326" s="4">
        <v>23</v>
      </c>
      <c r="E326" s="4" t="s">
        <v>21</v>
      </c>
      <c r="F326" s="4">
        <v>108</v>
      </c>
      <c r="G326" s="4">
        <v>119</v>
      </c>
      <c r="H326" s="4">
        <v>591</v>
      </c>
      <c r="I326" s="4">
        <v>625</v>
      </c>
      <c r="J326" s="4">
        <v>145</v>
      </c>
      <c r="K326" s="4" t="s">
        <v>417</v>
      </c>
      <c r="L326" s="4" t="s">
        <v>444</v>
      </c>
      <c r="M326" s="4">
        <v>298</v>
      </c>
      <c r="N326" s="4">
        <v>186</v>
      </c>
      <c r="O326" s="4">
        <v>1849</v>
      </c>
      <c r="P326" s="4">
        <v>382</v>
      </c>
      <c r="Q326" s="4">
        <v>260</v>
      </c>
      <c r="R326" s="4" t="s">
        <v>47</v>
      </c>
      <c r="S326" s="4">
        <v>1</v>
      </c>
      <c r="T326" s="4" t="s">
        <v>656</v>
      </c>
      <c r="U326" s="4" t="s">
        <v>678</v>
      </c>
      <c r="V326" s="4">
        <v>253</v>
      </c>
      <c r="W326" s="4">
        <v>524</v>
      </c>
      <c r="X326" s="4">
        <v>2</v>
      </c>
      <c r="Y326" s="4">
        <v>456</v>
      </c>
      <c r="Z326" s="4">
        <v>3325</v>
      </c>
      <c r="AA326" s="4" t="s">
        <v>31</v>
      </c>
      <c r="AB326" s="4" t="s">
        <v>860</v>
      </c>
      <c r="AC326" s="4">
        <v>408</v>
      </c>
      <c r="AD326" s="4">
        <v>234</v>
      </c>
      <c r="AE326" s="4" t="s">
        <v>21</v>
      </c>
      <c r="AF326" s="4">
        <v>33</v>
      </c>
      <c r="AG326" s="4" t="s">
        <v>17</v>
      </c>
      <c r="AH326" s="4">
        <v>62</v>
      </c>
      <c r="AI326" s="4">
        <v>0</v>
      </c>
      <c r="AJ326" s="6">
        <v>0.38419999999999999</v>
      </c>
      <c r="AK326" s="4" t="s">
        <v>1289</v>
      </c>
      <c r="AL326" s="4">
        <v>45</v>
      </c>
      <c r="AM326" s="4">
        <v>0</v>
      </c>
      <c r="AN326" s="4" t="s">
        <v>1549</v>
      </c>
    </row>
    <row r="327" spans="1:40" x14ac:dyDescent="0.3">
      <c r="A327" s="4" t="s">
        <v>8</v>
      </c>
      <c r="B327" s="4">
        <v>1112</v>
      </c>
      <c r="C327" s="4">
        <v>169</v>
      </c>
      <c r="D327" s="4">
        <v>1</v>
      </c>
      <c r="E327" s="4" t="s">
        <v>26</v>
      </c>
      <c r="F327" s="4">
        <v>9</v>
      </c>
      <c r="G327" s="4">
        <v>4</v>
      </c>
      <c r="H327" s="4">
        <v>108</v>
      </c>
      <c r="I327" s="4">
        <v>369</v>
      </c>
      <c r="J327" s="4">
        <v>0</v>
      </c>
      <c r="K327" s="4" t="s">
        <v>418</v>
      </c>
      <c r="L327" s="4" t="s">
        <v>445</v>
      </c>
      <c r="M327" s="4">
        <v>149</v>
      </c>
      <c r="N327" s="4">
        <v>1401</v>
      </c>
      <c r="O327" s="4">
        <v>412</v>
      </c>
      <c r="P327" s="4">
        <v>174</v>
      </c>
      <c r="Q327" s="4">
        <v>207</v>
      </c>
      <c r="R327" s="4" t="s">
        <v>48</v>
      </c>
      <c r="S327" s="4">
        <v>13051</v>
      </c>
      <c r="T327" s="4" t="s">
        <v>657</v>
      </c>
      <c r="U327" s="4" t="s">
        <v>679</v>
      </c>
      <c r="V327" s="4">
        <v>162</v>
      </c>
      <c r="W327" s="4">
        <v>307</v>
      </c>
      <c r="X327" s="4">
        <v>1810</v>
      </c>
      <c r="Y327" s="4">
        <v>297</v>
      </c>
      <c r="Z327" s="4">
        <v>1185</v>
      </c>
      <c r="AA327" s="4" t="s">
        <v>838</v>
      </c>
      <c r="AB327" s="4" t="s">
        <v>861</v>
      </c>
      <c r="AC327" s="4">
        <v>2495</v>
      </c>
      <c r="AD327" s="4">
        <v>43</v>
      </c>
      <c r="AE327" s="4" t="s">
        <v>26</v>
      </c>
      <c r="AF327" s="4">
        <v>33</v>
      </c>
      <c r="AG327" s="4" t="s">
        <v>1011</v>
      </c>
      <c r="AH327" s="4">
        <v>0</v>
      </c>
      <c r="AI327" s="4">
        <v>127</v>
      </c>
      <c r="AJ327" s="4">
        <v>419</v>
      </c>
      <c r="AK327" s="4" t="s">
        <v>9</v>
      </c>
      <c r="AL327" s="4">
        <v>4</v>
      </c>
      <c r="AM327" s="4">
        <v>0</v>
      </c>
      <c r="AN327" s="4" t="s">
        <v>1550</v>
      </c>
    </row>
    <row r="328" spans="1:40" x14ac:dyDescent="0.3">
      <c r="A328" s="4" t="s">
        <v>9</v>
      </c>
      <c r="B328" s="4">
        <v>512</v>
      </c>
      <c r="C328" s="4">
        <v>1279</v>
      </c>
      <c r="D328" s="4">
        <v>18</v>
      </c>
      <c r="E328" s="4" t="s">
        <v>182</v>
      </c>
      <c r="F328" s="4">
        <v>21</v>
      </c>
      <c r="G328" s="4">
        <v>0</v>
      </c>
      <c r="H328" s="4">
        <v>16</v>
      </c>
      <c r="I328" s="4">
        <v>256</v>
      </c>
      <c r="J328" s="4">
        <v>600</v>
      </c>
      <c r="K328" s="4" t="s">
        <v>419</v>
      </c>
      <c r="L328" s="4" t="s">
        <v>446</v>
      </c>
      <c r="M328" s="4">
        <v>2171</v>
      </c>
      <c r="N328" s="4">
        <v>504</v>
      </c>
      <c r="O328" s="4">
        <v>279</v>
      </c>
      <c r="P328" s="4">
        <v>207</v>
      </c>
      <c r="Q328" s="4">
        <v>1905</v>
      </c>
      <c r="R328" s="4" t="s">
        <v>49</v>
      </c>
      <c r="S328" s="4">
        <v>8067</v>
      </c>
      <c r="T328" s="4" t="s">
        <v>658</v>
      </c>
      <c r="U328" s="4" t="s">
        <v>680</v>
      </c>
      <c r="V328" s="4">
        <v>91</v>
      </c>
      <c r="W328" s="4">
        <v>217</v>
      </c>
      <c r="X328" s="4">
        <v>703</v>
      </c>
      <c r="Y328" s="4">
        <v>2165</v>
      </c>
      <c r="Z328" s="4">
        <v>781</v>
      </c>
      <c r="AA328" s="4">
        <v>1681</v>
      </c>
      <c r="AB328" s="4" t="s">
        <v>862</v>
      </c>
      <c r="AC328" s="4">
        <v>788</v>
      </c>
      <c r="AD328" s="4">
        <v>84</v>
      </c>
      <c r="AE328" s="4" t="s">
        <v>47</v>
      </c>
      <c r="AF328" s="4">
        <v>0</v>
      </c>
      <c r="AG328" s="4" t="s">
        <v>1012</v>
      </c>
      <c r="AH328" s="4">
        <v>290</v>
      </c>
      <c r="AI328" s="4">
        <v>0</v>
      </c>
      <c r="AJ328" s="4">
        <v>159</v>
      </c>
      <c r="AK328" s="4" t="s">
        <v>1290</v>
      </c>
      <c r="AL328" s="4">
        <v>2</v>
      </c>
      <c r="AM328" s="4">
        <v>213</v>
      </c>
      <c r="AN328" s="4" t="s">
        <v>1551</v>
      </c>
    </row>
    <row r="329" spans="1:40" x14ac:dyDescent="0.3">
      <c r="A329" s="4" t="s">
        <v>10</v>
      </c>
      <c r="B329" s="4">
        <v>188</v>
      </c>
      <c r="C329" s="4">
        <v>469</v>
      </c>
      <c r="D329" s="4">
        <v>142</v>
      </c>
      <c r="E329" s="4" t="s">
        <v>183</v>
      </c>
      <c r="F329" s="4">
        <v>296</v>
      </c>
      <c r="G329" s="4">
        <v>850</v>
      </c>
      <c r="H329" s="4">
        <v>31</v>
      </c>
      <c r="I329" s="4">
        <v>1810</v>
      </c>
      <c r="J329" s="4">
        <v>314</v>
      </c>
      <c r="K329" s="4" t="s">
        <v>420</v>
      </c>
      <c r="L329" s="4" t="s">
        <v>17</v>
      </c>
      <c r="M329" s="4">
        <v>485</v>
      </c>
      <c r="N329" s="4">
        <v>349</v>
      </c>
      <c r="O329" s="4">
        <v>133</v>
      </c>
      <c r="P329" s="4">
        <v>1</v>
      </c>
      <c r="Q329" s="4">
        <v>472</v>
      </c>
      <c r="R329" s="4" t="s">
        <v>225</v>
      </c>
      <c r="S329" s="4">
        <v>2985</v>
      </c>
      <c r="T329" s="4" t="s">
        <v>659</v>
      </c>
      <c r="U329" s="4" t="s">
        <v>681</v>
      </c>
      <c r="V329" s="4">
        <v>1240</v>
      </c>
      <c r="W329" s="4">
        <v>2010</v>
      </c>
      <c r="X329" s="4">
        <v>406</v>
      </c>
      <c r="Y329" s="4">
        <v>751</v>
      </c>
      <c r="Z329" s="4">
        <v>404</v>
      </c>
      <c r="AA329" s="4">
        <v>854</v>
      </c>
      <c r="AB329" s="4" t="s">
        <v>863</v>
      </c>
      <c r="AC329" s="4">
        <v>415</v>
      </c>
      <c r="AD329" s="4">
        <v>609</v>
      </c>
      <c r="AE329" s="4" t="s">
        <v>48</v>
      </c>
      <c r="AF329" s="4">
        <v>0</v>
      </c>
      <c r="AG329" s="4" t="s">
        <v>11</v>
      </c>
      <c r="AH329" s="4">
        <v>103</v>
      </c>
      <c r="AI329" s="4">
        <v>0</v>
      </c>
      <c r="AJ329" s="4">
        <v>3</v>
      </c>
      <c r="AK329" s="4" t="s">
        <v>1291</v>
      </c>
      <c r="AL329" s="4">
        <v>0</v>
      </c>
      <c r="AM329" s="4">
        <v>107</v>
      </c>
      <c r="AN329" s="4" t="s">
        <v>11</v>
      </c>
    </row>
    <row r="330" spans="1:40" x14ac:dyDescent="0.3">
      <c r="A330" s="4" t="s">
        <v>11</v>
      </c>
      <c r="B330" s="4">
        <v>318</v>
      </c>
      <c r="C330" s="4">
        <v>463</v>
      </c>
      <c r="D330" s="4">
        <v>0</v>
      </c>
      <c r="E330" s="4" t="s">
        <v>31</v>
      </c>
      <c r="F330" s="4">
        <v>1</v>
      </c>
      <c r="G330" s="4">
        <v>186</v>
      </c>
      <c r="H330" s="4">
        <v>435</v>
      </c>
      <c r="I330" s="4">
        <v>607</v>
      </c>
      <c r="J330" s="4">
        <v>286</v>
      </c>
      <c r="K330" s="4" t="s">
        <v>421</v>
      </c>
      <c r="L330" s="4" t="s">
        <v>447</v>
      </c>
      <c r="M330" s="4">
        <v>288</v>
      </c>
      <c r="N330" s="4">
        <v>155</v>
      </c>
      <c r="O330" s="4">
        <v>1250</v>
      </c>
      <c r="P330" s="4">
        <v>1516</v>
      </c>
      <c r="Q330" s="4">
        <v>194</v>
      </c>
      <c r="R330" s="4">
        <v>1321</v>
      </c>
      <c r="S330" s="4">
        <v>124</v>
      </c>
      <c r="T330" s="4" t="s">
        <v>17</v>
      </c>
      <c r="U330" s="4" t="s">
        <v>17</v>
      </c>
      <c r="V330" s="4">
        <v>257</v>
      </c>
      <c r="W330" s="4">
        <v>815</v>
      </c>
      <c r="X330" s="4">
        <v>296</v>
      </c>
      <c r="Y330" s="4">
        <v>463</v>
      </c>
      <c r="Z330" s="4">
        <v>3325</v>
      </c>
      <c r="AA330" s="4">
        <v>361</v>
      </c>
      <c r="AB330" s="4" t="s">
        <v>23</v>
      </c>
      <c r="AC330" s="4">
        <v>373</v>
      </c>
      <c r="AD330" s="4">
        <v>1</v>
      </c>
      <c r="AE330" s="4" t="s">
        <v>49</v>
      </c>
      <c r="AF330" s="4">
        <v>2139</v>
      </c>
      <c r="AG330" s="4" t="s">
        <v>1013</v>
      </c>
      <c r="AH330" s="4">
        <v>53</v>
      </c>
      <c r="AI330" s="4">
        <v>0</v>
      </c>
      <c r="AJ330" s="4">
        <v>70</v>
      </c>
      <c r="AK330" s="4" t="s">
        <v>17</v>
      </c>
      <c r="AL330" s="4">
        <v>333</v>
      </c>
      <c r="AM330" s="6">
        <v>0.50229999999999997</v>
      </c>
      <c r="AN330" s="4" t="s">
        <v>1552</v>
      </c>
    </row>
    <row r="331" spans="1:40" x14ac:dyDescent="0.3">
      <c r="A331" s="4" t="s">
        <v>12</v>
      </c>
      <c r="B331" s="4">
        <v>6</v>
      </c>
      <c r="C331" s="4">
        <v>6</v>
      </c>
      <c r="D331" s="4">
        <v>521</v>
      </c>
      <c r="E331" s="4" t="s">
        <v>184</v>
      </c>
      <c r="F331" s="4">
        <v>1122</v>
      </c>
      <c r="G331" s="4">
        <v>13</v>
      </c>
      <c r="H331" s="4">
        <v>1</v>
      </c>
      <c r="I331" s="4">
        <v>336</v>
      </c>
      <c r="J331" s="4">
        <v>0</v>
      </c>
      <c r="K331" s="4" t="s">
        <v>17</v>
      </c>
      <c r="L331" s="4" t="s">
        <v>19</v>
      </c>
      <c r="M331" s="4">
        <v>197</v>
      </c>
      <c r="N331" s="4">
        <v>1401</v>
      </c>
      <c r="O331" s="4">
        <v>329</v>
      </c>
      <c r="P331" s="4">
        <v>694</v>
      </c>
      <c r="Q331" s="4">
        <v>274</v>
      </c>
      <c r="R331" s="4">
        <v>396</v>
      </c>
      <c r="S331" s="4">
        <v>345</v>
      </c>
      <c r="T331" s="4" t="s">
        <v>660</v>
      </c>
      <c r="U331" s="4" t="s">
        <v>682</v>
      </c>
      <c r="V331" s="4">
        <v>161</v>
      </c>
      <c r="W331" s="4">
        <v>552</v>
      </c>
      <c r="X331" s="4">
        <v>1</v>
      </c>
      <c r="Y331" s="4">
        <v>288</v>
      </c>
      <c r="Z331" s="4">
        <v>1243</v>
      </c>
      <c r="AA331" s="4">
        <v>490</v>
      </c>
      <c r="AB331" s="4" t="s">
        <v>864</v>
      </c>
      <c r="AC331" s="4">
        <v>2495</v>
      </c>
      <c r="AD331" s="4">
        <v>2310</v>
      </c>
      <c r="AE331" s="4" t="s">
        <v>50</v>
      </c>
      <c r="AF331" s="4">
        <v>1083</v>
      </c>
      <c r="AG331" s="4" t="s">
        <v>1014</v>
      </c>
      <c r="AH331" s="4">
        <v>50</v>
      </c>
      <c r="AI331" s="4">
        <v>0</v>
      </c>
      <c r="AJ331" s="4">
        <v>83</v>
      </c>
      <c r="AK331" s="4" t="s">
        <v>1292</v>
      </c>
      <c r="AL331" s="4">
        <v>168</v>
      </c>
      <c r="AM331" s="4">
        <v>213</v>
      </c>
      <c r="AN331" s="4" t="s">
        <v>9</v>
      </c>
    </row>
    <row r="332" spans="1:40" x14ac:dyDescent="0.3">
      <c r="A332" s="4" t="s">
        <v>13</v>
      </c>
      <c r="B332" s="4">
        <v>0</v>
      </c>
      <c r="C332" s="4">
        <v>1279</v>
      </c>
      <c r="D332" s="4">
        <v>180</v>
      </c>
      <c r="E332" s="4">
        <v>559</v>
      </c>
      <c r="F332" s="4">
        <v>427</v>
      </c>
      <c r="G332" s="4">
        <v>60</v>
      </c>
      <c r="H332" s="4">
        <v>0</v>
      </c>
      <c r="I332" s="4">
        <v>271</v>
      </c>
      <c r="J332" s="4">
        <v>604</v>
      </c>
      <c r="K332" s="4" t="s">
        <v>422</v>
      </c>
      <c r="L332" s="4" t="s">
        <v>20</v>
      </c>
      <c r="M332" s="4">
        <v>2171</v>
      </c>
      <c r="N332" s="4">
        <v>505</v>
      </c>
      <c r="O332" s="4">
        <v>226</v>
      </c>
      <c r="P332" s="4">
        <v>317</v>
      </c>
      <c r="Q332" s="4">
        <v>4</v>
      </c>
      <c r="R332" s="4">
        <v>281</v>
      </c>
      <c r="S332" s="4">
        <v>4579</v>
      </c>
      <c r="T332" s="4" t="s">
        <v>19</v>
      </c>
      <c r="U332" s="4" t="s">
        <v>19</v>
      </c>
      <c r="V332" s="4">
        <v>96</v>
      </c>
      <c r="W332" s="4">
        <v>263</v>
      </c>
      <c r="X332" s="4">
        <v>1426</v>
      </c>
      <c r="Y332" s="4">
        <v>1350</v>
      </c>
      <c r="Z332" s="4">
        <v>672</v>
      </c>
      <c r="AA332" s="4">
        <v>3</v>
      </c>
      <c r="AB332" s="4" t="s">
        <v>865</v>
      </c>
      <c r="AC332" s="4">
        <v>788</v>
      </c>
      <c r="AD332" s="4">
        <v>826</v>
      </c>
      <c r="AE332" s="4" t="s">
        <v>21</v>
      </c>
      <c r="AF332" s="4">
        <v>33</v>
      </c>
      <c r="AG332" s="4" t="s">
        <v>1015</v>
      </c>
      <c r="AH332" s="4">
        <v>0</v>
      </c>
      <c r="AI332" s="4">
        <v>0</v>
      </c>
      <c r="AJ332" s="4">
        <v>1</v>
      </c>
      <c r="AK332" s="4" t="s">
        <v>19</v>
      </c>
      <c r="AL332" s="6">
        <v>0.50449999999999995</v>
      </c>
      <c r="AM332" s="4">
        <v>105</v>
      </c>
      <c r="AN332" s="4" t="s">
        <v>1553</v>
      </c>
    </row>
    <row r="333" spans="1:40" x14ac:dyDescent="0.3">
      <c r="A333" s="4" t="s">
        <v>9</v>
      </c>
      <c r="B333" s="4">
        <v>1178</v>
      </c>
      <c r="C333" s="4">
        <v>490</v>
      </c>
      <c r="D333" s="4">
        <v>120</v>
      </c>
      <c r="E333" s="4">
        <v>168</v>
      </c>
      <c r="F333" s="4">
        <v>320</v>
      </c>
      <c r="G333" s="4">
        <v>588</v>
      </c>
      <c r="H333" s="4">
        <v>180</v>
      </c>
      <c r="I333" s="4">
        <v>1454</v>
      </c>
      <c r="J333" s="4">
        <v>329</v>
      </c>
      <c r="K333" s="4" t="s">
        <v>19</v>
      </c>
      <c r="L333" s="4" t="s">
        <v>21</v>
      </c>
      <c r="M333" s="4">
        <v>476</v>
      </c>
      <c r="N333" s="4">
        <v>338</v>
      </c>
      <c r="O333" s="4">
        <v>103</v>
      </c>
      <c r="P333" s="4">
        <v>7</v>
      </c>
      <c r="Q333" s="4">
        <v>1905</v>
      </c>
      <c r="R333" s="4">
        <v>115</v>
      </c>
      <c r="S333" s="4">
        <v>34</v>
      </c>
      <c r="T333" s="4" t="s">
        <v>20</v>
      </c>
      <c r="U333" s="4" t="s">
        <v>20</v>
      </c>
      <c r="V333" s="4">
        <v>1803</v>
      </c>
      <c r="W333" s="4">
        <v>2010</v>
      </c>
      <c r="X333" s="4">
        <v>566</v>
      </c>
      <c r="Y333" s="4">
        <v>468</v>
      </c>
      <c r="Z333" s="4">
        <v>571</v>
      </c>
      <c r="AA333" s="4">
        <v>1681</v>
      </c>
      <c r="AB333" s="4" t="s">
        <v>866</v>
      </c>
      <c r="AC333" s="4">
        <v>410</v>
      </c>
      <c r="AD333" s="4">
        <v>781</v>
      </c>
      <c r="AE333" s="4" t="s">
        <v>26</v>
      </c>
      <c r="AF333" s="4">
        <v>128</v>
      </c>
      <c r="AG333" s="4" t="s">
        <v>17</v>
      </c>
      <c r="AH333" s="4">
        <v>688</v>
      </c>
      <c r="AI333" s="4">
        <v>0</v>
      </c>
      <c r="AJ333" s="4">
        <v>2</v>
      </c>
      <c r="AK333" s="4" t="s">
        <v>20</v>
      </c>
      <c r="AL333" s="4">
        <v>333</v>
      </c>
      <c r="AM333" s="4">
        <v>3</v>
      </c>
      <c r="AN333" s="4" t="s">
        <v>1554</v>
      </c>
    </row>
    <row r="334" spans="1:40" x14ac:dyDescent="0.3">
      <c r="A334" s="4" t="s">
        <v>14</v>
      </c>
      <c r="B334" s="4">
        <v>679</v>
      </c>
      <c r="C334" s="4">
        <v>250</v>
      </c>
      <c r="D334" s="4">
        <v>59</v>
      </c>
      <c r="E334" s="4">
        <v>133</v>
      </c>
      <c r="F334" s="4">
        <v>106</v>
      </c>
      <c r="G334" s="4">
        <v>3</v>
      </c>
      <c r="H334" s="4">
        <v>171</v>
      </c>
      <c r="I334" s="4">
        <v>538</v>
      </c>
      <c r="J334" s="4">
        <v>275</v>
      </c>
      <c r="K334" s="4" t="s">
        <v>20</v>
      </c>
      <c r="L334" s="4" t="s">
        <v>26</v>
      </c>
      <c r="M334" s="4">
        <v>318</v>
      </c>
      <c r="N334" s="4">
        <v>167</v>
      </c>
      <c r="O334" s="4">
        <v>1250</v>
      </c>
      <c r="P334" s="4">
        <v>18</v>
      </c>
      <c r="Q334" s="4">
        <v>463</v>
      </c>
      <c r="R334" s="4">
        <v>1321</v>
      </c>
      <c r="S334" s="4">
        <v>13051</v>
      </c>
      <c r="T334" s="4" t="s">
        <v>21</v>
      </c>
      <c r="U334" s="4" t="s">
        <v>21</v>
      </c>
      <c r="V334" s="4">
        <v>597</v>
      </c>
      <c r="W334" s="4">
        <v>806</v>
      </c>
      <c r="X334" s="4">
        <v>415</v>
      </c>
      <c r="Y334" s="4">
        <v>287</v>
      </c>
      <c r="Z334" s="4">
        <v>2720</v>
      </c>
      <c r="AA334" s="4">
        <v>720</v>
      </c>
      <c r="AB334" s="4" t="s">
        <v>867</v>
      </c>
      <c r="AC334" s="4">
        <v>378</v>
      </c>
      <c r="AD334" s="4">
        <v>45</v>
      </c>
      <c r="AE334" s="4" t="s">
        <v>47</v>
      </c>
      <c r="AF334" s="4">
        <v>882</v>
      </c>
      <c r="AG334" s="4" t="s">
        <v>1016</v>
      </c>
      <c r="AH334" s="4">
        <v>326</v>
      </c>
      <c r="AI334" s="4">
        <v>286</v>
      </c>
      <c r="AJ334" s="4">
        <v>223</v>
      </c>
      <c r="AK334" s="4" t="s">
        <v>21</v>
      </c>
      <c r="AL334" s="4">
        <v>166</v>
      </c>
      <c r="AM334" s="4">
        <v>78</v>
      </c>
      <c r="AN334" s="4" t="s">
        <v>23</v>
      </c>
    </row>
    <row r="335" spans="1:40" x14ac:dyDescent="0.3">
      <c r="A335" s="4" t="s">
        <v>15</v>
      </c>
      <c r="B335" s="4">
        <v>495</v>
      </c>
      <c r="C335" s="4">
        <v>240</v>
      </c>
      <c r="D335" s="4">
        <v>1</v>
      </c>
      <c r="E335" s="4">
        <v>31</v>
      </c>
      <c r="F335" s="4">
        <v>1</v>
      </c>
      <c r="G335" s="4">
        <v>0</v>
      </c>
      <c r="H335" s="4">
        <v>9</v>
      </c>
      <c r="I335" s="4">
        <v>346</v>
      </c>
      <c r="J335" s="4">
        <v>11229</v>
      </c>
      <c r="K335" s="4" t="s">
        <v>21</v>
      </c>
      <c r="L335" s="4" t="s">
        <v>47</v>
      </c>
      <c r="M335" s="4">
        <v>158</v>
      </c>
      <c r="N335" s="4">
        <v>2768</v>
      </c>
      <c r="O335" s="4">
        <v>327</v>
      </c>
      <c r="P335" s="4">
        <v>350</v>
      </c>
      <c r="Q335" s="4">
        <v>280</v>
      </c>
      <c r="R335" s="4">
        <v>400</v>
      </c>
      <c r="S335" s="4">
        <v>7750</v>
      </c>
      <c r="T335" s="4" t="s">
        <v>26</v>
      </c>
      <c r="U335" s="4" t="s">
        <v>26</v>
      </c>
      <c r="V335" s="4">
        <v>358</v>
      </c>
      <c r="W335" s="4">
        <v>547</v>
      </c>
      <c r="X335" s="4">
        <v>151</v>
      </c>
      <c r="Y335" s="4">
        <v>181</v>
      </c>
      <c r="Z335" s="4">
        <v>812</v>
      </c>
      <c r="AA335" s="4">
        <v>685</v>
      </c>
      <c r="AB335" s="4" t="s">
        <v>17</v>
      </c>
      <c r="AC335" s="4">
        <v>1356</v>
      </c>
      <c r="AD335" s="4">
        <v>1217</v>
      </c>
      <c r="AE335" s="4" t="s">
        <v>48</v>
      </c>
      <c r="AF335" s="4">
        <v>13</v>
      </c>
      <c r="AG335" s="4" t="s">
        <v>19</v>
      </c>
      <c r="AH335" s="4">
        <v>90</v>
      </c>
      <c r="AI335" s="4">
        <v>91</v>
      </c>
      <c r="AJ335" s="4">
        <v>78</v>
      </c>
      <c r="AK335" s="4" t="s">
        <v>26</v>
      </c>
      <c r="AL335" s="4">
        <v>1</v>
      </c>
      <c r="AM335" s="4">
        <v>21</v>
      </c>
      <c r="AN335" s="4" t="s">
        <v>1555</v>
      </c>
    </row>
    <row r="336" spans="1:40" x14ac:dyDescent="0.3">
      <c r="A336" s="4" t="s">
        <v>16</v>
      </c>
      <c r="B336" s="4">
        <v>4</v>
      </c>
      <c r="C336" s="4">
        <v>0</v>
      </c>
      <c r="D336" s="4">
        <v>0</v>
      </c>
      <c r="E336" s="4">
        <v>4</v>
      </c>
      <c r="F336" s="4">
        <v>0</v>
      </c>
      <c r="G336" s="4">
        <v>723</v>
      </c>
      <c r="H336" s="4">
        <v>0</v>
      </c>
      <c r="I336" s="4">
        <v>192</v>
      </c>
      <c r="J336" s="4">
        <v>5367</v>
      </c>
      <c r="K336" s="4" t="s">
        <v>26</v>
      </c>
      <c r="L336" s="4" t="s">
        <v>48</v>
      </c>
      <c r="M336" s="4">
        <v>0</v>
      </c>
      <c r="N336" s="4">
        <v>956</v>
      </c>
      <c r="O336" s="4">
        <v>211</v>
      </c>
      <c r="P336" s="4">
        <v>2</v>
      </c>
      <c r="Q336" s="4">
        <v>183</v>
      </c>
      <c r="R336" s="4">
        <v>281</v>
      </c>
      <c r="S336" s="4">
        <v>3449</v>
      </c>
      <c r="T336" s="4" t="s">
        <v>47</v>
      </c>
      <c r="U336" s="4" t="s">
        <v>47</v>
      </c>
      <c r="V336" s="4">
        <v>239</v>
      </c>
      <c r="W336" s="4">
        <v>259</v>
      </c>
      <c r="X336" s="4">
        <v>0</v>
      </c>
      <c r="Y336" s="4">
        <v>1350</v>
      </c>
      <c r="Z336" s="4">
        <v>509</v>
      </c>
      <c r="AA336" s="4">
        <v>35</v>
      </c>
      <c r="AB336" s="4" t="s">
        <v>868</v>
      </c>
      <c r="AC336" s="4">
        <v>421</v>
      </c>
      <c r="AD336" s="4">
        <v>470</v>
      </c>
      <c r="AE336" s="4" t="s">
        <v>49</v>
      </c>
      <c r="AF336" s="4">
        <v>0</v>
      </c>
      <c r="AG336" s="4" t="s">
        <v>20</v>
      </c>
      <c r="AH336" s="4">
        <v>8</v>
      </c>
      <c r="AI336" s="4">
        <v>29</v>
      </c>
      <c r="AJ336" s="6">
        <v>0.3498</v>
      </c>
      <c r="AK336" s="4" t="s">
        <v>35</v>
      </c>
      <c r="AL336" s="4">
        <v>126</v>
      </c>
      <c r="AM336" s="4">
        <v>1</v>
      </c>
      <c r="AN336" s="4" t="s">
        <v>1556</v>
      </c>
    </row>
    <row r="337" spans="1:40" x14ac:dyDescent="0.3">
      <c r="A337" s="4" t="s">
        <v>17</v>
      </c>
      <c r="B337" s="4">
        <v>0</v>
      </c>
      <c r="C337" s="4">
        <v>925</v>
      </c>
      <c r="D337" s="4">
        <v>989</v>
      </c>
      <c r="E337" s="4">
        <v>559</v>
      </c>
      <c r="F337" s="4">
        <v>1819</v>
      </c>
      <c r="G337" s="4">
        <v>681</v>
      </c>
      <c r="H337" s="4">
        <v>520</v>
      </c>
      <c r="I337" s="4">
        <v>1454</v>
      </c>
      <c r="J337" s="4">
        <v>2690</v>
      </c>
      <c r="K337" s="4" t="s">
        <v>426</v>
      </c>
      <c r="L337" s="4" t="s">
        <v>49</v>
      </c>
      <c r="M337" s="4">
        <v>1275</v>
      </c>
      <c r="N337" s="4">
        <v>652</v>
      </c>
      <c r="O337" s="4">
        <v>116</v>
      </c>
      <c r="P337" s="4">
        <v>1516</v>
      </c>
      <c r="Q337" s="4">
        <v>1854</v>
      </c>
      <c r="R337" s="4">
        <v>119</v>
      </c>
      <c r="S337" s="4">
        <v>4276</v>
      </c>
      <c r="T337" s="4" t="s">
        <v>48</v>
      </c>
      <c r="U337" s="4" t="s">
        <v>48</v>
      </c>
      <c r="V337" s="4">
        <v>1803</v>
      </c>
      <c r="W337" s="4">
        <v>2147</v>
      </c>
      <c r="X337" s="4">
        <v>1426</v>
      </c>
      <c r="Y337" s="4">
        <v>468</v>
      </c>
      <c r="Z337" s="4">
        <v>303</v>
      </c>
      <c r="AA337" s="4">
        <v>1989</v>
      </c>
      <c r="AB337" s="4" t="s">
        <v>19</v>
      </c>
      <c r="AC337" s="4">
        <v>231</v>
      </c>
      <c r="AD337" s="4">
        <v>103</v>
      </c>
      <c r="AE337" s="4" t="s">
        <v>52</v>
      </c>
      <c r="AF337" s="4">
        <v>1741</v>
      </c>
      <c r="AG337" s="4" t="s">
        <v>21</v>
      </c>
      <c r="AH337" s="4">
        <v>7</v>
      </c>
      <c r="AI337" s="4">
        <v>1</v>
      </c>
      <c r="AJ337" s="4">
        <v>223</v>
      </c>
      <c r="AK337" s="4" t="s">
        <v>36</v>
      </c>
      <c r="AL337" s="4">
        <v>38</v>
      </c>
      <c r="AM337" s="4">
        <v>2</v>
      </c>
      <c r="AN337" s="4" t="s">
        <v>17</v>
      </c>
    </row>
    <row r="338" spans="1:40" x14ac:dyDescent="0.3">
      <c r="A338" s="4" t="s">
        <v>18</v>
      </c>
      <c r="B338" s="4">
        <v>1168</v>
      </c>
      <c r="C338" s="4">
        <v>889</v>
      </c>
      <c r="D338" s="4">
        <v>270</v>
      </c>
      <c r="E338" s="4">
        <v>164</v>
      </c>
      <c r="F338" s="4">
        <v>424</v>
      </c>
      <c r="G338" s="4">
        <v>42</v>
      </c>
      <c r="H338" s="4">
        <v>101</v>
      </c>
      <c r="I338" s="4">
        <v>520</v>
      </c>
      <c r="J338" s="4">
        <v>2677</v>
      </c>
      <c r="K338" s="4" t="s">
        <v>31</v>
      </c>
      <c r="L338" s="4" t="s">
        <v>352</v>
      </c>
      <c r="M338" s="4">
        <v>844</v>
      </c>
      <c r="N338" s="4">
        <v>304</v>
      </c>
      <c r="O338" s="4">
        <v>0</v>
      </c>
      <c r="P338" s="4">
        <v>690</v>
      </c>
      <c r="Q338" s="4">
        <v>644</v>
      </c>
      <c r="R338" s="4">
        <v>2634</v>
      </c>
      <c r="S338" s="4">
        <v>25</v>
      </c>
      <c r="T338" s="4" t="s">
        <v>49</v>
      </c>
      <c r="U338" s="4" t="s">
        <v>49</v>
      </c>
      <c r="V338" s="4">
        <v>593</v>
      </c>
      <c r="W338" s="4">
        <v>830</v>
      </c>
      <c r="X338" s="4">
        <v>562</v>
      </c>
      <c r="Y338" s="4">
        <v>291</v>
      </c>
      <c r="Z338" s="4">
        <v>2720</v>
      </c>
      <c r="AA338" s="4">
        <v>972</v>
      </c>
      <c r="AB338" s="4" t="s">
        <v>20</v>
      </c>
      <c r="AC338" s="4">
        <v>190</v>
      </c>
      <c r="AD338" s="4">
        <v>10</v>
      </c>
      <c r="AE338" s="4">
        <v>1933</v>
      </c>
      <c r="AF338" s="4">
        <v>1662</v>
      </c>
      <c r="AG338" s="4" t="s">
        <v>26</v>
      </c>
      <c r="AH338" s="4">
        <v>221</v>
      </c>
      <c r="AI338" s="4">
        <v>2</v>
      </c>
      <c r="AJ338" s="4">
        <v>78</v>
      </c>
      <c r="AK338" s="4" t="s">
        <v>37</v>
      </c>
      <c r="AL338" s="4">
        <v>1</v>
      </c>
      <c r="AM338" s="4">
        <v>72</v>
      </c>
      <c r="AN338" s="4" t="s">
        <v>1557</v>
      </c>
    </row>
    <row r="339" spans="1:40" ht="18" x14ac:dyDescent="0.35">
      <c r="A339" s="4" t="s">
        <v>19</v>
      </c>
      <c r="B339" s="4">
        <v>533</v>
      </c>
      <c r="C339" s="4">
        <v>36</v>
      </c>
      <c r="D339" s="4">
        <v>21</v>
      </c>
      <c r="E339" s="4">
        <v>119</v>
      </c>
      <c r="F339" s="4">
        <v>44</v>
      </c>
      <c r="G339" s="4">
        <v>12648</v>
      </c>
      <c r="H339" s="4">
        <v>17</v>
      </c>
      <c r="I339" s="4">
        <v>302</v>
      </c>
      <c r="J339" s="4">
        <v>11229</v>
      </c>
      <c r="K339" s="4" t="s">
        <v>427</v>
      </c>
      <c r="L339" s="4" t="s">
        <v>21</v>
      </c>
      <c r="M339" s="4">
        <v>431</v>
      </c>
      <c r="N339" s="4">
        <v>2768</v>
      </c>
      <c r="O339" s="4">
        <v>927</v>
      </c>
      <c r="P339" s="4">
        <v>271</v>
      </c>
      <c r="Q339" s="4">
        <v>282</v>
      </c>
      <c r="R339" s="4">
        <v>676</v>
      </c>
      <c r="S339" s="1" t="s">
        <v>0</v>
      </c>
      <c r="T339" s="4" t="s">
        <v>360</v>
      </c>
      <c r="U339" s="4" t="s">
        <v>375</v>
      </c>
      <c r="V339" s="4">
        <v>361</v>
      </c>
      <c r="W339" s="4">
        <v>578</v>
      </c>
      <c r="X339" s="4">
        <v>305</v>
      </c>
      <c r="Y339" s="4">
        <v>177</v>
      </c>
      <c r="Z339" s="4">
        <v>855</v>
      </c>
      <c r="AA339" s="4">
        <v>461</v>
      </c>
      <c r="AB339" s="4" t="s">
        <v>21</v>
      </c>
      <c r="AC339" s="4">
        <v>1356</v>
      </c>
      <c r="AD339" s="4">
        <v>38</v>
      </c>
      <c r="AE339" s="4">
        <v>811</v>
      </c>
      <c r="AF339" s="4">
        <v>79</v>
      </c>
      <c r="AG339" s="4" t="s">
        <v>1017</v>
      </c>
      <c r="AH339" s="4">
        <v>0</v>
      </c>
      <c r="AI339" s="4">
        <v>59</v>
      </c>
      <c r="AJ339" s="4">
        <v>3</v>
      </c>
      <c r="AK339" s="4" t="s">
        <v>38</v>
      </c>
      <c r="AL339" s="4">
        <v>0</v>
      </c>
      <c r="AM339" s="4">
        <v>25</v>
      </c>
      <c r="AN339" s="4" t="s">
        <v>19</v>
      </c>
    </row>
    <row r="340" spans="1:40" ht="18" x14ac:dyDescent="0.35">
      <c r="A340" s="4" t="s">
        <v>20</v>
      </c>
      <c r="B340" s="4">
        <v>628</v>
      </c>
      <c r="C340" s="4">
        <v>0</v>
      </c>
      <c r="D340" s="4">
        <v>72</v>
      </c>
      <c r="E340" s="4">
        <v>43</v>
      </c>
      <c r="F340" s="4">
        <v>98</v>
      </c>
      <c r="G340" s="4">
        <v>7384</v>
      </c>
      <c r="H340" s="4">
        <v>17</v>
      </c>
      <c r="I340" s="4">
        <v>218</v>
      </c>
      <c r="J340" s="4">
        <v>5372</v>
      </c>
      <c r="K340" s="4" t="s">
        <v>21</v>
      </c>
      <c r="L340" s="4" t="s">
        <v>26</v>
      </c>
      <c r="M340" s="4">
        <v>0</v>
      </c>
      <c r="N340" s="4">
        <v>953</v>
      </c>
      <c r="O340" s="4">
        <v>644</v>
      </c>
      <c r="P340" s="4">
        <v>416</v>
      </c>
      <c r="Q340" s="4">
        <v>359</v>
      </c>
      <c r="R340" s="4">
        <v>499</v>
      </c>
      <c r="S340" s="2">
        <v>41219</v>
      </c>
      <c r="T340" s="4" t="s">
        <v>21</v>
      </c>
      <c r="U340" s="4" t="s">
        <v>21</v>
      </c>
      <c r="V340" s="4">
        <v>232</v>
      </c>
      <c r="W340" s="4">
        <v>252</v>
      </c>
      <c r="X340" s="4">
        <v>256</v>
      </c>
      <c r="Y340" s="4">
        <v>1959</v>
      </c>
      <c r="Z340" s="4">
        <v>429</v>
      </c>
      <c r="AA340" s="4">
        <v>510</v>
      </c>
      <c r="AB340" s="4" t="s">
        <v>26</v>
      </c>
      <c r="AC340" s="4">
        <v>421</v>
      </c>
      <c r="AD340" s="4">
        <v>318</v>
      </c>
      <c r="AE340" s="4">
        <v>526</v>
      </c>
      <c r="AF340" s="4">
        <v>0</v>
      </c>
      <c r="AG340" s="4" t="s">
        <v>1018</v>
      </c>
      <c r="AH340" s="4">
        <v>688</v>
      </c>
      <c r="AI340" s="4">
        <v>0</v>
      </c>
      <c r="AJ340" s="4">
        <v>56</v>
      </c>
      <c r="AK340" s="4" t="s">
        <v>31</v>
      </c>
      <c r="AL340" s="4">
        <v>232</v>
      </c>
      <c r="AM340" s="6">
        <v>0.34720000000000001</v>
      </c>
      <c r="AN340" s="4" t="s">
        <v>20</v>
      </c>
    </row>
    <row r="341" spans="1:40" ht="18" x14ac:dyDescent="0.35">
      <c r="A341" s="4" t="s">
        <v>21</v>
      </c>
      <c r="B341" s="4">
        <v>7</v>
      </c>
      <c r="C341" s="4">
        <v>1053</v>
      </c>
      <c r="D341" s="4">
        <v>623</v>
      </c>
      <c r="E341" s="4">
        <v>2</v>
      </c>
      <c r="F341" s="4">
        <v>1243</v>
      </c>
      <c r="G341" s="4">
        <v>1488</v>
      </c>
      <c r="H341" s="4">
        <v>384</v>
      </c>
      <c r="I341" s="4">
        <v>2082</v>
      </c>
      <c r="J341" s="4">
        <v>2779</v>
      </c>
      <c r="K341" s="4" t="s">
        <v>26</v>
      </c>
      <c r="L341" s="4" t="s">
        <v>47</v>
      </c>
      <c r="M341" s="4">
        <v>1264</v>
      </c>
      <c r="N341" s="4">
        <v>636</v>
      </c>
      <c r="O341" s="4">
        <v>283</v>
      </c>
      <c r="P341" s="4">
        <v>3</v>
      </c>
      <c r="Q341" s="4">
        <v>3</v>
      </c>
      <c r="R341" s="4">
        <v>177</v>
      </c>
      <c r="S341" s="1" t="s">
        <v>1</v>
      </c>
      <c r="T341" s="4" t="s">
        <v>26</v>
      </c>
      <c r="U341" s="4" t="s">
        <v>26</v>
      </c>
      <c r="V341" s="4">
        <v>1384</v>
      </c>
      <c r="W341" s="4">
        <v>2147</v>
      </c>
      <c r="X341" s="4">
        <v>1</v>
      </c>
      <c r="Y341" s="4">
        <v>693</v>
      </c>
      <c r="Z341" s="4">
        <v>426</v>
      </c>
      <c r="AA341" s="4">
        <v>1</v>
      </c>
      <c r="AB341" s="4" t="s">
        <v>834</v>
      </c>
      <c r="AC341" s="4">
        <v>211</v>
      </c>
      <c r="AD341" s="4">
        <v>1</v>
      </c>
      <c r="AE341" s="4">
        <v>285</v>
      </c>
      <c r="AF341" s="4">
        <v>383</v>
      </c>
      <c r="AG341" s="4" t="s">
        <v>31</v>
      </c>
      <c r="AH341" s="4">
        <v>326</v>
      </c>
      <c r="AI341" s="4">
        <v>444</v>
      </c>
      <c r="AJ341" s="4">
        <v>19</v>
      </c>
      <c r="AK341" s="4" t="s">
        <v>39</v>
      </c>
      <c r="AL341" s="4">
        <v>123</v>
      </c>
      <c r="AM341" s="4">
        <v>72</v>
      </c>
      <c r="AN341" s="4" t="s">
        <v>21</v>
      </c>
    </row>
    <row r="342" spans="1:40" x14ac:dyDescent="0.3">
      <c r="A342" s="4" t="s">
        <v>26</v>
      </c>
      <c r="B342" s="4">
        <v>0</v>
      </c>
      <c r="C342" s="4">
        <v>749</v>
      </c>
      <c r="D342" s="4">
        <v>3</v>
      </c>
      <c r="E342" s="4">
        <v>4075</v>
      </c>
      <c r="F342" s="4">
        <v>10</v>
      </c>
      <c r="G342" s="4">
        <v>158</v>
      </c>
      <c r="H342" s="4">
        <v>1</v>
      </c>
      <c r="I342" s="4">
        <v>580</v>
      </c>
      <c r="J342" s="4">
        <v>2593</v>
      </c>
      <c r="K342" s="4" t="s">
        <v>47</v>
      </c>
      <c r="L342" s="4" t="s">
        <v>48</v>
      </c>
      <c r="M342" s="4">
        <v>881</v>
      </c>
      <c r="N342" s="4">
        <v>317</v>
      </c>
      <c r="O342" s="4">
        <v>0</v>
      </c>
      <c r="P342" s="4">
        <v>0</v>
      </c>
      <c r="Q342" s="4">
        <v>1854</v>
      </c>
      <c r="R342" s="4">
        <v>2634</v>
      </c>
      <c r="S342" s="3" t="s">
        <v>621</v>
      </c>
      <c r="T342" s="4" t="s">
        <v>47</v>
      </c>
      <c r="U342" s="4" t="s">
        <v>47</v>
      </c>
      <c r="V342" s="4">
        <v>549</v>
      </c>
      <c r="W342" s="4">
        <v>826</v>
      </c>
      <c r="X342" s="4">
        <v>2129</v>
      </c>
      <c r="Y342" s="4">
        <v>493</v>
      </c>
      <c r="Z342" s="4">
        <v>0</v>
      </c>
      <c r="AA342" s="4">
        <v>1989</v>
      </c>
      <c r="AB342" s="4" t="s">
        <v>835</v>
      </c>
      <c r="AC342" s="4">
        <v>210</v>
      </c>
      <c r="AD342" s="4">
        <v>1217</v>
      </c>
      <c r="AE342" s="4">
        <v>1933</v>
      </c>
      <c r="AF342" s="4">
        <v>181</v>
      </c>
      <c r="AG342" s="4" t="s">
        <v>1019</v>
      </c>
      <c r="AH342" s="4">
        <v>121</v>
      </c>
      <c r="AI342" s="4">
        <v>213</v>
      </c>
      <c r="AJ342" s="4">
        <v>0</v>
      </c>
      <c r="AK342" s="4" t="s">
        <v>21</v>
      </c>
      <c r="AL342" s="6">
        <v>0.5302</v>
      </c>
      <c r="AM342" s="4">
        <v>24</v>
      </c>
      <c r="AN342" s="4" t="s">
        <v>26</v>
      </c>
    </row>
    <row r="343" spans="1:40" ht="18" x14ac:dyDescent="0.35">
      <c r="A343" s="4" t="s">
        <v>44</v>
      </c>
      <c r="B343" s="4">
        <v>116</v>
      </c>
      <c r="C343" s="4">
        <v>304</v>
      </c>
      <c r="D343" s="4">
        <v>0</v>
      </c>
      <c r="E343" s="4">
        <v>1806</v>
      </c>
      <c r="F343" s="4">
        <v>0</v>
      </c>
      <c r="G343" s="4">
        <v>425</v>
      </c>
      <c r="H343" s="4">
        <v>0</v>
      </c>
      <c r="I343" s="4">
        <v>300</v>
      </c>
      <c r="J343" s="1" t="s">
        <v>0</v>
      </c>
      <c r="K343" s="4" t="s">
        <v>48</v>
      </c>
      <c r="L343" s="4" t="s">
        <v>49</v>
      </c>
      <c r="M343" s="4">
        <v>383</v>
      </c>
      <c r="N343" s="4">
        <v>1699</v>
      </c>
      <c r="O343" s="4">
        <v>932</v>
      </c>
      <c r="P343" s="4">
        <v>1123</v>
      </c>
      <c r="Q343" s="4">
        <v>639</v>
      </c>
      <c r="R343" s="4">
        <v>676</v>
      </c>
      <c r="S343" s="3" t="s">
        <v>622</v>
      </c>
      <c r="T343" s="4" t="s">
        <v>48</v>
      </c>
      <c r="U343" s="4" t="s">
        <v>48</v>
      </c>
      <c r="V343" s="4">
        <v>344</v>
      </c>
      <c r="W343" s="4">
        <v>578</v>
      </c>
      <c r="X343" s="4">
        <v>783</v>
      </c>
      <c r="Y343" s="4">
        <v>200</v>
      </c>
      <c r="Z343" s="4">
        <v>2182</v>
      </c>
      <c r="AA343" s="4">
        <v>803</v>
      </c>
      <c r="AB343" s="4" t="s">
        <v>31</v>
      </c>
      <c r="AC343" s="4">
        <v>1265</v>
      </c>
      <c r="AD343" s="4">
        <v>392</v>
      </c>
      <c r="AE343" s="4">
        <v>777</v>
      </c>
      <c r="AF343" s="4">
        <v>12</v>
      </c>
      <c r="AG343" s="4" t="s">
        <v>21</v>
      </c>
      <c r="AH343" s="4">
        <v>203</v>
      </c>
      <c r="AI343" s="4">
        <v>74</v>
      </c>
      <c r="AJ343" s="4">
        <v>0</v>
      </c>
      <c r="AK343" s="4" t="s">
        <v>26</v>
      </c>
      <c r="AL343" s="4">
        <v>232</v>
      </c>
      <c r="AM343" s="4">
        <v>0</v>
      </c>
      <c r="AN343" s="4" t="s">
        <v>35</v>
      </c>
    </row>
    <row r="344" spans="1:40" ht="18" x14ac:dyDescent="0.35">
      <c r="A344" s="4" t="s">
        <v>45</v>
      </c>
      <c r="B344" s="4">
        <v>65</v>
      </c>
      <c r="C344" s="4">
        <v>0</v>
      </c>
      <c r="D344" s="4">
        <v>884</v>
      </c>
      <c r="E344" s="4">
        <v>1180</v>
      </c>
      <c r="F344" s="4">
        <v>1689</v>
      </c>
      <c r="G344" s="4">
        <v>5299</v>
      </c>
      <c r="H344" s="4">
        <v>440</v>
      </c>
      <c r="I344" s="4">
        <v>280</v>
      </c>
      <c r="J344" s="2">
        <v>41219</v>
      </c>
      <c r="K344" s="4" t="s">
        <v>49</v>
      </c>
      <c r="L344" s="4" t="s">
        <v>354</v>
      </c>
      <c r="M344" s="4">
        <v>0</v>
      </c>
      <c r="N344" s="4">
        <v>536</v>
      </c>
      <c r="O344" s="4">
        <v>649</v>
      </c>
      <c r="P344" s="4">
        <v>526</v>
      </c>
      <c r="Q344" s="4">
        <v>349</v>
      </c>
      <c r="R344" s="4">
        <v>488</v>
      </c>
      <c r="S344" s="3" t="s">
        <v>356</v>
      </c>
      <c r="T344" s="4" t="s">
        <v>49</v>
      </c>
      <c r="U344" s="4" t="s">
        <v>49</v>
      </c>
      <c r="V344" s="4">
        <v>205</v>
      </c>
      <c r="W344" s="4">
        <v>248</v>
      </c>
      <c r="X344" s="4">
        <v>554</v>
      </c>
      <c r="Y344" s="4">
        <v>1959</v>
      </c>
      <c r="Z344" s="4">
        <v>1416</v>
      </c>
      <c r="AA344" s="4">
        <v>772</v>
      </c>
      <c r="AB344" s="4" t="s">
        <v>836</v>
      </c>
      <c r="AC344" s="4">
        <v>406</v>
      </c>
      <c r="AD344" s="4">
        <v>383</v>
      </c>
      <c r="AE344" s="4">
        <v>209</v>
      </c>
      <c r="AF344" s="4">
        <v>24</v>
      </c>
      <c r="AG344" s="4" t="s">
        <v>26</v>
      </c>
      <c r="AH344" s="4">
        <v>2</v>
      </c>
      <c r="AI344" s="4">
        <v>3</v>
      </c>
      <c r="AJ344" s="4">
        <v>201</v>
      </c>
      <c r="AK344" s="4" t="s">
        <v>1293</v>
      </c>
      <c r="AL344" s="4">
        <v>122</v>
      </c>
      <c r="AM344" s="4">
        <v>15</v>
      </c>
      <c r="AN344" s="4" t="s">
        <v>36</v>
      </c>
    </row>
    <row r="345" spans="1:40" ht="18" x14ac:dyDescent="0.35">
      <c r="A345" s="4" t="s">
        <v>31</v>
      </c>
      <c r="B345" s="4">
        <v>50</v>
      </c>
      <c r="C345" s="4">
        <v>91</v>
      </c>
      <c r="D345" s="4">
        <v>490</v>
      </c>
      <c r="E345" s="4">
        <v>613</v>
      </c>
      <c r="F345" s="4">
        <v>1248</v>
      </c>
      <c r="G345" s="4">
        <v>14</v>
      </c>
      <c r="H345" s="4">
        <v>413</v>
      </c>
      <c r="I345" s="4">
        <v>2082</v>
      </c>
      <c r="J345" s="1" t="s">
        <v>1</v>
      </c>
      <c r="K345" s="4" t="s">
        <v>50</v>
      </c>
      <c r="L345" s="4">
        <v>1830</v>
      </c>
      <c r="M345" s="4">
        <v>229</v>
      </c>
      <c r="N345" s="4">
        <v>309</v>
      </c>
      <c r="O345" s="4">
        <v>283</v>
      </c>
      <c r="P345" s="4">
        <v>20</v>
      </c>
      <c r="Q345" s="4">
        <v>290</v>
      </c>
      <c r="R345" s="4">
        <v>188</v>
      </c>
      <c r="S345" s="4" t="s">
        <v>5</v>
      </c>
      <c r="T345" s="4" t="s">
        <v>224</v>
      </c>
      <c r="U345" s="4" t="s">
        <v>376</v>
      </c>
      <c r="V345" s="4">
        <v>1384</v>
      </c>
      <c r="W345" s="4">
        <v>1854</v>
      </c>
      <c r="X345" s="4">
        <v>226</v>
      </c>
      <c r="Y345" s="4">
        <v>688</v>
      </c>
      <c r="Z345" s="4">
        <v>766</v>
      </c>
      <c r="AA345" s="4">
        <v>31</v>
      </c>
      <c r="AB345" s="4" t="s">
        <v>21</v>
      </c>
      <c r="AC345" s="4">
        <v>206</v>
      </c>
      <c r="AD345" s="4">
        <v>9</v>
      </c>
      <c r="AE345" s="4">
        <v>568</v>
      </c>
      <c r="AF345" s="4">
        <v>164</v>
      </c>
      <c r="AG345" s="4" t="s">
        <v>1020</v>
      </c>
      <c r="AH345" s="4">
        <v>268</v>
      </c>
      <c r="AI345" s="4">
        <v>7</v>
      </c>
      <c r="AJ345" s="4">
        <v>82</v>
      </c>
      <c r="AK345" s="4" t="s">
        <v>31</v>
      </c>
      <c r="AL345" s="4">
        <v>2</v>
      </c>
      <c r="AM345" s="4">
        <v>9</v>
      </c>
      <c r="AN345" s="4" t="s">
        <v>37</v>
      </c>
    </row>
    <row r="346" spans="1:40" x14ac:dyDescent="0.3">
      <c r="A346" s="4" t="s">
        <v>46</v>
      </c>
      <c r="B346" s="4">
        <v>1</v>
      </c>
      <c r="C346" s="4">
        <v>88</v>
      </c>
      <c r="D346" s="4">
        <v>390</v>
      </c>
      <c r="E346" s="4">
        <v>13</v>
      </c>
      <c r="F346" s="4">
        <v>418</v>
      </c>
      <c r="G346" s="4">
        <v>12648</v>
      </c>
      <c r="H346" s="4">
        <v>27</v>
      </c>
      <c r="I346" s="4">
        <v>577</v>
      </c>
      <c r="J346" s="3" t="s">
        <v>2</v>
      </c>
      <c r="K346" s="4">
        <v>970</v>
      </c>
      <c r="L346" s="4">
        <v>721</v>
      </c>
      <c r="M346" s="4">
        <v>139</v>
      </c>
      <c r="N346" s="4">
        <v>227</v>
      </c>
      <c r="O346" s="4">
        <v>0</v>
      </c>
      <c r="P346" s="4">
        <v>46</v>
      </c>
      <c r="Q346" s="4">
        <v>1067</v>
      </c>
      <c r="R346" s="4">
        <v>934</v>
      </c>
      <c r="S346" s="4" t="s">
        <v>623</v>
      </c>
      <c r="T346" s="4">
        <v>2168</v>
      </c>
      <c r="U346" s="4">
        <v>1786</v>
      </c>
      <c r="V346" s="4">
        <v>551</v>
      </c>
      <c r="W346" s="4">
        <v>555</v>
      </c>
      <c r="X346" s="4">
        <v>3</v>
      </c>
      <c r="Y346" s="4">
        <v>504</v>
      </c>
      <c r="Z346" s="4">
        <v>0</v>
      </c>
      <c r="AA346" s="4">
        <v>1730</v>
      </c>
      <c r="AB346" s="4" t="s">
        <v>26</v>
      </c>
      <c r="AC346" s="4">
        <v>200</v>
      </c>
      <c r="AD346" s="4">
        <v>460</v>
      </c>
      <c r="AE346" s="4">
        <v>1961</v>
      </c>
      <c r="AF346" s="4">
        <v>2</v>
      </c>
      <c r="AG346" s="4" t="s">
        <v>1021</v>
      </c>
      <c r="AH346" s="4">
        <v>106</v>
      </c>
      <c r="AI346" s="4">
        <v>129</v>
      </c>
      <c r="AJ346" s="6">
        <v>0.40799999999999997</v>
      </c>
      <c r="AK346" s="4" t="s">
        <v>1294</v>
      </c>
      <c r="AL346" s="4">
        <v>105</v>
      </c>
      <c r="AM346" s="4">
        <v>0</v>
      </c>
      <c r="AN346" s="4" t="s">
        <v>38</v>
      </c>
    </row>
    <row r="347" spans="1:40" x14ac:dyDescent="0.3">
      <c r="A347" s="4" t="s">
        <v>21</v>
      </c>
      <c r="B347" s="4">
        <v>0</v>
      </c>
      <c r="C347" s="4">
        <v>3</v>
      </c>
      <c r="D347" s="4">
        <v>4</v>
      </c>
      <c r="E347" s="4">
        <v>4075</v>
      </c>
      <c r="F347" s="4">
        <v>23</v>
      </c>
      <c r="G347" s="4">
        <v>5915</v>
      </c>
      <c r="H347" s="4">
        <v>12894</v>
      </c>
      <c r="I347" s="4">
        <v>282</v>
      </c>
      <c r="J347" s="3" t="s">
        <v>402</v>
      </c>
      <c r="K347" s="4">
        <v>319</v>
      </c>
      <c r="L347" s="4">
        <v>387</v>
      </c>
      <c r="M347" s="4">
        <v>90</v>
      </c>
      <c r="N347" s="4">
        <v>1699</v>
      </c>
      <c r="O347" s="4">
        <v>334</v>
      </c>
      <c r="P347" s="4">
        <v>529</v>
      </c>
      <c r="Q347" s="4">
        <v>253</v>
      </c>
      <c r="R347" s="4">
        <v>230</v>
      </c>
      <c r="S347" s="4" t="s">
        <v>624</v>
      </c>
      <c r="T347" s="4">
        <v>774</v>
      </c>
      <c r="U347" s="4">
        <v>737</v>
      </c>
      <c r="V347" s="4">
        <v>350</v>
      </c>
      <c r="W347" s="4">
        <v>384</v>
      </c>
      <c r="X347" s="4">
        <v>2129</v>
      </c>
      <c r="Y347" s="4">
        <v>184</v>
      </c>
      <c r="Z347" s="4">
        <v>2222</v>
      </c>
      <c r="AA347" s="4">
        <v>792</v>
      </c>
      <c r="AB347" s="4" t="s">
        <v>869</v>
      </c>
      <c r="AC347" s="4">
        <v>1265</v>
      </c>
      <c r="AD347" s="4">
        <v>168</v>
      </c>
      <c r="AE347" s="4">
        <v>707</v>
      </c>
      <c r="AF347" s="4">
        <v>0</v>
      </c>
      <c r="AG347" s="4" t="s">
        <v>1022</v>
      </c>
      <c r="AH347" s="4">
        <v>30</v>
      </c>
      <c r="AI347" s="4">
        <v>0</v>
      </c>
      <c r="AJ347" s="4">
        <v>201</v>
      </c>
      <c r="AK347" s="4">
        <v>470</v>
      </c>
      <c r="AL347" s="4">
        <v>15</v>
      </c>
      <c r="AM347" s="4">
        <v>0</v>
      </c>
      <c r="AN347" s="4" t="s">
        <v>31</v>
      </c>
    </row>
    <row r="348" spans="1:40" x14ac:dyDescent="0.3">
      <c r="A348" s="4" t="s">
        <v>26</v>
      </c>
      <c r="B348" s="4">
        <v>84</v>
      </c>
      <c r="C348" s="4">
        <v>0</v>
      </c>
      <c r="D348" s="4">
        <v>0</v>
      </c>
      <c r="E348" s="4">
        <v>1780</v>
      </c>
      <c r="F348" s="4">
        <v>0</v>
      </c>
      <c r="G348" s="4">
        <v>5580</v>
      </c>
      <c r="H348" s="4">
        <v>7999</v>
      </c>
      <c r="I348" s="4">
        <v>295</v>
      </c>
      <c r="J348" s="3" t="s">
        <v>229</v>
      </c>
      <c r="K348" s="4">
        <v>310</v>
      </c>
      <c r="L348" s="4">
        <v>334</v>
      </c>
      <c r="M348" s="4">
        <v>0</v>
      </c>
      <c r="N348" s="4">
        <v>538</v>
      </c>
      <c r="O348" s="4">
        <v>216</v>
      </c>
      <c r="P348" s="4">
        <v>2</v>
      </c>
      <c r="Q348" s="4">
        <v>127</v>
      </c>
      <c r="R348" s="4">
        <v>197</v>
      </c>
      <c r="S348" s="4" t="s">
        <v>625</v>
      </c>
      <c r="T348" s="4">
        <v>532</v>
      </c>
      <c r="U348" s="4">
        <v>484</v>
      </c>
      <c r="V348" s="4">
        <v>201</v>
      </c>
      <c r="W348" s="4">
        <v>171</v>
      </c>
      <c r="X348" s="4">
        <v>783</v>
      </c>
      <c r="Y348" s="4">
        <v>1411</v>
      </c>
      <c r="Z348" s="4">
        <v>1381</v>
      </c>
      <c r="AA348" s="4">
        <v>304</v>
      </c>
      <c r="AB348" s="4" t="s">
        <v>31</v>
      </c>
      <c r="AC348" s="4">
        <v>405</v>
      </c>
      <c r="AD348" s="4">
        <v>64</v>
      </c>
      <c r="AE348" s="4">
        <v>429</v>
      </c>
      <c r="AF348" s="4">
        <v>151</v>
      </c>
      <c r="AG348" s="4" t="s">
        <v>31</v>
      </c>
      <c r="AH348" s="4">
        <v>1</v>
      </c>
      <c r="AI348" s="4">
        <v>0</v>
      </c>
      <c r="AJ348" s="4">
        <v>82</v>
      </c>
      <c r="AK348" s="4">
        <v>78</v>
      </c>
      <c r="AL348" s="4">
        <v>0</v>
      </c>
      <c r="AM348" s="4">
        <v>185</v>
      </c>
      <c r="AN348" s="4" t="s">
        <v>39</v>
      </c>
    </row>
    <row r="349" spans="1:40" x14ac:dyDescent="0.3">
      <c r="A349" s="4" t="s">
        <v>47</v>
      </c>
      <c r="B349" s="4">
        <v>32</v>
      </c>
      <c r="C349" s="4">
        <v>314</v>
      </c>
      <c r="D349" s="4">
        <v>438</v>
      </c>
      <c r="E349" s="4">
        <v>949</v>
      </c>
      <c r="F349" s="4">
        <v>345</v>
      </c>
      <c r="G349" s="4">
        <v>335</v>
      </c>
      <c r="H349" s="4">
        <v>1507</v>
      </c>
      <c r="I349" s="4">
        <v>1394</v>
      </c>
      <c r="J349" s="4" t="s">
        <v>5</v>
      </c>
      <c r="K349" s="4">
        <v>9</v>
      </c>
      <c r="L349" s="4">
        <v>1830</v>
      </c>
      <c r="M349" s="4">
        <v>230</v>
      </c>
      <c r="N349" s="4">
        <v>318</v>
      </c>
      <c r="O349" s="4">
        <v>118</v>
      </c>
      <c r="P349" s="4">
        <v>0</v>
      </c>
      <c r="Q349" s="4">
        <v>125</v>
      </c>
      <c r="R349" s="4">
        <v>33</v>
      </c>
      <c r="S349" s="4" t="s">
        <v>626</v>
      </c>
      <c r="T349" s="4">
        <v>242</v>
      </c>
      <c r="U349" s="4">
        <v>253</v>
      </c>
      <c r="V349" s="4">
        <v>1393</v>
      </c>
      <c r="W349" s="4">
        <v>1854</v>
      </c>
      <c r="X349" s="4">
        <v>402</v>
      </c>
      <c r="Y349" s="4">
        <v>622</v>
      </c>
      <c r="Z349" s="4">
        <v>841</v>
      </c>
      <c r="AA349" s="4">
        <v>484</v>
      </c>
      <c r="AB349" s="4" t="s">
        <v>870</v>
      </c>
      <c r="AC349" s="4">
        <v>195</v>
      </c>
      <c r="AD349" s="4">
        <v>3</v>
      </c>
      <c r="AE349" s="4">
        <v>278</v>
      </c>
      <c r="AF349" s="4">
        <v>149</v>
      </c>
      <c r="AG349" s="4" t="s">
        <v>1023</v>
      </c>
      <c r="AH349" s="4">
        <v>4</v>
      </c>
      <c r="AI349" s="4">
        <v>1690</v>
      </c>
      <c r="AJ349" s="4">
        <v>1</v>
      </c>
      <c r="AK349" s="4">
        <v>35</v>
      </c>
      <c r="AL349" s="4">
        <v>0</v>
      </c>
      <c r="AM349" s="4">
        <v>105</v>
      </c>
      <c r="AN349" s="4" t="s">
        <v>21</v>
      </c>
    </row>
    <row r="350" spans="1:40" ht="18" x14ac:dyDescent="0.35">
      <c r="A350" s="4" t="s">
        <v>48</v>
      </c>
      <c r="B350" s="4">
        <v>51</v>
      </c>
      <c r="C350" s="4">
        <v>203</v>
      </c>
      <c r="D350" s="4">
        <v>117</v>
      </c>
      <c r="E350" s="4">
        <v>819</v>
      </c>
      <c r="F350" s="4">
        <v>59</v>
      </c>
      <c r="G350" s="1" t="s">
        <v>0</v>
      </c>
      <c r="H350" s="4">
        <v>207</v>
      </c>
      <c r="I350" s="4">
        <v>338</v>
      </c>
      <c r="J350" s="4" t="s">
        <v>393</v>
      </c>
      <c r="K350" s="4">
        <v>970</v>
      </c>
      <c r="L350" s="4">
        <v>718</v>
      </c>
      <c r="M350" s="4">
        <v>153</v>
      </c>
      <c r="N350" s="4">
        <v>220</v>
      </c>
      <c r="O350" s="4">
        <v>0</v>
      </c>
      <c r="P350" s="4">
        <v>987</v>
      </c>
      <c r="Q350" s="4">
        <v>1</v>
      </c>
      <c r="R350" s="4">
        <v>934</v>
      </c>
      <c r="S350" s="4" t="s">
        <v>627</v>
      </c>
      <c r="T350" s="4">
        <v>2168</v>
      </c>
      <c r="U350" s="4">
        <v>1786</v>
      </c>
      <c r="V350" s="4">
        <v>413</v>
      </c>
      <c r="W350" s="4">
        <v>550</v>
      </c>
      <c r="X350" s="4">
        <v>378</v>
      </c>
      <c r="Y350" s="4">
        <v>427</v>
      </c>
      <c r="Z350" s="4">
        <v>0</v>
      </c>
      <c r="AA350" s="4">
        <v>4</v>
      </c>
      <c r="AB350" s="4">
        <v>1465</v>
      </c>
      <c r="AC350" s="4">
        <v>210</v>
      </c>
      <c r="AD350" s="4">
        <v>10</v>
      </c>
      <c r="AE350" s="4">
        <v>1961</v>
      </c>
      <c r="AF350" s="4">
        <v>2</v>
      </c>
      <c r="AG350" s="4">
        <v>2005</v>
      </c>
      <c r="AH350" s="4">
        <v>71</v>
      </c>
      <c r="AI350" s="4">
        <v>469</v>
      </c>
      <c r="AJ350" s="4">
        <v>69</v>
      </c>
      <c r="AK350" s="4">
        <v>1</v>
      </c>
      <c r="AL350" s="4">
        <v>349</v>
      </c>
      <c r="AM350" s="6">
        <v>0.56759999999999999</v>
      </c>
      <c r="AN350" s="4" t="s">
        <v>26</v>
      </c>
    </row>
    <row r="351" spans="1:40" ht="18" x14ac:dyDescent="0.35">
      <c r="A351" s="4" t="s">
        <v>49</v>
      </c>
      <c r="B351" s="4">
        <v>1</v>
      </c>
      <c r="C351" s="4">
        <v>111</v>
      </c>
      <c r="D351" s="4">
        <v>10</v>
      </c>
      <c r="E351" s="4">
        <v>12</v>
      </c>
      <c r="F351" s="4">
        <v>10</v>
      </c>
      <c r="G351" s="2">
        <v>41219</v>
      </c>
      <c r="H351" s="4">
        <v>352</v>
      </c>
      <c r="I351" s="4">
        <v>205</v>
      </c>
      <c r="J351" s="4" t="s">
        <v>394</v>
      </c>
      <c r="K351" s="4">
        <v>345</v>
      </c>
      <c r="L351" s="4">
        <v>406</v>
      </c>
      <c r="M351" s="4">
        <v>77</v>
      </c>
      <c r="N351" s="4">
        <v>0</v>
      </c>
      <c r="O351" s="4">
        <v>334</v>
      </c>
      <c r="P351" s="4">
        <v>393</v>
      </c>
      <c r="Q351" s="4">
        <v>1067</v>
      </c>
      <c r="R351" s="4">
        <v>232</v>
      </c>
      <c r="S351" s="4" t="s">
        <v>538</v>
      </c>
      <c r="T351" s="4">
        <v>767</v>
      </c>
      <c r="U351" s="4">
        <v>737</v>
      </c>
      <c r="V351" s="4">
        <v>290</v>
      </c>
      <c r="W351" s="4">
        <v>381</v>
      </c>
      <c r="X351" s="4">
        <v>3</v>
      </c>
      <c r="Y351" s="4">
        <v>195</v>
      </c>
      <c r="Z351" s="4">
        <v>195</v>
      </c>
      <c r="AA351" s="4">
        <v>1730</v>
      </c>
      <c r="AB351" s="4">
        <v>610</v>
      </c>
      <c r="AC351" s="4">
        <v>3373</v>
      </c>
      <c r="AD351" s="4">
        <v>90</v>
      </c>
      <c r="AE351" s="4">
        <v>704</v>
      </c>
      <c r="AF351" s="4">
        <v>0</v>
      </c>
      <c r="AG351" s="4">
        <v>622</v>
      </c>
      <c r="AH351" s="4">
        <v>0</v>
      </c>
      <c r="AI351" s="4">
        <v>47</v>
      </c>
      <c r="AJ351" s="4">
        <v>12</v>
      </c>
      <c r="AK351" s="4">
        <v>5</v>
      </c>
      <c r="AL351" s="4">
        <v>121</v>
      </c>
      <c r="AM351" s="4">
        <v>185</v>
      </c>
      <c r="AN351" s="4" t="s">
        <v>1463</v>
      </c>
    </row>
    <row r="352" spans="1:40" ht="18" x14ac:dyDescent="0.35">
      <c r="A352" s="4" t="s">
        <v>50</v>
      </c>
      <c r="B352" s="4">
        <v>0</v>
      </c>
      <c r="C352" s="4">
        <v>0</v>
      </c>
      <c r="D352" s="4">
        <v>28</v>
      </c>
      <c r="E352" s="4">
        <v>1299</v>
      </c>
      <c r="F352" s="4">
        <v>22</v>
      </c>
      <c r="G352" s="1" t="s">
        <v>1</v>
      </c>
      <c r="H352" s="4">
        <v>5909</v>
      </c>
      <c r="I352" s="4">
        <v>133</v>
      </c>
      <c r="J352" s="4" t="s">
        <v>395</v>
      </c>
      <c r="K352" s="4">
        <v>187</v>
      </c>
      <c r="L352" s="4">
        <v>312</v>
      </c>
      <c r="M352" s="4">
        <v>0</v>
      </c>
      <c r="N352" s="4">
        <v>976</v>
      </c>
      <c r="O352" s="4">
        <v>227</v>
      </c>
      <c r="P352" s="4">
        <v>585</v>
      </c>
      <c r="Q352" s="4">
        <v>249</v>
      </c>
      <c r="R352" s="4">
        <v>193</v>
      </c>
      <c r="S352" s="4" t="s">
        <v>628</v>
      </c>
      <c r="T352" s="4">
        <v>545</v>
      </c>
      <c r="U352" s="4">
        <v>467</v>
      </c>
      <c r="V352" s="4">
        <v>123</v>
      </c>
      <c r="W352" s="4">
        <v>169</v>
      </c>
      <c r="X352" s="4">
        <v>0</v>
      </c>
      <c r="Y352" s="4">
        <v>1411</v>
      </c>
      <c r="Z352" s="4">
        <v>126</v>
      </c>
      <c r="AA352" s="4">
        <v>657</v>
      </c>
      <c r="AB352" s="4">
        <v>320</v>
      </c>
      <c r="AC352" s="4">
        <v>1036</v>
      </c>
      <c r="AD352" s="4">
        <v>1</v>
      </c>
      <c r="AE352" s="4">
        <v>248</v>
      </c>
      <c r="AF352" s="4">
        <v>500</v>
      </c>
      <c r="AG352" s="4">
        <v>340</v>
      </c>
      <c r="AH352" s="4">
        <v>268</v>
      </c>
      <c r="AI352" s="4">
        <v>104</v>
      </c>
      <c r="AJ352" s="4">
        <v>0</v>
      </c>
      <c r="AK352" s="4">
        <v>37</v>
      </c>
      <c r="AL352" s="6">
        <v>0.34670000000000001</v>
      </c>
      <c r="AM352" s="4">
        <v>103</v>
      </c>
      <c r="AN352" s="4" t="s">
        <v>1464</v>
      </c>
    </row>
    <row r="353" spans="1:40" x14ac:dyDescent="0.3">
      <c r="A353" s="4">
        <v>2633</v>
      </c>
      <c r="B353" s="4">
        <v>1363</v>
      </c>
      <c r="C353" s="4">
        <v>398</v>
      </c>
      <c r="D353" s="4">
        <v>283</v>
      </c>
      <c r="E353" s="4">
        <v>572</v>
      </c>
      <c r="F353" s="4">
        <v>254</v>
      </c>
      <c r="G353" s="3" t="s">
        <v>2</v>
      </c>
      <c r="H353" s="4">
        <v>24</v>
      </c>
      <c r="I353" s="4">
        <v>1394</v>
      </c>
      <c r="J353" s="4" t="s">
        <v>396</v>
      </c>
      <c r="K353" s="4">
        <v>158</v>
      </c>
      <c r="L353" s="4">
        <v>1750</v>
      </c>
      <c r="M353" s="4">
        <v>268</v>
      </c>
      <c r="N353" s="4">
        <v>680</v>
      </c>
      <c r="O353" s="4">
        <v>107</v>
      </c>
      <c r="P353" s="4">
        <v>9</v>
      </c>
      <c r="Q353" s="4">
        <v>150</v>
      </c>
      <c r="R353" s="4">
        <v>39</v>
      </c>
      <c r="S353" s="4" t="s">
        <v>538</v>
      </c>
      <c r="T353" s="4">
        <v>222</v>
      </c>
      <c r="U353" s="4">
        <v>270</v>
      </c>
      <c r="V353" s="4">
        <v>1393</v>
      </c>
      <c r="W353" s="4">
        <v>845</v>
      </c>
      <c r="X353" s="4">
        <v>822</v>
      </c>
      <c r="Y353" s="4">
        <v>623</v>
      </c>
      <c r="Z353" s="4">
        <v>69</v>
      </c>
      <c r="AA353" s="4">
        <v>633</v>
      </c>
      <c r="AB353" s="4">
        <v>288</v>
      </c>
      <c r="AC353" s="4">
        <v>608</v>
      </c>
      <c r="AD353" s="4">
        <v>460</v>
      </c>
      <c r="AE353" s="4">
        <v>456</v>
      </c>
      <c r="AF353" s="4">
        <v>261</v>
      </c>
      <c r="AG353" s="4">
        <v>279</v>
      </c>
      <c r="AH353" s="4">
        <v>107</v>
      </c>
      <c r="AI353" s="4">
        <v>1061</v>
      </c>
      <c r="AJ353" s="4">
        <v>0</v>
      </c>
      <c r="AK353" s="4">
        <v>0</v>
      </c>
      <c r="AL353" s="4">
        <v>349</v>
      </c>
      <c r="AM353" s="4">
        <v>6</v>
      </c>
      <c r="AN353" s="4" t="s">
        <v>31</v>
      </c>
    </row>
    <row r="354" spans="1:40" x14ac:dyDescent="0.3">
      <c r="A354" s="4">
        <v>1052</v>
      </c>
      <c r="B354" s="4">
        <v>546</v>
      </c>
      <c r="C354" s="4">
        <v>370</v>
      </c>
      <c r="D354" s="4">
        <v>0</v>
      </c>
      <c r="E354" s="4">
        <v>308</v>
      </c>
      <c r="F354" s="4">
        <v>0</v>
      </c>
      <c r="G354" s="3" t="s">
        <v>281</v>
      </c>
      <c r="H354" s="4">
        <v>12894</v>
      </c>
      <c r="I354" s="4">
        <v>334</v>
      </c>
      <c r="J354" s="4" t="s">
        <v>397</v>
      </c>
      <c r="K354" s="4">
        <v>1304</v>
      </c>
      <c r="L354" s="4">
        <v>594</v>
      </c>
      <c r="M354" s="4">
        <v>170</v>
      </c>
      <c r="N354" s="4">
        <v>296</v>
      </c>
      <c r="O354" s="4">
        <v>0</v>
      </c>
      <c r="P354" s="4">
        <v>0</v>
      </c>
      <c r="Q354" s="4">
        <v>99</v>
      </c>
      <c r="R354" s="4">
        <v>926</v>
      </c>
      <c r="S354" s="4" t="s">
        <v>629</v>
      </c>
      <c r="T354" s="4">
        <v>2643</v>
      </c>
      <c r="U354" s="4">
        <v>1590</v>
      </c>
      <c r="V354" s="4">
        <v>411</v>
      </c>
      <c r="W354" s="4">
        <v>337</v>
      </c>
      <c r="X354" s="4">
        <v>556</v>
      </c>
      <c r="Y354" s="4">
        <v>430</v>
      </c>
      <c r="Z354" s="4">
        <v>0</v>
      </c>
      <c r="AA354" s="4">
        <v>24</v>
      </c>
      <c r="AB354" s="4">
        <v>2</v>
      </c>
      <c r="AC354" s="4">
        <v>428</v>
      </c>
      <c r="AD354" s="4">
        <v>125</v>
      </c>
      <c r="AE354" s="4">
        <v>1210</v>
      </c>
      <c r="AF354" s="4">
        <v>6</v>
      </c>
      <c r="AG354" s="4">
        <v>3</v>
      </c>
      <c r="AH354" s="4">
        <v>20</v>
      </c>
      <c r="AI354" s="4">
        <v>9</v>
      </c>
      <c r="AJ354" s="4">
        <v>289</v>
      </c>
      <c r="AK354" s="4">
        <v>470</v>
      </c>
      <c r="AL354" s="4">
        <v>121</v>
      </c>
      <c r="AM354" s="4">
        <v>74</v>
      </c>
      <c r="AN354" s="4" t="s">
        <v>1465</v>
      </c>
    </row>
    <row r="355" spans="1:40" x14ac:dyDescent="0.3">
      <c r="A355" s="4">
        <v>824</v>
      </c>
      <c r="B355" s="4">
        <v>817</v>
      </c>
      <c r="C355" s="4">
        <v>28</v>
      </c>
      <c r="D355" s="4">
        <v>0</v>
      </c>
      <c r="E355" s="4">
        <v>259</v>
      </c>
      <c r="F355" s="4">
        <v>0</v>
      </c>
      <c r="G355" s="3" t="s">
        <v>300</v>
      </c>
      <c r="H355" s="4">
        <v>6525</v>
      </c>
      <c r="I355" s="4">
        <v>174</v>
      </c>
      <c r="J355" s="4" t="s">
        <v>398</v>
      </c>
      <c r="K355" s="4">
        <v>449</v>
      </c>
      <c r="L355" s="4">
        <v>371</v>
      </c>
      <c r="M355" s="4">
        <v>98</v>
      </c>
      <c r="N355" s="4">
        <v>0</v>
      </c>
      <c r="O355" s="4">
        <v>447</v>
      </c>
      <c r="P355" s="4">
        <v>636</v>
      </c>
      <c r="Q355" s="4">
        <v>1456</v>
      </c>
      <c r="R355" s="4">
        <v>324</v>
      </c>
      <c r="S355" s="4" t="s">
        <v>630</v>
      </c>
      <c r="T355" s="4">
        <v>1099</v>
      </c>
      <c r="U355" s="4">
        <v>548</v>
      </c>
      <c r="V355" s="4">
        <v>291</v>
      </c>
      <c r="W355" s="4">
        <v>223</v>
      </c>
      <c r="X355" s="4">
        <v>264</v>
      </c>
      <c r="Y355" s="4">
        <v>193</v>
      </c>
      <c r="Z355" s="4">
        <v>201</v>
      </c>
      <c r="AA355" s="4">
        <v>1750</v>
      </c>
      <c r="AB355" s="4">
        <v>1465</v>
      </c>
      <c r="AC355" s="4">
        <v>3373</v>
      </c>
      <c r="AD355" s="4">
        <v>115</v>
      </c>
      <c r="AE355" s="4">
        <v>603</v>
      </c>
      <c r="AF355" s="4">
        <v>17</v>
      </c>
      <c r="AG355" s="4">
        <v>2005</v>
      </c>
      <c r="AH355" s="4">
        <v>87</v>
      </c>
      <c r="AI355" s="4">
        <v>0</v>
      </c>
      <c r="AJ355" s="4">
        <v>129</v>
      </c>
      <c r="AK355" s="4">
        <v>72</v>
      </c>
      <c r="AL355" s="4">
        <v>2</v>
      </c>
      <c r="AM355" s="4">
        <v>20</v>
      </c>
      <c r="AN355" s="4">
        <v>174</v>
      </c>
    </row>
    <row r="356" spans="1:40" x14ac:dyDescent="0.3">
      <c r="A356" s="4">
        <v>221</v>
      </c>
      <c r="B356" s="4">
        <v>0</v>
      </c>
      <c r="C356" s="4">
        <v>0</v>
      </c>
      <c r="D356" s="4">
        <v>204</v>
      </c>
      <c r="E356" s="4">
        <v>5</v>
      </c>
      <c r="F356" s="4">
        <v>83</v>
      </c>
      <c r="G356" s="4" t="s">
        <v>5</v>
      </c>
      <c r="H356" s="4">
        <v>6144</v>
      </c>
      <c r="I356" s="4">
        <v>160</v>
      </c>
      <c r="J356" s="4" t="s">
        <v>399</v>
      </c>
      <c r="K356" s="4">
        <v>439</v>
      </c>
      <c r="L356" s="4">
        <v>223</v>
      </c>
      <c r="M356" s="4">
        <v>0</v>
      </c>
      <c r="N356" s="4">
        <v>976</v>
      </c>
      <c r="O356" s="4">
        <v>320</v>
      </c>
      <c r="P356" s="4">
        <v>225</v>
      </c>
      <c r="Q356" s="4">
        <v>564</v>
      </c>
      <c r="R356" s="4">
        <v>264</v>
      </c>
      <c r="S356" s="4" t="s">
        <v>631</v>
      </c>
      <c r="T356" s="4">
        <v>790</v>
      </c>
      <c r="U356" s="4">
        <v>361</v>
      </c>
      <c r="V356" s="4">
        <v>120</v>
      </c>
      <c r="W356" s="4">
        <v>114</v>
      </c>
      <c r="X356" s="4">
        <v>2</v>
      </c>
      <c r="Y356" s="4">
        <v>2488</v>
      </c>
      <c r="Z356" s="4">
        <v>115</v>
      </c>
      <c r="AA356" s="4">
        <v>849</v>
      </c>
      <c r="AB356" s="4">
        <v>461</v>
      </c>
      <c r="AC356" s="4">
        <v>1040</v>
      </c>
      <c r="AD356" s="4">
        <v>10</v>
      </c>
      <c r="AE356" s="4">
        <v>360</v>
      </c>
      <c r="AF356" s="4">
        <v>214</v>
      </c>
      <c r="AG356" s="4">
        <v>634</v>
      </c>
      <c r="AH356" s="4">
        <v>0</v>
      </c>
      <c r="AI356" s="4">
        <v>252</v>
      </c>
      <c r="AJ356" s="6">
        <v>0.44640000000000002</v>
      </c>
      <c r="AK356" s="4">
        <v>72</v>
      </c>
      <c r="AL356" s="4">
        <v>104</v>
      </c>
      <c r="AM356" s="4">
        <v>3</v>
      </c>
      <c r="AN356" s="4">
        <v>79</v>
      </c>
    </row>
    <row r="357" spans="1:40" x14ac:dyDescent="0.3">
      <c r="A357" s="4">
        <v>7</v>
      </c>
      <c r="B357" s="4">
        <v>0</v>
      </c>
      <c r="C357" s="4">
        <v>469</v>
      </c>
      <c r="D357" s="4">
        <v>109</v>
      </c>
      <c r="E357" s="4">
        <v>1299</v>
      </c>
      <c r="F357" s="4">
        <v>59</v>
      </c>
      <c r="G357" s="4" t="s">
        <v>283</v>
      </c>
      <c r="H357" s="4">
        <v>381</v>
      </c>
      <c r="I357" s="4">
        <v>3227</v>
      </c>
      <c r="J357" s="4" t="s">
        <v>400</v>
      </c>
      <c r="K357" s="4">
        <v>10</v>
      </c>
      <c r="L357" s="4">
        <v>1750</v>
      </c>
      <c r="M357" s="4">
        <v>264</v>
      </c>
      <c r="N357" s="4">
        <v>692</v>
      </c>
      <c r="O357" s="4">
        <v>127</v>
      </c>
      <c r="P357" s="4">
        <v>12</v>
      </c>
      <c r="Q357" s="4">
        <v>244</v>
      </c>
      <c r="R357" s="4">
        <v>60</v>
      </c>
      <c r="S357" s="4" t="s">
        <v>632</v>
      </c>
      <c r="T357" s="4">
        <v>309</v>
      </c>
      <c r="U357" s="4">
        <v>187</v>
      </c>
      <c r="V357" s="4">
        <v>1735</v>
      </c>
      <c r="W357" s="4">
        <v>845</v>
      </c>
      <c r="X357" s="4">
        <v>0</v>
      </c>
      <c r="Y357" s="4">
        <v>963</v>
      </c>
      <c r="Z357" s="4">
        <v>86</v>
      </c>
      <c r="AA357" s="4">
        <v>392</v>
      </c>
      <c r="AB357" s="4">
        <v>439</v>
      </c>
      <c r="AC357" s="4">
        <v>585</v>
      </c>
      <c r="AD357" s="4">
        <v>0</v>
      </c>
      <c r="AE357" s="4">
        <v>243</v>
      </c>
      <c r="AF357" s="4">
        <v>2</v>
      </c>
      <c r="AG357" s="4">
        <v>320</v>
      </c>
      <c r="AH357" s="4">
        <v>391</v>
      </c>
      <c r="AI357" s="4">
        <v>56</v>
      </c>
      <c r="AJ357" s="4">
        <v>289</v>
      </c>
      <c r="AK357" s="4">
        <v>0</v>
      </c>
      <c r="AL357" s="4">
        <v>14</v>
      </c>
      <c r="AM357" s="4">
        <v>0</v>
      </c>
      <c r="AN357" s="4">
        <v>17</v>
      </c>
    </row>
    <row r="358" spans="1:40" ht="18" x14ac:dyDescent="0.35">
      <c r="A358" s="4">
        <v>2633</v>
      </c>
      <c r="B358" s="4">
        <v>1351</v>
      </c>
      <c r="C358" s="4">
        <v>306</v>
      </c>
      <c r="D358" s="4">
        <v>95</v>
      </c>
      <c r="E358" s="4">
        <v>574</v>
      </c>
      <c r="F358" s="4">
        <v>24</v>
      </c>
      <c r="G358" s="4" t="s">
        <v>284</v>
      </c>
      <c r="H358" s="1" t="s">
        <v>0</v>
      </c>
      <c r="I358" s="4">
        <v>978</v>
      </c>
      <c r="J358" s="4" t="s">
        <v>17</v>
      </c>
      <c r="K358" s="4">
        <v>1304</v>
      </c>
      <c r="L358" s="4">
        <v>593</v>
      </c>
      <c r="M358" s="4">
        <v>179</v>
      </c>
      <c r="N358" s="4">
        <v>284</v>
      </c>
      <c r="O358" s="4">
        <v>0</v>
      </c>
      <c r="P358" s="4">
        <v>38</v>
      </c>
      <c r="Q358" s="4">
        <v>318</v>
      </c>
      <c r="R358" s="4">
        <v>926</v>
      </c>
      <c r="S358" s="4" t="s">
        <v>17</v>
      </c>
      <c r="T358" s="4">
        <v>2643</v>
      </c>
      <c r="U358" s="4">
        <v>1590</v>
      </c>
      <c r="V358" s="4">
        <v>679</v>
      </c>
      <c r="W358" s="4">
        <v>333</v>
      </c>
      <c r="X358" s="4">
        <v>811</v>
      </c>
      <c r="Y358" s="4">
        <v>663</v>
      </c>
      <c r="Z358" s="4">
        <v>0</v>
      </c>
      <c r="AA358" s="4">
        <v>456</v>
      </c>
      <c r="AB358" s="4">
        <v>22</v>
      </c>
      <c r="AC358" s="4">
        <v>455</v>
      </c>
      <c r="AD358" s="4">
        <v>2884</v>
      </c>
      <c r="AE358" s="4">
        <v>1210</v>
      </c>
      <c r="AF358" s="4">
        <v>0</v>
      </c>
      <c r="AG358" s="4">
        <v>64</v>
      </c>
      <c r="AH358" s="4">
        <v>186</v>
      </c>
      <c r="AI358" s="4">
        <v>8</v>
      </c>
      <c r="AJ358" s="4">
        <v>129</v>
      </c>
      <c r="AK358" s="4">
        <v>233</v>
      </c>
      <c r="AL358" s="4">
        <v>0</v>
      </c>
      <c r="AM358" s="4">
        <v>314</v>
      </c>
      <c r="AN358" s="4">
        <v>1</v>
      </c>
    </row>
    <row r="359" spans="1:40" ht="18" x14ac:dyDescent="0.35">
      <c r="A359" s="4">
        <v>1008</v>
      </c>
      <c r="B359" s="4">
        <v>818</v>
      </c>
      <c r="C359" s="4">
        <v>163</v>
      </c>
      <c r="D359" s="4">
        <v>0</v>
      </c>
      <c r="E359" s="4">
        <v>225</v>
      </c>
      <c r="F359" s="4">
        <v>0</v>
      </c>
      <c r="G359" s="4" t="s">
        <v>285</v>
      </c>
      <c r="H359" s="2">
        <v>41219</v>
      </c>
      <c r="I359" s="4">
        <v>578</v>
      </c>
      <c r="J359" s="4" t="s">
        <v>401</v>
      </c>
      <c r="K359" s="4">
        <v>506</v>
      </c>
      <c r="L359" s="4">
        <v>368</v>
      </c>
      <c r="M359" s="4">
        <v>85</v>
      </c>
      <c r="N359" s="4">
        <v>0</v>
      </c>
      <c r="O359" s="4">
        <v>446</v>
      </c>
      <c r="P359" s="4">
        <v>359</v>
      </c>
      <c r="Q359" s="4">
        <v>2</v>
      </c>
      <c r="R359" s="4">
        <v>326</v>
      </c>
      <c r="S359" s="4" t="s">
        <v>633</v>
      </c>
      <c r="T359" s="4">
        <v>1094</v>
      </c>
      <c r="U359" s="4">
        <v>546</v>
      </c>
      <c r="V359" s="4">
        <v>446</v>
      </c>
      <c r="W359" s="4">
        <v>222</v>
      </c>
      <c r="X359" s="4">
        <v>458</v>
      </c>
      <c r="Y359" s="4">
        <v>300</v>
      </c>
      <c r="Z359" s="4">
        <v>331</v>
      </c>
      <c r="AA359" s="4">
        <v>1</v>
      </c>
      <c r="AB359" s="4">
        <v>370</v>
      </c>
      <c r="AC359" s="4">
        <v>0</v>
      </c>
      <c r="AD359" s="4">
        <v>986</v>
      </c>
      <c r="AE359" s="4">
        <v>581</v>
      </c>
      <c r="AF359" s="4">
        <v>429</v>
      </c>
      <c r="AG359" s="4">
        <v>248</v>
      </c>
      <c r="AH359" s="4">
        <v>41</v>
      </c>
      <c r="AI359" s="4">
        <v>15</v>
      </c>
      <c r="AJ359" s="4">
        <v>4</v>
      </c>
      <c r="AK359" s="4">
        <v>42</v>
      </c>
      <c r="AL359" s="4">
        <v>1</v>
      </c>
      <c r="AM359" s="4">
        <v>151</v>
      </c>
      <c r="AN359" s="4">
        <v>0</v>
      </c>
    </row>
    <row r="360" spans="1:40" ht="18" x14ac:dyDescent="0.35">
      <c r="A360" s="4">
        <v>526</v>
      </c>
      <c r="B360" s="4">
        <v>530</v>
      </c>
      <c r="C360" s="4">
        <v>12427</v>
      </c>
      <c r="D360" s="4">
        <v>0</v>
      </c>
      <c r="E360" s="4">
        <v>348</v>
      </c>
      <c r="F360" s="4">
        <v>0</v>
      </c>
      <c r="G360" s="4" t="s">
        <v>286</v>
      </c>
      <c r="H360" s="1" t="s">
        <v>1</v>
      </c>
      <c r="I360" s="4">
        <v>400</v>
      </c>
      <c r="J360" s="4" t="s">
        <v>19</v>
      </c>
      <c r="K360" s="4">
        <v>315</v>
      </c>
      <c r="L360" s="4">
        <v>225</v>
      </c>
      <c r="M360" s="4">
        <v>11990</v>
      </c>
      <c r="N360" s="4">
        <v>255</v>
      </c>
      <c r="O360" s="4">
        <v>324</v>
      </c>
      <c r="P360" s="4">
        <v>2</v>
      </c>
      <c r="Q360" s="4">
        <v>1456</v>
      </c>
      <c r="R360" s="4">
        <v>263</v>
      </c>
      <c r="S360" s="4" t="s">
        <v>19</v>
      </c>
      <c r="T360" s="4">
        <v>812</v>
      </c>
      <c r="U360" s="4">
        <v>354</v>
      </c>
      <c r="V360" s="4">
        <v>233</v>
      </c>
      <c r="W360" s="4">
        <v>111</v>
      </c>
      <c r="X360" s="4">
        <v>353</v>
      </c>
      <c r="Y360" s="4">
        <v>2488</v>
      </c>
      <c r="Z360" s="4">
        <v>219</v>
      </c>
      <c r="AA360" s="4">
        <v>1750</v>
      </c>
      <c r="AB360" s="4">
        <v>126</v>
      </c>
      <c r="AC360" s="4">
        <v>1542</v>
      </c>
      <c r="AD360" s="4">
        <v>68</v>
      </c>
      <c r="AE360" s="4">
        <v>99</v>
      </c>
      <c r="AF360" s="4">
        <v>406</v>
      </c>
      <c r="AG360" s="4">
        <v>2</v>
      </c>
      <c r="AH360" s="4">
        <v>1</v>
      </c>
      <c r="AI360" s="4">
        <v>172</v>
      </c>
      <c r="AJ360" s="4">
        <v>102</v>
      </c>
      <c r="AK360" s="4">
        <v>13</v>
      </c>
      <c r="AL360" s="4">
        <v>0</v>
      </c>
      <c r="AM360" s="6">
        <v>0.48089999999999999</v>
      </c>
      <c r="AN360" s="4">
        <v>61</v>
      </c>
    </row>
    <row r="361" spans="1:40" x14ac:dyDescent="0.3">
      <c r="A361" s="4">
        <v>482</v>
      </c>
      <c r="B361" s="4">
        <v>3</v>
      </c>
      <c r="C361" s="4">
        <v>4472</v>
      </c>
      <c r="D361" s="4">
        <v>756</v>
      </c>
      <c r="E361" s="4">
        <v>1</v>
      </c>
      <c r="F361" s="4">
        <v>19</v>
      </c>
      <c r="G361" s="4" t="s">
        <v>287</v>
      </c>
      <c r="H361" s="3" t="s">
        <v>2</v>
      </c>
      <c r="I361" s="4">
        <v>3227</v>
      </c>
      <c r="J361" s="4" t="s">
        <v>20</v>
      </c>
      <c r="K361" s="4">
        <v>191</v>
      </c>
      <c r="L361" s="4">
        <v>4078</v>
      </c>
      <c r="M361" s="4">
        <v>4499</v>
      </c>
      <c r="N361" s="4">
        <v>164</v>
      </c>
      <c r="O361" s="4">
        <v>122</v>
      </c>
      <c r="P361" s="4">
        <v>0</v>
      </c>
      <c r="Q361" s="4">
        <v>552</v>
      </c>
      <c r="R361" s="4">
        <v>63</v>
      </c>
      <c r="S361" s="4" t="s">
        <v>20</v>
      </c>
      <c r="T361" s="4">
        <v>282</v>
      </c>
      <c r="U361" s="4">
        <v>192</v>
      </c>
      <c r="V361" s="4">
        <v>1735</v>
      </c>
      <c r="W361" s="4">
        <v>1119</v>
      </c>
      <c r="X361" s="4">
        <v>0</v>
      </c>
      <c r="Y361" s="4">
        <v>960</v>
      </c>
      <c r="Z361" s="4">
        <v>112</v>
      </c>
      <c r="AA361" s="4">
        <v>680</v>
      </c>
      <c r="AB361" s="4">
        <v>48</v>
      </c>
      <c r="AC361" s="4">
        <v>826</v>
      </c>
      <c r="AD361" s="4">
        <v>119</v>
      </c>
      <c r="AE361" s="4">
        <v>482</v>
      </c>
      <c r="AF361" s="4">
        <v>23</v>
      </c>
      <c r="AG361" s="4">
        <v>2233</v>
      </c>
      <c r="AH361" s="4">
        <v>6</v>
      </c>
      <c r="AI361" s="4">
        <v>1</v>
      </c>
      <c r="AJ361" s="4">
        <v>22</v>
      </c>
      <c r="AK361" s="4">
        <v>0</v>
      </c>
      <c r="AL361" s="4">
        <v>1013</v>
      </c>
      <c r="AM361" s="4">
        <v>314</v>
      </c>
      <c r="AN361" s="4">
        <v>0</v>
      </c>
    </row>
    <row r="362" spans="1:40" x14ac:dyDescent="0.3">
      <c r="A362" s="4">
        <v>2913</v>
      </c>
      <c r="B362" s="4">
        <v>13975</v>
      </c>
      <c r="C362" s="4">
        <v>4306</v>
      </c>
      <c r="D362" s="4">
        <v>318</v>
      </c>
      <c r="E362" s="4">
        <v>1974</v>
      </c>
      <c r="F362" s="4">
        <v>3</v>
      </c>
      <c r="G362" s="4" t="s">
        <v>288</v>
      </c>
      <c r="H362" s="3" t="s">
        <v>315</v>
      </c>
      <c r="I362" s="4">
        <v>965</v>
      </c>
      <c r="J362" s="4" t="s">
        <v>21</v>
      </c>
      <c r="K362" s="4">
        <v>1300</v>
      </c>
      <c r="L362" s="4">
        <v>421</v>
      </c>
      <c r="M362" s="4">
        <v>2730</v>
      </c>
      <c r="N362" s="4">
        <v>91</v>
      </c>
      <c r="O362" s="4">
        <v>11634</v>
      </c>
      <c r="P362" s="4">
        <v>102</v>
      </c>
      <c r="Q362" s="4">
        <v>272</v>
      </c>
      <c r="R362" s="4">
        <v>1121</v>
      </c>
      <c r="S362" s="4" t="s">
        <v>21</v>
      </c>
      <c r="T362" s="4">
        <v>1492</v>
      </c>
      <c r="U362" s="4">
        <v>1943</v>
      </c>
      <c r="V362" s="4">
        <v>677</v>
      </c>
      <c r="W362" s="4">
        <v>266</v>
      </c>
      <c r="X362" s="4">
        <v>0</v>
      </c>
      <c r="Y362" s="4">
        <v>667</v>
      </c>
      <c r="Z362" s="4">
        <v>0</v>
      </c>
      <c r="AA362" s="4">
        <v>655</v>
      </c>
      <c r="AB362" s="4">
        <v>77</v>
      </c>
      <c r="AC362" s="4">
        <v>716</v>
      </c>
      <c r="AD362" s="4">
        <v>1697</v>
      </c>
      <c r="AE362" s="4">
        <v>2165</v>
      </c>
      <c r="AF362" s="4">
        <v>14978</v>
      </c>
      <c r="AG362" s="4">
        <v>910</v>
      </c>
      <c r="AH362" s="4">
        <v>138</v>
      </c>
      <c r="AI362" s="4">
        <v>0</v>
      </c>
      <c r="AJ362" s="4">
        <v>1</v>
      </c>
      <c r="AK362" s="4">
        <v>2</v>
      </c>
      <c r="AL362" s="4" t="s">
        <v>33</v>
      </c>
      <c r="AM362" s="4">
        <v>151</v>
      </c>
      <c r="AN362" s="4">
        <v>174</v>
      </c>
    </row>
    <row r="363" spans="1:40" x14ac:dyDescent="0.3">
      <c r="A363" s="4">
        <v>436</v>
      </c>
      <c r="B363" s="4">
        <v>8536</v>
      </c>
      <c r="C363" s="4">
        <v>166</v>
      </c>
      <c r="D363" s="4">
        <v>11</v>
      </c>
      <c r="E363" s="4">
        <v>707</v>
      </c>
      <c r="F363" s="4">
        <v>0</v>
      </c>
      <c r="G363" s="4" t="s">
        <v>289</v>
      </c>
      <c r="H363" s="3" t="s">
        <v>347</v>
      </c>
      <c r="I363" s="4">
        <v>531</v>
      </c>
      <c r="J363" s="4" t="s">
        <v>26</v>
      </c>
      <c r="K363" s="4">
        <v>528</v>
      </c>
      <c r="L363" s="4">
        <v>308</v>
      </c>
      <c r="M363" s="4">
        <v>1769</v>
      </c>
      <c r="N363" s="4">
        <v>0</v>
      </c>
      <c r="O363" s="4">
        <v>5047</v>
      </c>
      <c r="P363" s="4">
        <v>32</v>
      </c>
      <c r="Q363" s="4">
        <v>280</v>
      </c>
      <c r="R363" s="4">
        <v>172</v>
      </c>
      <c r="S363" s="4" t="s">
        <v>26</v>
      </c>
      <c r="T363" s="4">
        <v>535</v>
      </c>
      <c r="U363" s="4">
        <v>815</v>
      </c>
      <c r="V363" s="4">
        <v>446</v>
      </c>
      <c r="W363" s="4">
        <v>176</v>
      </c>
      <c r="X363" s="4">
        <v>125</v>
      </c>
      <c r="Y363" s="4">
        <v>293</v>
      </c>
      <c r="Z363" s="4">
        <v>334</v>
      </c>
      <c r="AA363" s="4">
        <v>25</v>
      </c>
      <c r="AB363" s="4">
        <v>1</v>
      </c>
      <c r="AC363" s="4">
        <v>0</v>
      </c>
      <c r="AD363" s="4">
        <v>14</v>
      </c>
      <c r="AE363" s="4">
        <v>776</v>
      </c>
      <c r="AF363" s="4">
        <v>9112</v>
      </c>
      <c r="AG363" s="4">
        <v>626</v>
      </c>
      <c r="AH363" s="4">
        <v>0</v>
      </c>
      <c r="AI363" s="4">
        <v>2</v>
      </c>
      <c r="AJ363" s="4">
        <v>0</v>
      </c>
      <c r="AK363" s="4">
        <v>27</v>
      </c>
      <c r="AL363" s="4">
        <v>0</v>
      </c>
      <c r="AM363" s="4">
        <v>4</v>
      </c>
      <c r="AN363" s="4">
        <v>78</v>
      </c>
    </row>
    <row r="364" spans="1:40" x14ac:dyDescent="0.3">
      <c r="A364" s="4">
        <v>352</v>
      </c>
      <c r="B364" s="4">
        <v>4426</v>
      </c>
      <c r="C364" s="4">
        <v>12427</v>
      </c>
      <c r="D364" s="4">
        <v>38</v>
      </c>
      <c r="E364" s="4">
        <v>483</v>
      </c>
      <c r="F364" s="4">
        <v>0</v>
      </c>
      <c r="G364" s="4" t="s">
        <v>290</v>
      </c>
      <c r="H364" s="4" t="s">
        <v>5</v>
      </c>
      <c r="I364" s="4">
        <v>434</v>
      </c>
      <c r="J364" s="4" t="s">
        <v>47</v>
      </c>
      <c r="K364" s="4">
        <v>515</v>
      </c>
      <c r="L364" s="4">
        <v>113</v>
      </c>
      <c r="M364" s="4">
        <v>11990</v>
      </c>
      <c r="N364" s="4">
        <v>258</v>
      </c>
      <c r="O364" s="4">
        <v>3494</v>
      </c>
      <c r="P364" s="4">
        <v>69</v>
      </c>
      <c r="Q364" s="4">
        <v>1725</v>
      </c>
      <c r="R364" s="4">
        <v>118</v>
      </c>
      <c r="S364" s="4" t="s">
        <v>47</v>
      </c>
      <c r="T364" s="4">
        <v>380</v>
      </c>
      <c r="U364" s="4">
        <v>541</v>
      </c>
      <c r="V364" s="4">
        <v>231</v>
      </c>
      <c r="W364" s="4">
        <v>90</v>
      </c>
      <c r="X364" s="4">
        <v>84</v>
      </c>
      <c r="Y364" s="4">
        <v>409</v>
      </c>
      <c r="Z364" s="4">
        <v>198</v>
      </c>
      <c r="AA364" s="4">
        <v>1557</v>
      </c>
      <c r="AB364" s="4">
        <v>370</v>
      </c>
      <c r="AC364" s="4">
        <v>1551</v>
      </c>
      <c r="AD364" s="4">
        <v>0</v>
      </c>
      <c r="AE364" s="4">
        <v>511</v>
      </c>
      <c r="AF364" s="4">
        <v>4420</v>
      </c>
      <c r="AG364" s="4">
        <v>282</v>
      </c>
      <c r="AH364" s="4">
        <v>391</v>
      </c>
      <c r="AI364" s="4">
        <v>2</v>
      </c>
      <c r="AJ364" s="4">
        <v>208</v>
      </c>
      <c r="AK364" s="4">
        <v>0</v>
      </c>
      <c r="AL364" s="4">
        <v>1009</v>
      </c>
      <c r="AM364" s="4">
        <v>114</v>
      </c>
      <c r="AN364" s="4">
        <v>9</v>
      </c>
    </row>
    <row r="365" spans="1:40" x14ac:dyDescent="0.3">
      <c r="A365" s="4">
        <v>84</v>
      </c>
      <c r="B365" s="4">
        <v>4084</v>
      </c>
      <c r="C365" s="4">
        <v>5150</v>
      </c>
      <c r="D365" s="4">
        <v>385</v>
      </c>
      <c r="E365" s="4">
        <v>220</v>
      </c>
      <c r="F365" s="4">
        <v>16</v>
      </c>
      <c r="G365" s="4" t="s">
        <v>9</v>
      </c>
      <c r="H365" s="4" t="s">
        <v>316</v>
      </c>
      <c r="I365" s="4">
        <v>2540</v>
      </c>
      <c r="J365" s="4" t="s">
        <v>48</v>
      </c>
      <c r="K365" s="4">
        <v>13</v>
      </c>
      <c r="L365" s="4">
        <v>4078</v>
      </c>
      <c r="M365" s="4">
        <v>4428</v>
      </c>
      <c r="N365" s="4">
        <v>179</v>
      </c>
      <c r="O365" s="4">
        <v>1553</v>
      </c>
      <c r="P365" s="4">
        <v>1</v>
      </c>
      <c r="Q365" s="4">
        <v>828</v>
      </c>
      <c r="R365" s="4">
        <v>54</v>
      </c>
      <c r="S365" s="4" t="s">
        <v>48</v>
      </c>
      <c r="T365" s="4">
        <v>155</v>
      </c>
      <c r="U365" s="4">
        <v>274</v>
      </c>
      <c r="V365" s="4">
        <v>1462</v>
      </c>
      <c r="W365" s="4">
        <v>1119</v>
      </c>
      <c r="X365" s="4">
        <v>40</v>
      </c>
      <c r="Y365" s="4">
        <v>184</v>
      </c>
      <c r="Z365" s="4">
        <v>136</v>
      </c>
      <c r="AA365" s="4">
        <v>713</v>
      </c>
      <c r="AB365" s="4">
        <v>97</v>
      </c>
      <c r="AC365" s="4">
        <v>794</v>
      </c>
      <c r="AD365" s="4">
        <v>2147</v>
      </c>
      <c r="AE365" s="4">
        <v>265</v>
      </c>
      <c r="AF365" s="4">
        <v>184</v>
      </c>
      <c r="AG365" s="4">
        <v>2</v>
      </c>
      <c r="AH365" s="4">
        <v>185</v>
      </c>
      <c r="AI365" s="4">
        <v>0</v>
      </c>
      <c r="AJ365" s="4">
        <v>89</v>
      </c>
      <c r="AK365" s="4">
        <v>233</v>
      </c>
      <c r="AL365" s="4">
        <v>18</v>
      </c>
      <c r="AM365" s="4">
        <v>32</v>
      </c>
      <c r="AN365" s="4">
        <v>69</v>
      </c>
    </row>
    <row r="366" spans="1:40" x14ac:dyDescent="0.3">
      <c r="A366" s="4">
        <v>0</v>
      </c>
      <c r="B366" s="4">
        <v>26</v>
      </c>
      <c r="C366" s="4">
        <v>3189</v>
      </c>
      <c r="D366" s="4">
        <v>4</v>
      </c>
      <c r="E366" s="4">
        <v>4</v>
      </c>
      <c r="F366" s="4">
        <v>0</v>
      </c>
      <c r="G366" s="4" t="s">
        <v>291</v>
      </c>
      <c r="H366" s="4" t="s">
        <v>11</v>
      </c>
      <c r="I366" s="4">
        <v>742</v>
      </c>
      <c r="J366" s="4" t="s">
        <v>49</v>
      </c>
      <c r="K366" s="4">
        <v>1300</v>
      </c>
      <c r="L366" s="4">
        <v>424</v>
      </c>
      <c r="M366" s="4">
        <v>2966</v>
      </c>
      <c r="N366" s="4">
        <v>79</v>
      </c>
      <c r="O366" s="4">
        <v>11634</v>
      </c>
      <c r="P366" s="4">
        <v>0</v>
      </c>
      <c r="Q366" s="4">
        <v>269</v>
      </c>
      <c r="R366" s="4">
        <v>1121</v>
      </c>
      <c r="S366" s="4" t="s">
        <v>49</v>
      </c>
      <c r="T366" s="4">
        <v>1492</v>
      </c>
      <c r="U366" s="4">
        <v>1943</v>
      </c>
      <c r="V366" s="4">
        <v>460</v>
      </c>
      <c r="W366" s="4">
        <v>267</v>
      </c>
      <c r="X366" s="4">
        <v>1</v>
      </c>
      <c r="Y366" s="4">
        <v>136</v>
      </c>
      <c r="Z366" s="4">
        <v>15548</v>
      </c>
      <c r="AA366" s="4">
        <v>330</v>
      </c>
      <c r="AB366" s="4">
        <v>93</v>
      </c>
      <c r="AC366" s="4">
        <v>757</v>
      </c>
      <c r="AD366" s="4">
        <v>2010</v>
      </c>
      <c r="AE366" s="4">
        <v>2165</v>
      </c>
      <c r="AF366" s="4">
        <v>542</v>
      </c>
      <c r="AG366" s="4">
        <v>2233</v>
      </c>
      <c r="AH366" s="4">
        <v>55</v>
      </c>
      <c r="AI366" s="4">
        <v>0</v>
      </c>
      <c r="AJ366" s="6">
        <v>0.4279</v>
      </c>
      <c r="AK366" s="4">
        <v>38</v>
      </c>
      <c r="AL366" s="4">
        <v>518</v>
      </c>
      <c r="AM366" s="4">
        <v>0</v>
      </c>
      <c r="AN366" s="4">
        <v>0</v>
      </c>
    </row>
    <row r="367" spans="1:40" x14ac:dyDescent="0.3">
      <c r="A367" s="4">
        <v>2913</v>
      </c>
      <c r="B367" s="4">
        <v>13975</v>
      </c>
      <c r="C367" s="4">
        <v>1961</v>
      </c>
      <c r="D367" s="4">
        <v>0</v>
      </c>
      <c r="E367" s="4">
        <v>1974</v>
      </c>
      <c r="F367" s="4">
        <v>0</v>
      </c>
      <c r="G367" s="4" t="s">
        <v>292</v>
      </c>
      <c r="H367" s="4" t="s">
        <v>317</v>
      </c>
      <c r="I367" s="4">
        <v>426</v>
      </c>
      <c r="J367" s="4" t="s">
        <v>230</v>
      </c>
      <c r="K367" s="4">
        <v>580</v>
      </c>
      <c r="L367" s="4">
        <v>304</v>
      </c>
      <c r="M367" s="4">
        <v>1462</v>
      </c>
      <c r="N367" s="4">
        <v>0</v>
      </c>
      <c r="O367" s="4">
        <v>5065</v>
      </c>
      <c r="P367" s="4">
        <v>749</v>
      </c>
      <c r="Q367" s="4">
        <v>555</v>
      </c>
      <c r="R367" s="4">
        <v>171</v>
      </c>
      <c r="S367" s="4" t="s">
        <v>357</v>
      </c>
      <c r="T367" s="4">
        <v>530</v>
      </c>
      <c r="U367" s="4">
        <v>821</v>
      </c>
      <c r="V367" s="4">
        <v>276</v>
      </c>
      <c r="W367" s="4">
        <v>176</v>
      </c>
      <c r="X367" s="4">
        <v>0</v>
      </c>
      <c r="Y367" s="4">
        <v>48</v>
      </c>
      <c r="Z367" s="4">
        <v>8149</v>
      </c>
      <c r="AA367" s="4">
        <v>378</v>
      </c>
      <c r="AB367" s="4">
        <v>4</v>
      </c>
      <c r="AC367" s="4">
        <v>0</v>
      </c>
      <c r="AD367" s="4">
        <v>137</v>
      </c>
      <c r="AE367" s="4">
        <v>768</v>
      </c>
      <c r="AF367" s="4">
        <v>3926</v>
      </c>
      <c r="AG367" s="4">
        <v>926</v>
      </c>
      <c r="AH367" s="4">
        <v>130</v>
      </c>
      <c r="AI367" s="4">
        <v>0</v>
      </c>
      <c r="AJ367" s="4">
        <v>208</v>
      </c>
      <c r="AK367" s="4">
        <v>37</v>
      </c>
      <c r="AL367" s="4">
        <v>435</v>
      </c>
      <c r="AM367" s="4">
        <v>1</v>
      </c>
      <c r="AN367" s="4">
        <v>247</v>
      </c>
    </row>
    <row r="368" spans="1:40" ht="18" x14ac:dyDescent="0.35">
      <c r="A368" s="4">
        <v>352</v>
      </c>
      <c r="B368" s="4">
        <v>8465</v>
      </c>
      <c r="C368" s="1" t="s">
        <v>0</v>
      </c>
      <c r="D368" s="4">
        <v>764</v>
      </c>
      <c r="E368" s="4">
        <v>701</v>
      </c>
      <c r="F368" s="4">
        <v>19</v>
      </c>
      <c r="G368" s="4" t="s">
        <v>293</v>
      </c>
      <c r="H368" s="4" t="s">
        <v>318</v>
      </c>
      <c r="I368" s="4">
        <v>316</v>
      </c>
      <c r="J368" s="4" t="s">
        <v>21</v>
      </c>
      <c r="K368" s="4">
        <v>323</v>
      </c>
      <c r="L368" s="4">
        <v>120</v>
      </c>
      <c r="M368" s="1" t="s">
        <v>0</v>
      </c>
      <c r="N368" s="4">
        <v>391</v>
      </c>
      <c r="O368" s="4">
        <v>3500</v>
      </c>
      <c r="P368" s="4">
        <v>374</v>
      </c>
      <c r="Q368" s="4">
        <v>4</v>
      </c>
      <c r="R368" s="4">
        <v>121</v>
      </c>
      <c r="S368" s="4" t="s">
        <v>21</v>
      </c>
      <c r="T368" s="4">
        <v>397</v>
      </c>
      <c r="U368" s="4">
        <v>543</v>
      </c>
      <c r="V368" s="4">
        <v>184</v>
      </c>
      <c r="W368" s="4">
        <v>91</v>
      </c>
      <c r="X368" s="4">
        <v>100</v>
      </c>
      <c r="Y368" s="4">
        <v>409</v>
      </c>
      <c r="Z368" s="4">
        <v>5241</v>
      </c>
      <c r="AA368" s="4">
        <v>5</v>
      </c>
      <c r="AB368" s="4">
        <v>174</v>
      </c>
      <c r="AC368" s="4">
        <v>230</v>
      </c>
      <c r="AD368" s="4">
        <v>0</v>
      </c>
      <c r="AE368" s="4">
        <v>294</v>
      </c>
      <c r="AF368" s="4">
        <v>40</v>
      </c>
      <c r="AG368" s="4">
        <v>374</v>
      </c>
      <c r="AH368" s="4">
        <v>0</v>
      </c>
      <c r="AI368" s="4">
        <v>0</v>
      </c>
      <c r="AJ368" s="4">
        <v>89</v>
      </c>
      <c r="AK368" s="4">
        <v>1</v>
      </c>
      <c r="AL368" s="4">
        <v>29</v>
      </c>
      <c r="AM368" s="4">
        <v>109</v>
      </c>
      <c r="AN368" s="4">
        <v>89</v>
      </c>
    </row>
    <row r="369" spans="1:40" ht="18" x14ac:dyDescent="0.35">
      <c r="A369" s="4">
        <v>235</v>
      </c>
      <c r="B369" s="4">
        <v>4012</v>
      </c>
      <c r="C369" s="2">
        <v>41219</v>
      </c>
      <c r="D369" s="4">
        <v>285</v>
      </c>
      <c r="E369" s="4">
        <v>386</v>
      </c>
      <c r="F369" s="4">
        <v>16</v>
      </c>
      <c r="G369" s="4" t="s">
        <v>294</v>
      </c>
      <c r="H369" s="4" t="s">
        <v>319</v>
      </c>
      <c r="I369" s="4">
        <v>2540</v>
      </c>
      <c r="J369" s="4" t="s">
        <v>26</v>
      </c>
      <c r="K369" s="4">
        <v>257</v>
      </c>
      <c r="L369" s="4">
        <v>2755</v>
      </c>
      <c r="M369" s="2">
        <v>41219</v>
      </c>
      <c r="N369" s="4">
        <v>272</v>
      </c>
      <c r="O369" s="4">
        <v>1565</v>
      </c>
      <c r="P369" s="4">
        <v>12</v>
      </c>
      <c r="Q369" s="4">
        <v>1725</v>
      </c>
      <c r="R369" s="4">
        <v>50</v>
      </c>
      <c r="S369" s="4" t="s">
        <v>26</v>
      </c>
      <c r="T369" s="4">
        <v>133</v>
      </c>
      <c r="U369" s="4">
        <v>278</v>
      </c>
      <c r="V369" s="4">
        <v>1462</v>
      </c>
      <c r="W369" s="4">
        <v>0</v>
      </c>
      <c r="X369" s="4">
        <v>48</v>
      </c>
      <c r="Y369" s="4">
        <v>178</v>
      </c>
      <c r="Z369" s="4">
        <v>2908</v>
      </c>
      <c r="AA369" s="4">
        <v>1557</v>
      </c>
      <c r="AB369" s="4">
        <v>64</v>
      </c>
      <c r="AC369" s="4">
        <v>114</v>
      </c>
      <c r="AD369" s="4">
        <v>337</v>
      </c>
      <c r="AE369" s="4">
        <v>474</v>
      </c>
      <c r="AF369" s="4">
        <v>14978</v>
      </c>
      <c r="AG369" s="4">
        <v>92</v>
      </c>
      <c r="AH369" s="4">
        <v>57</v>
      </c>
      <c r="AI369" s="4">
        <v>12426</v>
      </c>
      <c r="AJ369" s="4">
        <v>1</v>
      </c>
      <c r="AK369" s="4">
        <v>1789</v>
      </c>
      <c r="AL369" s="4">
        <v>9</v>
      </c>
      <c r="AM369" s="4">
        <v>77</v>
      </c>
      <c r="AN369" s="4">
        <v>18</v>
      </c>
    </row>
    <row r="370" spans="1:40" ht="18" x14ac:dyDescent="0.35">
      <c r="A370" s="4">
        <v>117</v>
      </c>
      <c r="B370" s="4">
        <v>4420</v>
      </c>
      <c r="C370" s="1" t="s">
        <v>1</v>
      </c>
      <c r="D370" s="4">
        <v>478</v>
      </c>
      <c r="E370" s="4">
        <v>311</v>
      </c>
      <c r="F370" s="4">
        <v>3</v>
      </c>
      <c r="G370" s="4" t="s">
        <v>17</v>
      </c>
      <c r="H370" s="4" t="s">
        <v>320</v>
      </c>
      <c r="I370" s="4">
        <v>727</v>
      </c>
      <c r="J370" s="4" t="s">
        <v>47</v>
      </c>
      <c r="K370" s="4">
        <v>2011</v>
      </c>
      <c r="L370" s="4">
        <v>813</v>
      </c>
      <c r="M370" s="1" t="s">
        <v>1</v>
      </c>
      <c r="N370" s="4">
        <v>119</v>
      </c>
      <c r="O370" s="1" t="s">
        <v>0</v>
      </c>
      <c r="P370" s="4">
        <v>20</v>
      </c>
      <c r="Q370" s="4">
        <v>817</v>
      </c>
      <c r="R370" s="4">
        <v>1875</v>
      </c>
      <c r="S370" s="4" t="s">
        <v>47</v>
      </c>
      <c r="T370" s="4">
        <v>1648</v>
      </c>
      <c r="U370" s="4">
        <v>1872</v>
      </c>
      <c r="V370" s="4">
        <v>455</v>
      </c>
      <c r="W370" s="4">
        <v>1046</v>
      </c>
      <c r="X370" s="4">
        <v>52</v>
      </c>
      <c r="Y370" s="4">
        <v>134</v>
      </c>
      <c r="Z370" s="4">
        <v>15548</v>
      </c>
      <c r="AA370" s="4">
        <v>593</v>
      </c>
      <c r="AB370" s="4">
        <v>43</v>
      </c>
      <c r="AC370" s="4">
        <v>116</v>
      </c>
      <c r="AD370" s="4">
        <v>99</v>
      </c>
      <c r="AE370" s="4">
        <v>2300</v>
      </c>
      <c r="AF370" s="4">
        <v>7431</v>
      </c>
      <c r="AG370" s="4">
        <v>457</v>
      </c>
      <c r="AH370" s="4">
        <v>28</v>
      </c>
      <c r="AI370" s="4">
        <v>6631</v>
      </c>
      <c r="AJ370" s="4">
        <v>76</v>
      </c>
      <c r="AK370" s="4">
        <v>710</v>
      </c>
      <c r="AL370" s="4">
        <v>0</v>
      </c>
      <c r="AM370" s="6">
        <v>0.70640000000000003</v>
      </c>
      <c r="AN370" s="4">
        <v>0</v>
      </c>
    </row>
    <row r="371" spans="1:40" ht="18" x14ac:dyDescent="0.35">
      <c r="A371" s="4">
        <v>600</v>
      </c>
      <c r="B371" s="4">
        <v>33</v>
      </c>
      <c r="C371" s="3" t="s">
        <v>2</v>
      </c>
      <c r="D371" s="4">
        <v>1</v>
      </c>
      <c r="E371" s="4">
        <v>4</v>
      </c>
      <c r="F371" s="4">
        <v>0</v>
      </c>
      <c r="G371" s="4" t="s">
        <v>295</v>
      </c>
      <c r="H371" s="4" t="s">
        <v>321</v>
      </c>
      <c r="I371" s="4">
        <v>383</v>
      </c>
      <c r="J371" s="4" t="s">
        <v>48</v>
      </c>
      <c r="K371" s="4">
        <v>901</v>
      </c>
      <c r="L371" s="4">
        <v>503</v>
      </c>
      <c r="M371" s="3" t="s">
        <v>2</v>
      </c>
      <c r="N371" s="4">
        <v>0</v>
      </c>
      <c r="O371" s="2">
        <v>41219</v>
      </c>
      <c r="P371" s="4">
        <v>337</v>
      </c>
      <c r="Q371" s="4">
        <v>435</v>
      </c>
      <c r="R371" s="4">
        <v>462</v>
      </c>
      <c r="S371" s="4" t="s">
        <v>48</v>
      </c>
      <c r="T371" s="4">
        <v>545</v>
      </c>
      <c r="U371" s="4">
        <v>647</v>
      </c>
      <c r="V371" s="4">
        <v>280</v>
      </c>
      <c r="W371" s="4">
        <v>733</v>
      </c>
      <c r="X371" s="4">
        <v>0</v>
      </c>
      <c r="Y371" s="4">
        <v>44</v>
      </c>
      <c r="Z371" s="4">
        <v>8437</v>
      </c>
      <c r="AA371" s="4">
        <v>556</v>
      </c>
      <c r="AB371" s="4">
        <v>21</v>
      </c>
      <c r="AC371" s="4">
        <v>0</v>
      </c>
      <c r="AD371" s="4">
        <v>15</v>
      </c>
      <c r="AE371" s="4">
        <v>888</v>
      </c>
      <c r="AF371" s="4">
        <v>7112</v>
      </c>
      <c r="AG371" s="4">
        <v>3</v>
      </c>
      <c r="AH371" s="4">
        <v>2</v>
      </c>
      <c r="AI371" s="4">
        <v>1835</v>
      </c>
      <c r="AJ371" s="4">
        <v>11</v>
      </c>
      <c r="AK371" s="4">
        <v>264</v>
      </c>
      <c r="AL371" s="4">
        <v>403</v>
      </c>
      <c r="AM371" s="4">
        <v>109</v>
      </c>
      <c r="AN371" s="4">
        <v>2</v>
      </c>
    </row>
    <row r="372" spans="1:40" ht="18" x14ac:dyDescent="0.35">
      <c r="A372" s="4">
        <v>217</v>
      </c>
      <c r="B372" s="1" t="s">
        <v>0</v>
      </c>
      <c r="C372" s="3" t="s">
        <v>97</v>
      </c>
      <c r="D372" s="4">
        <v>13072</v>
      </c>
      <c r="E372" s="4">
        <v>556</v>
      </c>
      <c r="F372" s="4">
        <v>12443</v>
      </c>
      <c r="G372" s="4" t="s">
        <v>19</v>
      </c>
      <c r="H372" s="4">
        <v>2</v>
      </c>
      <c r="I372" s="4">
        <v>344</v>
      </c>
      <c r="J372" s="4" t="s">
        <v>49</v>
      </c>
      <c r="K372" s="4">
        <v>853</v>
      </c>
      <c r="L372" s="4">
        <v>310</v>
      </c>
      <c r="M372" s="3" t="s">
        <v>459</v>
      </c>
      <c r="N372" s="4">
        <v>395</v>
      </c>
      <c r="O372" s="1" t="s">
        <v>1</v>
      </c>
      <c r="P372" s="4">
        <v>6</v>
      </c>
      <c r="Q372" s="4">
        <v>382</v>
      </c>
      <c r="R372" s="4">
        <v>333</v>
      </c>
      <c r="S372" s="4" t="s">
        <v>49</v>
      </c>
      <c r="T372" s="4">
        <v>362</v>
      </c>
      <c r="U372" s="4">
        <v>453</v>
      </c>
      <c r="V372" s="4">
        <v>175</v>
      </c>
      <c r="W372" s="4">
        <v>313</v>
      </c>
      <c r="X372" s="4">
        <v>0</v>
      </c>
      <c r="Y372" s="4">
        <v>0</v>
      </c>
      <c r="Z372" s="4">
        <v>4636</v>
      </c>
      <c r="AA372" s="4">
        <v>37</v>
      </c>
      <c r="AB372" s="4">
        <v>0</v>
      </c>
      <c r="AC372" s="4">
        <v>230</v>
      </c>
      <c r="AD372" s="4">
        <v>25</v>
      </c>
      <c r="AE372" s="4">
        <v>584</v>
      </c>
      <c r="AF372" s="4">
        <v>319</v>
      </c>
      <c r="AG372" s="4">
        <v>1599</v>
      </c>
      <c r="AH372" s="4">
        <v>1</v>
      </c>
      <c r="AI372" s="4">
        <v>123</v>
      </c>
      <c r="AJ372" s="4">
        <v>1</v>
      </c>
      <c r="AK372" s="4">
        <v>18</v>
      </c>
      <c r="AL372" s="4" t="s">
        <v>33</v>
      </c>
      <c r="AM372" s="4">
        <v>76</v>
      </c>
      <c r="AN372" s="4">
        <v>69</v>
      </c>
    </row>
    <row r="373" spans="1:40" ht="18" x14ac:dyDescent="0.35">
      <c r="A373" s="4">
        <v>165</v>
      </c>
      <c r="B373" s="2">
        <v>41219</v>
      </c>
      <c r="C373" s="3" t="s">
        <v>51</v>
      </c>
      <c r="D373" s="4">
        <v>6577</v>
      </c>
      <c r="E373" s="4">
        <v>236</v>
      </c>
      <c r="F373" s="4">
        <v>7327</v>
      </c>
      <c r="G373" s="4" t="s">
        <v>20</v>
      </c>
      <c r="H373" s="4" t="s">
        <v>322</v>
      </c>
      <c r="I373" s="4">
        <v>0</v>
      </c>
      <c r="J373" s="4" t="s">
        <v>231</v>
      </c>
      <c r="K373" s="4">
        <v>48</v>
      </c>
      <c r="L373" s="4">
        <v>2755</v>
      </c>
      <c r="M373" s="3" t="s">
        <v>359</v>
      </c>
      <c r="N373" s="4">
        <v>284</v>
      </c>
      <c r="O373" s="3" t="s">
        <v>2</v>
      </c>
      <c r="P373" s="4">
        <v>0</v>
      </c>
      <c r="Q373" s="4">
        <v>0</v>
      </c>
      <c r="R373" s="4">
        <v>129</v>
      </c>
      <c r="S373" s="4" t="s">
        <v>358</v>
      </c>
      <c r="T373" s="4">
        <v>183</v>
      </c>
      <c r="U373" s="4">
        <v>194</v>
      </c>
      <c r="V373" s="4">
        <v>0</v>
      </c>
      <c r="W373" s="4">
        <v>0</v>
      </c>
      <c r="X373" s="4">
        <v>628</v>
      </c>
      <c r="Y373" s="4">
        <v>1164</v>
      </c>
      <c r="Z373" s="4">
        <v>3801</v>
      </c>
      <c r="AA373" s="4">
        <v>254</v>
      </c>
      <c r="AB373" s="4">
        <v>174</v>
      </c>
      <c r="AC373" s="4">
        <v>111</v>
      </c>
      <c r="AD373" s="4">
        <v>196</v>
      </c>
      <c r="AE373" s="4">
        <v>304</v>
      </c>
      <c r="AF373" s="1" t="s">
        <v>0</v>
      </c>
      <c r="AG373" s="4">
        <v>639</v>
      </c>
      <c r="AH373" s="4">
        <v>3</v>
      </c>
      <c r="AI373" s="4">
        <v>351</v>
      </c>
      <c r="AJ373" s="4">
        <v>0</v>
      </c>
      <c r="AK373" s="4">
        <v>44</v>
      </c>
      <c r="AL373" s="4">
        <v>0</v>
      </c>
      <c r="AM373" s="4">
        <v>2</v>
      </c>
      <c r="AN373" s="4">
        <v>0</v>
      </c>
    </row>
    <row r="374" spans="1:40" ht="18" x14ac:dyDescent="0.35">
      <c r="A374" s="4">
        <v>52</v>
      </c>
      <c r="B374" s="1" t="s">
        <v>1</v>
      </c>
      <c r="C374" s="4" t="s">
        <v>5</v>
      </c>
      <c r="D374" s="4">
        <v>1859</v>
      </c>
      <c r="E374" s="4">
        <v>182</v>
      </c>
      <c r="F374" s="4">
        <v>1447</v>
      </c>
      <c r="G374" s="4" t="s">
        <v>21</v>
      </c>
      <c r="H374" s="4" t="s">
        <v>9</v>
      </c>
      <c r="I374" s="4">
        <v>880</v>
      </c>
      <c r="J374" s="4">
        <v>1151</v>
      </c>
      <c r="K374" s="4">
        <v>2011</v>
      </c>
      <c r="L374" s="4">
        <v>809</v>
      </c>
      <c r="M374" s="4" t="s">
        <v>5</v>
      </c>
      <c r="N374" s="4">
        <v>111</v>
      </c>
      <c r="O374" s="3" t="s">
        <v>507</v>
      </c>
      <c r="P374" s="4">
        <v>750</v>
      </c>
      <c r="Q374" s="4">
        <v>471</v>
      </c>
      <c r="R374" s="4">
        <v>1875</v>
      </c>
      <c r="S374" s="4">
        <v>1894</v>
      </c>
      <c r="T374" s="4">
        <v>1648</v>
      </c>
      <c r="U374" s="4">
        <v>1872</v>
      </c>
      <c r="V374" s="4">
        <v>821</v>
      </c>
      <c r="W374" s="4">
        <v>1047</v>
      </c>
      <c r="X374" s="4">
        <v>403</v>
      </c>
      <c r="Y374" s="4">
        <v>813</v>
      </c>
      <c r="Z374" s="1" t="s">
        <v>0</v>
      </c>
      <c r="AA374" s="4">
        <v>125</v>
      </c>
      <c r="AB374" s="4">
        <v>42</v>
      </c>
      <c r="AC374" s="4">
        <v>119</v>
      </c>
      <c r="AD374" s="4">
        <v>2</v>
      </c>
      <c r="AE374" s="4">
        <v>2300</v>
      </c>
      <c r="AF374" s="2">
        <v>41219</v>
      </c>
      <c r="AG374" s="4">
        <v>469</v>
      </c>
      <c r="AH374" s="4">
        <v>22</v>
      </c>
      <c r="AI374" s="4">
        <v>4303</v>
      </c>
      <c r="AJ374" s="4">
        <v>137</v>
      </c>
      <c r="AK374" s="4">
        <v>382</v>
      </c>
      <c r="AL374" s="4">
        <v>396</v>
      </c>
      <c r="AM374" s="4">
        <v>52</v>
      </c>
      <c r="AN374" s="4">
        <v>247</v>
      </c>
    </row>
    <row r="375" spans="1:40" ht="18" x14ac:dyDescent="0.35">
      <c r="A375" s="4">
        <v>0</v>
      </c>
      <c r="B375" s="3" t="s">
        <v>2</v>
      </c>
      <c r="C375" s="4" t="s">
        <v>98</v>
      </c>
      <c r="D375" s="4">
        <v>137</v>
      </c>
      <c r="E375" s="4">
        <v>54</v>
      </c>
      <c r="F375" s="4">
        <v>188</v>
      </c>
      <c r="G375" s="4" t="s">
        <v>26</v>
      </c>
      <c r="H375" s="4" t="s">
        <v>323</v>
      </c>
      <c r="I375" s="4">
        <v>510</v>
      </c>
      <c r="J375" s="4">
        <v>372</v>
      </c>
      <c r="K375" s="4">
        <v>1001</v>
      </c>
      <c r="L375" s="4">
        <v>506</v>
      </c>
      <c r="M375" s="4" t="s">
        <v>460</v>
      </c>
      <c r="N375" s="4">
        <v>12355</v>
      </c>
      <c r="O375" s="3" t="s">
        <v>491</v>
      </c>
      <c r="P375" s="4">
        <v>264</v>
      </c>
      <c r="Q375" s="4">
        <v>183</v>
      </c>
      <c r="R375" s="4">
        <v>465</v>
      </c>
      <c r="S375" s="4">
        <v>805</v>
      </c>
      <c r="T375" s="4">
        <v>542</v>
      </c>
      <c r="U375" s="4">
        <v>648</v>
      </c>
      <c r="V375" s="4">
        <v>561</v>
      </c>
      <c r="W375" s="4">
        <v>736</v>
      </c>
      <c r="X375" s="4">
        <v>223</v>
      </c>
      <c r="Y375" s="4">
        <v>351</v>
      </c>
      <c r="Z375" s="2">
        <v>41219</v>
      </c>
      <c r="AA375" s="4">
        <v>65</v>
      </c>
      <c r="AB375" s="4">
        <v>39</v>
      </c>
      <c r="AC375" s="4">
        <v>0</v>
      </c>
      <c r="AD375" s="4">
        <v>0</v>
      </c>
      <c r="AE375" s="4">
        <v>872</v>
      </c>
      <c r="AF375" s="1" t="s">
        <v>1</v>
      </c>
      <c r="AG375" s="4">
        <v>167</v>
      </c>
      <c r="AH375" s="4">
        <v>0</v>
      </c>
      <c r="AI375" s="4">
        <v>19</v>
      </c>
      <c r="AJ375" s="4">
        <v>69</v>
      </c>
      <c r="AK375" s="4">
        <v>2</v>
      </c>
      <c r="AL375" s="4">
        <v>13</v>
      </c>
      <c r="AM375" s="4">
        <v>21</v>
      </c>
      <c r="AN375" s="4">
        <v>89</v>
      </c>
    </row>
    <row r="376" spans="1:40" ht="18" x14ac:dyDescent="0.35">
      <c r="A376" s="4">
        <v>600</v>
      </c>
      <c r="B376" s="3" t="s">
        <v>68</v>
      </c>
      <c r="C376" s="4" t="s">
        <v>99</v>
      </c>
      <c r="D376" s="4">
        <v>444</v>
      </c>
      <c r="E376" s="4">
        <v>0</v>
      </c>
      <c r="F376" s="4">
        <v>421</v>
      </c>
      <c r="G376" s="4" t="s">
        <v>47</v>
      </c>
      <c r="H376" s="4" t="s">
        <v>9</v>
      </c>
      <c r="I376" s="4">
        <v>370</v>
      </c>
      <c r="J376" s="4">
        <v>196</v>
      </c>
      <c r="K376" s="4">
        <v>558</v>
      </c>
      <c r="L376" s="4">
        <v>303</v>
      </c>
      <c r="M376" s="4" t="s">
        <v>461</v>
      </c>
      <c r="N376" s="4">
        <v>5750</v>
      </c>
      <c r="O376" s="4" t="s">
        <v>5</v>
      </c>
      <c r="P376" s="4">
        <v>486</v>
      </c>
      <c r="Q376" s="4">
        <v>285</v>
      </c>
      <c r="R376" s="4">
        <v>345</v>
      </c>
      <c r="S376" s="4">
        <v>612</v>
      </c>
      <c r="T376" s="4">
        <v>363</v>
      </c>
      <c r="U376" s="4">
        <v>442</v>
      </c>
      <c r="V376" s="4">
        <v>260</v>
      </c>
      <c r="W376" s="4">
        <v>311</v>
      </c>
      <c r="X376" s="4">
        <v>2</v>
      </c>
      <c r="Y376" s="4">
        <v>0</v>
      </c>
      <c r="Z376" s="1" t="s">
        <v>1</v>
      </c>
      <c r="AA376" s="4">
        <v>60</v>
      </c>
      <c r="AB376" s="4">
        <v>3</v>
      </c>
      <c r="AC376" s="4">
        <v>0</v>
      </c>
      <c r="AD376" s="4">
        <v>175</v>
      </c>
      <c r="AE376" s="4">
        <v>269</v>
      </c>
      <c r="AF376" s="3" t="s">
        <v>2</v>
      </c>
      <c r="AG376" s="4">
        <v>3</v>
      </c>
      <c r="AH376" s="4">
        <v>57</v>
      </c>
      <c r="AI376" s="1" t="s">
        <v>0</v>
      </c>
      <c r="AJ376" s="6">
        <v>0.50360000000000005</v>
      </c>
      <c r="AK376" s="4">
        <v>1789</v>
      </c>
      <c r="AL376" s="4">
        <v>233</v>
      </c>
      <c r="AM376" s="4">
        <v>0</v>
      </c>
      <c r="AN376" s="4">
        <v>18</v>
      </c>
    </row>
    <row r="377" spans="1:40" ht="18" x14ac:dyDescent="0.35">
      <c r="A377" s="4">
        <v>214</v>
      </c>
      <c r="B377" s="3" t="s">
        <v>91</v>
      </c>
      <c r="C377" s="4" t="s">
        <v>100</v>
      </c>
      <c r="D377" s="4">
        <v>4115</v>
      </c>
      <c r="E377" s="4">
        <v>556</v>
      </c>
      <c r="F377" s="4">
        <v>5252</v>
      </c>
      <c r="G377" s="4" t="s">
        <v>48</v>
      </c>
      <c r="H377" s="4" t="s">
        <v>324</v>
      </c>
      <c r="I377" s="4">
        <v>0</v>
      </c>
      <c r="J377" s="4">
        <v>176</v>
      </c>
      <c r="K377" s="4">
        <v>443</v>
      </c>
      <c r="L377" s="4">
        <v>1434</v>
      </c>
      <c r="M377" s="4" t="s">
        <v>9</v>
      </c>
      <c r="N377" s="4">
        <v>3835</v>
      </c>
      <c r="O377" s="4" t="s">
        <v>508</v>
      </c>
      <c r="P377" s="4">
        <v>0</v>
      </c>
      <c r="Q377" s="4">
        <v>3</v>
      </c>
      <c r="R377" s="4">
        <v>120</v>
      </c>
      <c r="S377" s="4">
        <v>193</v>
      </c>
      <c r="T377" s="4">
        <v>179</v>
      </c>
      <c r="U377" s="4">
        <v>206</v>
      </c>
      <c r="V377" s="4">
        <v>0</v>
      </c>
      <c r="W377" s="4">
        <v>0</v>
      </c>
      <c r="X377" s="4">
        <v>0</v>
      </c>
      <c r="Y377" s="4">
        <v>1163</v>
      </c>
      <c r="Z377" s="3" t="s">
        <v>2</v>
      </c>
      <c r="AA377" s="4">
        <v>0</v>
      </c>
      <c r="AB377" s="4">
        <v>1842</v>
      </c>
      <c r="AC377" s="4">
        <v>0</v>
      </c>
      <c r="AD377" s="4">
        <v>168</v>
      </c>
      <c r="AE377" s="4">
        <v>603</v>
      </c>
      <c r="AF377" s="3" t="s">
        <v>972</v>
      </c>
      <c r="AG377" s="4">
        <v>1599</v>
      </c>
      <c r="AH377" s="4">
        <v>26</v>
      </c>
      <c r="AI377" s="2">
        <v>41219</v>
      </c>
      <c r="AJ377" s="4">
        <v>137</v>
      </c>
      <c r="AK377" s="4">
        <v>604</v>
      </c>
      <c r="AL377" s="4">
        <v>131</v>
      </c>
      <c r="AM377" s="4">
        <v>1</v>
      </c>
      <c r="AN377" s="4">
        <v>71</v>
      </c>
    </row>
    <row r="378" spans="1:40" ht="18" x14ac:dyDescent="0.35">
      <c r="A378" s="4">
        <v>107</v>
      </c>
      <c r="B378" s="4" t="s">
        <v>5</v>
      </c>
      <c r="C378" s="4" t="s">
        <v>101</v>
      </c>
      <c r="D378" s="4">
        <v>22</v>
      </c>
      <c r="E378" s="4">
        <v>230</v>
      </c>
      <c r="F378" s="4">
        <v>19</v>
      </c>
      <c r="G378" s="4" t="s">
        <v>49</v>
      </c>
      <c r="H378" s="4" t="s">
        <v>17</v>
      </c>
      <c r="I378" s="4">
        <v>867</v>
      </c>
      <c r="J378" s="4">
        <v>1151</v>
      </c>
      <c r="K378" s="4">
        <v>2107</v>
      </c>
      <c r="L378" s="4">
        <v>564</v>
      </c>
      <c r="M378" s="4" t="s">
        <v>462</v>
      </c>
      <c r="N378" s="4">
        <v>1915</v>
      </c>
      <c r="O378" s="4" t="s">
        <v>509</v>
      </c>
      <c r="P378" s="4">
        <v>12557</v>
      </c>
      <c r="Q378" s="4">
        <v>0</v>
      </c>
      <c r="R378" s="4">
        <v>1110</v>
      </c>
      <c r="S378" s="4">
        <v>1894</v>
      </c>
      <c r="T378" s="4">
        <v>2259</v>
      </c>
      <c r="U378" s="4">
        <v>1664</v>
      </c>
      <c r="V378" s="4">
        <v>819</v>
      </c>
      <c r="W378" s="4">
        <v>279</v>
      </c>
      <c r="X378" s="4">
        <v>637</v>
      </c>
      <c r="Y378" s="4">
        <v>816</v>
      </c>
      <c r="Z378" s="3" t="s">
        <v>799</v>
      </c>
      <c r="AA378" s="4">
        <v>254</v>
      </c>
      <c r="AB378" s="4">
        <v>681</v>
      </c>
      <c r="AC378" s="4">
        <v>0</v>
      </c>
      <c r="AD378" s="4">
        <v>7</v>
      </c>
      <c r="AE378" s="4">
        <v>2092</v>
      </c>
      <c r="AF378" s="3" t="s">
        <v>57</v>
      </c>
      <c r="AG378" s="4">
        <v>637</v>
      </c>
      <c r="AH378" s="4">
        <v>12</v>
      </c>
      <c r="AI378" s="1" t="s">
        <v>1</v>
      </c>
      <c r="AJ378" s="4">
        <v>68</v>
      </c>
      <c r="AK378" s="4">
        <v>585</v>
      </c>
      <c r="AL378" s="4">
        <v>13</v>
      </c>
      <c r="AM378" s="4">
        <v>200</v>
      </c>
      <c r="AN378" s="4">
        <v>0</v>
      </c>
    </row>
    <row r="379" spans="1:40" x14ac:dyDescent="0.3">
      <c r="A379" s="4">
        <v>107</v>
      </c>
      <c r="B379" s="4" t="s">
        <v>70</v>
      </c>
      <c r="C379" s="4" t="s">
        <v>23</v>
      </c>
      <c r="D379" s="4">
        <v>13072</v>
      </c>
      <c r="E379" s="4">
        <v>139</v>
      </c>
      <c r="F379" s="4">
        <v>12443</v>
      </c>
      <c r="G379" s="4" t="s">
        <v>225</v>
      </c>
      <c r="H379" s="4" t="s">
        <v>325</v>
      </c>
      <c r="I379" s="4">
        <v>472</v>
      </c>
      <c r="J379" s="4">
        <v>374</v>
      </c>
      <c r="K379" s="4">
        <v>899</v>
      </c>
      <c r="L379" s="4">
        <v>367</v>
      </c>
      <c r="M379" s="4" t="s">
        <v>463</v>
      </c>
      <c r="N379" s="4">
        <v>12355</v>
      </c>
      <c r="O379" s="4" t="s">
        <v>510</v>
      </c>
      <c r="P379" s="4">
        <v>6884</v>
      </c>
      <c r="Q379" s="4">
        <v>537</v>
      </c>
      <c r="R379" s="4">
        <v>449</v>
      </c>
      <c r="S379" s="4">
        <v>803</v>
      </c>
      <c r="T379" s="4">
        <v>897</v>
      </c>
      <c r="U379" s="4">
        <v>585</v>
      </c>
      <c r="V379" s="4">
        <v>542</v>
      </c>
      <c r="W379" s="4">
        <v>187</v>
      </c>
      <c r="X379" s="4">
        <v>305</v>
      </c>
      <c r="Y379" s="4">
        <v>347</v>
      </c>
      <c r="Z379" s="3" t="s">
        <v>450</v>
      </c>
      <c r="AA379" s="4">
        <v>98</v>
      </c>
      <c r="AB379" s="4">
        <v>188</v>
      </c>
      <c r="AC379" s="4">
        <v>0</v>
      </c>
      <c r="AD379" s="4">
        <v>0</v>
      </c>
      <c r="AE379" s="4">
        <v>856</v>
      </c>
      <c r="AF379" s="4" t="s">
        <v>5</v>
      </c>
      <c r="AG379" s="4">
        <v>226</v>
      </c>
      <c r="AH379" s="4">
        <v>13</v>
      </c>
      <c r="AI379" s="3" t="s">
        <v>2</v>
      </c>
      <c r="AJ379" s="4">
        <v>3</v>
      </c>
      <c r="AK379" s="4">
        <v>19</v>
      </c>
      <c r="AL379" s="4">
        <v>6</v>
      </c>
      <c r="AM379" s="4">
        <v>100</v>
      </c>
      <c r="AN379" s="4">
        <v>147</v>
      </c>
    </row>
    <row r="380" spans="1:40" x14ac:dyDescent="0.3">
      <c r="A380" s="4">
        <v>3206</v>
      </c>
      <c r="B380" s="4" t="s">
        <v>71</v>
      </c>
      <c r="C380" s="4" t="s">
        <v>102</v>
      </c>
      <c r="D380" s="4">
        <v>6256</v>
      </c>
      <c r="E380" s="4">
        <v>91</v>
      </c>
      <c r="F380" s="4">
        <v>6811</v>
      </c>
      <c r="G380" s="4" t="s">
        <v>21</v>
      </c>
      <c r="H380" s="4" t="s">
        <v>326</v>
      </c>
      <c r="I380" s="4">
        <v>395</v>
      </c>
      <c r="J380" s="4">
        <v>201</v>
      </c>
      <c r="K380" s="4">
        <v>870</v>
      </c>
      <c r="L380" s="4">
        <v>197</v>
      </c>
      <c r="M380" s="4" t="s">
        <v>464</v>
      </c>
      <c r="N380" s="4">
        <v>5762</v>
      </c>
      <c r="O380" s="4" t="s">
        <v>511</v>
      </c>
      <c r="P380" s="4">
        <v>2934</v>
      </c>
      <c r="Q380" s="4">
        <v>341</v>
      </c>
      <c r="R380" s="4">
        <v>371</v>
      </c>
      <c r="S380" s="4">
        <v>614</v>
      </c>
      <c r="T380" s="4">
        <v>658</v>
      </c>
      <c r="U380" s="4">
        <v>386</v>
      </c>
      <c r="V380" s="4">
        <v>277</v>
      </c>
      <c r="W380" s="4">
        <v>92</v>
      </c>
      <c r="X380" s="4">
        <v>330</v>
      </c>
      <c r="Y380" s="4">
        <v>0</v>
      </c>
      <c r="Z380" s="4" t="s">
        <v>5</v>
      </c>
      <c r="AA380" s="4">
        <v>91</v>
      </c>
      <c r="AB380" s="4">
        <v>492</v>
      </c>
      <c r="AC380" s="4">
        <v>0</v>
      </c>
      <c r="AD380" s="4">
        <v>1</v>
      </c>
      <c r="AE380" s="4">
        <v>505</v>
      </c>
      <c r="AF380" s="4" t="s">
        <v>973</v>
      </c>
      <c r="AG380" s="4">
        <v>57</v>
      </c>
      <c r="AH380" s="4">
        <v>1</v>
      </c>
      <c r="AI380" s="3" t="s">
        <v>1086</v>
      </c>
      <c r="AJ380" s="4">
        <v>52</v>
      </c>
      <c r="AK380" s="4">
        <v>1945</v>
      </c>
      <c r="AL380" s="4">
        <v>0</v>
      </c>
      <c r="AM380" s="6">
        <v>0.5</v>
      </c>
      <c r="AN380" s="4">
        <v>56</v>
      </c>
    </row>
    <row r="381" spans="1:40" x14ac:dyDescent="0.3">
      <c r="A381" s="4">
        <v>1249</v>
      </c>
      <c r="B381" s="4" t="s">
        <v>72</v>
      </c>
      <c r="C381" s="4" t="s">
        <v>103</v>
      </c>
      <c r="D381" s="4">
        <v>3096</v>
      </c>
      <c r="E381" s="4">
        <v>0</v>
      </c>
      <c r="F381" s="4">
        <v>5186</v>
      </c>
      <c r="G381" s="4" t="s">
        <v>26</v>
      </c>
      <c r="H381" s="4" t="s">
        <v>327</v>
      </c>
      <c r="I381" s="4">
        <v>0</v>
      </c>
      <c r="J381" s="4">
        <v>173</v>
      </c>
      <c r="K381" s="4">
        <v>29</v>
      </c>
      <c r="L381" s="4">
        <v>1434</v>
      </c>
      <c r="M381" s="4" t="s">
        <v>465</v>
      </c>
      <c r="N381" s="4">
        <v>3861</v>
      </c>
      <c r="O381" s="4" t="s">
        <v>512</v>
      </c>
      <c r="P381" s="4">
        <v>118</v>
      </c>
      <c r="Q381" s="4">
        <v>196</v>
      </c>
      <c r="R381" s="4">
        <v>78</v>
      </c>
      <c r="S381" s="4">
        <v>189</v>
      </c>
      <c r="T381" s="4">
        <v>239</v>
      </c>
      <c r="U381" s="4">
        <v>199</v>
      </c>
      <c r="V381" s="4">
        <v>0</v>
      </c>
      <c r="W381" s="4">
        <v>0</v>
      </c>
      <c r="X381" s="4">
        <v>2</v>
      </c>
      <c r="Y381" s="4">
        <v>242</v>
      </c>
      <c r="Z381" s="4" t="s">
        <v>800</v>
      </c>
      <c r="AA381" s="4">
        <v>7</v>
      </c>
      <c r="AB381" s="4">
        <v>1</v>
      </c>
      <c r="AC381" s="4">
        <v>0</v>
      </c>
      <c r="AD381" s="4">
        <v>1</v>
      </c>
      <c r="AE381" s="4">
        <v>351</v>
      </c>
      <c r="AF381" s="4" t="s">
        <v>974</v>
      </c>
      <c r="AG381" s="4">
        <v>353</v>
      </c>
      <c r="AH381" s="4">
        <v>606</v>
      </c>
      <c r="AI381" s="3" t="s">
        <v>1105</v>
      </c>
      <c r="AJ381" s="4">
        <v>12</v>
      </c>
      <c r="AK381" s="4">
        <v>595</v>
      </c>
      <c r="AL381" s="4">
        <v>373</v>
      </c>
      <c r="AM381" s="4">
        <v>200</v>
      </c>
      <c r="AN381" s="4">
        <v>21</v>
      </c>
    </row>
    <row r="382" spans="1:40" x14ac:dyDescent="0.3">
      <c r="A382" s="4">
        <v>989</v>
      </c>
      <c r="B382" s="4" t="s">
        <v>73</v>
      </c>
      <c r="C382" s="4" t="s">
        <v>104</v>
      </c>
      <c r="D382" s="4">
        <v>3140</v>
      </c>
      <c r="E382" s="4">
        <v>349</v>
      </c>
      <c r="F382" s="4">
        <v>1557</v>
      </c>
      <c r="G382" s="4" t="s">
        <v>47</v>
      </c>
      <c r="H382" s="4" t="s">
        <v>17</v>
      </c>
      <c r="I382" s="4">
        <v>327</v>
      </c>
      <c r="J382" s="4">
        <v>2114</v>
      </c>
      <c r="K382" s="4">
        <v>2107</v>
      </c>
      <c r="L382" s="4">
        <v>560</v>
      </c>
      <c r="M382" s="4" t="s">
        <v>466</v>
      </c>
      <c r="N382" s="4">
        <v>1901</v>
      </c>
      <c r="O382" s="4" t="s">
        <v>513</v>
      </c>
      <c r="P382" s="4">
        <v>305</v>
      </c>
      <c r="Q382" s="4">
        <v>0</v>
      </c>
      <c r="R382" s="4">
        <v>1110</v>
      </c>
      <c r="S382" s="4">
        <v>1683</v>
      </c>
      <c r="T382" s="4">
        <v>2259</v>
      </c>
      <c r="U382" s="4">
        <v>1664</v>
      </c>
      <c r="V382" s="4">
        <v>239</v>
      </c>
      <c r="W382" s="4">
        <v>277</v>
      </c>
      <c r="X382" s="4">
        <v>12124</v>
      </c>
      <c r="Y382" s="4">
        <v>160</v>
      </c>
      <c r="Z382" s="4" t="s">
        <v>801</v>
      </c>
      <c r="AA382" s="4">
        <v>1806</v>
      </c>
      <c r="AB382" s="4">
        <v>1842</v>
      </c>
      <c r="AC382" s="4">
        <v>0</v>
      </c>
      <c r="AD382" s="4">
        <v>0</v>
      </c>
      <c r="AE382" s="4">
        <v>2092</v>
      </c>
      <c r="AF382" s="4" t="s">
        <v>975</v>
      </c>
      <c r="AG382" s="4">
        <v>1</v>
      </c>
      <c r="AH382" s="4">
        <v>265</v>
      </c>
      <c r="AI382" s="4" t="s">
        <v>5</v>
      </c>
      <c r="AJ382" s="4">
        <v>1</v>
      </c>
      <c r="AK382" s="4">
        <v>177</v>
      </c>
      <c r="AL382" s="4" t="s">
        <v>33</v>
      </c>
      <c r="AM382" s="4">
        <v>100</v>
      </c>
      <c r="AN382" s="4">
        <v>1</v>
      </c>
    </row>
    <row r="383" spans="1:40" ht="18" x14ac:dyDescent="0.35">
      <c r="A383" s="4">
        <v>248</v>
      </c>
      <c r="B383" s="4" t="s">
        <v>74</v>
      </c>
      <c r="C383" s="4" t="s">
        <v>17</v>
      </c>
      <c r="D383" s="4">
        <v>20</v>
      </c>
      <c r="E383" s="4">
        <v>150</v>
      </c>
      <c r="F383" s="4">
        <v>68</v>
      </c>
      <c r="G383" s="4" t="s">
        <v>48</v>
      </c>
      <c r="H383" s="4" t="s">
        <v>328</v>
      </c>
      <c r="I383" s="4">
        <v>178</v>
      </c>
      <c r="J383" s="4">
        <v>693</v>
      </c>
      <c r="K383" s="4">
        <v>981</v>
      </c>
      <c r="L383" s="4">
        <v>377</v>
      </c>
      <c r="M383" s="4" t="s">
        <v>17</v>
      </c>
      <c r="N383" s="1" t="s">
        <v>0</v>
      </c>
      <c r="O383" s="4" t="s">
        <v>514</v>
      </c>
      <c r="P383" s="4">
        <v>3505</v>
      </c>
      <c r="Q383" s="4">
        <v>63</v>
      </c>
      <c r="R383" s="4">
        <v>446</v>
      </c>
      <c r="S383" s="4">
        <v>635</v>
      </c>
      <c r="T383" s="4">
        <v>898</v>
      </c>
      <c r="U383" s="4">
        <v>590</v>
      </c>
      <c r="V383" s="4">
        <v>136</v>
      </c>
      <c r="W383" s="4">
        <v>192</v>
      </c>
      <c r="X383" s="4">
        <v>6655</v>
      </c>
      <c r="Y383" s="4">
        <v>82</v>
      </c>
      <c r="Z383" s="4" t="s">
        <v>802</v>
      </c>
      <c r="AA383" s="4">
        <v>732</v>
      </c>
      <c r="AB383" s="4">
        <v>594</v>
      </c>
      <c r="AC383" s="4">
        <v>13419</v>
      </c>
      <c r="AD383" s="4">
        <v>0</v>
      </c>
      <c r="AE383" s="4">
        <v>847</v>
      </c>
      <c r="AF383" s="4" t="s">
        <v>976</v>
      </c>
      <c r="AG383" s="4">
        <v>501</v>
      </c>
      <c r="AH383" s="4">
        <v>73</v>
      </c>
      <c r="AI383" s="4" t="s">
        <v>1088</v>
      </c>
      <c r="AJ383" s="4">
        <v>0</v>
      </c>
      <c r="AK383" s="4">
        <v>8</v>
      </c>
      <c r="AL383" s="4">
        <v>0</v>
      </c>
      <c r="AM383" s="4">
        <v>1</v>
      </c>
      <c r="AN383" s="4">
        <v>1</v>
      </c>
    </row>
    <row r="384" spans="1:40" ht="18" x14ac:dyDescent="0.35">
      <c r="A384" s="4">
        <v>12</v>
      </c>
      <c r="B384" s="4" t="s">
        <v>23</v>
      </c>
      <c r="C384" s="4" t="s">
        <v>105</v>
      </c>
      <c r="D384" s="1" t="s">
        <v>0</v>
      </c>
      <c r="E384" s="4">
        <v>131</v>
      </c>
      <c r="F384" s="1" t="s">
        <v>0</v>
      </c>
      <c r="G384" s="4" t="s">
        <v>49</v>
      </c>
      <c r="H384" s="4" t="s">
        <v>19</v>
      </c>
      <c r="I384" s="4">
        <v>149</v>
      </c>
      <c r="J384" s="4">
        <v>373</v>
      </c>
      <c r="K384" s="4">
        <v>566</v>
      </c>
      <c r="L384" s="4">
        <v>183</v>
      </c>
      <c r="M384" s="4" t="s">
        <v>467</v>
      </c>
      <c r="N384" s="2">
        <v>41219</v>
      </c>
      <c r="O384" s="4" t="s">
        <v>515</v>
      </c>
      <c r="P384" s="4">
        <v>22</v>
      </c>
      <c r="Q384" s="4">
        <v>20</v>
      </c>
      <c r="R384" s="4">
        <v>354</v>
      </c>
      <c r="S384" s="4">
        <v>431</v>
      </c>
      <c r="T384" s="4">
        <v>670</v>
      </c>
      <c r="U384" s="4">
        <v>373</v>
      </c>
      <c r="V384" s="4">
        <v>103</v>
      </c>
      <c r="W384" s="4">
        <v>85</v>
      </c>
      <c r="X384" s="4">
        <v>4793</v>
      </c>
      <c r="Y384" s="4">
        <v>0</v>
      </c>
      <c r="Z384" s="4" t="s">
        <v>803</v>
      </c>
      <c r="AA384" s="4">
        <v>483</v>
      </c>
      <c r="AB384" s="4">
        <v>575</v>
      </c>
      <c r="AC384" s="4">
        <v>6017</v>
      </c>
      <c r="AD384" s="4">
        <v>0</v>
      </c>
      <c r="AE384" s="4">
        <v>303</v>
      </c>
      <c r="AF384" s="4" t="s">
        <v>977</v>
      </c>
      <c r="AG384" s="4">
        <v>70</v>
      </c>
      <c r="AH384" s="4">
        <v>6</v>
      </c>
      <c r="AI384" s="4" t="s">
        <v>9</v>
      </c>
      <c r="AJ384" s="4">
        <v>291</v>
      </c>
      <c r="AK384" s="4">
        <v>26</v>
      </c>
      <c r="AL384" s="4">
        <v>373</v>
      </c>
      <c r="AM384" s="4">
        <v>75</v>
      </c>
      <c r="AN384" s="4">
        <v>33</v>
      </c>
    </row>
    <row r="385" spans="1:40" ht="18" x14ac:dyDescent="0.35">
      <c r="A385" s="4">
        <v>3206</v>
      </c>
      <c r="B385" s="4" t="s">
        <v>75</v>
      </c>
      <c r="C385" s="4" t="s">
        <v>19</v>
      </c>
      <c r="D385" s="2">
        <v>41219</v>
      </c>
      <c r="E385" s="4">
        <v>18</v>
      </c>
      <c r="F385" s="2">
        <v>41219</v>
      </c>
      <c r="G385" s="4" t="s">
        <v>227</v>
      </c>
      <c r="H385" s="4" t="s">
        <v>20</v>
      </c>
      <c r="I385" s="4">
        <v>0</v>
      </c>
      <c r="J385" s="4">
        <v>320</v>
      </c>
      <c r="K385" s="4">
        <v>415</v>
      </c>
      <c r="L385" s="4">
        <v>0</v>
      </c>
      <c r="M385" s="4" t="s">
        <v>19</v>
      </c>
      <c r="N385" s="1" t="s">
        <v>1</v>
      </c>
      <c r="O385" s="4" t="s">
        <v>516</v>
      </c>
      <c r="P385" s="4">
        <v>12557</v>
      </c>
      <c r="Q385" s="4">
        <v>43</v>
      </c>
      <c r="R385" s="4">
        <v>92</v>
      </c>
      <c r="S385" s="4">
        <v>204</v>
      </c>
      <c r="T385" s="4">
        <v>228</v>
      </c>
      <c r="U385" s="4">
        <v>217</v>
      </c>
      <c r="V385" s="4">
        <v>0</v>
      </c>
      <c r="W385" s="4">
        <v>0</v>
      </c>
      <c r="X385" s="4">
        <v>1844</v>
      </c>
      <c r="Y385" s="4">
        <v>244</v>
      </c>
      <c r="Z385" s="4" t="s">
        <v>804</v>
      </c>
      <c r="AA385" s="4">
        <v>245</v>
      </c>
      <c r="AB385" s="4">
        <v>19</v>
      </c>
      <c r="AC385" s="4">
        <v>3211</v>
      </c>
      <c r="AD385" s="4">
        <v>0</v>
      </c>
      <c r="AE385" s="4">
        <v>544</v>
      </c>
      <c r="AF385" s="4" t="s">
        <v>978</v>
      </c>
      <c r="AG385" s="4">
        <v>55</v>
      </c>
      <c r="AH385" s="4">
        <v>11</v>
      </c>
      <c r="AI385" s="4" t="s">
        <v>1089</v>
      </c>
      <c r="AJ385" s="4">
        <v>48</v>
      </c>
      <c r="AK385" s="4">
        <v>381</v>
      </c>
      <c r="AL385" s="4">
        <v>6</v>
      </c>
      <c r="AM385" s="4">
        <v>23</v>
      </c>
      <c r="AN385" s="4">
        <v>0</v>
      </c>
    </row>
    <row r="386" spans="1:40" ht="18" x14ac:dyDescent="0.35">
      <c r="A386" s="4">
        <v>1171</v>
      </c>
      <c r="B386" s="4" t="s">
        <v>23</v>
      </c>
      <c r="C386" s="4" t="s">
        <v>20</v>
      </c>
      <c r="D386" s="1" t="s">
        <v>1</v>
      </c>
      <c r="E386" s="4">
        <v>1</v>
      </c>
      <c r="F386" s="1" t="s">
        <v>1</v>
      </c>
      <c r="G386" s="4">
        <v>1914</v>
      </c>
      <c r="H386" s="4" t="s">
        <v>21</v>
      </c>
      <c r="I386" s="4">
        <v>322</v>
      </c>
      <c r="J386" s="4">
        <v>2114</v>
      </c>
      <c r="K386" s="4">
        <v>2663</v>
      </c>
      <c r="L386" s="4">
        <v>1308</v>
      </c>
      <c r="M386" s="4" t="s">
        <v>20</v>
      </c>
      <c r="N386" s="3" t="s">
        <v>2</v>
      </c>
      <c r="O386" s="4" t="s">
        <v>17</v>
      </c>
      <c r="P386" s="4">
        <v>6161</v>
      </c>
      <c r="Q386" s="4">
        <v>0</v>
      </c>
      <c r="R386" s="4">
        <v>785</v>
      </c>
      <c r="S386" s="4">
        <v>1683</v>
      </c>
      <c r="T386" s="4">
        <v>1657</v>
      </c>
      <c r="U386" s="4">
        <v>1856</v>
      </c>
      <c r="V386" s="4">
        <v>236</v>
      </c>
      <c r="W386" s="4">
        <v>680</v>
      </c>
      <c r="X386" s="4">
        <v>18</v>
      </c>
      <c r="Y386" s="4">
        <v>169</v>
      </c>
      <c r="Z386" s="4" t="s">
        <v>805</v>
      </c>
      <c r="AA386" s="4">
        <v>4</v>
      </c>
      <c r="AB386" s="4">
        <v>326</v>
      </c>
      <c r="AC386" s="4">
        <v>2806</v>
      </c>
      <c r="AD386" s="4">
        <v>0</v>
      </c>
      <c r="AE386" s="4">
        <v>2695</v>
      </c>
      <c r="AF386" s="4" t="s">
        <v>9</v>
      </c>
      <c r="AG386" s="4">
        <v>15</v>
      </c>
      <c r="AH386" s="4">
        <v>175</v>
      </c>
      <c r="AI386" s="4" t="s">
        <v>1090</v>
      </c>
      <c r="AJ386" s="6">
        <v>0.16489999999999999</v>
      </c>
      <c r="AK386" s="4">
        <v>3</v>
      </c>
      <c r="AL386" s="4">
        <v>257</v>
      </c>
      <c r="AM386" s="4">
        <v>1</v>
      </c>
      <c r="AN386" s="4">
        <v>147</v>
      </c>
    </row>
    <row r="387" spans="1:40" x14ac:dyDescent="0.3">
      <c r="A387" s="4">
        <v>601</v>
      </c>
      <c r="B387" s="4" t="s">
        <v>76</v>
      </c>
      <c r="C387" s="4" t="s">
        <v>21</v>
      </c>
      <c r="D387" s="3" t="s">
        <v>2</v>
      </c>
      <c r="E387" s="4">
        <v>349</v>
      </c>
      <c r="F387" s="3" t="s">
        <v>2</v>
      </c>
      <c r="G387" s="4">
        <v>536</v>
      </c>
      <c r="H387" s="4" t="s">
        <v>26</v>
      </c>
      <c r="I387" s="4">
        <v>169</v>
      </c>
      <c r="J387" s="4">
        <v>692</v>
      </c>
      <c r="K387" s="4">
        <v>1015</v>
      </c>
      <c r="L387" s="4">
        <v>892</v>
      </c>
      <c r="M387" s="4" t="s">
        <v>21</v>
      </c>
      <c r="N387" s="3" t="s">
        <v>480</v>
      </c>
      <c r="O387" s="4" t="s">
        <v>517</v>
      </c>
      <c r="P387" s="4">
        <v>2455</v>
      </c>
      <c r="Q387" s="4">
        <v>0</v>
      </c>
      <c r="R387" s="4">
        <v>266</v>
      </c>
      <c r="S387" s="4">
        <v>633</v>
      </c>
      <c r="T387" s="4">
        <v>665</v>
      </c>
      <c r="U387" s="4">
        <v>852</v>
      </c>
      <c r="V387" s="4">
        <v>136</v>
      </c>
      <c r="W387" s="4">
        <v>481</v>
      </c>
      <c r="X387" s="4">
        <v>12124</v>
      </c>
      <c r="Y387" s="4">
        <v>75</v>
      </c>
      <c r="Z387" s="4" t="s">
        <v>806</v>
      </c>
      <c r="AA387" s="4">
        <v>1806</v>
      </c>
      <c r="AB387" s="4">
        <v>142</v>
      </c>
      <c r="AC387" s="4">
        <v>13419</v>
      </c>
      <c r="AD387" s="4">
        <v>1</v>
      </c>
      <c r="AE387" s="4">
        <v>1110</v>
      </c>
      <c r="AF387" s="4" t="s">
        <v>979</v>
      </c>
      <c r="AG387" s="4">
        <v>0</v>
      </c>
      <c r="AH387" s="4">
        <v>0</v>
      </c>
      <c r="AI387" s="4" t="s">
        <v>1091</v>
      </c>
      <c r="AJ387" s="4">
        <v>291</v>
      </c>
      <c r="AK387" s="4">
        <v>1945</v>
      </c>
      <c r="AL387" s="4">
        <v>99</v>
      </c>
      <c r="AM387" s="4">
        <v>0</v>
      </c>
      <c r="AN387" s="4">
        <v>55</v>
      </c>
    </row>
    <row r="388" spans="1:40" x14ac:dyDescent="0.3">
      <c r="A388" s="4">
        <v>570</v>
      </c>
      <c r="B388" s="4" t="s">
        <v>77</v>
      </c>
      <c r="C388" s="4" t="s">
        <v>26</v>
      </c>
      <c r="D388" s="3" t="s">
        <v>136</v>
      </c>
      <c r="E388" s="4">
        <v>150</v>
      </c>
      <c r="F388" s="3" t="s">
        <v>203</v>
      </c>
      <c r="G388" s="4">
        <v>277</v>
      </c>
      <c r="H388" s="4" t="s">
        <v>348</v>
      </c>
      <c r="I388" s="4">
        <v>153</v>
      </c>
      <c r="J388" s="4">
        <v>368</v>
      </c>
      <c r="K388" s="4">
        <v>970</v>
      </c>
      <c r="L388" s="4">
        <v>416</v>
      </c>
      <c r="M388" s="4" t="s">
        <v>26</v>
      </c>
      <c r="N388" s="3" t="s">
        <v>492</v>
      </c>
      <c r="O388" s="4" t="s">
        <v>19</v>
      </c>
      <c r="P388" s="4">
        <v>3679</v>
      </c>
      <c r="Q388" s="4">
        <v>262</v>
      </c>
      <c r="R388" s="4">
        <v>217</v>
      </c>
      <c r="S388" s="4">
        <v>421</v>
      </c>
      <c r="T388" s="4">
        <v>457</v>
      </c>
      <c r="U388" s="4">
        <v>578</v>
      </c>
      <c r="V388" s="4">
        <v>100</v>
      </c>
      <c r="W388" s="4">
        <v>199</v>
      </c>
      <c r="X388" s="4">
        <v>6624</v>
      </c>
      <c r="Y388" s="4">
        <v>0</v>
      </c>
      <c r="Z388" s="4" t="s">
        <v>538</v>
      </c>
      <c r="AA388" s="4">
        <v>549</v>
      </c>
      <c r="AB388" s="4">
        <v>67</v>
      </c>
      <c r="AC388" s="4">
        <v>6033</v>
      </c>
      <c r="AD388" s="4">
        <v>0</v>
      </c>
      <c r="AE388" s="4">
        <v>754</v>
      </c>
      <c r="AF388" s="4" t="s">
        <v>980</v>
      </c>
      <c r="AG388" s="4">
        <v>501</v>
      </c>
      <c r="AH388" s="4">
        <v>606</v>
      </c>
      <c r="AI388" s="4" t="s">
        <v>1092</v>
      </c>
      <c r="AJ388" s="4">
        <v>48</v>
      </c>
      <c r="AK388" s="4">
        <v>551</v>
      </c>
      <c r="AL388" s="4">
        <v>9</v>
      </c>
      <c r="AM388" s="4">
        <v>1037</v>
      </c>
      <c r="AN388" s="4">
        <v>5</v>
      </c>
    </row>
    <row r="389" spans="1:40" x14ac:dyDescent="0.3">
      <c r="A389" s="4">
        <v>1841</v>
      </c>
      <c r="B389" s="4" t="s">
        <v>78</v>
      </c>
      <c r="C389" s="4" t="s">
        <v>47</v>
      </c>
      <c r="D389" s="3" t="s">
        <v>43</v>
      </c>
      <c r="E389" s="4">
        <v>138</v>
      </c>
      <c r="F389" s="3" t="s">
        <v>219</v>
      </c>
      <c r="G389" s="4">
        <v>259</v>
      </c>
      <c r="H389" s="4" t="s">
        <v>31</v>
      </c>
      <c r="I389" s="4">
        <v>0</v>
      </c>
      <c r="J389" s="4">
        <v>324</v>
      </c>
      <c r="K389" s="4">
        <v>45</v>
      </c>
      <c r="L389" s="4">
        <v>0</v>
      </c>
      <c r="M389" s="4" t="s">
        <v>47</v>
      </c>
      <c r="N389" s="4" t="s">
        <v>5</v>
      </c>
      <c r="O389" s="4" t="s">
        <v>20</v>
      </c>
      <c r="P389" s="4">
        <v>27</v>
      </c>
      <c r="Q389" s="4">
        <v>161</v>
      </c>
      <c r="R389" s="4">
        <v>49</v>
      </c>
      <c r="S389" s="4">
        <v>212</v>
      </c>
      <c r="T389" s="4">
        <v>208</v>
      </c>
      <c r="U389" s="4">
        <v>274</v>
      </c>
      <c r="V389" s="4">
        <v>0</v>
      </c>
      <c r="W389" s="4">
        <v>0</v>
      </c>
      <c r="X389" s="4">
        <v>3667</v>
      </c>
      <c r="Y389" s="4">
        <v>606</v>
      </c>
      <c r="Z389" s="4" t="s">
        <v>807</v>
      </c>
      <c r="AA389" s="4">
        <v>506</v>
      </c>
      <c r="AB389" s="4">
        <v>75</v>
      </c>
      <c r="AC389" s="4">
        <v>3086</v>
      </c>
      <c r="AD389" s="4">
        <v>1</v>
      </c>
      <c r="AE389" s="4">
        <v>356</v>
      </c>
      <c r="AF389" s="4" t="s">
        <v>981</v>
      </c>
      <c r="AG389" s="4">
        <v>72</v>
      </c>
      <c r="AH389" s="4">
        <v>260</v>
      </c>
      <c r="AI389" s="4" t="s">
        <v>1093</v>
      </c>
      <c r="AJ389" s="4">
        <v>1</v>
      </c>
      <c r="AK389" s="4">
        <v>520</v>
      </c>
      <c r="AL389" s="4">
        <v>2</v>
      </c>
      <c r="AM389" s="4">
        <v>459</v>
      </c>
      <c r="AN389" s="4">
        <v>50</v>
      </c>
    </row>
    <row r="390" spans="1:40" ht="18" x14ac:dyDescent="0.35">
      <c r="A390" s="4">
        <v>654</v>
      </c>
      <c r="B390" s="4" t="s">
        <v>17</v>
      </c>
      <c r="C390" s="4" t="s">
        <v>48</v>
      </c>
      <c r="D390" s="4" t="s">
        <v>5</v>
      </c>
      <c r="E390" s="4">
        <v>12</v>
      </c>
      <c r="F390" s="4" t="s">
        <v>5</v>
      </c>
      <c r="G390" s="4">
        <v>1914</v>
      </c>
      <c r="H390" s="4" t="s">
        <v>349</v>
      </c>
      <c r="I390" s="4">
        <v>1097</v>
      </c>
      <c r="J390" s="4">
        <v>2124</v>
      </c>
      <c r="K390" s="4">
        <v>2663</v>
      </c>
      <c r="L390" s="4">
        <v>1302</v>
      </c>
      <c r="M390" s="4" t="s">
        <v>48</v>
      </c>
      <c r="N390" s="4" t="s">
        <v>481</v>
      </c>
      <c r="O390" s="4" t="s">
        <v>21</v>
      </c>
      <c r="P390" s="1" t="s">
        <v>0</v>
      </c>
      <c r="Q390" s="4">
        <v>101</v>
      </c>
      <c r="R390" s="4">
        <v>785</v>
      </c>
      <c r="S390" s="4">
        <v>1548</v>
      </c>
      <c r="T390" s="4">
        <v>1657</v>
      </c>
      <c r="U390" s="4">
        <v>1856</v>
      </c>
      <c r="V390" s="4">
        <v>421</v>
      </c>
      <c r="W390" s="4">
        <v>674</v>
      </c>
      <c r="X390" s="4">
        <v>2944</v>
      </c>
      <c r="Y390" s="4">
        <v>430</v>
      </c>
      <c r="Z390" s="4" t="s">
        <v>808</v>
      </c>
      <c r="AA390" s="4">
        <v>43</v>
      </c>
      <c r="AB390" s="4">
        <v>0</v>
      </c>
      <c r="AC390" s="4">
        <v>2947</v>
      </c>
      <c r="AD390" s="4">
        <v>15025</v>
      </c>
      <c r="AE390" s="4">
        <v>2695</v>
      </c>
      <c r="AF390" s="4" t="s">
        <v>11</v>
      </c>
      <c r="AG390" s="4">
        <v>7</v>
      </c>
      <c r="AH390" s="4">
        <v>120</v>
      </c>
      <c r="AI390" s="4" t="s">
        <v>1094</v>
      </c>
      <c r="AJ390" s="4">
        <v>33</v>
      </c>
      <c r="AK390" s="4">
        <v>31</v>
      </c>
      <c r="AL390" s="4">
        <v>11282</v>
      </c>
      <c r="AM390" s="6">
        <v>0.44259999999999999</v>
      </c>
      <c r="AN390" s="4">
        <v>0</v>
      </c>
    </row>
    <row r="391" spans="1:40" ht="18" x14ac:dyDescent="0.35">
      <c r="A391" s="4">
        <v>476</v>
      </c>
      <c r="B391" s="4" t="s">
        <v>79</v>
      </c>
      <c r="C391" s="4" t="s">
        <v>49</v>
      </c>
      <c r="D391" s="4" t="s">
        <v>137</v>
      </c>
      <c r="E391" s="4">
        <v>0</v>
      </c>
      <c r="F391" s="4" t="s">
        <v>205</v>
      </c>
      <c r="G391" s="4">
        <v>532</v>
      </c>
      <c r="H391" s="4" t="s">
        <v>21</v>
      </c>
      <c r="I391" s="4">
        <v>623</v>
      </c>
      <c r="J391" s="4">
        <v>676</v>
      </c>
      <c r="K391" s="4">
        <v>1135</v>
      </c>
      <c r="L391" s="4">
        <v>880</v>
      </c>
      <c r="M391" s="4" t="s">
        <v>49</v>
      </c>
      <c r="N391" s="4" t="s">
        <v>9</v>
      </c>
      <c r="O391" s="4" t="s">
        <v>26</v>
      </c>
      <c r="P391" s="2">
        <v>41219</v>
      </c>
      <c r="Q391" s="4">
        <v>0</v>
      </c>
      <c r="R391" s="4">
        <v>278</v>
      </c>
      <c r="S391" s="4">
        <v>590</v>
      </c>
      <c r="T391" s="4">
        <v>660</v>
      </c>
      <c r="U391" s="4">
        <v>864</v>
      </c>
      <c r="V391" s="4">
        <v>281</v>
      </c>
      <c r="W391" s="4">
        <v>480</v>
      </c>
      <c r="X391" s="4">
        <v>13</v>
      </c>
      <c r="Y391" s="4">
        <v>176</v>
      </c>
      <c r="Z391" s="4" t="s">
        <v>17</v>
      </c>
      <c r="AA391" s="4">
        <v>2755</v>
      </c>
      <c r="AB391" s="4">
        <v>326</v>
      </c>
      <c r="AC391" s="1" t="s">
        <v>0</v>
      </c>
      <c r="AD391" s="4">
        <v>9223</v>
      </c>
      <c r="AE391" s="4">
        <v>1074</v>
      </c>
      <c r="AF391" s="4" t="s">
        <v>982</v>
      </c>
      <c r="AG391" s="4">
        <v>7</v>
      </c>
      <c r="AH391" s="4">
        <v>139</v>
      </c>
      <c r="AI391" s="4" t="s">
        <v>538</v>
      </c>
      <c r="AJ391" s="4">
        <v>12</v>
      </c>
      <c r="AK391" s="4">
        <v>1924</v>
      </c>
      <c r="AL391" s="4">
        <v>6875</v>
      </c>
      <c r="AM391" s="4">
        <v>1037</v>
      </c>
      <c r="AN391" s="4">
        <v>1015</v>
      </c>
    </row>
    <row r="392" spans="1:40" ht="18" x14ac:dyDescent="0.35">
      <c r="A392" s="4">
        <v>175</v>
      </c>
      <c r="B392" s="4" t="s">
        <v>19</v>
      </c>
      <c r="C392" s="4" t="s">
        <v>52</v>
      </c>
      <c r="D392" s="4" t="s">
        <v>138</v>
      </c>
      <c r="E392" s="4">
        <v>1087</v>
      </c>
      <c r="F392" s="4" t="s">
        <v>206</v>
      </c>
      <c r="G392" s="4">
        <v>270</v>
      </c>
      <c r="H392" s="4" t="s">
        <v>26</v>
      </c>
      <c r="I392" s="4">
        <v>474</v>
      </c>
      <c r="J392" s="4">
        <v>359</v>
      </c>
      <c r="K392" s="4">
        <v>525</v>
      </c>
      <c r="L392" s="4">
        <v>422</v>
      </c>
      <c r="M392" s="4" t="s">
        <v>360</v>
      </c>
      <c r="N392" s="4" t="s">
        <v>482</v>
      </c>
      <c r="O392" s="4" t="s">
        <v>47</v>
      </c>
      <c r="P392" s="1" t="s">
        <v>1</v>
      </c>
      <c r="Q392" s="4">
        <v>233</v>
      </c>
      <c r="R392" s="4">
        <v>226</v>
      </c>
      <c r="S392" s="4">
        <v>388</v>
      </c>
      <c r="T392" s="4">
        <v>470</v>
      </c>
      <c r="U392" s="4">
        <v>585</v>
      </c>
      <c r="V392" s="4">
        <v>140</v>
      </c>
      <c r="W392" s="4">
        <v>194</v>
      </c>
      <c r="X392" s="1" t="s">
        <v>0</v>
      </c>
      <c r="Y392" s="4">
        <v>0</v>
      </c>
      <c r="Z392" s="4" t="s">
        <v>809</v>
      </c>
      <c r="AA392" s="4">
        <v>1233</v>
      </c>
      <c r="AB392" s="4">
        <v>110</v>
      </c>
      <c r="AC392" s="2">
        <v>41219</v>
      </c>
      <c r="AD392" s="4">
        <v>3001</v>
      </c>
      <c r="AE392" s="4">
        <v>341</v>
      </c>
      <c r="AF392" s="4" t="s">
        <v>983</v>
      </c>
      <c r="AG392" s="4">
        <v>58</v>
      </c>
      <c r="AH392" s="4">
        <v>1</v>
      </c>
      <c r="AI392" s="4" t="s">
        <v>1095</v>
      </c>
      <c r="AJ392" s="4">
        <v>2</v>
      </c>
      <c r="AK392" s="4">
        <v>693</v>
      </c>
      <c r="AL392" s="6">
        <v>0.60940000000000005</v>
      </c>
      <c r="AM392" s="4">
        <v>459</v>
      </c>
      <c r="AN392" s="4">
        <v>372</v>
      </c>
    </row>
    <row r="393" spans="1:40" ht="18" x14ac:dyDescent="0.35">
      <c r="A393" s="4">
        <v>3</v>
      </c>
      <c r="B393" s="4" t="s">
        <v>20</v>
      </c>
      <c r="C393" s="4" t="s">
        <v>21</v>
      </c>
      <c r="D393" s="4" t="s">
        <v>139</v>
      </c>
      <c r="E393" s="4">
        <v>414</v>
      </c>
      <c r="F393" s="4" t="s">
        <v>207</v>
      </c>
      <c r="G393" s="4">
        <v>262</v>
      </c>
      <c r="H393" s="4" t="s">
        <v>47</v>
      </c>
      <c r="I393" s="4">
        <v>0</v>
      </c>
      <c r="J393" s="4">
        <v>317</v>
      </c>
      <c r="K393" s="4">
        <v>610</v>
      </c>
      <c r="L393" s="4">
        <v>0</v>
      </c>
      <c r="M393" s="4" t="s">
        <v>21</v>
      </c>
      <c r="N393" s="4" t="s">
        <v>11</v>
      </c>
      <c r="O393" s="4" t="s">
        <v>48</v>
      </c>
      <c r="P393" s="3" t="s">
        <v>2</v>
      </c>
      <c r="Q393" s="4">
        <v>68</v>
      </c>
      <c r="R393" s="4">
        <v>52</v>
      </c>
      <c r="S393" s="4">
        <v>202</v>
      </c>
      <c r="T393" s="4">
        <v>190</v>
      </c>
      <c r="U393" s="4">
        <v>279</v>
      </c>
      <c r="V393" s="4">
        <v>0</v>
      </c>
      <c r="W393" s="4">
        <v>12973</v>
      </c>
      <c r="X393" s="2">
        <v>41219</v>
      </c>
      <c r="Y393" s="4">
        <v>603</v>
      </c>
      <c r="Z393" s="4" t="s">
        <v>19</v>
      </c>
      <c r="AA393" s="4">
        <v>515</v>
      </c>
      <c r="AB393" s="4">
        <v>99</v>
      </c>
      <c r="AC393" s="1" t="s">
        <v>1</v>
      </c>
      <c r="AD393" s="4">
        <v>228</v>
      </c>
      <c r="AE393" s="4">
        <v>733</v>
      </c>
      <c r="AF393" s="4" t="s">
        <v>984</v>
      </c>
      <c r="AG393" s="4">
        <v>0</v>
      </c>
      <c r="AH393" s="4">
        <v>75</v>
      </c>
      <c r="AI393" s="4" t="s">
        <v>318</v>
      </c>
      <c r="AJ393" s="4">
        <v>0</v>
      </c>
      <c r="AK393" s="4">
        <v>235</v>
      </c>
      <c r="AL393" s="4">
        <v>11282</v>
      </c>
      <c r="AM393" s="4">
        <v>9</v>
      </c>
      <c r="AN393" s="4">
        <v>93</v>
      </c>
    </row>
    <row r="394" spans="1:40" ht="18" x14ac:dyDescent="0.35">
      <c r="A394" s="4">
        <v>1841</v>
      </c>
      <c r="B394" s="4" t="s">
        <v>21</v>
      </c>
      <c r="C394" s="4" t="s">
        <v>26</v>
      </c>
      <c r="D394" s="4" t="s">
        <v>140</v>
      </c>
      <c r="E394" s="4">
        <v>279</v>
      </c>
      <c r="F394" s="4" t="s">
        <v>208</v>
      </c>
      <c r="G394" s="4">
        <v>1742</v>
      </c>
      <c r="H394" s="4" t="s">
        <v>48</v>
      </c>
      <c r="I394" s="4">
        <v>1070</v>
      </c>
      <c r="J394" s="4">
        <v>2124</v>
      </c>
      <c r="K394" s="4">
        <v>2586</v>
      </c>
      <c r="L394" s="4">
        <v>221</v>
      </c>
      <c r="M394" s="4" t="s">
        <v>26</v>
      </c>
      <c r="N394" s="4" t="s">
        <v>483</v>
      </c>
      <c r="O394" s="4" t="s">
        <v>49</v>
      </c>
      <c r="P394" s="3" t="s">
        <v>529</v>
      </c>
      <c r="Q394" s="4">
        <v>162</v>
      </c>
      <c r="R394" s="4">
        <v>1926</v>
      </c>
      <c r="S394" s="4">
        <v>1548</v>
      </c>
      <c r="T394" s="4">
        <v>739</v>
      </c>
      <c r="U394" s="4">
        <v>2680</v>
      </c>
      <c r="V394" s="4">
        <v>418</v>
      </c>
      <c r="W394" s="4">
        <v>6676</v>
      </c>
      <c r="X394" s="1" t="s">
        <v>1</v>
      </c>
      <c r="Y394" s="4">
        <v>425</v>
      </c>
      <c r="Z394" s="4" t="s">
        <v>20</v>
      </c>
      <c r="AA394" s="4">
        <v>715</v>
      </c>
      <c r="AB394" s="4">
        <v>11</v>
      </c>
      <c r="AC394" s="3" t="s">
        <v>2</v>
      </c>
      <c r="AD394" s="4">
        <v>504</v>
      </c>
      <c r="AE394" s="4">
        <v>0</v>
      </c>
      <c r="AF394" s="4" t="s">
        <v>17</v>
      </c>
      <c r="AG394" s="4">
        <v>836</v>
      </c>
      <c r="AH394" s="4">
        <v>41</v>
      </c>
      <c r="AI394" s="4" t="s">
        <v>1096</v>
      </c>
      <c r="AJ394" s="4">
        <v>231</v>
      </c>
      <c r="AK394" s="4">
        <v>3</v>
      </c>
      <c r="AL394" s="4">
        <v>6814</v>
      </c>
      <c r="AM394" s="4">
        <v>257</v>
      </c>
      <c r="AN394" s="4">
        <v>7</v>
      </c>
    </row>
    <row r="395" spans="1:40" x14ac:dyDescent="0.3">
      <c r="A395" s="4">
        <v>632</v>
      </c>
      <c r="B395" s="4" t="s">
        <v>26</v>
      </c>
      <c r="C395" s="4" t="s">
        <v>47</v>
      </c>
      <c r="D395" s="4" t="s">
        <v>141</v>
      </c>
      <c r="E395" s="4">
        <v>134</v>
      </c>
      <c r="F395" s="4" t="s">
        <v>209</v>
      </c>
      <c r="G395" s="4">
        <v>501</v>
      </c>
      <c r="H395" s="4" t="s">
        <v>49</v>
      </c>
      <c r="I395" s="4">
        <v>581</v>
      </c>
      <c r="J395" s="4">
        <v>677</v>
      </c>
      <c r="K395" s="4">
        <v>1087</v>
      </c>
      <c r="L395" s="4">
        <v>147</v>
      </c>
      <c r="M395" s="4" t="s">
        <v>47</v>
      </c>
      <c r="N395" s="4" t="s">
        <v>484</v>
      </c>
      <c r="O395" s="4" t="s">
        <v>358</v>
      </c>
      <c r="P395" s="3" t="s">
        <v>347</v>
      </c>
      <c r="Q395" s="4">
        <v>3</v>
      </c>
      <c r="R395" s="4">
        <v>375</v>
      </c>
      <c r="S395" s="4">
        <v>590</v>
      </c>
      <c r="T395" s="4">
        <v>296</v>
      </c>
      <c r="U395" s="4">
        <v>1025</v>
      </c>
      <c r="V395" s="4">
        <v>268</v>
      </c>
      <c r="W395" s="4">
        <v>4523</v>
      </c>
      <c r="X395" s="3" t="s">
        <v>2</v>
      </c>
      <c r="Y395" s="4">
        <v>178</v>
      </c>
      <c r="Z395" s="4" t="s">
        <v>21</v>
      </c>
      <c r="AA395" s="4">
        <v>3</v>
      </c>
      <c r="AB395" s="4">
        <v>1732</v>
      </c>
      <c r="AC395" s="3" t="s">
        <v>887</v>
      </c>
      <c r="AD395" s="4">
        <v>5456</v>
      </c>
      <c r="AE395" s="4">
        <v>1107</v>
      </c>
      <c r="AF395" s="4" t="s">
        <v>985</v>
      </c>
      <c r="AG395" s="4">
        <v>333</v>
      </c>
      <c r="AH395" s="4">
        <v>4</v>
      </c>
      <c r="AI395" s="4" t="s">
        <v>1097</v>
      </c>
      <c r="AJ395" s="4">
        <v>89</v>
      </c>
      <c r="AK395" s="4">
        <v>40</v>
      </c>
      <c r="AL395" s="4">
        <v>190</v>
      </c>
      <c r="AM395" s="4">
        <v>181</v>
      </c>
      <c r="AN395" s="4">
        <v>15</v>
      </c>
    </row>
    <row r="396" spans="1:40" x14ac:dyDescent="0.3">
      <c r="A396" s="4">
        <v>354</v>
      </c>
      <c r="B396" s="4" t="s">
        <v>47</v>
      </c>
      <c r="C396" s="4" t="s">
        <v>48</v>
      </c>
      <c r="D396" s="4" t="s">
        <v>142</v>
      </c>
      <c r="E396" s="4">
        <v>1</v>
      </c>
      <c r="F396" s="4" t="s">
        <v>210</v>
      </c>
      <c r="G396" s="4">
        <v>285</v>
      </c>
      <c r="H396" s="4" t="s">
        <v>50</v>
      </c>
      <c r="I396" s="4">
        <v>489</v>
      </c>
      <c r="J396" s="4">
        <v>361</v>
      </c>
      <c r="K396" s="4">
        <v>1067</v>
      </c>
      <c r="L396" s="4">
        <v>74</v>
      </c>
      <c r="M396" s="4" t="s">
        <v>48</v>
      </c>
      <c r="N396" s="4" t="s">
        <v>485</v>
      </c>
      <c r="O396" s="4" t="s">
        <v>21</v>
      </c>
      <c r="P396" s="4" t="s">
        <v>5</v>
      </c>
      <c r="Q396" s="4">
        <v>0</v>
      </c>
      <c r="R396" s="4">
        <v>253</v>
      </c>
      <c r="S396" s="4">
        <v>393</v>
      </c>
      <c r="T396" s="4">
        <v>213</v>
      </c>
      <c r="U396" s="4">
        <v>681</v>
      </c>
      <c r="V396" s="4">
        <v>150</v>
      </c>
      <c r="W396" s="4">
        <v>2153</v>
      </c>
      <c r="X396" s="3" t="s">
        <v>747</v>
      </c>
      <c r="Y396" s="4">
        <v>13632</v>
      </c>
      <c r="Z396" s="4" t="s">
        <v>26</v>
      </c>
      <c r="AA396" s="4">
        <v>2755</v>
      </c>
      <c r="AB396" s="4">
        <v>806</v>
      </c>
      <c r="AC396" s="3" t="s">
        <v>377</v>
      </c>
      <c r="AD396" s="4">
        <v>34</v>
      </c>
      <c r="AE396" s="4">
        <v>752</v>
      </c>
      <c r="AF396" s="4" t="s">
        <v>19</v>
      </c>
      <c r="AG396" s="4">
        <v>256</v>
      </c>
      <c r="AH396" s="4">
        <v>0</v>
      </c>
      <c r="AI396" s="4" t="s">
        <v>1098</v>
      </c>
      <c r="AJ396" s="6">
        <v>0.38529999999999998</v>
      </c>
      <c r="AK396" s="4">
        <v>414</v>
      </c>
      <c r="AL396" s="4">
        <v>4101</v>
      </c>
      <c r="AM396" s="4">
        <v>9</v>
      </c>
      <c r="AN396" s="4">
        <v>256</v>
      </c>
    </row>
    <row r="397" spans="1:40" x14ac:dyDescent="0.3">
      <c r="A397" s="4">
        <v>278</v>
      </c>
      <c r="B397" s="4" t="s">
        <v>48</v>
      </c>
      <c r="C397" s="4" t="s">
        <v>49</v>
      </c>
      <c r="D397" s="4" t="s">
        <v>143</v>
      </c>
      <c r="E397" s="4">
        <v>1087</v>
      </c>
      <c r="F397" s="4" t="s">
        <v>211</v>
      </c>
      <c r="G397" s="4">
        <v>216</v>
      </c>
      <c r="H397" s="4">
        <v>1793</v>
      </c>
      <c r="I397" s="4">
        <v>12507</v>
      </c>
      <c r="J397" s="4">
        <v>316</v>
      </c>
      <c r="K397" s="4">
        <v>20</v>
      </c>
      <c r="L397" s="4">
        <v>0</v>
      </c>
      <c r="M397" s="4" t="s">
        <v>49</v>
      </c>
      <c r="N397" s="4" t="s">
        <v>11</v>
      </c>
      <c r="O397" s="4" t="s">
        <v>26</v>
      </c>
      <c r="P397" s="4" t="s">
        <v>530</v>
      </c>
      <c r="Q397" s="4">
        <v>229</v>
      </c>
      <c r="R397" s="4">
        <v>122</v>
      </c>
      <c r="S397" s="4">
        <v>197</v>
      </c>
      <c r="T397" s="4">
        <v>83</v>
      </c>
      <c r="U397" s="4">
        <v>344</v>
      </c>
      <c r="V397" s="4">
        <v>11645</v>
      </c>
      <c r="W397" s="4">
        <v>12973</v>
      </c>
      <c r="X397" s="3" t="s">
        <v>518</v>
      </c>
      <c r="Y397" s="4">
        <v>7178</v>
      </c>
      <c r="Z397" s="4" t="s">
        <v>47</v>
      </c>
      <c r="AA397" s="4">
        <v>1025</v>
      </c>
      <c r="AB397" s="4">
        <v>245</v>
      </c>
      <c r="AC397" s="4" t="s">
        <v>5</v>
      </c>
      <c r="AD397" s="4">
        <v>15025</v>
      </c>
      <c r="AE397" s="4">
        <v>355</v>
      </c>
      <c r="AF397" s="4" t="s">
        <v>20</v>
      </c>
      <c r="AG397" s="4">
        <v>77</v>
      </c>
      <c r="AH397" s="4">
        <v>1</v>
      </c>
      <c r="AI397" s="4" t="s">
        <v>9</v>
      </c>
      <c r="AJ397" s="4">
        <v>231</v>
      </c>
      <c r="AK397" s="4">
        <v>1</v>
      </c>
      <c r="AL397" s="4">
        <v>2259</v>
      </c>
      <c r="AM397" s="4">
        <v>3</v>
      </c>
      <c r="AN397" s="4">
        <v>1</v>
      </c>
    </row>
    <row r="398" spans="1:40" x14ac:dyDescent="0.3">
      <c r="A398" s="4">
        <v>2623</v>
      </c>
      <c r="B398" s="4" t="s">
        <v>49</v>
      </c>
      <c r="C398" s="4" t="s">
        <v>53</v>
      </c>
      <c r="D398" s="4" t="s">
        <v>144</v>
      </c>
      <c r="E398" s="4">
        <v>407</v>
      </c>
      <c r="F398" s="4" t="s">
        <v>212</v>
      </c>
      <c r="G398" s="4">
        <v>1742</v>
      </c>
      <c r="H398" s="4">
        <v>684</v>
      </c>
      <c r="I398" s="4">
        <v>6105</v>
      </c>
      <c r="J398" s="4">
        <v>1494</v>
      </c>
      <c r="K398" s="4">
        <v>2586</v>
      </c>
      <c r="L398" s="4">
        <v>221</v>
      </c>
      <c r="M398" s="4" t="s">
        <v>224</v>
      </c>
      <c r="N398" s="4" t="s">
        <v>486</v>
      </c>
      <c r="O398" s="4" t="s">
        <v>47</v>
      </c>
      <c r="P398" s="4" t="s">
        <v>531</v>
      </c>
      <c r="Q398" s="4">
        <v>143</v>
      </c>
      <c r="R398" s="4">
        <v>1926</v>
      </c>
      <c r="S398" s="4">
        <v>1214</v>
      </c>
      <c r="T398" s="4">
        <v>739</v>
      </c>
      <c r="U398" s="4">
        <v>2680</v>
      </c>
      <c r="V398" s="4">
        <v>5319</v>
      </c>
      <c r="W398" s="4">
        <v>6629</v>
      </c>
      <c r="X398" s="4" t="s">
        <v>5</v>
      </c>
      <c r="Y398" s="4">
        <v>4845</v>
      </c>
      <c r="Z398" s="4" t="s">
        <v>48</v>
      </c>
      <c r="AA398" s="4">
        <v>993</v>
      </c>
      <c r="AB398" s="4">
        <v>554</v>
      </c>
      <c r="AC398" s="4" t="s">
        <v>888</v>
      </c>
      <c r="AD398" s="4">
        <v>7039</v>
      </c>
      <c r="AE398" s="4">
        <v>0</v>
      </c>
      <c r="AF398" s="4" t="s">
        <v>21</v>
      </c>
      <c r="AG398" s="4">
        <v>0</v>
      </c>
      <c r="AH398" s="4">
        <v>36</v>
      </c>
      <c r="AI398" s="4" t="s">
        <v>1099</v>
      </c>
      <c r="AJ398" s="4">
        <v>88</v>
      </c>
      <c r="AK398" s="4">
        <v>1924</v>
      </c>
      <c r="AL398" s="4">
        <v>197</v>
      </c>
      <c r="AM398" s="4">
        <v>1449</v>
      </c>
      <c r="AN398" s="4">
        <v>1015</v>
      </c>
    </row>
    <row r="399" spans="1:40" x14ac:dyDescent="0.3">
      <c r="A399" s="4">
        <v>1027</v>
      </c>
      <c r="B399" s="4" t="s">
        <v>50</v>
      </c>
      <c r="C399" s="4">
        <v>2104</v>
      </c>
      <c r="D399" s="4" t="s">
        <v>145</v>
      </c>
      <c r="E399" s="4">
        <v>219</v>
      </c>
      <c r="F399" s="4" t="s">
        <v>213</v>
      </c>
      <c r="G399" s="4">
        <v>501</v>
      </c>
      <c r="H399" s="4">
        <v>661</v>
      </c>
      <c r="I399" s="4">
        <v>3535</v>
      </c>
      <c r="J399" s="4">
        <v>480</v>
      </c>
      <c r="K399" s="4">
        <v>1175</v>
      </c>
      <c r="L399" s="4">
        <v>142</v>
      </c>
      <c r="M399" s="4">
        <v>4103</v>
      </c>
      <c r="N399" s="4" t="s">
        <v>487</v>
      </c>
      <c r="O399" s="4" t="s">
        <v>48</v>
      </c>
      <c r="P399" s="4" t="s">
        <v>532</v>
      </c>
      <c r="Q399" s="4">
        <v>86</v>
      </c>
      <c r="R399" s="4">
        <v>384</v>
      </c>
      <c r="S399" s="4">
        <v>468</v>
      </c>
      <c r="T399" s="4">
        <v>301</v>
      </c>
      <c r="U399" s="4">
        <v>1039</v>
      </c>
      <c r="V399" s="4">
        <v>3443</v>
      </c>
      <c r="W399" s="4">
        <v>4525</v>
      </c>
      <c r="X399" s="4" t="s">
        <v>748</v>
      </c>
      <c r="Y399" s="4">
        <v>2333</v>
      </c>
      <c r="Z399" s="4" t="s">
        <v>49</v>
      </c>
      <c r="AA399" s="4">
        <v>32</v>
      </c>
      <c r="AB399" s="4">
        <v>7</v>
      </c>
      <c r="AC399" s="4" t="s">
        <v>889</v>
      </c>
      <c r="AD399" s="4">
        <v>6653</v>
      </c>
      <c r="AE399" s="4">
        <v>1086</v>
      </c>
      <c r="AF399" s="4" t="s">
        <v>26</v>
      </c>
      <c r="AG399" s="4">
        <v>836</v>
      </c>
      <c r="AH399" s="4">
        <v>0</v>
      </c>
      <c r="AI399" s="4" t="s">
        <v>318</v>
      </c>
      <c r="AJ399" s="4">
        <v>3</v>
      </c>
      <c r="AK399" s="4">
        <v>626</v>
      </c>
      <c r="AL399" s="4">
        <v>67</v>
      </c>
      <c r="AM399" s="4">
        <v>628</v>
      </c>
      <c r="AN399" s="4">
        <v>367</v>
      </c>
    </row>
    <row r="400" spans="1:40" ht="18" x14ac:dyDescent="0.35">
      <c r="A400" s="4">
        <v>799</v>
      </c>
      <c r="B400" s="4" t="s">
        <v>21</v>
      </c>
      <c r="C400" s="4">
        <v>759</v>
      </c>
      <c r="D400" s="4" t="s">
        <v>146</v>
      </c>
      <c r="E400" s="4">
        <v>186</v>
      </c>
      <c r="F400" s="4" t="s">
        <v>214</v>
      </c>
      <c r="G400" s="4">
        <v>283</v>
      </c>
      <c r="H400" s="4">
        <v>23</v>
      </c>
      <c r="I400" s="4">
        <v>2570</v>
      </c>
      <c r="J400" s="4">
        <v>270</v>
      </c>
      <c r="K400" s="4">
        <v>577</v>
      </c>
      <c r="L400" s="4">
        <v>79</v>
      </c>
      <c r="M400" s="4">
        <v>434</v>
      </c>
      <c r="N400" s="4" t="s">
        <v>9</v>
      </c>
      <c r="O400" s="4" t="s">
        <v>49</v>
      </c>
      <c r="P400" s="4" t="s">
        <v>533</v>
      </c>
      <c r="Q400" s="4">
        <v>9698</v>
      </c>
      <c r="R400" s="4">
        <v>253</v>
      </c>
      <c r="S400" s="4">
        <v>329</v>
      </c>
      <c r="T400" s="4">
        <v>222</v>
      </c>
      <c r="U400" s="4">
        <v>691</v>
      </c>
      <c r="V400" s="4">
        <v>1876</v>
      </c>
      <c r="W400" s="4">
        <v>2104</v>
      </c>
      <c r="X400" s="4" t="s">
        <v>749</v>
      </c>
      <c r="Y400" s="4">
        <v>13632</v>
      </c>
      <c r="Z400" s="4" t="s">
        <v>379</v>
      </c>
      <c r="AA400" s="4">
        <v>1632</v>
      </c>
      <c r="AB400" s="4">
        <v>1732</v>
      </c>
      <c r="AC400" s="4" t="s">
        <v>890</v>
      </c>
      <c r="AD400" s="4">
        <v>386</v>
      </c>
      <c r="AE400" s="4">
        <v>371</v>
      </c>
      <c r="AF400" s="4" t="s">
        <v>47</v>
      </c>
      <c r="AG400" s="4">
        <v>338</v>
      </c>
      <c r="AH400" s="4">
        <v>75</v>
      </c>
      <c r="AI400" s="4" t="s">
        <v>1100</v>
      </c>
      <c r="AJ400" s="4">
        <v>70</v>
      </c>
      <c r="AK400" s="4">
        <v>596</v>
      </c>
      <c r="AL400" s="1" t="s">
        <v>0</v>
      </c>
      <c r="AM400" s="6">
        <v>0.43340000000000001</v>
      </c>
      <c r="AN400" s="4">
        <v>70</v>
      </c>
    </row>
    <row r="401" spans="1:40" ht="18" x14ac:dyDescent="0.35">
      <c r="A401" s="4">
        <v>221</v>
      </c>
      <c r="B401" s="4" t="s">
        <v>26</v>
      </c>
      <c r="C401" s="4">
        <v>299</v>
      </c>
      <c r="D401" s="4" t="s">
        <v>147</v>
      </c>
      <c r="E401" s="4">
        <v>2</v>
      </c>
      <c r="F401" s="4" t="s">
        <v>215</v>
      </c>
      <c r="G401" s="4">
        <v>218</v>
      </c>
      <c r="H401" s="4">
        <v>1793</v>
      </c>
      <c r="I401" s="4">
        <v>12507</v>
      </c>
      <c r="J401" s="4">
        <v>210</v>
      </c>
      <c r="K401" s="4">
        <v>598</v>
      </c>
      <c r="L401" s="4">
        <v>0</v>
      </c>
      <c r="M401" s="4">
        <v>299</v>
      </c>
      <c r="N401" s="4" t="s">
        <v>488</v>
      </c>
      <c r="O401" s="4" t="s">
        <v>375</v>
      </c>
      <c r="P401" s="4" t="s">
        <v>23</v>
      </c>
      <c r="Q401" s="4">
        <v>4006</v>
      </c>
      <c r="R401" s="4">
        <v>131</v>
      </c>
      <c r="S401" s="4">
        <v>139</v>
      </c>
      <c r="T401" s="4">
        <v>79</v>
      </c>
      <c r="U401" s="4">
        <v>348</v>
      </c>
      <c r="V401" s="4">
        <v>11645</v>
      </c>
      <c r="W401" s="1" t="s">
        <v>0</v>
      </c>
      <c r="X401" s="4" t="s">
        <v>750</v>
      </c>
      <c r="Y401" s="4">
        <v>7154</v>
      </c>
      <c r="Z401" s="4" t="s">
        <v>21</v>
      </c>
      <c r="AA401" s="4">
        <v>768</v>
      </c>
      <c r="AB401" s="4">
        <v>726</v>
      </c>
      <c r="AC401" s="4" t="s">
        <v>891</v>
      </c>
      <c r="AD401" s="1" t="s">
        <v>0</v>
      </c>
      <c r="AE401" s="4">
        <v>715</v>
      </c>
      <c r="AF401" s="4" t="s">
        <v>48</v>
      </c>
      <c r="AG401" s="4">
        <v>113</v>
      </c>
      <c r="AH401" s="4">
        <v>42</v>
      </c>
      <c r="AI401" s="4" t="s">
        <v>23</v>
      </c>
      <c r="AJ401" s="4">
        <v>15</v>
      </c>
      <c r="AK401" s="4">
        <v>30</v>
      </c>
      <c r="AL401" s="2">
        <v>41219</v>
      </c>
      <c r="AM401" s="4">
        <v>1449</v>
      </c>
      <c r="AN401" s="4">
        <v>290</v>
      </c>
    </row>
    <row r="402" spans="1:40" ht="18" x14ac:dyDescent="0.35">
      <c r="A402" s="4">
        <v>7</v>
      </c>
      <c r="B402" s="4" t="s">
        <v>47</v>
      </c>
      <c r="C402" s="4">
        <v>460</v>
      </c>
      <c r="D402" s="4" t="s">
        <v>148</v>
      </c>
      <c r="E402" s="4">
        <v>798</v>
      </c>
      <c r="F402" s="4" t="s">
        <v>216</v>
      </c>
      <c r="G402" s="4">
        <v>2025</v>
      </c>
      <c r="H402" s="4">
        <v>741</v>
      </c>
      <c r="I402" s="4">
        <v>5989</v>
      </c>
      <c r="J402" s="4">
        <v>1494</v>
      </c>
      <c r="K402" s="4">
        <v>0</v>
      </c>
      <c r="L402" s="4">
        <v>101</v>
      </c>
      <c r="M402" s="4">
        <v>135</v>
      </c>
      <c r="N402" s="4" t="s">
        <v>489</v>
      </c>
      <c r="O402" s="4">
        <v>1347</v>
      </c>
      <c r="P402" s="4" t="s">
        <v>534</v>
      </c>
      <c r="Q402" s="4">
        <v>1568</v>
      </c>
      <c r="R402" s="4">
        <v>0</v>
      </c>
      <c r="S402" s="4">
        <v>1214</v>
      </c>
      <c r="T402" s="4">
        <v>0</v>
      </c>
      <c r="U402" s="4">
        <v>0</v>
      </c>
      <c r="V402" s="4">
        <v>5312</v>
      </c>
      <c r="W402" s="2">
        <v>41219</v>
      </c>
      <c r="X402" s="4" t="s">
        <v>751</v>
      </c>
      <c r="Y402" s="4">
        <v>4871</v>
      </c>
      <c r="Z402" s="4" t="s">
        <v>26</v>
      </c>
      <c r="AA402" s="4">
        <v>369</v>
      </c>
      <c r="AB402" s="4">
        <v>686</v>
      </c>
      <c r="AC402" s="4" t="s">
        <v>892</v>
      </c>
      <c r="AD402" s="2">
        <v>41219</v>
      </c>
      <c r="AE402" s="4">
        <v>0</v>
      </c>
      <c r="AF402" s="4" t="s">
        <v>49</v>
      </c>
      <c r="AG402" s="4">
        <v>18</v>
      </c>
      <c r="AH402" s="4">
        <v>4</v>
      </c>
      <c r="AI402" s="4" t="s">
        <v>1101</v>
      </c>
      <c r="AJ402" s="4">
        <v>0</v>
      </c>
      <c r="AK402" s="4">
        <v>232</v>
      </c>
      <c r="AL402" s="1" t="s">
        <v>1</v>
      </c>
      <c r="AM402" s="4">
        <v>623</v>
      </c>
      <c r="AN402" s="4">
        <v>7</v>
      </c>
    </row>
    <row r="403" spans="1:40" ht="18" x14ac:dyDescent="0.35">
      <c r="A403" s="4">
        <v>2623</v>
      </c>
      <c r="B403" s="4" t="s">
        <v>48</v>
      </c>
      <c r="C403" s="4">
        <v>2104</v>
      </c>
      <c r="D403" s="4" t="s">
        <v>17</v>
      </c>
      <c r="E403" s="4">
        <v>194</v>
      </c>
      <c r="F403" s="4" t="s">
        <v>17</v>
      </c>
      <c r="G403" s="4">
        <v>694</v>
      </c>
      <c r="H403" s="4">
        <v>441</v>
      </c>
      <c r="I403" s="4">
        <v>3230</v>
      </c>
      <c r="J403" s="4">
        <v>481</v>
      </c>
      <c r="K403" s="4">
        <v>1306</v>
      </c>
      <c r="L403" s="4">
        <v>66</v>
      </c>
      <c r="M403" s="4">
        <v>4103</v>
      </c>
      <c r="N403" s="4" t="s">
        <v>17</v>
      </c>
      <c r="O403" s="4">
        <v>531</v>
      </c>
      <c r="P403" s="4" t="s">
        <v>535</v>
      </c>
      <c r="Q403" s="4">
        <v>2416</v>
      </c>
      <c r="R403" s="4">
        <v>1118</v>
      </c>
      <c r="S403" s="4">
        <v>467</v>
      </c>
      <c r="T403" s="4">
        <v>960</v>
      </c>
      <c r="U403" s="4">
        <v>1055</v>
      </c>
      <c r="V403" s="4">
        <v>3451</v>
      </c>
      <c r="W403" s="1" t="s">
        <v>1</v>
      </c>
      <c r="X403" s="4" t="s">
        <v>752</v>
      </c>
      <c r="Y403" s="4">
        <v>2283</v>
      </c>
      <c r="Z403" s="4" t="s">
        <v>47</v>
      </c>
      <c r="AA403" s="4">
        <v>397</v>
      </c>
      <c r="AB403" s="4">
        <v>40</v>
      </c>
      <c r="AC403" s="4" t="s">
        <v>893</v>
      </c>
      <c r="AD403" s="1" t="s">
        <v>1</v>
      </c>
      <c r="AE403" s="4">
        <v>485</v>
      </c>
      <c r="AF403" s="4" t="s">
        <v>959</v>
      </c>
      <c r="AG403" s="4">
        <v>205</v>
      </c>
      <c r="AH403" s="4">
        <v>38</v>
      </c>
      <c r="AI403" s="4" t="s">
        <v>1102</v>
      </c>
      <c r="AJ403" s="4">
        <v>0</v>
      </c>
      <c r="AK403" s="4">
        <v>21</v>
      </c>
      <c r="AL403" s="3" t="s">
        <v>2</v>
      </c>
      <c r="AM403" s="4">
        <v>17</v>
      </c>
      <c r="AN403" s="4">
        <v>1747</v>
      </c>
    </row>
    <row r="404" spans="1:40" ht="18" x14ac:dyDescent="0.35">
      <c r="A404" s="4">
        <v>979</v>
      </c>
      <c r="B404" s="4" t="s">
        <v>49</v>
      </c>
      <c r="C404" s="4">
        <v>763</v>
      </c>
      <c r="D404" s="4" t="s">
        <v>149</v>
      </c>
      <c r="E404" s="4">
        <v>86</v>
      </c>
      <c r="F404" s="4" t="s">
        <v>217</v>
      </c>
      <c r="G404" s="4">
        <v>394</v>
      </c>
      <c r="H404" s="4">
        <v>300</v>
      </c>
      <c r="I404" s="4">
        <v>2759</v>
      </c>
      <c r="J404" s="4">
        <v>267</v>
      </c>
      <c r="K404" s="4">
        <v>1239</v>
      </c>
      <c r="L404" s="4">
        <v>35</v>
      </c>
      <c r="M404" s="4">
        <v>436</v>
      </c>
      <c r="N404" s="4" t="s">
        <v>490</v>
      </c>
      <c r="O404" s="4">
        <v>399</v>
      </c>
      <c r="P404" s="4" t="s">
        <v>536</v>
      </c>
      <c r="Q404" s="4">
        <v>22</v>
      </c>
      <c r="R404" s="4">
        <v>867</v>
      </c>
      <c r="S404" s="4">
        <v>330</v>
      </c>
      <c r="T404" s="4">
        <v>673</v>
      </c>
      <c r="U404" s="4">
        <v>750</v>
      </c>
      <c r="V404" s="4">
        <v>1861</v>
      </c>
      <c r="W404" s="3" t="s">
        <v>2</v>
      </c>
      <c r="X404" s="4" t="s">
        <v>753</v>
      </c>
      <c r="Y404" s="1" t="s">
        <v>0</v>
      </c>
      <c r="Z404" s="4" t="s">
        <v>48</v>
      </c>
      <c r="AA404" s="4">
        <v>2</v>
      </c>
      <c r="AB404" s="4">
        <v>1986</v>
      </c>
      <c r="AC404" s="4" t="s">
        <v>894</v>
      </c>
      <c r="AD404" s="3" t="s">
        <v>2</v>
      </c>
      <c r="AE404" s="4">
        <v>320</v>
      </c>
      <c r="AF404" s="4">
        <v>1729</v>
      </c>
      <c r="AG404" s="4">
        <v>2</v>
      </c>
      <c r="AH404" s="4">
        <v>0</v>
      </c>
      <c r="AI404" s="4" t="s">
        <v>17</v>
      </c>
      <c r="AJ404" s="4">
        <v>54</v>
      </c>
      <c r="AK404" s="4">
        <v>2</v>
      </c>
      <c r="AL404" s="3" t="s">
        <v>1332</v>
      </c>
      <c r="AM404" s="4">
        <v>364</v>
      </c>
      <c r="AN404" s="4">
        <v>765</v>
      </c>
    </row>
    <row r="405" spans="1:40" ht="18" x14ac:dyDescent="0.35">
      <c r="A405" s="4">
        <v>509</v>
      </c>
      <c r="B405" s="4" t="s">
        <v>52</v>
      </c>
      <c r="C405" s="4">
        <v>476</v>
      </c>
      <c r="D405" s="4" t="s">
        <v>19</v>
      </c>
      <c r="E405" s="4">
        <v>107</v>
      </c>
      <c r="F405" s="4" t="s">
        <v>19</v>
      </c>
      <c r="G405" s="4">
        <v>300</v>
      </c>
      <c r="H405" s="4">
        <v>1641</v>
      </c>
      <c r="I405" s="1" t="s">
        <v>0</v>
      </c>
      <c r="J405" s="4">
        <v>214</v>
      </c>
      <c r="K405" s="4">
        <v>67</v>
      </c>
      <c r="L405" s="4">
        <v>0</v>
      </c>
      <c r="M405" s="4">
        <v>335</v>
      </c>
      <c r="N405" s="4" t="s">
        <v>19</v>
      </c>
      <c r="O405" s="4">
        <v>132</v>
      </c>
      <c r="P405" s="4" t="s">
        <v>537</v>
      </c>
      <c r="Q405" s="4">
        <v>9698</v>
      </c>
      <c r="R405" s="4">
        <v>251</v>
      </c>
      <c r="S405" s="4">
        <v>137</v>
      </c>
      <c r="T405" s="4">
        <v>287</v>
      </c>
      <c r="U405" s="4">
        <v>305</v>
      </c>
      <c r="V405" s="1" t="s">
        <v>0</v>
      </c>
      <c r="W405" s="3" t="s">
        <v>723</v>
      </c>
      <c r="X405" s="4" t="s">
        <v>754</v>
      </c>
      <c r="Y405" s="2">
        <v>41219</v>
      </c>
      <c r="Z405" s="4" t="s">
        <v>49</v>
      </c>
      <c r="AA405" s="4">
        <v>1632</v>
      </c>
      <c r="AB405" s="4">
        <v>857</v>
      </c>
      <c r="AC405" s="4" t="s">
        <v>895</v>
      </c>
      <c r="AD405" s="3" t="s">
        <v>909</v>
      </c>
      <c r="AE405" s="4">
        <v>165</v>
      </c>
      <c r="AF405" s="4">
        <v>682</v>
      </c>
      <c r="AG405" s="4">
        <v>1643</v>
      </c>
      <c r="AH405" s="4">
        <v>995</v>
      </c>
      <c r="AI405" s="4" t="s">
        <v>1103</v>
      </c>
      <c r="AJ405" s="4">
        <v>12</v>
      </c>
      <c r="AK405" s="4">
        <v>0</v>
      </c>
      <c r="AL405" s="3" t="s">
        <v>34</v>
      </c>
      <c r="AM405" s="4">
        <v>221</v>
      </c>
      <c r="AN405" s="4">
        <v>166</v>
      </c>
    </row>
    <row r="406" spans="1:40" ht="18" x14ac:dyDescent="0.35">
      <c r="A406" s="4">
        <v>470</v>
      </c>
      <c r="B406" s="4">
        <v>2278</v>
      </c>
      <c r="C406" s="4">
        <v>287</v>
      </c>
      <c r="D406" s="4" t="s">
        <v>20</v>
      </c>
      <c r="E406" s="4">
        <v>1</v>
      </c>
      <c r="F406" s="4" t="s">
        <v>20</v>
      </c>
      <c r="G406" s="4">
        <v>2025</v>
      </c>
      <c r="H406" s="4">
        <v>668</v>
      </c>
      <c r="I406" s="2">
        <v>41219</v>
      </c>
      <c r="J406" s="4">
        <v>2023</v>
      </c>
      <c r="K406" s="4">
        <v>0</v>
      </c>
      <c r="L406" s="4">
        <v>101</v>
      </c>
      <c r="M406" s="4">
        <v>101</v>
      </c>
      <c r="N406" s="4" t="s">
        <v>20</v>
      </c>
      <c r="O406" s="4">
        <v>1347</v>
      </c>
      <c r="P406" s="4" t="s">
        <v>538</v>
      </c>
      <c r="Q406" s="4">
        <v>4215</v>
      </c>
      <c r="R406" s="4">
        <v>0</v>
      </c>
      <c r="S406" s="4">
        <v>1683</v>
      </c>
      <c r="T406" s="4">
        <v>0</v>
      </c>
      <c r="U406" s="4">
        <v>0</v>
      </c>
      <c r="V406" s="2">
        <v>41219</v>
      </c>
      <c r="W406" s="3" t="s">
        <v>232</v>
      </c>
      <c r="X406" s="4" t="s">
        <v>755</v>
      </c>
      <c r="Y406" s="1" t="s">
        <v>1</v>
      </c>
      <c r="Z406" s="4" t="s">
        <v>360</v>
      </c>
      <c r="AA406" s="4">
        <v>631</v>
      </c>
      <c r="AB406" s="4">
        <v>257</v>
      </c>
      <c r="AC406" s="4" t="s">
        <v>896</v>
      </c>
      <c r="AD406" s="3" t="s">
        <v>300</v>
      </c>
      <c r="AE406" s="4">
        <v>0</v>
      </c>
      <c r="AF406" s="4">
        <v>536</v>
      </c>
      <c r="AG406" s="4">
        <v>748</v>
      </c>
      <c r="AH406" s="4">
        <v>461</v>
      </c>
      <c r="AI406" s="4" t="s">
        <v>19</v>
      </c>
      <c r="AJ406" s="6">
        <v>0.22220000000000001</v>
      </c>
      <c r="AK406" s="4">
        <v>3</v>
      </c>
      <c r="AL406" s="4" t="s">
        <v>5</v>
      </c>
      <c r="AM406" s="4">
        <v>15</v>
      </c>
      <c r="AN406" s="4">
        <v>16</v>
      </c>
    </row>
    <row r="407" spans="1:40" ht="18" x14ac:dyDescent="0.35">
      <c r="A407" s="4">
        <v>603</v>
      </c>
      <c r="B407" s="4">
        <v>873</v>
      </c>
      <c r="C407" s="4">
        <v>1853</v>
      </c>
      <c r="D407" s="4" t="s">
        <v>21</v>
      </c>
      <c r="E407" s="4">
        <v>798</v>
      </c>
      <c r="F407" s="4" t="s">
        <v>21</v>
      </c>
      <c r="G407" s="4">
        <v>694</v>
      </c>
      <c r="H407" s="4">
        <v>628</v>
      </c>
      <c r="I407" s="1" t="s">
        <v>1</v>
      </c>
      <c r="J407" s="4">
        <v>710</v>
      </c>
      <c r="K407" s="4">
        <v>1563</v>
      </c>
      <c r="L407" s="4">
        <v>62</v>
      </c>
      <c r="M407" s="4">
        <v>2040</v>
      </c>
      <c r="N407" s="4" t="s">
        <v>21</v>
      </c>
      <c r="O407" s="4">
        <v>537</v>
      </c>
      <c r="P407" s="4" t="s">
        <v>539</v>
      </c>
      <c r="Q407" s="4">
        <v>2391</v>
      </c>
      <c r="R407" s="4">
        <v>1115</v>
      </c>
      <c r="S407" s="4">
        <v>531</v>
      </c>
      <c r="T407" s="4">
        <v>955</v>
      </c>
      <c r="U407" s="4">
        <v>1066</v>
      </c>
      <c r="V407" s="1" t="s">
        <v>1</v>
      </c>
      <c r="W407" s="4" t="s">
        <v>5</v>
      </c>
      <c r="X407" s="4" t="s">
        <v>756</v>
      </c>
      <c r="Y407" s="3" t="s">
        <v>2</v>
      </c>
      <c r="Z407" s="4">
        <v>1787</v>
      </c>
      <c r="AA407" s="4">
        <v>607</v>
      </c>
      <c r="AB407" s="4">
        <v>596</v>
      </c>
      <c r="AC407" s="4" t="s">
        <v>17</v>
      </c>
      <c r="AD407" s="4" t="s">
        <v>5</v>
      </c>
      <c r="AE407" s="4">
        <v>466</v>
      </c>
      <c r="AF407" s="4">
        <v>146</v>
      </c>
      <c r="AG407" s="4">
        <v>589</v>
      </c>
      <c r="AH407" s="4">
        <v>98</v>
      </c>
      <c r="AI407" s="4" t="s">
        <v>20</v>
      </c>
      <c r="AJ407" s="4">
        <v>54</v>
      </c>
      <c r="AK407" s="4">
        <v>16</v>
      </c>
      <c r="AL407" s="4" t="s">
        <v>1333</v>
      </c>
      <c r="AM407" s="4">
        <v>6</v>
      </c>
      <c r="AN407" s="4">
        <v>27</v>
      </c>
    </row>
    <row r="408" spans="1:40" x14ac:dyDescent="0.3">
      <c r="A408" s="4">
        <v>269</v>
      </c>
      <c r="B408" s="4">
        <v>439</v>
      </c>
      <c r="C408" s="4">
        <v>571</v>
      </c>
      <c r="D408" s="4" t="s">
        <v>26</v>
      </c>
      <c r="E408" s="4">
        <v>192</v>
      </c>
      <c r="F408" s="4" t="s">
        <v>26</v>
      </c>
      <c r="G408" s="4">
        <v>371</v>
      </c>
      <c r="H408" s="4">
        <v>40</v>
      </c>
      <c r="I408" s="3" t="s">
        <v>2</v>
      </c>
      <c r="J408" s="4">
        <v>390</v>
      </c>
      <c r="K408" s="4">
        <v>900</v>
      </c>
      <c r="L408" s="4">
        <v>39</v>
      </c>
      <c r="M408" s="4">
        <v>717</v>
      </c>
      <c r="N408" s="4" t="s">
        <v>26</v>
      </c>
      <c r="O408" s="4">
        <v>400</v>
      </c>
      <c r="P408" s="4" t="s">
        <v>540</v>
      </c>
      <c r="Q408" s="4">
        <v>1824</v>
      </c>
      <c r="R408" s="4">
        <v>849</v>
      </c>
      <c r="S408" s="4">
        <v>362</v>
      </c>
      <c r="T408" s="4">
        <v>685</v>
      </c>
      <c r="U408" s="4">
        <v>734</v>
      </c>
      <c r="V408" s="3" t="s">
        <v>2</v>
      </c>
      <c r="W408" s="4" t="s">
        <v>724</v>
      </c>
      <c r="X408" s="4" t="s">
        <v>17</v>
      </c>
      <c r="Y408" s="3" t="s">
        <v>774</v>
      </c>
      <c r="Z408" s="4">
        <v>644</v>
      </c>
      <c r="AA408" s="4">
        <v>24</v>
      </c>
      <c r="AB408" s="4">
        <v>4</v>
      </c>
      <c r="AC408" s="4" t="s">
        <v>897</v>
      </c>
      <c r="AD408" s="4" t="s">
        <v>910</v>
      </c>
      <c r="AE408" s="4">
        <v>256</v>
      </c>
      <c r="AF408" s="4">
        <v>476</v>
      </c>
      <c r="AG408" s="4">
        <v>159</v>
      </c>
      <c r="AH408" s="4">
        <v>2</v>
      </c>
      <c r="AI408" s="4" t="s">
        <v>21</v>
      </c>
      <c r="AJ408" s="4">
        <v>12</v>
      </c>
      <c r="AK408" s="4">
        <v>0</v>
      </c>
      <c r="AL408" s="4" t="s">
        <v>1334</v>
      </c>
      <c r="AM408" s="4">
        <v>405</v>
      </c>
      <c r="AN408" s="4">
        <v>550</v>
      </c>
    </row>
    <row r="409" spans="1:40" ht="18" x14ac:dyDescent="0.35">
      <c r="A409" s="4">
        <v>205</v>
      </c>
      <c r="B409" s="4">
        <v>434</v>
      </c>
      <c r="C409" s="4">
        <v>219</v>
      </c>
      <c r="D409" s="4" t="s">
        <v>150</v>
      </c>
      <c r="E409" s="4">
        <v>56</v>
      </c>
      <c r="F409" s="4" t="s">
        <v>220</v>
      </c>
      <c r="G409" s="4">
        <v>323</v>
      </c>
      <c r="H409" s="4">
        <v>1641</v>
      </c>
      <c r="I409" s="3" t="s">
        <v>361</v>
      </c>
      <c r="J409" s="4">
        <v>320</v>
      </c>
      <c r="K409" s="4">
        <v>663</v>
      </c>
      <c r="L409" s="4">
        <v>11847</v>
      </c>
      <c r="M409" s="4">
        <v>466</v>
      </c>
      <c r="N409" s="4" t="s">
        <v>47</v>
      </c>
      <c r="O409" s="4">
        <v>137</v>
      </c>
      <c r="P409" s="4" t="s">
        <v>9</v>
      </c>
      <c r="Q409" s="1" t="s">
        <v>0</v>
      </c>
      <c r="R409" s="4">
        <v>266</v>
      </c>
      <c r="S409" s="4">
        <v>169</v>
      </c>
      <c r="T409" s="4">
        <v>270</v>
      </c>
      <c r="U409" s="4">
        <v>332</v>
      </c>
      <c r="V409" s="3" t="s">
        <v>697</v>
      </c>
      <c r="W409" s="4" t="s">
        <v>725</v>
      </c>
      <c r="X409" s="4" t="s">
        <v>757</v>
      </c>
      <c r="Y409" s="3" t="s">
        <v>232</v>
      </c>
      <c r="Z409" s="4">
        <v>409</v>
      </c>
      <c r="AA409" s="4">
        <v>0</v>
      </c>
      <c r="AB409" s="4">
        <v>1986</v>
      </c>
      <c r="AC409" s="4" t="s">
        <v>19</v>
      </c>
      <c r="AD409" s="4" t="s">
        <v>23</v>
      </c>
      <c r="AE409" s="4">
        <v>210</v>
      </c>
      <c r="AF409" s="4">
        <v>152</v>
      </c>
      <c r="AG409" s="4">
        <v>0</v>
      </c>
      <c r="AH409" s="4">
        <v>17</v>
      </c>
      <c r="AI409" s="4" t="s">
        <v>26</v>
      </c>
      <c r="AJ409" s="4">
        <v>0</v>
      </c>
      <c r="AK409" s="4">
        <v>232</v>
      </c>
      <c r="AL409" s="4" t="s">
        <v>1335</v>
      </c>
      <c r="AM409" s="4">
        <v>232</v>
      </c>
      <c r="AN409" s="4">
        <v>6</v>
      </c>
    </row>
    <row r="410" spans="1:40" ht="18" x14ac:dyDescent="0.35">
      <c r="A410" s="4">
        <v>63</v>
      </c>
      <c r="B410" s="4">
        <v>2278</v>
      </c>
      <c r="C410" s="4">
        <v>352</v>
      </c>
      <c r="D410" s="4" t="s">
        <v>151</v>
      </c>
      <c r="E410" s="4">
        <v>136</v>
      </c>
      <c r="F410" s="4" t="s">
        <v>221</v>
      </c>
      <c r="G410" s="4">
        <v>1222</v>
      </c>
      <c r="H410" s="4">
        <v>725</v>
      </c>
      <c r="I410" s="3" t="s">
        <v>356</v>
      </c>
      <c r="J410" s="4">
        <v>2023</v>
      </c>
      <c r="K410" s="4">
        <v>0</v>
      </c>
      <c r="L410" s="4">
        <v>4743</v>
      </c>
      <c r="M410" s="4">
        <v>251</v>
      </c>
      <c r="N410" s="4" t="s">
        <v>48</v>
      </c>
      <c r="O410" s="4">
        <v>1281</v>
      </c>
      <c r="P410" s="4" t="s">
        <v>541</v>
      </c>
      <c r="Q410" s="2">
        <v>41219</v>
      </c>
      <c r="R410" s="4">
        <v>0</v>
      </c>
      <c r="S410" s="4">
        <v>1683</v>
      </c>
      <c r="T410" s="4">
        <v>0</v>
      </c>
      <c r="U410" s="4">
        <v>0</v>
      </c>
      <c r="V410" s="3" t="s">
        <v>229</v>
      </c>
      <c r="W410" s="4" t="s">
        <v>726</v>
      </c>
      <c r="X410" s="4" t="s">
        <v>19</v>
      </c>
      <c r="Y410" s="4" t="s">
        <v>5</v>
      </c>
      <c r="Z410" s="4">
        <v>235</v>
      </c>
      <c r="AA410" s="4">
        <v>1768</v>
      </c>
      <c r="AB410" s="4">
        <v>784</v>
      </c>
      <c r="AC410" s="4" t="s">
        <v>20</v>
      </c>
      <c r="AD410" s="4" t="s">
        <v>911</v>
      </c>
      <c r="AE410" s="4">
        <v>0</v>
      </c>
      <c r="AF410" s="4">
        <v>122</v>
      </c>
      <c r="AG410" s="4">
        <v>1643</v>
      </c>
      <c r="AH410" s="4">
        <v>344</v>
      </c>
      <c r="AI410" s="4" t="s">
        <v>1106</v>
      </c>
      <c r="AJ410" s="4">
        <v>6</v>
      </c>
      <c r="AK410" s="4">
        <v>19</v>
      </c>
      <c r="AL410" s="4" t="s">
        <v>318</v>
      </c>
      <c r="AM410" s="6">
        <v>0.57279999999999998</v>
      </c>
      <c r="AN410" s="4">
        <v>1747</v>
      </c>
    </row>
    <row r="411" spans="1:40" ht="18" x14ac:dyDescent="0.35">
      <c r="A411" s="4">
        <v>1</v>
      </c>
      <c r="B411" s="4">
        <v>865</v>
      </c>
      <c r="C411" s="4">
        <v>1853</v>
      </c>
      <c r="D411" s="4" t="s">
        <v>31</v>
      </c>
      <c r="E411" s="4">
        <v>0</v>
      </c>
      <c r="F411" s="4" t="s">
        <v>31</v>
      </c>
      <c r="G411" s="4">
        <v>418</v>
      </c>
      <c r="H411" s="4">
        <v>443</v>
      </c>
      <c r="I411" s="4" t="s">
        <v>5</v>
      </c>
      <c r="J411" s="4">
        <v>709</v>
      </c>
      <c r="K411" s="4">
        <v>83</v>
      </c>
      <c r="L411" s="4">
        <v>3041</v>
      </c>
      <c r="M411" s="4">
        <v>2040</v>
      </c>
      <c r="N411" s="4" t="s">
        <v>49</v>
      </c>
      <c r="O411" s="4">
        <v>285</v>
      </c>
      <c r="P411" s="4" t="s">
        <v>542</v>
      </c>
      <c r="Q411" s="1" t="s">
        <v>1</v>
      </c>
      <c r="R411" s="4">
        <v>268</v>
      </c>
      <c r="S411" s="4">
        <v>531</v>
      </c>
      <c r="T411" s="4">
        <v>224</v>
      </c>
      <c r="U411" s="4">
        <v>243</v>
      </c>
      <c r="V411" s="4" t="s">
        <v>5</v>
      </c>
      <c r="W411" s="4" t="s">
        <v>727</v>
      </c>
      <c r="X411" s="4" t="s">
        <v>20</v>
      </c>
      <c r="Y411" s="4" t="s">
        <v>775</v>
      </c>
      <c r="Z411" s="4">
        <v>1787</v>
      </c>
      <c r="AA411" s="4">
        <v>647</v>
      </c>
      <c r="AB411" s="4">
        <v>763</v>
      </c>
      <c r="AC411" s="4" t="s">
        <v>21</v>
      </c>
      <c r="AD411" s="4" t="s">
        <v>912</v>
      </c>
      <c r="AE411" s="4">
        <v>1127</v>
      </c>
      <c r="AF411" s="4">
        <v>30</v>
      </c>
      <c r="AG411" s="4">
        <v>750</v>
      </c>
      <c r="AH411" s="4">
        <v>0</v>
      </c>
      <c r="AI411" s="4" t="s">
        <v>1107</v>
      </c>
      <c r="AJ411" s="4">
        <v>5</v>
      </c>
      <c r="AK411" s="4">
        <v>19</v>
      </c>
      <c r="AL411" s="4" t="s">
        <v>1336</v>
      </c>
      <c r="AM411" s="4">
        <v>405</v>
      </c>
      <c r="AN411" s="4">
        <v>757</v>
      </c>
    </row>
    <row r="412" spans="1:40" x14ac:dyDescent="0.3">
      <c r="A412" s="4">
        <v>603</v>
      </c>
      <c r="B412" s="4">
        <v>272</v>
      </c>
      <c r="C412" s="4">
        <v>557</v>
      </c>
      <c r="D412" s="4" t="s">
        <v>152</v>
      </c>
      <c r="E412" s="4">
        <v>2652</v>
      </c>
      <c r="F412" s="4" t="s">
        <v>222</v>
      </c>
      <c r="G412" s="4">
        <v>214</v>
      </c>
      <c r="H412" s="4">
        <v>282</v>
      </c>
      <c r="I412" s="4" t="s">
        <v>362</v>
      </c>
      <c r="J412" s="4">
        <v>389</v>
      </c>
      <c r="K412" s="4">
        <v>83</v>
      </c>
      <c r="L412" s="4">
        <v>1702</v>
      </c>
      <c r="M412" s="4">
        <v>711</v>
      </c>
      <c r="N412" s="4" t="s">
        <v>376</v>
      </c>
      <c r="O412" s="4">
        <v>201</v>
      </c>
      <c r="P412" s="4" t="s">
        <v>17</v>
      </c>
      <c r="Q412" s="3" t="s">
        <v>2</v>
      </c>
      <c r="R412" s="4">
        <v>195</v>
      </c>
      <c r="S412" s="4">
        <v>361</v>
      </c>
      <c r="T412" s="4">
        <v>144</v>
      </c>
      <c r="U412" s="4">
        <v>154</v>
      </c>
      <c r="V412" s="4" t="s">
        <v>698</v>
      </c>
      <c r="W412" s="4" t="s">
        <v>728</v>
      </c>
      <c r="X412" s="4" t="s">
        <v>21</v>
      </c>
      <c r="Y412" s="4" t="s">
        <v>776</v>
      </c>
      <c r="Z412" s="4">
        <v>644</v>
      </c>
      <c r="AA412" s="4">
        <v>1107</v>
      </c>
      <c r="AB412" s="4">
        <v>21</v>
      </c>
      <c r="AC412" s="4" t="s">
        <v>26</v>
      </c>
      <c r="AD412" s="4" t="s">
        <v>318</v>
      </c>
      <c r="AE412" s="4">
        <v>739</v>
      </c>
      <c r="AF412" s="4">
        <v>2355</v>
      </c>
      <c r="AG412" s="4">
        <v>233</v>
      </c>
      <c r="AH412" s="4">
        <v>995</v>
      </c>
      <c r="AI412" s="4" t="s">
        <v>31</v>
      </c>
      <c r="AJ412" s="4">
        <v>0</v>
      </c>
      <c r="AK412" s="4">
        <v>0</v>
      </c>
      <c r="AL412" s="4" t="s">
        <v>9</v>
      </c>
      <c r="AM412" s="4">
        <v>231</v>
      </c>
      <c r="AN412" s="4">
        <v>127</v>
      </c>
    </row>
    <row r="413" spans="1:40" x14ac:dyDescent="0.3">
      <c r="A413" s="4">
        <v>261</v>
      </c>
      <c r="B413" s="4">
        <v>593</v>
      </c>
      <c r="C413" s="4">
        <v>391</v>
      </c>
      <c r="D413" s="4" t="s">
        <v>21</v>
      </c>
      <c r="E413" s="4">
        <v>1090</v>
      </c>
      <c r="F413" s="4" t="s">
        <v>21</v>
      </c>
      <c r="G413" s="4">
        <v>204</v>
      </c>
      <c r="H413" s="4">
        <v>1219</v>
      </c>
      <c r="I413" s="4" t="s">
        <v>363</v>
      </c>
      <c r="J413" s="4">
        <v>320</v>
      </c>
      <c r="K413" s="4">
        <v>0</v>
      </c>
      <c r="L413" s="4">
        <v>11847</v>
      </c>
      <c r="M413" s="4">
        <v>485</v>
      </c>
      <c r="N413" s="4" t="s">
        <v>21</v>
      </c>
      <c r="O413" s="4">
        <v>84</v>
      </c>
      <c r="P413" s="4" t="s">
        <v>543</v>
      </c>
      <c r="Q413" s="3" t="s">
        <v>567</v>
      </c>
      <c r="R413" s="4">
        <v>73</v>
      </c>
      <c r="S413" s="4">
        <v>170</v>
      </c>
      <c r="T413" s="4">
        <v>80</v>
      </c>
      <c r="U413" s="4">
        <v>89</v>
      </c>
      <c r="V413" s="4" t="s">
        <v>538</v>
      </c>
      <c r="W413" s="4" t="s">
        <v>729</v>
      </c>
      <c r="X413" s="4" t="s">
        <v>26</v>
      </c>
      <c r="Y413" s="4" t="s">
        <v>777</v>
      </c>
      <c r="Z413" s="4">
        <v>409</v>
      </c>
      <c r="AA413" s="4">
        <v>14</v>
      </c>
      <c r="AB413" s="4">
        <v>1877</v>
      </c>
      <c r="AC413" s="4" t="s">
        <v>47</v>
      </c>
      <c r="AD413" s="4" t="s">
        <v>913</v>
      </c>
      <c r="AE413" s="4">
        <v>388</v>
      </c>
      <c r="AF413" s="4">
        <v>661</v>
      </c>
      <c r="AG413" s="4">
        <v>58</v>
      </c>
      <c r="AH413" s="4">
        <v>470</v>
      </c>
      <c r="AI413" s="4" t="s">
        <v>1108</v>
      </c>
      <c r="AJ413" s="4">
        <v>1</v>
      </c>
      <c r="AK413" s="4">
        <v>41</v>
      </c>
      <c r="AL413" s="4" t="s">
        <v>1337</v>
      </c>
      <c r="AM413" s="4">
        <v>8</v>
      </c>
      <c r="AN413" s="4">
        <v>623</v>
      </c>
    </row>
    <row r="414" spans="1:40" x14ac:dyDescent="0.3">
      <c r="A414" s="4">
        <v>118</v>
      </c>
      <c r="B414" s="4">
        <v>1121</v>
      </c>
      <c r="C414" s="4">
        <v>166</v>
      </c>
      <c r="D414" s="4" t="s">
        <v>26</v>
      </c>
      <c r="E414" s="4">
        <v>802</v>
      </c>
      <c r="F414" s="4" t="s">
        <v>26</v>
      </c>
      <c r="G414" s="4">
        <v>1222</v>
      </c>
      <c r="H414" s="4">
        <v>473</v>
      </c>
      <c r="I414" s="4" t="s">
        <v>9</v>
      </c>
      <c r="J414" s="4">
        <v>2323</v>
      </c>
      <c r="K414" s="4">
        <v>0</v>
      </c>
      <c r="L414" s="4">
        <v>4728</v>
      </c>
      <c r="M414" s="4">
        <v>226</v>
      </c>
      <c r="N414" s="4" t="s">
        <v>26</v>
      </c>
      <c r="O414" s="4">
        <v>1281</v>
      </c>
      <c r="P414" s="4" t="s">
        <v>19</v>
      </c>
      <c r="Q414" s="3" t="s">
        <v>359</v>
      </c>
      <c r="R414" s="4">
        <v>0</v>
      </c>
      <c r="S414" s="4">
        <v>1812</v>
      </c>
      <c r="T414" s="4">
        <v>0</v>
      </c>
      <c r="U414" s="4">
        <v>0</v>
      </c>
      <c r="V414" s="4" t="s">
        <v>699</v>
      </c>
      <c r="W414" s="4" t="s">
        <v>730</v>
      </c>
      <c r="X414" s="4" t="s">
        <v>47</v>
      </c>
      <c r="Y414" s="4" t="s">
        <v>778</v>
      </c>
      <c r="Z414" s="4">
        <v>235</v>
      </c>
      <c r="AA414" s="4">
        <v>0</v>
      </c>
      <c r="AB414" s="4">
        <v>691</v>
      </c>
      <c r="AC414" s="4" t="s">
        <v>48</v>
      </c>
      <c r="AD414" s="4" t="s">
        <v>914</v>
      </c>
      <c r="AE414" s="4">
        <v>0</v>
      </c>
      <c r="AF414" s="4">
        <v>529</v>
      </c>
      <c r="AG414" s="4">
        <v>458</v>
      </c>
      <c r="AH414" s="4">
        <v>90</v>
      </c>
      <c r="AI414" s="4" t="s">
        <v>21</v>
      </c>
      <c r="AJ414" s="4">
        <v>168</v>
      </c>
      <c r="AK414" s="4">
        <v>12</v>
      </c>
      <c r="AL414" s="4" t="s">
        <v>318</v>
      </c>
      <c r="AM414" s="4">
        <v>191</v>
      </c>
      <c r="AN414" s="4">
        <v>7</v>
      </c>
    </row>
    <row r="415" spans="1:40" x14ac:dyDescent="0.3">
      <c r="A415" s="4">
        <v>143</v>
      </c>
      <c r="B415" s="4">
        <v>499</v>
      </c>
      <c r="C415" s="4">
        <v>2889</v>
      </c>
      <c r="D415" s="4" t="s">
        <v>47</v>
      </c>
      <c r="E415" s="4">
        <v>274</v>
      </c>
      <c r="F415" s="4" t="s">
        <v>47</v>
      </c>
      <c r="G415" s="4">
        <v>416</v>
      </c>
      <c r="H415" s="4">
        <v>446</v>
      </c>
      <c r="I415" s="4" t="s">
        <v>364</v>
      </c>
      <c r="J415" s="4">
        <v>826</v>
      </c>
      <c r="K415" s="4">
        <v>290</v>
      </c>
      <c r="L415" s="4">
        <v>3045</v>
      </c>
      <c r="M415" s="4">
        <v>2102</v>
      </c>
      <c r="N415" s="4" t="s">
        <v>47</v>
      </c>
      <c r="O415" s="4">
        <v>284</v>
      </c>
      <c r="P415" s="4" t="s">
        <v>20</v>
      </c>
      <c r="Q415" s="4" t="s">
        <v>5</v>
      </c>
      <c r="R415" s="4">
        <v>271</v>
      </c>
      <c r="S415" s="4">
        <v>735</v>
      </c>
      <c r="T415" s="4">
        <v>222</v>
      </c>
      <c r="U415" s="4">
        <v>247</v>
      </c>
      <c r="V415" s="4" t="s">
        <v>700</v>
      </c>
      <c r="W415" s="4" t="s">
        <v>731</v>
      </c>
      <c r="X415" s="4" t="s">
        <v>48</v>
      </c>
      <c r="Y415" s="4" t="s">
        <v>779</v>
      </c>
      <c r="Z415" s="4">
        <v>1721</v>
      </c>
      <c r="AA415" s="4">
        <v>1487</v>
      </c>
      <c r="AB415" s="4">
        <v>382</v>
      </c>
      <c r="AC415" s="4" t="s">
        <v>49</v>
      </c>
      <c r="AD415" s="4" t="s">
        <v>915</v>
      </c>
      <c r="AE415" s="4">
        <v>1099</v>
      </c>
      <c r="AF415" s="4">
        <v>132</v>
      </c>
      <c r="AG415" s="4">
        <v>1</v>
      </c>
      <c r="AH415" s="4">
        <v>380</v>
      </c>
      <c r="AI415" s="4" t="s">
        <v>26</v>
      </c>
      <c r="AJ415" s="4">
        <v>87</v>
      </c>
      <c r="AK415" s="4">
        <v>0</v>
      </c>
      <c r="AL415" s="4" t="s">
        <v>1338</v>
      </c>
      <c r="AM415" s="4">
        <v>32</v>
      </c>
      <c r="AN415" s="4">
        <v>354</v>
      </c>
    </row>
    <row r="416" spans="1:40" x14ac:dyDescent="0.3">
      <c r="A416" s="4">
        <v>0</v>
      </c>
      <c r="B416" s="4">
        <v>232</v>
      </c>
      <c r="C416" s="4">
        <v>945</v>
      </c>
      <c r="D416" s="4" t="s">
        <v>48</v>
      </c>
      <c r="E416" s="4">
        <v>14</v>
      </c>
      <c r="F416" s="4" t="s">
        <v>48</v>
      </c>
      <c r="G416" s="4">
        <v>205</v>
      </c>
      <c r="H416" s="4">
        <v>27</v>
      </c>
      <c r="I416" s="4" t="s">
        <v>9</v>
      </c>
      <c r="J416" s="4">
        <v>375</v>
      </c>
      <c r="K416" s="4">
        <v>182</v>
      </c>
      <c r="L416" s="4">
        <v>1683</v>
      </c>
      <c r="M416" s="4">
        <v>581</v>
      </c>
      <c r="N416" s="4" t="s">
        <v>48</v>
      </c>
      <c r="O416" s="4">
        <v>205</v>
      </c>
      <c r="P416" s="4" t="s">
        <v>21</v>
      </c>
      <c r="Q416" s="4" t="s">
        <v>568</v>
      </c>
      <c r="R416" s="4">
        <v>192</v>
      </c>
      <c r="S416" s="4">
        <v>535</v>
      </c>
      <c r="T416" s="4">
        <v>146</v>
      </c>
      <c r="U416" s="4">
        <v>156</v>
      </c>
      <c r="V416" s="4" t="s">
        <v>701</v>
      </c>
      <c r="W416" s="4" t="s">
        <v>11</v>
      </c>
      <c r="X416" s="4" t="s">
        <v>49</v>
      </c>
      <c r="Y416" s="4" t="s">
        <v>780</v>
      </c>
      <c r="Z416" s="4">
        <v>668</v>
      </c>
      <c r="AA416" s="4">
        <v>1399</v>
      </c>
      <c r="AB416" s="4">
        <v>305</v>
      </c>
      <c r="AC416" s="4" t="s">
        <v>378</v>
      </c>
      <c r="AD416" s="4" t="s">
        <v>916</v>
      </c>
      <c r="AE416" s="4">
        <v>303</v>
      </c>
      <c r="AF416" s="4">
        <v>2552</v>
      </c>
      <c r="AG416" s="4">
        <v>275</v>
      </c>
      <c r="AH416" s="4">
        <v>0</v>
      </c>
      <c r="AI416" s="4" t="s">
        <v>1109</v>
      </c>
      <c r="AJ416" s="6">
        <v>0.51790000000000003</v>
      </c>
      <c r="AK416" s="4">
        <v>0</v>
      </c>
      <c r="AL416" s="4" t="s">
        <v>1339</v>
      </c>
      <c r="AM416" s="4">
        <v>0</v>
      </c>
      <c r="AN416" s="4">
        <v>91</v>
      </c>
    </row>
    <row r="417" spans="1:40" ht="18" x14ac:dyDescent="0.35">
      <c r="A417" s="4">
        <v>1453</v>
      </c>
      <c r="B417" s="4">
        <v>267</v>
      </c>
      <c r="C417" s="4">
        <v>353</v>
      </c>
      <c r="D417" s="4" t="s">
        <v>49</v>
      </c>
      <c r="E417" s="4">
        <v>2652</v>
      </c>
      <c r="F417" s="4" t="s">
        <v>49</v>
      </c>
      <c r="G417" s="4">
        <v>211</v>
      </c>
      <c r="H417" s="4">
        <v>1219</v>
      </c>
      <c r="I417" s="4" t="s">
        <v>365</v>
      </c>
      <c r="J417" s="4">
        <v>451</v>
      </c>
      <c r="K417" s="4">
        <v>108</v>
      </c>
      <c r="L417" s="1" t="s">
        <v>0</v>
      </c>
      <c r="M417" s="4">
        <v>378</v>
      </c>
      <c r="N417" s="4" t="s">
        <v>49</v>
      </c>
      <c r="O417" s="4">
        <v>79</v>
      </c>
      <c r="P417" s="4" t="s">
        <v>26</v>
      </c>
      <c r="Q417" s="4" t="s">
        <v>569</v>
      </c>
      <c r="R417" s="4">
        <v>79</v>
      </c>
      <c r="S417" s="4">
        <v>200</v>
      </c>
      <c r="T417" s="4">
        <v>76</v>
      </c>
      <c r="U417" s="4">
        <v>91</v>
      </c>
      <c r="V417" s="4" t="s">
        <v>702</v>
      </c>
      <c r="W417" s="4" t="s">
        <v>732</v>
      </c>
      <c r="X417" s="4" t="s">
        <v>355</v>
      </c>
      <c r="Y417" s="4" t="s">
        <v>9</v>
      </c>
      <c r="Z417" s="4">
        <v>426</v>
      </c>
      <c r="AA417" s="4">
        <v>88</v>
      </c>
      <c r="AB417" s="4">
        <v>4</v>
      </c>
      <c r="AC417" s="4" t="s">
        <v>21</v>
      </c>
      <c r="AD417" s="4" t="s">
        <v>917</v>
      </c>
      <c r="AE417" s="4">
        <v>796</v>
      </c>
      <c r="AF417" s="4">
        <v>864</v>
      </c>
      <c r="AG417" s="4">
        <v>124</v>
      </c>
      <c r="AH417" s="4">
        <v>196</v>
      </c>
      <c r="AI417" s="4" t="s">
        <v>31</v>
      </c>
      <c r="AJ417" s="4">
        <v>168</v>
      </c>
      <c r="AK417" s="4">
        <v>0</v>
      </c>
      <c r="AL417" s="4" t="s">
        <v>1340</v>
      </c>
      <c r="AM417" s="4">
        <v>0</v>
      </c>
      <c r="AN417" s="4">
        <v>24</v>
      </c>
    </row>
    <row r="418" spans="1:40" ht="18" x14ac:dyDescent="0.35">
      <c r="A418" s="4">
        <v>1154</v>
      </c>
      <c r="B418" s="4">
        <v>1121</v>
      </c>
      <c r="C418" s="4">
        <v>592</v>
      </c>
      <c r="D418" s="4" t="s">
        <v>50</v>
      </c>
      <c r="E418" s="4">
        <v>1083</v>
      </c>
      <c r="F418" s="4" t="s">
        <v>50</v>
      </c>
      <c r="G418" s="4">
        <v>1472</v>
      </c>
      <c r="H418" s="4">
        <v>504</v>
      </c>
      <c r="I418" s="4" t="s">
        <v>366</v>
      </c>
      <c r="J418" s="4">
        <v>2323</v>
      </c>
      <c r="K418" s="4">
        <v>0</v>
      </c>
      <c r="L418" s="2">
        <v>41219</v>
      </c>
      <c r="M418" s="4">
        <v>203</v>
      </c>
      <c r="N418" s="4" t="s">
        <v>378</v>
      </c>
      <c r="O418" s="4">
        <v>1358</v>
      </c>
      <c r="P418" s="4" t="s">
        <v>547</v>
      </c>
      <c r="Q418" s="4" t="s">
        <v>570</v>
      </c>
      <c r="R418" s="4">
        <v>0</v>
      </c>
      <c r="S418" s="4">
        <v>1812</v>
      </c>
      <c r="T418" s="4">
        <v>0</v>
      </c>
      <c r="U418" s="4">
        <v>0</v>
      </c>
      <c r="V418" s="4" t="s">
        <v>703</v>
      </c>
      <c r="W418" s="4" t="s">
        <v>733</v>
      </c>
      <c r="X418" s="4" t="s">
        <v>21</v>
      </c>
      <c r="Y418" s="4" t="s">
        <v>781</v>
      </c>
      <c r="Z418" s="4">
        <v>242</v>
      </c>
      <c r="AA418" s="4">
        <v>0</v>
      </c>
      <c r="AB418" s="4">
        <v>1877</v>
      </c>
      <c r="AC418" s="4" t="s">
        <v>26</v>
      </c>
      <c r="AD418" s="4" t="s">
        <v>9</v>
      </c>
      <c r="AE418" s="4">
        <v>14356</v>
      </c>
      <c r="AF418" s="4">
        <v>739</v>
      </c>
      <c r="AG418" s="4">
        <v>38</v>
      </c>
      <c r="AH418" s="4">
        <v>45</v>
      </c>
      <c r="AI418" s="4" t="s">
        <v>1110</v>
      </c>
      <c r="AJ418" s="4">
        <v>83</v>
      </c>
      <c r="AK418" s="4">
        <v>12</v>
      </c>
      <c r="AL418" s="4" t="s">
        <v>1341</v>
      </c>
      <c r="AM418" s="4">
        <v>150</v>
      </c>
      <c r="AN418" s="4">
        <v>1</v>
      </c>
    </row>
    <row r="419" spans="1:40" ht="18" x14ac:dyDescent="0.35">
      <c r="A419" s="4">
        <v>276</v>
      </c>
      <c r="B419" s="4">
        <v>496</v>
      </c>
      <c r="C419" s="4">
        <v>2889</v>
      </c>
      <c r="D419" s="4">
        <v>2713</v>
      </c>
      <c r="E419" s="4">
        <v>646</v>
      </c>
      <c r="F419" s="4">
        <v>2775</v>
      </c>
      <c r="G419" s="4">
        <v>460</v>
      </c>
      <c r="H419" s="4">
        <v>296</v>
      </c>
      <c r="I419" s="4" t="s">
        <v>367</v>
      </c>
      <c r="J419" s="4">
        <v>828</v>
      </c>
      <c r="K419" s="4">
        <v>427</v>
      </c>
      <c r="L419" s="1" t="s">
        <v>1</v>
      </c>
      <c r="M419" s="4">
        <v>2102</v>
      </c>
      <c r="N419" s="4">
        <v>1287</v>
      </c>
      <c r="O419" s="4">
        <v>386</v>
      </c>
      <c r="P419" s="4" t="s">
        <v>548</v>
      </c>
      <c r="Q419" s="4" t="s">
        <v>571</v>
      </c>
      <c r="R419" s="4">
        <v>430</v>
      </c>
      <c r="S419" s="4">
        <v>732</v>
      </c>
      <c r="T419" s="4">
        <v>481</v>
      </c>
      <c r="U419" s="4">
        <v>668</v>
      </c>
      <c r="V419" s="4" t="s">
        <v>704</v>
      </c>
      <c r="W419" s="4" t="s">
        <v>17</v>
      </c>
      <c r="X419" s="4" t="s">
        <v>26</v>
      </c>
      <c r="Y419" s="4" t="s">
        <v>318</v>
      </c>
      <c r="Z419" s="4">
        <v>1721</v>
      </c>
      <c r="AA419" s="4">
        <v>56</v>
      </c>
      <c r="AB419" s="4">
        <v>541</v>
      </c>
      <c r="AC419" s="4" t="s">
        <v>47</v>
      </c>
      <c r="AD419" s="4" t="s">
        <v>918</v>
      </c>
      <c r="AE419" s="4">
        <v>8470</v>
      </c>
      <c r="AF419" s="4">
        <v>125</v>
      </c>
      <c r="AG419" s="4">
        <v>86</v>
      </c>
      <c r="AH419" s="4">
        <v>12</v>
      </c>
      <c r="AI419" s="4">
        <v>137</v>
      </c>
      <c r="AJ419" s="4">
        <v>4</v>
      </c>
      <c r="AK419" s="4">
        <v>0</v>
      </c>
      <c r="AL419" s="4" t="s">
        <v>11</v>
      </c>
      <c r="AM419" s="4">
        <v>82</v>
      </c>
      <c r="AN419" s="4">
        <v>4</v>
      </c>
    </row>
    <row r="420" spans="1:40" x14ac:dyDescent="0.3">
      <c r="A420" s="4">
        <v>23</v>
      </c>
      <c r="B420" s="4">
        <v>144</v>
      </c>
      <c r="C420" s="4">
        <v>936</v>
      </c>
      <c r="D420" s="4">
        <v>955</v>
      </c>
      <c r="E420" s="4">
        <v>433</v>
      </c>
      <c r="F420" s="4">
        <v>1061</v>
      </c>
      <c r="G420" s="4">
        <v>244</v>
      </c>
      <c r="H420" s="4">
        <v>208</v>
      </c>
      <c r="I420" s="4" t="s">
        <v>368</v>
      </c>
      <c r="J420" s="4">
        <v>386</v>
      </c>
      <c r="K420" s="4">
        <v>408</v>
      </c>
      <c r="L420" s="3" t="s">
        <v>2</v>
      </c>
      <c r="M420" s="4">
        <v>585</v>
      </c>
      <c r="N420" s="4">
        <v>407</v>
      </c>
      <c r="O420" s="4">
        <v>275</v>
      </c>
      <c r="P420" s="4" t="s">
        <v>549</v>
      </c>
      <c r="Q420" s="4" t="s">
        <v>572</v>
      </c>
      <c r="R420" s="4">
        <v>324</v>
      </c>
      <c r="S420" s="4">
        <v>537</v>
      </c>
      <c r="T420" s="4">
        <v>335</v>
      </c>
      <c r="U420" s="4">
        <v>446</v>
      </c>
      <c r="V420" s="4" t="s">
        <v>705</v>
      </c>
      <c r="W420" s="4" t="s">
        <v>734</v>
      </c>
      <c r="X420" s="4" t="s">
        <v>47</v>
      </c>
      <c r="Y420" s="4" t="s">
        <v>782</v>
      </c>
      <c r="Z420" s="4">
        <v>667</v>
      </c>
      <c r="AA420" s="4">
        <v>22</v>
      </c>
      <c r="AB420" s="4">
        <v>511</v>
      </c>
      <c r="AC420" s="4" t="s">
        <v>48</v>
      </c>
      <c r="AD420" s="4" t="s">
        <v>919</v>
      </c>
      <c r="AE420" s="4">
        <v>5480</v>
      </c>
      <c r="AF420" s="4">
        <v>1017</v>
      </c>
      <c r="AG420" s="4">
        <v>0</v>
      </c>
      <c r="AH420" s="4">
        <v>0</v>
      </c>
      <c r="AI420" s="4">
        <v>44</v>
      </c>
      <c r="AJ420" s="4">
        <v>59</v>
      </c>
      <c r="AK420" s="4">
        <v>41</v>
      </c>
      <c r="AL420" s="4" t="s">
        <v>1342</v>
      </c>
      <c r="AM420" s="6">
        <v>0.54669999999999996</v>
      </c>
      <c r="AN420" s="4">
        <v>62</v>
      </c>
    </row>
    <row r="421" spans="1:40" x14ac:dyDescent="0.3">
      <c r="A421" s="4">
        <v>0</v>
      </c>
      <c r="B421" s="4">
        <v>352</v>
      </c>
      <c r="C421" s="4">
        <v>676</v>
      </c>
      <c r="D421" s="4">
        <v>469</v>
      </c>
      <c r="E421" s="4">
        <v>4</v>
      </c>
      <c r="F421" s="4">
        <v>154</v>
      </c>
      <c r="G421" s="4">
        <v>216</v>
      </c>
      <c r="H421" s="4">
        <v>2294</v>
      </c>
      <c r="I421" s="4" t="s">
        <v>369</v>
      </c>
      <c r="J421" s="4">
        <v>442</v>
      </c>
      <c r="K421" s="4">
        <v>19</v>
      </c>
      <c r="L421" s="3" t="s">
        <v>439</v>
      </c>
      <c r="M421" s="4">
        <v>380</v>
      </c>
      <c r="N421" s="4">
        <v>277</v>
      </c>
      <c r="O421" s="4">
        <v>111</v>
      </c>
      <c r="P421" s="4" t="s">
        <v>31</v>
      </c>
      <c r="Q421" s="4" t="s">
        <v>573</v>
      </c>
      <c r="R421" s="4">
        <v>106</v>
      </c>
      <c r="S421" s="4">
        <v>195</v>
      </c>
      <c r="T421" s="4">
        <v>146</v>
      </c>
      <c r="U421" s="4">
        <v>222</v>
      </c>
      <c r="V421" s="4" t="s">
        <v>706</v>
      </c>
      <c r="W421" s="4" t="s">
        <v>19</v>
      </c>
      <c r="X421" s="4" t="s">
        <v>48</v>
      </c>
      <c r="Y421" s="4" t="s">
        <v>783</v>
      </c>
      <c r="Z421" s="4">
        <v>431</v>
      </c>
      <c r="AA421" s="4">
        <v>34</v>
      </c>
      <c r="AB421" s="4">
        <v>30</v>
      </c>
      <c r="AC421" s="4" t="s">
        <v>49</v>
      </c>
      <c r="AD421" s="4" t="s">
        <v>9</v>
      </c>
      <c r="AE421" s="4">
        <v>2990</v>
      </c>
      <c r="AF421" s="4">
        <v>408</v>
      </c>
      <c r="AG421" s="4">
        <v>275</v>
      </c>
      <c r="AH421" s="4">
        <v>2</v>
      </c>
      <c r="AI421" s="4">
        <v>10</v>
      </c>
      <c r="AJ421" s="4">
        <v>15</v>
      </c>
      <c r="AK421" s="4">
        <v>10</v>
      </c>
      <c r="AL421" s="4" t="s">
        <v>1343</v>
      </c>
      <c r="AM421" s="4">
        <v>150</v>
      </c>
      <c r="AN421" s="4">
        <v>0</v>
      </c>
    </row>
    <row r="422" spans="1:40" x14ac:dyDescent="0.3">
      <c r="A422" s="4">
        <v>1434</v>
      </c>
      <c r="B422" s="4">
        <v>2647</v>
      </c>
      <c r="C422" s="4">
        <v>260</v>
      </c>
      <c r="D422" s="4">
        <v>485</v>
      </c>
      <c r="E422" s="4">
        <v>0</v>
      </c>
      <c r="F422" s="4">
        <v>896</v>
      </c>
      <c r="G422" s="4">
        <v>1472</v>
      </c>
      <c r="H422" s="4">
        <v>657</v>
      </c>
      <c r="I422" s="4" t="s">
        <v>17</v>
      </c>
      <c r="J422" s="4">
        <v>0</v>
      </c>
      <c r="K422" s="4">
        <v>0</v>
      </c>
      <c r="L422" s="3" t="s">
        <v>450</v>
      </c>
      <c r="M422" s="4">
        <v>205</v>
      </c>
      <c r="N422" s="4">
        <v>130</v>
      </c>
      <c r="O422" s="4">
        <v>1358</v>
      </c>
      <c r="P422" s="4" t="s">
        <v>550</v>
      </c>
      <c r="Q422" s="4" t="s">
        <v>574</v>
      </c>
      <c r="R422" s="4">
        <v>0</v>
      </c>
      <c r="S422" s="4">
        <v>1202</v>
      </c>
      <c r="T422" s="4">
        <v>0</v>
      </c>
      <c r="U422" s="4">
        <v>0</v>
      </c>
      <c r="V422" s="4" t="s">
        <v>707</v>
      </c>
      <c r="W422" s="4" t="s">
        <v>20</v>
      </c>
      <c r="X422" s="4" t="s">
        <v>49</v>
      </c>
      <c r="Y422" s="4" t="s">
        <v>784</v>
      </c>
      <c r="Z422" s="4">
        <v>236</v>
      </c>
      <c r="AA422" s="4">
        <v>0</v>
      </c>
      <c r="AB422" s="4">
        <v>1675</v>
      </c>
      <c r="AC422" s="4" t="s">
        <v>379</v>
      </c>
      <c r="AD422" s="4" t="s">
        <v>920</v>
      </c>
      <c r="AE422" s="4">
        <v>14356</v>
      </c>
      <c r="AF422" s="4">
        <v>338</v>
      </c>
      <c r="AG422" s="4">
        <v>126</v>
      </c>
      <c r="AH422" s="4">
        <v>31</v>
      </c>
      <c r="AI422" s="4">
        <v>34</v>
      </c>
      <c r="AJ422" s="4">
        <v>5</v>
      </c>
      <c r="AK422" s="4">
        <v>10</v>
      </c>
      <c r="AL422" s="4" t="s">
        <v>890</v>
      </c>
      <c r="AM422" s="4">
        <v>82</v>
      </c>
      <c r="AN422" s="4">
        <v>354</v>
      </c>
    </row>
    <row r="423" spans="1:40" x14ac:dyDescent="0.3">
      <c r="A423" s="4">
        <v>941</v>
      </c>
      <c r="B423" s="4">
        <v>1024</v>
      </c>
      <c r="C423" s="4">
        <v>4302</v>
      </c>
      <c r="D423" s="4">
        <v>1</v>
      </c>
      <c r="E423" s="4">
        <v>1171</v>
      </c>
      <c r="F423" s="4">
        <v>11</v>
      </c>
      <c r="G423" s="4">
        <v>456</v>
      </c>
      <c r="H423" s="4">
        <v>620</v>
      </c>
      <c r="I423" s="4" t="s">
        <v>370</v>
      </c>
      <c r="J423" s="4">
        <v>710</v>
      </c>
      <c r="K423" s="4">
        <v>491</v>
      </c>
      <c r="L423" s="4" t="s">
        <v>5</v>
      </c>
      <c r="M423" s="4">
        <v>1574</v>
      </c>
      <c r="N423" s="4">
        <v>1287</v>
      </c>
      <c r="O423" s="4">
        <v>386</v>
      </c>
      <c r="P423" s="4" t="s">
        <v>21</v>
      </c>
      <c r="Q423" s="4" t="s">
        <v>575</v>
      </c>
      <c r="R423" s="4">
        <v>433</v>
      </c>
      <c r="S423" s="4">
        <v>380</v>
      </c>
      <c r="T423" s="4">
        <v>478</v>
      </c>
      <c r="U423" s="4">
        <v>676</v>
      </c>
      <c r="V423" s="4" t="s">
        <v>708</v>
      </c>
      <c r="W423" s="4" t="s">
        <v>21</v>
      </c>
      <c r="X423" s="4" t="s">
        <v>357</v>
      </c>
      <c r="Y423" s="4" t="s">
        <v>17</v>
      </c>
      <c r="Z423" s="4">
        <v>1903</v>
      </c>
      <c r="AA423" s="4">
        <v>0</v>
      </c>
      <c r="AB423" s="4">
        <v>637</v>
      </c>
      <c r="AC423" s="4">
        <v>2455</v>
      </c>
      <c r="AD423" s="4" t="s">
        <v>11</v>
      </c>
      <c r="AE423" s="4">
        <v>8274</v>
      </c>
      <c r="AF423" s="4">
        <v>70</v>
      </c>
      <c r="AG423" s="4">
        <v>53</v>
      </c>
      <c r="AH423" s="4">
        <v>0</v>
      </c>
      <c r="AI423" s="4">
        <v>0</v>
      </c>
      <c r="AJ423" s="4">
        <v>0</v>
      </c>
      <c r="AK423" s="4">
        <v>0</v>
      </c>
      <c r="AL423" s="4" t="s">
        <v>1344</v>
      </c>
      <c r="AM423" s="4">
        <v>3</v>
      </c>
      <c r="AN423" s="4">
        <v>90</v>
      </c>
    </row>
    <row r="424" spans="1:40" x14ac:dyDescent="0.3">
      <c r="A424" s="4">
        <v>493</v>
      </c>
      <c r="B424" s="4">
        <v>521</v>
      </c>
      <c r="C424" s="4">
        <v>512</v>
      </c>
      <c r="D424" s="4">
        <v>2713</v>
      </c>
      <c r="E424" s="4">
        <v>687</v>
      </c>
      <c r="F424" s="4">
        <v>2775</v>
      </c>
      <c r="G424" s="4">
        <v>248</v>
      </c>
      <c r="H424" s="4">
        <v>37</v>
      </c>
      <c r="I424" s="4" t="s">
        <v>19</v>
      </c>
      <c r="J424" s="4">
        <v>392</v>
      </c>
      <c r="K424" s="4">
        <v>283</v>
      </c>
      <c r="L424" s="4" t="s">
        <v>440</v>
      </c>
      <c r="M424" s="4">
        <v>446</v>
      </c>
      <c r="N424" s="4">
        <v>418</v>
      </c>
      <c r="O424" s="4">
        <v>273</v>
      </c>
      <c r="P424" s="4" t="s">
        <v>26</v>
      </c>
      <c r="Q424" s="4" t="s">
        <v>17</v>
      </c>
      <c r="R424" s="4">
        <v>336</v>
      </c>
      <c r="S424" s="4">
        <v>259</v>
      </c>
      <c r="T424" s="4">
        <v>333</v>
      </c>
      <c r="U424" s="4">
        <v>441</v>
      </c>
      <c r="V424" s="4" t="s">
        <v>17</v>
      </c>
      <c r="W424" s="4" t="s">
        <v>26</v>
      </c>
      <c r="X424" s="4">
        <v>561</v>
      </c>
      <c r="Y424" s="4" t="s">
        <v>785</v>
      </c>
      <c r="Z424" s="4">
        <v>778</v>
      </c>
      <c r="AA424" s="4">
        <v>45</v>
      </c>
      <c r="AB424" s="4">
        <v>187</v>
      </c>
      <c r="AC424" s="4">
        <v>817</v>
      </c>
      <c r="AD424" s="4" t="s">
        <v>921</v>
      </c>
      <c r="AE424" s="4">
        <v>2693</v>
      </c>
      <c r="AF424" s="4">
        <v>1574</v>
      </c>
      <c r="AG424" s="4">
        <v>19</v>
      </c>
      <c r="AH424" s="4">
        <v>196</v>
      </c>
      <c r="AI424" s="4">
        <v>137</v>
      </c>
      <c r="AJ424" s="4">
        <v>65</v>
      </c>
      <c r="AK424" s="4">
        <v>117</v>
      </c>
      <c r="AL424" s="4" t="s">
        <v>1345</v>
      </c>
      <c r="AM424" s="4">
        <v>57</v>
      </c>
      <c r="AN424" s="4">
        <v>7</v>
      </c>
    </row>
    <row r="425" spans="1:40" x14ac:dyDescent="0.3">
      <c r="A425" s="4">
        <v>0</v>
      </c>
      <c r="B425" s="4">
        <v>503</v>
      </c>
      <c r="C425" s="4">
        <v>340</v>
      </c>
      <c r="D425" s="4">
        <v>911</v>
      </c>
      <c r="E425" s="4">
        <v>454</v>
      </c>
      <c r="F425" s="4">
        <v>1029</v>
      </c>
      <c r="G425" s="4">
        <v>208</v>
      </c>
      <c r="H425" s="4">
        <v>2294</v>
      </c>
      <c r="I425" s="4" t="s">
        <v>20</v>
      </c>
      <c r="J425" s="4">
        <v>318</v>
      </c>
      <c r="K425" s="4">
        <v>208</v>
      </c>
      <c r="L425" s="4" t="s">
        <v>441</v>
      </c>
      <c r="M425" s="4">
        <v>292</v>
      </c>
      <c r="N425" s="4">
        <v>259</v>
      </c>
      <c r="O425" s="4">
        <v>113</v>
      </c>
      <c r="P425" s="4" t="s">
        <v>47</v>
      </c>
      <c r="Q425" s="4" t="s">
        <v>576</v>
      </c>
      <c r="R425" s="4">
        <v>97</v>
      </c>
      <c r="S425" s="4">
        <v>121</v>
      </c>
      <c r="T425" s="4">
        <v>145</v>
      </c>
      <c r="U425" s="4">
        <v>235</v>
      </c>
      <c r="V425" s="4" t="s">
        <v>709</v>
      </c>
      <c r="W425" s="4" t="s">
        <v>47</v>
      </c>
      <c r="X425" s="4">
        <v>181</v>
      </c>
      <c r="Y425" s="4" t="s">
        <v>19</v>
      </c>
      <c r="Z425" s="4">
        <v>502</v>
      </c>
      <c r="AA425" s="4">
        <v>44</v>
      </c>
      <c r="AB425" s="4">
        <v>448</v>
      </c>
      <c r="AC425" s="4">
        <v>297</v>
      </c>
      <c r="AD425" s="4" t="s">
        <v>922</v>
      </c>
      <c r="AE425" s="4">
        <v>5581</v>
      </c>
      <c r="AF425" s="4">
        <v>547</v>
      </c>
      <c r="AG425" s="4">
        <v>53</v>
      </c>
      <c r="AH425" s="4">
        <v>42</v>
      </c>
      <c r="AI425" s="4">
        <v>35</v>
      </c>
      <c r="AJ425" s="4">
        <v>32</v>
      </c>
      <c r="AK425" s="4">
        <v>31</v>
      </c>
      <c r="AL425" s="4" t="s">
        <v>1346</v>
      </c>
      <c r="AM425" s="4">
        <v>20</v>
      </c>
      <c r="AN425" s="4">
        <v>82</v>
      </c>
    </row>
    <row r="426" spans="1:40" ht="18" x14ac:dyDescent="0.35">
      <c r="A426" s="4">
        <v>151</v>
      </c>
      <c r="B426" s="4">
        <v>2647</v>
      </c>
      <c r="C426" s="4">
        <v>172</v>
      </c>
      <c r="D426" s="4">
        <v>535</v>
      </c>
      <c r="E426" s="4">
        <v>30</v>
      </c>
      <c r="F426" s="4">
        <v>557</v>
      </c>
      <c r="G426" s="4">
        <v>1003</v>
      </c>
      <c r="H426" s="4">
        <v>761</v>
      </c>
      <c r="I426" s="4" t="s">
        <v>21</v>
      </c>
      <c r="J426" s="4">
        <v>0</v>
      </c>
      <c r="K426" s="4">
        <v>12941</v>
      </c>
      <c r="L426" s="4" t="s">
        <v>442</v>
      </c>
      <c r="M426" s="4">
        <v>154</v>
      </c>
      <c r="N426" s="4">
        <v>159</v>
      </c>
      <c r="O426" s="4">
        <v>1296</v>
      </c>
      <c r="P426" s="4" t="s">
        <v>48</v>
      </c>
      <c r="Q426" s="4" t="s">
        <v>19</v>
      </c>
      <c r="R426" s="4">
        <v>12632</v>
      </c>
      <c r="S426" s="4">
        <v>1202</v>
      </c>
      <c r="T426" s="4">
        <v>12606</v>
      </c>
      <c r="U426" s="4">
        <v>13391</v>
      </c>
      <c r="V426" s="4" t="s">
        <v>19</v>
      </c>
      <c r="W426" s="4" t="s">
        <v>48</v>
      </c>
      <c r="X426" s="4">
        <v>115</v>
      </c>
      <c r="Y426" s="4" t="s">
        <v>20</v>
      </c>
      <c r="Z426" s="4">
        <v>276</v>
      </c>
      <c r="AA426" s="4">
        <v>1</v>
      </c>
      <c r="AB426" s="4">
        <v>2</v>
      </c>
      <c r="AC426" s="4">
        <v>520</v>
      </c>
      <c r="AD426" s="4" t="s">
        <v>17</v>
      </c>
      <c r="AE426" s="1" t="s">
        <v>0</v>
      </c>
      <c r="AF426" s="4">
        <v>414</v>
      </c>
      <c r="AG426" s="4">
        <v>1</v>
      </c>
      <c r="AH426" s="4">
        <v>34</v>
      </c>
      <c r="AI426" s="4">
        <v>34</v>
      </c>
      <c r="AJ426" s="6">
        <v>0.49230000000000002</v>
      </c>
      <c r="AK426" s="4">
        <v>0</v>
      </c>
      <c r="AL426" s="4" t="s">
        <v>1347</v>
      </c>
      <c r="AM426" s="4">
        <v>2</v>
      </c>
      <c r="AN426" s="4">
        <v>1</v>
      </c>
    </row>
    <row r="427" spans="1:40" ht="18" x14ac:dyDescent="0.35">
      <c r="A427" s="4">
        <v>112</v>
      </c>
      <c r="B427" s="4">
        <v>996</v>
      </c>
      <c r="C427" s="4">
        <v>4302</v>
      </c>
      <c r="D427" s="4">
        <v>376</v>
      </c>
      <c r="E427" s="4">
        <v>0</v>
      </c>
      <c r="F427" s="4">
        <v>472</v>
      </c>
      <c r="G427" s="4">
        <v>271</v>
      </c>
      <c r="H427" s="4">
        <v>483</v>
      </c>
      <c r="I427" s="4" t="s">
        <v>26</v>
      </c>
      <c r="J427" s="4">
        <v>712</v>
      </c>
      <c r="K427" s="4">
        <v>7014</v>
      </c>
      <c r="L427" s="4" t="s">
        <v>443</v>
      </c>
      <c r="M427" s="4">
        <v>1574</v>
      </c>
      <c r="N427" s="4">
        <v>2248</v>
      </c>
      <c r="O427" s="4">
        <v>372</v>
      </c>
      <c r="P427" s="4" t="s">
        <v>49</v>
      </c>
      <c r="Q427" s="4" t="s">
        <v>20</v>
      </c>
      <c r="R427" s="4">
        <v>5166</v>
      </c>
      <c r="S427" s="4">
        <v>377</v>
      </c>
      <c r="T427" s="4">
        <v>6476</v>
      </c>
      <c r="U427" s="4">
        <v>7175</v>
      </c>
      <c r="V427" s="4" t="s">
        <v>20</v>
      </c>
      <c r="W427" s="4" t="s">
        <v>49</v>
      </c>
      <c r="X427" s="4">
        <v>66</v>
      </c>
      <c r="Y427" s="4" t="s">
        <v>21</v>
      </c>
      <c r="Z427" s="4">
        <v>1903</v>
      </c>
      <c r="AA427" s="4">
        <v>0</v>
      </c>
      <c r="AB427" s="4">
        <v>1675</v>
      </c>
      <c r="AC427" s="4">
        <v>2455</v>
      </c>
      <c r="AD427" s="4" t="s">
        <v>923</v>
      </c>
      <c r="AE427" s="2">
        <v>41219</v>
      </c>
      <c r="AF427" s="4">
        <v>133</v>
      </c>
      <c r="AG427" s="4">
        <v>1666</v>
      </c>
      <c r="AH427" s="4">
        <v>8</v>
      </c>
      <c r="AI427" s="4">
        <v>1</v>
      </c>
      <c r="AJ427" s="4">
        <v>65</v>
      </c>
      <c r="AK427" s="4">
        <v>0</v>
      </c>
      <c r="AL427" s="4" t="s">
        <v>1348</v>
      </c>
      <c r="AM427" s="4">
        <v>0</v>
      </c>
      <c r="AN427" s="4">
        <v>83</v>
      </c>
    </row>
    <row r="428" spans="1:40" ht="18" x14ac:dyDescent="0.35">
      <c r="A428" s="4">
        <v>37</v>
      </c>
      <c r="B428" s="4">
        <v>298</v>
      </c>
      <c r="C428" s="4">
        <v>513</v>
      </c>
      <c r="D428" s="4">
        <v>531</v>
      </c>
      <c r="E428" s="4">
        <v>1160</v>
      </c>
      <c r="F428" s="4">
        <v>744</v>
      </c>
      <c r="G428" s="4">
        <v>119</v>
      </c>
      <c r="H428" s="4">
        <v>278</v>
      </c>
      <c r="I428" s="4" t="s">
        <v>47</v>
      </c>
      <c r="J428" s="4">
        <v>386</v>
      </c>
      <c r="K428" s="4">
        <v>6754</v>
      </c>
      <c r="L428" s="4" t="s">
        <v>444</v>
      </c>
      <c r="M428" s="4">
        <v>439</v>
      </c>
      <c r="N428" s="4">
        <v>696</v>
      </c>
      <c r="O428" s="4">
        <v>240</v>
      </c>
      <c r="P428" s="4" t="s">
        <v>50</v>
      </c>
      <c r="Q428" s="4" t="s">
        <v>21</v>
      </c>
      <c r="R428" s="4">
        <v>3919</v>
      </c>
      <c r="S428" s="4">
        <v>256</v>
      </c>
      <c r="T428" s="4">
        <v>4544</v>
      </c>
      <c r="U428" s="4">
        <v>4834</v>
      </c>
      <c r="V428" s="4" t="s">
        <v>21</v>
      </c>
      <c r="W428" s="4" t="s">
        <v>233</v>
      </c>
      <c r="X428" s="4">
        <v>561</v>
      </c>
      <c r="Y428" s="4" t="s">
        <v>26</v>
      </c>
      <c r="Z428" s="4">
        <v>766</v>
      </c>
      <c r="AA428" s="4">
        <v>1187</v>
      </c>
      <c r="AB428" s="4">
        <v>580</v>
      </c>
      <c r="AC428" s="4">
        <v>753</v>
      </c>
      <c r="AD428" s="4" t="s">
        <v>19</v>
      </c>
      <c r="AE428" s="1" t="s">
        <v>1</v>
      </c>
      <c r="AF428" s="4">
        <v>1436</v>
      </c>
      <c r="AG428" s="4">
        <v>616</v>
      </c>
      <c r="AH428" s="4">
        <v>0</v>
      </c>
      <c r="AI428" s="4">
        <v>1900</v>
      </c>
      <c r="AJ428" s="4">
        <v>32</v>
      </c>
      <c r="AK428" s="4">
        <v>2</v>
      </c>
      <c r="AL428" s="4" t="s">
        <v>1349</v>
      </c>
      <c r="AM428" s="1" t="s">
        <v>0</v>
      </c>
      <c r="AN428" s="4">
        <v>34</v>
      </c>
    </row>
    <row r="429" spans="1:40" ht="18" x14ac:dyDescent="0.35">
      <c r="A429" s="4">
        <v>2</v>
      </c>
      <c r="B429" s="4">
        <v>698</v>
      </c>
      <c r="C429" s="4">
        <v>370</v>
      </c>
      <c r="D429" s="4">
        <v>206</v>
      </c>
      <c r="E429" s="4">
        <v>630</v>
      </c>
      <c r="F429" s="4">
        <v>323</v>
      </c>
      <c r="G429" s="4">
        <v>152</v>
      </c>
      <c r="H429" s="4">
        <v>1754</v>
      </c>
      <c r="I429" s="4" t="s">
        <v>48</v>
      </c>
      <c r="J429" s="4">
        <v>326</v>
      </c>
      <c r="K429" s="4">
        <v>260</v>
      </c>
      <c r="L429" s="4" t="s">
        <v>445</v>
      </c>
      <c r="M429" s="4">
        <v>308</v>
      </c>
      <c r="N429" s="4">
        <v>447</v>
      </c>
      <c r="O429" s="4">
        <v>132</v>
      </c>
      <c r="P429" s="4">
        <v>931</v>
      </c>
      <c r="Q429" s="4" t="s">
        <v>26</v>
      </c>
      <c r="R429" s="4">
        <v>1247</v>
      </c>
      <c r="S429" s="4">
        <v>121</v>
      </c>
      <c r="T429" s="4">
        <v>1932</v>
      </c>
      <c r="U429" s="4">
        <v>2341</v>
      </c>
      <c r="V429" s="4" t="s">
        <v>26</v>
      </c>
      <c r="W429" s="4">
        <v>2240</v>
      </c>
      <c r="X429" s="4">
        <v>181</v>
      </c>
      <c r="Y429" s="4" t="s">
        <v>47</v>
      </c>
      <c r="Z429" s="4">
        <v>502</v>
      </c>
      <c r="AA429" s="4">
        <v>598</v>
      </c>
      <c r="AB429" s="4">
        <v>565</v>
      </c>
      <c r="AC429" s="4">
        <v>361</v>
      </c>
      <c r="AD429" s="4" t="s">
        <v>20</v>
      </c>
      <c r="AE429" s="3" t="s">
        <v>2</v>
      </c>
      <c r="AF429" s="4">
        <v>550</v>
      </c>
      <c r="AG429" s="4">
        <v>468</v>
      </c>
      <c r="AH429" s="4">
        <v>68</v>
      </c>
      <c r="AI429" s="4">
        <v>752</v>
      </c>
      <c r="AJ429" s="4">
        <v>1</v>
      </c>
      <c r="AK429" s="4">
        <v>29</v>
      </c>
      <c r="AL429" s="4" t="s">
        <v>1350</v>
      </c>
      <c r="AM429" s="2">
        <v>41219</v>
      </c>
      <c r="AN429" s="4">
        <v>13</v>
      </c>
    </row>
    <row r="430" spans="1:40" ht="18" x14ac:dyDescent="0.35">
      <c r="A430" s="4">
        <v>0</v>
      </c>
      <c r="B430" s="4">
        <v>2149</v>
      </c>
      <c r="C430" s="4">
        <v>143</v>
      </c>
      <c r="D430" s="4">
        <v>108</v>
      </c>
      <c r="E430" s="4">
        <v>526</v>
      </c>
      <c r="F430" s="4">
        <v>61</v>
      </c>
      <c r="G430" s="4">
        <v>1003</v>
      </c>
      <c r="H430" s="4">
        <v>589</v>
      </c>
      <c r="I430" s="4" t="s">
        <v>49</v>
      </c>
      <c r="J430" s="4">
        <v>0</v>
      </c>
      <c r="K430" s="4">
        <v>12941</v>
      </c>
      <c r="L430" s="4" t="s">
        <v>446</v>
      </c>
      <c r="M430" s="4">
        <v>131</v>
      </c>
      <c r="N430" s="4">
        <v>249</v>
      </c>
      <c r="O430" s="4">
        <v>1296</v>
      </c>
      <c r="P430" s="4">
        <v>411</v>
      </c>
      <c r="Q430" s="4" t="s">
        <v>47</v>
      </c>
      <c r="R430" s="4">
        <v>12632</v>
      </c>
      <c r="S430" s="4">
        <v>2015</v>
      </c>
      <c r="T430" s="4">
        <v>12606</v>
      </c>
      <c r="U430" s="4">
        <v>13391</v>
      </c>
      <c r="V430" s="4" t="s">
        <v>47</v>
      </c>
      <c r="W430" s="4">
        <v>724</v>
      </c>
      <c r="X430" s="4">
        <v>120</v>
      </c>
      <c r="Y430" s="4" t="s">
        <v>48</v>
      </c>
      <c r="Z430" s="4">
        <v>264</v>
      </c>
      <c r="AA430" s="4">
        <v>587</v>
      </c>
      <c r="AB430" s="4">
        <v>15</v>
      </c>
      <c r="AC430" s="4">
        <v>392</v>
      </c>
      <c r="AD430" s="4" t="s">
        <v>21</v>
      </c>
      <c r="AE430" s="3" t="s">
        <v>944</v>
      </c>
      <c r="AF430" s="4">
        <v>448</v>
      </c>
      <c r="AG430" s="4">
        <v>147</v>
      </c>
      <c r="AH430" s="4">
        <v>17</v>
      </c>
      <c r="AI430" s="4">
        <v>280</v>
      </c>
      <c r="AJ430" s="4">
        <v>29</v>
      </c>
      <c r="AK430" s="4">
        <v>0</v>
      </c>
      <c r="AL430" s="4" t="s">
        <v>1351</v>
      </c>
      <c r="AM430" s="1" t="s">
        <v>1</v>
      </c>
      <c r="AN430" s="4">
        <v>0</v>
      </c>
    </row>
    <row r="431" spans="1:40" x14ac:dyDescent="0.3">
      <c r="A431" s="4">
        <v>276</v>
      </c>
      <c r="B431" s="4">
        <v>913</v>
      </c>
      <c r="C431" s="4">
        <v>1279</v>
      </c>
      <c r="D431" s="4">
        <v>98</v>
      </c>
      <c r="E431" s="4">
        <v>4</v>
      </c>
      <c r="F431" s="4">
        <v>261</v>
      </c>
      <c r="G431" s="4">
        <v>262</v>
      </c>
      <c r="H431" s="4">
        <v>563</v>
      </c>
      <c r="I431" s="4" t="s">
        <v>357</v>
      </c>
      <c r="J431" s="4">
        <v>316</v>
      </c>
      <c r="K431" s="4">
        <v>8067</v>
      </c>
      <c r="L431" s="4" t="s">
        <v>17</v>
      </c>
      <c r="M431" s="4">
        <v>2171</v>
      </c>
      <c r="N431" s="4">
        <v>2248</v>
      </c>
      <c r="O431" s="4">
        <v>370</v>
      </c>
      <c r="P431" s="4">
        <v>227</v>
      </c>
      <c r="Q431" s="4" t="s">
        <v>48</v>
      </c>
      <c r="R431" s="4">
        <v>5197</v>
      </c>
      <c r="S431" s="4">
        <v>703</v>
      </c>
      <c r="T431" s="4">
        <v>6447</v>
      </c>
      <c r="U431" s="4">
        <v>7234</v>
      </c>
      <c r="V431" s="4" t="s">
        <v>48</v>
      </c>
      <c r="W431" s="4">
        <v>473</v>
      </c>
      <c r="X431" s="4">
        <v>61</v>
      </c>
      <c r="Y431" s="4" t="s">
        <v>49</v>
      </c>
      <c r="Z431" s="4">
        <v>1164</v>
      </c>
      <c r="AA431" s="4">
        <v>2</v>
      </c>
      <c r="AB431" s="4">
        <v>1912</v>
      </c>
      <c r="AC431" s="4">
        <v>2475</v>
      </c>
      <c r="AD431" s="4" t="s">
        <v>26</v>
      </c>
      <c r="AE431" s="3" t="s">
        <v>51</v>
      </c>
      <c r="AF431" s="4">
        <v>102</v>
      </c>
      <c r="AG431" s="4">
        <v>1</v>
      </c>
      <c r="AH431" s="4">
        <v>9</v>
      </c>
      <c r="AI431" s="4">
        <v>466</v>
      </c>
      <c r="AJ431" s="4">
        <v>2</v>
      </c>
      <c r="AK431" s="4">
        <v>117</v>
      </c>
      <c r="AL431" s="4" t="s">
        <v>9</v>
      </c>
      <c r="AM431" s="3" t="s">
        <v>2</v>
      </c>
      <c r="AN431" s="4">
        <v>0</v>
      </c>
    </row>
    <row r="432" spans="1:40" x14ac:dyDescent="0.3">
      <c r="A432" s="4">
        <v>152</v>
      </c>
      <c r="B432" s="4">
        <v>455</v>
      </c>
      <c r="C432" s="4">
        <v>469</v>
      </c>
      <c r="D432" s="4">
        <v>0</v>
      </c>
      <c r="E432" s="4">
        <v>0</v>
      </c>
      <c r="F432" s="4">
        <v>1</v>
      </c>
      <c r="G432" s="4">
        <v>120</v>
      </c>
      <c r="H432" s="4">
        <v>26</v>
      </c>
      <c r="I432" s="4" t="s">
        <v>21</v>
      </c>
      <c r="J432" s="4">
        <v>178</v>
      </c>
      <c r="K432" s="4">
        <v>4416</v>
      </c>
      <c r="L432" s="4" t="s">
        <v>447</v>
      </c>
      <c r="M432" s="4">
        <v>471</v>
      </c>
      <c r="N432" s="4">
        <v>717</v>
      </c>
      <c r="O432" s="4">
        <v>235</v>
      </c>
      <c r="P432" s="4">
        <v>17</v>
      </c>
      <c r="Q432" s="4" t="s">
        <v>49</v>
      </c>
      <c r="R432" s="4">
        <v>3901</v>
      </c>
      <c r="S432" s="4">
        <v>478</v>
      </c>
      <c r="T432" s="4">
        <v>4643</v>
      </c>
      <c r="U432" s="4">
        <v>4786</v>
      </c>
      <c r="V432" s="4" t="s">
        <v>49</v>
      </c>
      <c r="W432" s="4">
        <v>251</v>
      </c>
      <c r="X432" s="4">
        <v>2499</v>
      </c>
      <c r="Y432" s="4" t="s">
        <v>233</v>
      </c>
      <c r="Z432" s="4">
        <v>394</v>
      </c>
      <c r="AA432" s="4">
        <v>0</v>
      </c>
      <c r="AB432" s="4">
        <v>708</v>
      </c>
      <c r="AC432" s="4">
        <v>897</v>
      </c>
      <c r="AD432" s="4" t="s">
        <v>47</v>
      </c>
      <c r="AE432" s="4" t="s">
        <v>5</v>
      </c>
      <c r="AF432" s="4">
        <v>2648</v>
      </c>
      <c r="AG432" s="4">
        <v>1666</v>
      </c>
      <c r="AH432" s="4">
        <v>1</v>
      </c>
      <c r="AI432" s="4">
        <v>6</v>
      </c>
      <c r="AJ432" s="4">
        <v>0</v>
      </c>
      <c r="AK432" s="4">
        <v>14</v>
      </c>
      <c r="AL432" s="4" t="s">
        <v>1352</v>
      </c>
      <c r="AM432" s="3" t="s">
        <v>1413</v>
      </c>
      <c r="AN432" s="4">
        <v>21</v>
      </c>
    </row>
    <row r="433" spans="1:40" x14ac:dyDescent="0.3">
      <c r="A433" s="4">
        <v>124</v>
      </c>
      <c r="B433" s="4">
        <v>458</v>
      </c>
      <c r="C433" s="4">
        <v>175</v>
      </c>
      <c r="D433" s="4">
        <v>531</v>
      </c>
      <c r="E433" s="4">
        <v>77</v>
      </c>
      <c r="F433" s="4">
        <v>744</v>
      </c>
      <c r="G433" s="4">
        <v>142</v>
      </c>
      <c r="H433" s="4">
        <v>1754</v>
      </c>
      <c r="I433" s="4" t="s">
        <v>26</v>
      </c>
      <c r="J433" s="4">
        <v>138</v>
      </c>
      <c r="K433" s="4">
        <v>3651</v>
      </c>
      <c r="L433" s="4" t="s">
        <v>19</v>
      </c>
      <c r="M433" s="4">
        <v>321</v>
      </c>
      <c r="N433" s="4">
        <v>432</v>
      </c>
      <c r="O433" s="4">
        <v>135</v>
      </c>
      <c r="P433" s="4">
        <v>166</v>
      </c>
      <c r="Q433" s="4" t="s">
        <v>360</v>
      </c>
      <c r="R433" s="4">
        <v>1296</v>
      </c>
      <c r="S433" s="4">
        <v>225</v>
      </c>
      <c r="T433" s="4">
        <v>1804</v>
      </c>
      <c r="U433" s="4">
        <v>2448</v>
      </c>
      <c r="V433" s="4" t="s">
        <v>230</v>
      </c>
      <c r="W433" s="4">
        <v>1469</v>
      </c>
      <c r="X433" s="4">
        <v>935</v>
      </c>
      <c r="Y433" s="4">
        <v>2372</v>
      </c>
      <c r="Z433" s="4">
        <v>255</v>
      </c>
      <c r="AA433" s="4">
        <v>933</v>
      </c>
      <c r="AB433" s="4">
        <v>199</v>
      </c>
      <c r="AC433" s="4">
        <v>339</v>
      </c>
      <c r="AD433" s="4" t="s">
        <v>48</v>
      </c>
      <c r="AE433" s="4" t="s">
        <v>945</v>
      </c>
      <c r="AF433" s="4">
        <v>924</v>
      </c>
      <c r="AG433" s="4">
        <v>627</v>
      </c>
      <c r="AH433" s="4">
        <v>1</v>
      </c>
      <c r="AI433" s="4">
        <v>1900</v>
      </c>
      <c r="AJ433" s="4">
        <v>0</v>
      </c>
      <c r="AK433" s="4">
        <v>12</v>
      </c>
      <c r="AL433" s="4" t="s">
        <v>9</v>
      </c>
      <c r="AM433" s="3" t="s">
        <v>1451</v>
      </c>
      <c r="AN433" s="4">
        <v>0</v>
      </c>
    </row>
    <row r="434" spans="1:40" ht="18" x14ac:dyDescent="0.35">
      <c r="A434" s="4">
        <v>0</v>
      </c>
      <c r="B434" s="4">
        <v>2149</v>
      </c>
      <c r="C434" s="4">
        <v>294</v>
      </c>
      <c r="D434" s="4">
        <v>206</v>
      </c>
      <c r="E434" s="4">
        <v>52</v>
      </c>
      <c r="F434" s="4">
        <v>313</v>
      </c>
      <c r="G434" s="4">
        <v>959</v>
      </c>
      <c r="H434" s="4">
        <v>637</v>
      </c>
      <c r="I434" s="4" t="s">
        <v>47</v>
      </c>
      <c r="J434" s="4">
        <v>0</v>
      </c>
      <c r="K434" s="1" t="s">
        <v>0</v>
      </c>
      <c r="L434" s="4" t="s">
        <v>20</v>
      </c>
      <c r="M434" s="4">
        <v>150</v>
      </c>
      <c r="N434" s="4">
        <v>285</v>
      </c>
      <c r="O434" s="4">
        <v>3253</v>
      </c>
      <c r="P434" s="4">
        <v>1</v>
      </c>
      <c r="Q434" s="4" t="s">
        <v>21</v>
      </c>
      <c r="R434" s="1" t="s">
        <v>0</v>
      </c>
      <c r="S434" s="4">
        <v>2015</v>
      </c>
      <c r="T434" s="1" t="s">
        <v>0</v>
      </c>
      <c r="U434" s="1" t="s">
        <v>0</v>
      </c>
      <c r="V434" s="4" t="s">
        <v>21</v>
      </c>
      <c r="W434" s="4">
        <v>598</v>
      </c>
      <c r="X434" s="4">
        <v>598</v>
      </c>
      <c r="Y434" s="4">
        <v>988</v>
      </c>
      <c r="Z434" s="4">
        <v>139</v>
      </c>
      <c r="AA434" s="4">
        <v>866</v>
      </c>
      <c r="AB434" s="4">
        <v>505</v>
      </c>
      <c r="AC434" s="4">
        <v>558</v>
      </c>
      <c r="AD434" s="4" t="s">
        <v>49</v>
      </c>
      <c r="AE434" s="4" t="s">
        <v>11</v>
      </c>
      <c r="AF434" s="4">
        <v>679</v>
      </c>
      <c r="AG434" s="4">
        <v>258</v>
      </c>
      <c r="AH434" s="4">
        <v>6</v>
      </c>
      <c r="AI434" s="4">
        <v>549</v>
      </c>
      <c r="AJ434" s="4">
        <v>127</v>
      </c>
      <c r="AK434" s="4">
        <v>2</v>
      </c>
      <c r="AL434" s="4" t="s">
        <v>1353</v>
      </c>
      <c r="AM434" s="4" t="s">
        <v>1452</v>
      </c>
      <c r="AN434" s="4">
        <v>83</v>
      </c>
    </row>
    <row r="435" spans="1:40" ht="18" x14ac:dyDescent="0.35">
      <c r="A435" s="4">
        <v>502</v>
      </c>
      <c r="B435" s="4">
        <v>901</v>
      </c>
      <c r="C435" s="4">
        <v>1279</v>
      </c>
      <c r="D435" s="4">
        <v>112</v>
      </c>
      <c r="E435" s="4">
        <v>25</v>
      </c>
      <c r="F435" s="4">
        <v>169</v>
      </c>
      <c r="G435" s="4">
        <v>262</v>
      </c>
      <c r="H435" s="4">
        <v>382</v>
      </c>
      <c r="I435" s="4" t="s">
        <v>48</v>
      </c>
      <c r="J435" s="4">
        <v>311</v>
      </c>
      <c r="K435" s="2">
        <v>41219</v>
      </c>
      <c r="L435" s="4" t="s">
        <v>21</v>
      </c>
      <c r="M435" s="4">
        <v>2171</v>
      </c>
      <c r="N435" s="4">
        <v>1530</v>
      </c>
      <c r="O435" s="4">
        <v>1020</v>
      </c>
      <c r="P435" s="4">
        <v>931</v>
      </c>
      <c r="Q435" s="4" t="s">
        <v>26</v>
      </c>
      <c r="R435" s="2">
        <v>41219</v>
      </c>
      <c r="S435" s="4">
        <v>705</v>
      </c>
      <c r="T435" s="2">
        <v>41219</v>
      </c>
      <c r="U435" s="2">
        <v>41219</v>
      </c>
      <c r="V435" s="4" t="s">
        <v>26</v>
      </c>
      <c r="W435" s="4">
        <v>406</v>
      </c>
      <c r="X435" s="4">
        <v>337</v>
      </c>
      <c r="Y435" s="4">
        <v>642</v>
      </c>
      <c r="Z435" s="4">
        <v>1164</v>
      </c>
      <c r="AA435" s="4">
        <v>67</v>
      </c>
      <c r="AB435" s="4">
        <v>4</v>
      </c>
      <c r="AC435" s="4">
        <v>2475</v>
      </c>
      <c r="AD435" s="4" t="s">
        <v>225</v>
      </c>
      <c r="AE435" s="4" t="s">
        <v>946</v>
      </c>
      <c r="AF435" s="4">
        <v>245</v>
      </c>
      <c r="AG435" s="4">
        <v>25</v>
      </c>
      <c r="AH435" s="4">
        <v>0</v>
      </c>
      <c r="AI435" s="4">
        <v>521</v>
      </c>
      <c r="AJ435" s="4">
        <v>32</v>
      </c>
      <c r="AK435" s="4">
        <v>180</v>
      </c>
      <c r="AL435" s="4" t="s">
        <v>9</v>
      </c>
      <c r="AM435" s="4" t="s">
        <v>862</v>
      </c>
      <c r="AN435" s="4">
        <v>34</v>
      </c>
    </row>
    <row r="436" spans="1:40" ht="18" x14ac:dyDescent="0.35">
      <c r="A436" s="4">
        <v>352</v>
      </c>
      <c r="B436" s="4">
        <v>274</v>
      </c>
      <c r="C436" s="4">
        <v>482</v>
      </c>
      <c r="D436" s="4">
        <v>94</v>
      </c>
      <c r="E436" s="4">
        <v>0</v>
      </c>
      <c r="F436" s="4">
        <v>144</v>
      </c>
      <c r="G436" s="4">
        <v>157</v>
      </c>
      <c r="H436" s="4">
        <v>255</v>
      </c>
      <c r="I436" s="4" t="s">
        <v>49</v>
      </c>
      <c r="J436" s="4">
        <v>179</v>
      </c>
      <c r="K436" s="1" t="s">
        <v>1</v>
      </c>
      <c r="L436" s="4" t="s">
        <v>26</v>
      </c>
      <c r="M436" s="4">
        <v>473</v>
      </c>
      <c r="N436" s="4">
        <v>442</v>
      </c>
      <c r="O436" s="4">
        <v>696</v>
      </c>
      <c r="P436" s="4">
        <v>406</v>
      </c>
      <c r="Q436" s="4" t="s">
        <v>47</v>
      </c>
      <c r="R436" s="1" t="s">
        <v>1</v>
      </c>
      <c r="S436" s="4">
        <v>478</v>
      </c>
      <c r="T436" s="1" t="s">
        <v>1</v>
      </c>
      <c r="U436" s="1" t="s">
        <v>1</v>
      </c>
      <c r="V436" s="4" t="s">
        <v>47</v>
      </c>
      <c r="W436" s="4">
        <v>192</v>
      </c>
      <c r="X436" s="4">
        <v>2499</v>
      </c>
      <c r="Y436" s="4">
        <v>346</v>
      </c>
      <c r="Z436" s="4">
        <v>386</v>
      </c>
      <c r="AA436" s="4">
        <v>15154</v>
      </c>
      <c r="AB436" s="4">
        <v>1912</v>
      </c>
      <c r="AC436" s="4">
        <v>841</v>
      </c>
      <c r="AD436" s="4" t="s">
        <v>21</v>
      </c>
      <c r="AE436" s="4" t="s">
        <v>23</v>
      </c>
      <c r="AF436" s="4">
        <v>1010</v>
      </c>
      <c r="AG436" s="4">
        <v>341</v>
      </c>
      <c r="AH436" s="4">
        <v>68</v>
      </c>
      <c r="AI436" s="4">
        <v>28</v>
      </c>
      <c r="AJ436" s="6">
        <v>0.252</v>
      </c>
      <c r="AK436" s="4">
        <v>73</v>
      </c>
      <c r="AL436" s="4" t="s">
        <v>1354</v>
      </c>
      <c r="AM436" s="4" t="s">
        <v>1453</v>
      </c>
      <c r="AN436" s="4">
        <v>1</v>
      </c>
    </row>
    <row r="437" spans="1:40" x14ac:dyDescent="0.3">
      <c r="A437" s="4">
        <v>148</v>
      </c>
      <c r="B437" s="4">
        <v>627</v>
      </c>
      <c r="C437" s="4">
        <v>301</v>
      </c>
      <c r="D437" s="4">
        <v>1161</v>
      </c>
      <c r="E437" s="4">
        <v>0</v>
      </c>
      <c r="F437" s="4">
        <v>855</v>
      </c>
      <c r="G437" s="4">
        <v>105</v>
      </c>
      <c r="H437" s="4">
        <v>606</v>
      </c>
      <c r="I437" s="4" t="s">
        <v>358</v>
      </c>
      <c r="J437" s="4">
        <v>132</v>
      </c>
      <c r="K437" s="3" t="s">
        <v>2</v>
      </c>
      <c r="L437" s="4" t="s">
        <v>47</v>
      </c>
      <c r="M437" s="4">
        <v>328</v>
      </c>
      <c r="N437" s="4">
        <v>276</v>
      </c>
      <c r="O437" s="4">
        <v>324</v>
      </c>
      <c r="P437" s="4">
        <v>189</v>
      </c>
      <c r="Q437" s="4" t="s">
        <v>48</v>
      </c>
      <c r="R437" s="3" t="s">
        <v>2</v>
      </c>
      <c r="S437" s="4">
        <v>227</v>
      </c>
      <c r="T437" s="3" t="s">
        <v>621</v>
      </c>
      <c r="U437" s="3" t="s">
        <v>2</v>
      </c>
      <c r="V437" s="4" t="s">
        <v>48</v>
      </c>
      <c r="W437" s="4">
        <v>1289</v>
      </c>
      <c r="X437" s="4">
        <v>940</v>
      </c>
      <c r="Y437" s="4">
        <v>1478</v>
      </c>
      <c r="Z437" s="4">
        <v>246</v>
      </c>
      <c r="AA437" s="4">
        <v>10049</v>
      </c>
      <c r="AB437" s="4">
        <v>626</v>
      </c>
      <c r="AC437" s="4">
        <v>450</v>
      </c>
      <c r="AD437" s="4" t="s">
        <v>26</v>
      </c>
      <c r="AE437" s="4" t="s">
        <v>947</v>
      </c>
      <c r="AF437" s="4">
        <v>313</v>
      </c>
      <c r="AG437" s="4">
        <v>3</v>
      </c>
      <c r="AH437" s="4">
        <v>17</v>
      </c>
      <c r="AI437" s="4">
        <v>1906</v>
      </c>
      <c r="AJ437" s="4">
        <v>127</v>
      </c>
      <c r="AK437" s="4">
        <v>12</v>
      </c>
      <c r="AL437" s="4" t="s">
        <v>11</v>
      </c>
      <c r="AM437" s="4" t="s">
        <v>1454</v>
      </c>
      <c r="AN437" s="4">
        <v>33</v>
      </c>
    </row>
    <row r="438" spans="1:40" x14ac:dyDescent="0.3">
      <c r="A438" s="4">
        <v>2</v>
      </c>
      <c r="B438" s="4">
        <v>4668</v>
      </c>
      <c r="C438" s="4">
        <v>181</v>
      </c>
      <c r="D438" s="4">
        <v>333</v>
      </c>
      <c r="E438" s="4">
        <v>69</v>
      </c>
      <c r="F438" s="4">
        <v>392</v>
      </c>
      <c r="G438" s="4">
        <v>959</v>
      </c>
      <c r="H438" s="4">
        <v>262</v>
      </c>
      <c r="I438" s="4">
        <v>1810</v>
      </c>
      <c r="J438" s="4">
        <v>0</v>
      </c>
      <c r="K438" s="3" t="s">
        <v>412</v>
      </c>
      <c r="L438" s="4" t="s">
        <v>48</v>
      </c>
      <c r="M438" s="4">
        <v>145</v>
      </c>
      <c r="N438" s="4">
        <v>166</v>
      </c>
      <c r="O438" s="4">
        <v>3253</v>
      </c>
      <c r="P438" s="4">
        <v>217</v>
      </c>
      <c r="Q438" s="4" t="s">
        <v>49</v>
      </c>
      <c r="R438" s="3" t="s">
        <v>592</v>
      </c>
      <c r="S438" s="4">
        <v>0</v>
      </c>
      <c r="T438" s="3" t="s">
        <v>650</v>
      </c>
      <c r="U438" s="3" t="s">
        <v>672</v>
      </c>
      <c r="V438" s="4" t="s">
        <v>49</v>
      </c>
      <c r="W438" s="4">
        <v>521</v>
      </c>
      <c r="X438" s="4">
        <v>610</v>
      </c>
      <c r="Y438" s="4">
        <v>485</v>
      </c>
      <c r="Z438" s="4">
        <v>140</v>
      </c>
      <c r="AA438" s="4">
        <v>4547</v>
      </c>
      <c r="AB438" s="4">
        <v>605</v>
      </c>
      <c r="AC438" s="4">
        <v>391</v>
      </c>
      <c r="AD438" s="4" t="s">
        <v>47</v>
      </c>
      <c r="AE438" s="4" t="s">
        <v>948</v>
      </c>
      <c r="AF438" s="4">
        <v>235</v>
      </c>
      <c r="AG438" s="4">
        <v>521</v>
      </c>
      <c r="AH438" s="4">
        <v>7</v>
      </c>
      <c r="AI438" s="4">
        <v>538</v>
      </c>
      <c r="AJ438" s="4">
        <v>32</v>
      </c>
      <c r="AK438" s="4">
        <v>0</v>
      </c>
      <c r="AL438" s="4" t="s">
        <v>1355</v>
      </c>
      <c r="AM438" s="4" t="s">
        <v>1455</v>
      </c>
      <c r="AN438" s="4">
        <v>0</v>
      </c>
    </row>
    <row r="439" spans="1:40" x14ac:dyDescent="0.3">
      <c r="A439" s="4">
        <v>0</v>
      </c>
      <c r="B439" s="4">
        <v>1780</v>
      </c>
      <c r="C439" s="4">
        <v>0</v>
      </c>
      <c r="D439" s="4">
        <v>181</v>
      </c>
      <c r="E439" s="4">
        <v>44</v>
      </c>
      <c r="F439" s="4">
        <v>134</v>
      </c>
      <c r="G439" s="4">
        <v>260</v>
      </c>
      <c r="H439" s="4">
        <v>256</v>
      </c>
      <c r="I439" s="4">
        <v>606</v>
      </c>
      <c r="J439" s="4">
        <v>602</v>
      </c>
      <c r="K439" s="3" t="s">
        <v>350</v>
      </c>
      <c r="L439" s="4" t="s">
        <v>49</v>
      </c>
      <c r="M439" s="4">
        <v>0</v>
      </c>
      <c r="N439" s="4">
        <v>1530</v>
      </c>
      <c r="O439" s="4">
        <v>1024</v>
      </c>
      <c r="P439" s="4">
        <v>916</v>
      </c>
      <c r="Q439" s="4" t="s">
        <v>224</v>
      </c>
      <c r="R439" s="3" t="s">
        <v>232</v>
      </c>
      <c r="S439" s="4">
        <v>1108</v>
      </c>
      <c r="T439" s="3" t="s">
        <v>299</v>
      </c>
      <c r="U439" s="3" t="s">
        <v>299</v>
      </c>
      <c r="V439" s="4" t="s">
        <v>231</v>
      </c>
      <c r="W439" s="4">
        <v>302</v>
      </c>
      <c r="X439" s="4">
        <v>330</v>
      </c>
      <c r="Y439" s="4">
        <v>322</v>
      </c>
      <c r="Z439" s="4">
        <v>2928</v>
      </c>
      <c r="AA439" s="4">
        <v>5463</v>
      </c>
      <c r="AB439" s="4">
        <v>21</v>
      </c>
      <c r="AC439" s="4">
        <v>2495</v>
      </c>
      <c r="AD439" s="4" t="s">
        <v>48</v>
      </c>
      <c r="AE439" s="4" t="s">
        <v>949</v>
      </c>
      <c r="AF439" s="4">
        <v>78</v>
      </c>
      <c r="AG439" s="4">
        <v>211</v>
      </c>
      <c r="AH439" s="4">
        <v>10</v>
      </c>
      <c r="AI439" s="4">
        <v>108</v>
      </c>
      <c r="AJ439" s="4">
        <v>1</v>
      </c>
      <c r="AK439" s="4">
        <v>0</v>
      </c>
      <c r="AL439" s="4" t="s">
        <v>9</v>
      </c>
      <c r="AM439" s="4" t="s">
        <v>318</v>
      </c>
      <c r="AN439" s="4">
        <v>186</v>
      </c>
    </row>
    <row r="440" spans="1:40" x14ac:dyDescent="0.3">
      <c r="A440" s="4">
        <v>491</v>
      </c>
      <c r="B440" s="4">
        <v>949</v>
      </c>
      <c r="C440" s="4">
        <v>1052</v>
      </c>
      <c r="D440" s="4">
        <v>150</v>
      </c>
      <c r="E440" s="4">
        <v>25</v>
      </c>
      <c r="F440" s="4">
        <v>256</v>
      </c>
      <c r="G440" s="4">
        <v>151</v>
      </c>
      <c r="H440" s="4">
        <v>6</v>
      </c>
      <c r="I440" s="4">
        <v>339</v>
      </c>
      <c r="J440" s="4">
        <v>332</v>
      </c>
      <c r="K440" s="4" t="s">
        <v>5</v>
      </c>
      <c r="L440" s="4" t="s">
        <v>379</v>
      </c>
      <c r="M440" s="4">
        <v>1255</v>
      </c>
      <c r="N440" s="4">
        <v>449</v>
      </c>
      <c r="O440" s="4">
        <v>702</v>
      </c>
      <c r="P440" s="4">
        <v>313</v>
      </c>
      <c r="Q440" s="4">
        <v>1691</v>
      </c>
      <c r="R440" s="4" t="s">
        <v>5</v>
      </c>
      <c r="S440" s="4">
        <v>778</v>
      </c>
      <c r="T440" s="4" t="s">
        <v>5</v>
      </c>
      <c r="U440" s="4" t="s">
        <v>5</v>
      </c>
      <c r="V440" s="4">
        <v>946</v>
      </c>
      <c r="W440" s="4">
        <v>219</v>
      </c>
      <c r="X440" s="4">
        <v>1869</v>
      </c>
      <c r="Y440" s="4">
        <v>163</v>
      </c>
      <c r="Z440" s="4">
        <v>980</v>
      </c>
      <c r="AA440" s="4">
        <v>39</v>
      </c>
      <c r="AB440" s="4">
        <v>0</v>
      </c>
      <c r="AC440" s="4">
        <v>834</v>
      </c>
      <c r="AD440" s="4" t="s">
        <v>49</v>
      </c>
      <c r="AE440" s="4" t="s">
        <v>950</v>
      </c>
      <c r="AF440" s="4">
        <v>181</v>
      </c>
      <c r="AG440" s="4">
        <v>163</v>
      </c>
      <c r="AH440" s="4">
        <v>0</v>
      </c>
      <c r="AI440" s="4">
        <v>430</v>
      </c>
      <c r="AJ440" s="4">
        <v>21</v>
      </c>
      <c r="AK440" s="4">
        <v>61</v>
      </c>
      <c r="AL440" s="4" t="s">
        <v>1356</v>
      </c>
      <c r="AM440" s="4" t="s">
        <v>1456</v>
      </c>
      <c r="AN440" s="4">
        <v>84</v>
      </c>
    </row>
    <row r="441" spans="1:40" x14ac:dyDescent="0.3">
      <c r="A441" s="4">
        <v>298</v>
      </c>
      <c r="B441" s="4">
        <v>831</v>
      </c>
      <c r="C441" s="4">
        <v>500</v>
      </c>
      <c r="D441" s="4">
        <v>2</v>
      </c>
      <c r="E441" s="4">
        <v>0</v>
      </c>
      <c r="F441" s="4">
        <v>2</v>
      </c>
      <c r="G441" s="4">
        <v>109</v>
      </c>
      <c r="H441" s="4">
        <v>606</v>
      </c>
      <c r="I441" s="4">
        <v>267</v>
      </c>
      <c r="J441" s="4">
        <v>270</v>
      </c>
      <c r="K441" s="4" t="s">
        <v>413</v>
      </c>
      <c r="L441" s="4" t="s">
        <v>21</v>
      </c>
      <c r="M441" s="4">
        <v>881</v>
      </c>
      <c r="N441" s="4">
        <v>247</v>
      </c>
      <c r="O441" s="4">
        <v>322</v>
      </c>
      <c r="P441" s="4">
        <v>165</v>
      </c>
      <c r="Q441" s="4">
        <v>426</v>
      </c>
      <c r="R441" s="4" t="s">
        <v>593</v>
      </c>
      <c r="S441" s="4">
        <v>330</v>
      </c>
      <c r="T441" s="4" t="s">
        <v>651</v>
      </c>
      <c r="U441" s="4" t="s">
        <v>673</v>
      </c>
      <c r="V441" s="4">
        <v>328</v>
      </c>
      <c r="W441" s="4">
        <v>2010</v>
      </c>
      <c r="X441" s="4">
        <v>745</v>
      </c>
      <c r="Y441" s="4">
        <v>2165</v>
      </c>
      <c r="Z441" s="4">
        <v>680</v>
      </c>
      <c r="AA441" s="4">
        <v>15154</v>
      </c>
      <c r="AB441" s="4">
        <v>2201</v>
      </c>
      <c r="AC441" s="4">
        <v>365</v>
      </c>
      <c r="AD441" s="4" t="s">
        <v>227</v>
      </c>
      <c r="AE441" s="4" t="s">
        <v>951</v>
      </c>
      <c r="AF441" s="4">
        <v>38</v>
      </c>
      <c r="AG441" s="4">
        <v>47</v>
      </c>
      <c r="AH441" s="4">
        <v>3477</v>
      </c>
      <c r="AI441" s="4">
        <v>0</v>
      </c>
      <c r="AJ441" s="4">
        <v>10</v>
      </c>
      <c r="AK441" s="4">
        <v>0</v>
      </c>
      <c r="AL441" s="4" t="s">
        <v>1357</v>
      </c>
      <c r="AM441" s="4" t="s">
        <v>23</v>
      </c>
      <c r="AN441" s="4">
        <v>17</v>
      </c>
    </row>
    <row r="442" spans="1:40" x14ac:dyDescent="0.3">
      <c r="A442" s="4">
        <v>193</v>
      </c>
      <c r="B442" s="4">
        <v>4668</v>
      </c>
      <c r="C442" s="4">
        <v>552</v>
      </c>
      <c r="D442" s="4">
        <v>1161</v>
      </c>
      <c r="E442" s="4">
        <v>0</v>
      </c>
      <c r="F442" s="4">
        <v>855</v>
      </c>
      <c r="G442" s="4">
        <v>603</v>
      </c>
      <c r="H442" s="4">
        <v>295</v>
      </c>
      <c r="I442" s="4">
        <v>1810</v>
      </c>
      <c r="J442" s="4">
        <v>0</v>
      </c>
      <c r="K442" s="4" t="s">
        <v>414</v>
      </c>
      <c r="L442" s="4" t="s">
        <v>26</v>
      </c>
      <c r="M442" s="4">
        <v>374</v>
      </c>
      <c r="N442" s="4">
        <v>202</v>
      </c>
      <c r="O442" s="4">
        <v>1849</v>
      </c>
      <c r="P442" s="4">
        <v>22</v>
      </c>
      <c r="Q442" s="4">
        <v>266</v>
      </c>
      <c r="R442" s="4" t="s">
        <v>594</v>
      </c>
      <c r="S442" s="4">
        <v>0</v>
      </c>
      <c r="T442" s="4" t="s">
        <v>652</v>
      </c>
      <c r="U442" s="4" t="s">
        <v>674</v>
      </c>
      <c r="V442" s="4">
        <v>237</v>
      </c>
      <c r="W442" s="4">
        <v>796</v>
      </c>
      <c r="X442" s="4">
        <v>518</v>
      </c>
      <c r="Y442" s="4">
        <v>756</v>
      </c>
      <c r="Z442" s="4">
        <v>300</v>
      </c>
      <c r="AA442" s="4">
        <v>8221</v>
      </c>
      <c r="AB442" s="4">
        <v>678</v>
      </c>
      <c r="AC442" s="4">
        <v>469</v>
      </c>
      <c r="AD442" s="4">
        <v>1701</v>
      </c>
      <c r="AE442" s="4" t="s">
        <v>952</v>
      </c>
      <c r="AF442" s="4">
        <v>32</v>
      </c>
      <c r="AG442" s="4">
        <v>1</v>
      </c>
      <c r="AH442" s="4">
        <v>1537</v>
      </c>
      <c r="AI442" s="4">
        <v>1906</v>
      </c>
      <c r="AJ442" s="4">
        <v>0</v>
      </c>
      <c r="AK442" s="4">
        <v>180</v>
      </c>
      <c r="AL442" s="4" t="s">
        <v>1358</v>
      </c>
      <c r="AM442" s="4" t="s">
        <v>1457</v>
      </c>
      <c r="AN442" s="4">
        <v>1</v>
      </c>
    </row>
    <row r="443" spans="1:40" x14ac:dyDescent="0.3">
      <c r="A443" s="4">
        <v>14419</v>
      </c>
      <c r="B443" s="4">
        <v>1757</v>
      </c>
      <c r="C443" s="4">
        <v>0</v>
      </c>
      <c r="D443" s="4">
        <v>318</v>
      </c>
      <c r="E443" s="4">
        <v>881</v>
      </c>
      <c r="F443" s="4">
        <v>392</v>
      </c>
      <c r="G443" s="4">
        <v>108</v>
      </c>
      <c r="H443" s="4">
        <v>172</v>
      </c>
      <c r="I443" s="4">
        <v>607</v>
      </c>
      <c r="J443" s="4">
        <v>602</v>
      </c>
      <c r="K443" s="4" t="s">
        <v>415</v>
      </c>
      <c r="L443" s="4" t="s">
        <v>47</v>
      </c>
      <c r="M443" s="4">
        <v>0</v>
      </c>
      <c r="N443" s="4">
        <v>1422</v>
      </c>
      <c r="O443" s="4">
        <v>413</v>
      </c>
      <c r="P443" s="4">
        <v>125</v>
      </c>
      <c r="Q443" s="4">
        <v>160</v>
      </c>
      <c r="R443" s="4" t="s">
        <v>595</v>
      </c>
      <c r="S443" s="4">
        <v>1099</v>
      </c>
      <c r="T443" s="4" t="s">
        <v>538</v>
      </c>
      <c r="U443" s="4" t="s">
        <v>675</v>
      </c>
      <c r="V443" s="4">
        <v>91</v>
      </c>
      <c r="W443" s="4">
        <v>538</v>
      </c>
      <c r="X443" s="4">
        <v>227</v>
      </c>
      <c r="Y443" s="4">
        <v>463</v>
      </c>
      <c r="Z443" s="4">
        <v>2928</v>
      </c>
      <c r="AA443" s="4">
        <v>7807</v>
      </c>
      <c r="AB443" s="4">
        <v>1499</v>
      </c>
      <c r="AC443" s="4">
        <v>2495</v>
      </c>
      <c r="AD443" s="4">
        <v>622</v>
      </c>
      <c r="AE443" s="4" t="s">
        <v>953</v>
      </c>
      <c r="AF443" s="4">
        <v>6</v>
      </c>
      <c r="AG443" s="4">
        <v>521</v>
      </c>
      <c r="AH443" s="4">
        <v>474</v>
      </c>
      <c r="AI443" s="4">
        <v>465</v>
      </c>
      <c r="AJ443" s="4">
        <v>0</v>
      </c>
      <c r="AK443" s="4">
        <v>73</v>
      </c>
      <c r="AL443" s="4" t="s">
        <v>1052</v>
      </c>
      <c r="AM443" s="4" t="s">
        <v>1458</v>
      </c>
      <c r="AN443" s="4">
        <v>1</v>
      </c>
    </row>
    <row r="444" spans="1:40" x14ac:dyDescent="0.3">
      <c r="A444" s="4">
        <v>7010</v>
      </c>
      <c r="B444" s="4">
        <v>491</v>
      </c>
      <c r="C444" s="4">
        <v>1016</v>
      </c>
      <c r="D444" s="4">
        <v>188</v>
      </c>
      <c r="E444" s="4">
        <v>542</v>
      </c>
      <c r="F444" s="4">
        <v>201</v>
      </c>
      <c r="G444" s="4">
        <v>40</v>
      </c>
      <c r="H444" s="4">
        <v>123</v>
      </c>
      <c r="I444" s="4">
        <v>347</v>
      </c>
      <c r="J444" s="4">
        <v>332</v>
      </c>
      <c r="K444" s="4" t="s">
        <v>416</v>
      </c>
      <c r="L444" s="4" t="s">
        <v>48</v>
      </c>
      <c r="M444" s="4">
        <v>1256</v>
      </c>
      <c r="N444" s="4">
        <v>599</v>
      </c>
      <c r="O444" s="4">
        <v>287</v>
      </c>
      <c r="P444" s="4">
        <v>1</v>
      </c>
      <c r="Q444" s="4">
        <v>1691</v>
      </c>
      <c r="R444" s="4" t="s">
        <v>538</v>
      </c>
      <c r="S444" s="4">
        <v>786</v>
      </c>
      <c r="T444" s="4" t="s">
        <v>653</v>
      </c>
      <c r="U444" s="4" t="s">
        <v>23</v>
      </c>
      <c r="V444" s="4">
        <v>946</v>
      </c>
      <c r="W444" s="4">
        <v>258</v>
      </c>
      <c r="X444" s="4">
        <v>1869</v>
      </c>
      <c r="Y444" s="4">
        <v>293</v>
      </c>
      <c r="Z444" s="4">
        <v>971</v>
      </c>
      <c r="AA444" s="4">
        <v>414</v>
      </c>
      <c r="AB444" s="4">
        <v>24</v>
      </c>
      <c r="AC444" s="4">
        <v>785</v>
      </c>
      <c r="AD444" s="4">
        <v>343</v>
      </c>
      <c r="AE444" s="4" t="s">
        <v>17</v>
      </c>
      <c r="AF444" s="4">
        <v>0</v>
      </c>
      <c r="AG444" s="4">
        <v>214</v>
      </c>
      <c r="AH444" s="4">
        <v>27</v>
      </c>
      <c r="AI444" s="4">
        <v>453</v>
      </c>
      <c r="AJ444" s="4">
        <v>52</v>
      </c>
      <c r="AK444" s="4">
        <v>73</v>
      </c>
      <c r="AL444" s="4" t="s">
        <v>1359</v>
      </c>
      <c r="AM444" s="4" t="s">
        <v>17</v>
      </c>
      <c r="AN444" s="4">
        <v>65</v>
      </c>
    </row>
    <row r="445" spans="1:40" ht="18" x14ac:dyDescent="0.35">
      <c r="A445" s="4">
        <v>5428</v>
      </c>
      <c r="B445" s="4">
        <v>1266</v>
      </c>
      <c r="C445" s="4">
        <v>731</v>
      </c>
      <c r="D445" s="4">
        <v>130</v>
      </c>
      <c r="E445" s="4">
        <v>328</v>
      </c>
      <c r="F445" s="4">
        <v>191</v>
      </c>
      <c r="G445" s="4">
        <v>68</v>
      </c>
      <c r="H445" s="4">
        <v>1233</v>
      </c>
      <c r="I445" s="4">
        <v>260</v>
      </c>
      <c r="J445" s="4">
        <v>270</v>
      </c>
      <c r="K445" s="4" t="s">
        <v>17</v>
      </c>
      <c r="L445" s="4" t="s">
        <v>49</v>
      </c>
      <c r="M445" s="4">
        <v>961</v>
      </c>
      <c r="N445" s="4">
        <v>411</v>
      </c>
      <c r="O445" s="4">
        <v>126</v>
      </c>
      <c r="P445" s="4">
        <v>916</v>
      </c>
      <c r="Q445" s="4">
        <v>422</v>
      </c>
      <c r="R445" s="4" t="s">
        <v>596</v>
      </c>
      <c r="S445" s="4">
        <v>313</v>
      </c>
      <c r="T445" s="4" t="s">
        <v>654</v>
      </c>
      <c r="U445" s="4" t="s">
        <v>676</v>
      </c>
      <c r="V445" s="4">
        <v>330</v>
      </c>
      <c r="W445" s="4">
        <v>2147</v>
      </c>
      <c r="X445" s="4">
        <v>742</v>
      </c>
      <c r="Y445" s="4">
        <v>1350</v>
      </c>
      <c r="Z445" s="4">
        <v>686</v>
      </c>
      <c r="AA445" s="1" t="s">
        <v>0</v>
      </c>
      <c r="AB445" s="4">
        <v>0</v>
      </c>
      <c r="AC445" s="4">
        <v>415</v>
      </c>
      <c r="AD445" s="4">
        <v>279</v>
      </c>
      <c r="AE445" s="4" t="s">
        <v>954</v>
      </c>
      <c r="AF445" s="4">
        <v>1756</v>
      </c>
      <c r="AG445" s="4">
        <v>20</v>
      </c>
      <c r="AH445" s="4">
        <v>76</v>
      </c>
      <c r="AI445" s="4">
        <v>12</v>
      </c>
      <c r="AJ445" s="4">
        <v>20</v>
      </c>
      <c r="AK445" s="4">
        <v>0</v>
      </c>
      <c r="AL445" s="4" t="s">
        <v>1360</v>
      </c>
      <c r="AM445" s="4" t="s">
        <v>1459</v>
      </c>
      <c r="AN445" s="4">
        <v>0</v>
      </c>
    </row>
    <row r="446" spans="1:40" ht="18" x14ac:dyDescent="0.35">
      <c r="A446" s="4">
        <v>1525</v>
      </c>
      <c r="B446" s="4">
        <v>1112</v>
      </c>
      <c r="C446" s="4">
        <v>285</v>
      </c>
      <c r="D446" s="4">
        <v>1329</v>
      </c>
      <c r="E446" s="4">
        <v>11</v>
      </c>
      <c r="F446" s="4">
        <v>2733</v>
      </c>
      <c r="G446" s="4">
        <v>603</v>
      </c>
      <c r="H446" s="4">
        <v>495</v>
      </c>
      <c r="I446" s="4">
        <v>1454</v>
      </c>
      <c r="J446" s="4">
        <v>11229</v>
      </c>
      <c r="K446" s="4" t="s">
        <v>417</v>
      </c>
      <c r="L446" s="4" t="s">
        <v>360</v>
      </c>
      <c r="M446" s="4">
        <v>295</v>
      </c>
      <c r="N446" s="4">
        <v>188</v>
      </c>
      <c r="O446" s="4">
        <v>1849</v>
      </c>
      <c r="P446" s="4">
        <v>319</v>
      </c>
      <c r="Q446" s="4">
        <v>258</v>
      </c>
      <c r="R446" s="4" t="s">
        <v>597</v>
      </c>
      <c r="S446" s="4">
        <v>0</v>
      </c>
      <c r="T446" s="4" t="s">
        <v>655</v>
      </c>
      <c r="U446" s="4" t="s">
        <v>677</v>
      </c>
      <c r="V446" s="4">
        <v>239</v>
      </c>
      <c r="W446" s="4">
        <v>823</v>
      </c>
      <c r="X446" s="4">
        <v>515</v>
      </c>
      <c r="Y446" s="4">
        <v>466</v>
      </c>
      <c r="Z446" s="4">
        <v>285</v>
      </c>
      <c r="AA446" s="2">
        <v>41219</v>
      </c>
      <c r="AB446" s="4">
        <v>1894</v>
      </c>
      <c r="AC446" s="4">
        <v>370</v>
      </c>
      <c r="AD446" s="4">
        <v>1701</v>
      </c>
      <c r="AE446" s="4" t="s">
        <v>19</v>
      </c>
      <c r="AF446" s="4">
        <v>1406</v>
      </c>
      <c r="AG446" s="4">
        <v>41</v>
      </c>
      <c r="AH446" s="4">
        <v>953</v>
      </c>
      <c r="AI446" s="4">
        <v>197</v>
      </c>
      <c r="AJ446" s="6">
        <v>0.3846</v>
      </c>
      <c r="AK446" s="4">
        <v>118</v>
      </c>
      <c r="AL446" s="4" t="s">
        <v>11</v>
      </c>
      <c r="AM446" s="4" t="s">
        <v>1460</v>
      </c>
      <c r="AN446" s="4">
        <v>186</v>
      </c>
    </row>
    <row r="447" spans="1:40" ht="18" x14ac:dyDescent="0.35">
      <c r="A447" s="4">
        <v>57</v>
      </c>
      <c r="B447" s="4">
        <v>498</v>
      </c>
      <c r="C447" s="4">
        <v>0</v>
      </c>
      <c r="D447" s="4">
        <v>487</v>
      </c>
      <c r="E447" s="4">
        <v>0</v>
      </c>
      <c r="F447" s="4">
        <v>1211</v>
      </c>
      <c r="G447" s="4">
        <v>109</v>
      </c>
      <c r="H447" s="4">
        <v>478</v>
      </c>
      <c r="I447" s="4">
        <v>524</v>
      </c>
      <c r="J447" s="4">
        <v>5385</v>
      </c>
      <c r="K447" s="4" t="s">
        <v>418</v>
      </c>
      <c r="L447" s="4">
        <v>1830</v>
      </c>
      <c r="M447" s="4">
        <v>0</v>
      </c>
      <c r="N447" s="4">
        <v>1422</v>
      </c>
      <c r="O447" s="4">
        <v>411</v>
      </c>
      <c r="P447" s="4">
        <v>163</v>
      </c>
      <c r="Q447" s="4">
        <v>164</v>
      </c>
      <c r="R447" s="4" t="s">
        <v>598</v>
      </c>
      <c r="S447" s="4">
        <v>244</v>
      </c>
      <c r="T447" s="4" t="s">
        <v>656</v>
      </c>
      <c r="U447" s="4" t="s">
        <v>678</v>
      </c>
      <c r="V447" s="4">
        <v>91</v>
      </c>
      <c r="W447" s="4">
        <v>567</v>
      </c>
      <c r="X447" s="4">
        <v>227</v>
      </c>
      <c r="Y447" s="4">
        <v>285</v>
      </c>
      <c r="Z447" s="4">
        <v>3325</v>
      </c>
      <c r="AA447" s="1" t="s">
        <v>1</v>
      </c>
      <c r="AB447" s="4">
        <v>1795</v>
      </c>
      <c r="AC447" s="4">
        <v>1356</v>
      </c>
      <c r="AD447" s="4">
        <v>578</v>
      </c>
      <c r="AE447" s="4" t="s">
        <v>20</v>
      </c>
      <c r="AF447" s="4">
        <v>350</v>
      </c>
      <c r="AG447" s="4">
        <v>152</v>
      </c>
      <c r="AH447" s="4">
        <v>7</v>
      </c>
      <c r="AI447" s="4">
        <v>34</v>
      </c>
      <c r="AJ447" s="4">
        <v>52</v>
      </c>
      <c r="AK447" s="4">
        <v>15</v>
      </c>
      <c r="AL447" s="4" t="s">
        <v>1361</v>
      </c>
      <c r="AM447" s="4" t="s">
        <v>17</v>
      </c>
      <c r="AN447" s="4">
        <v>84</v>
      </c>
    </row>
    <row r="448" spans="1:40" x14ac:dyDescent="0.3">
      <c r="A448" s="4">
        <v>14419</v>
      </c>
      <c r="B448" s="4">
        <v>250</v>
      </c>
      <c r="C448" s="4">
        <v>311</v>
      </c>
      <c r="D448" s="4">
        <v>259</v>
      </c>
      <c r="E448" s="4">
        <v>882</v>
      </c>
      <c r="F448" s="4">
        <v>337</v>
      </c>
      <c r="G448" s="4">
        <v>41</v>
      </c>
      <c r="H448" s="4">
        <v>17</v>
      </c>
      <c r="I448" s="4">
        <v>303</v>
      </c>
      <c r="J448" s="4">
        <v>2865</v>
      </c>
      <c r="K448" s="4" t="s">
        <v>419</v>
      </c>
      <c r="L448" s="4">
        <v>717</v>
      </c>
      <c r="M448" s="4">
        <v>226</v>
      </c>
      <c r="N448" s="4">
        <v>624</v>
      </c>
      <c r="O448" s="4">
        <v>283</v>
      </c>
      <c r="P448" s="4">
        <v>156</v>
      </c>
      <c r="Q448" s="4">
        <v>1905</v>
      </c>
      <c r="R448" s="4" t="s">
        <v>599</v>
      </c>
      <c r="S448" s="4">
        <v>156</v>
      </c>
      <c r="T448" s="4" t="s">
        <v>657</v>
      </c>
      <c r="U448" s="4" t="s">
        <v>679</v>
      </c>
      <c r="V448" s="4">
        <v>1682</v>
      </c>
      <c r="W448" s="4">
        <v>256</v>
      </c>
      <c r="X448" s="4">
        <v>1830</v>
      </c>
      <c r="Y448" s="4">
        <v>181</v>
      </c>
      <c r="Z448" s="4">
        <v>1180</v>
      </c>
      <c r="AA448" s="3" t="s">
        <v>2</v>
      </c>
      <c r="AB448" s="4">
        <v>99</v>
      </c>
      <c r="AC448" s="4">
        <v>442</v>
      </c>
      <c r="AD448" s="4">
        <v>313</v>
      </c>
      <c r="AE448" s="4" t="s">
        <v>21</v>
      </c>
      <c r="AF448" s="4">
        <v>0</v>
      </c>
      <c r="AG448" s="4">
        <v>1</v>
      </c>
      <c r="AH448" s="4">
        <v>3477</v>
      </c>
      <c r="AI448" s="4">
        <v>3</v>
      </c>
      <c r="AJ448" s="4">
        <v>20</v>
      </c>
      <c r="AK448" s="4">
        <v>2</v>
      </c>
      <c r="AL448" s="4" t="s">
        <v>1362</v>
      </c>
      <c r="AM448" s="4" t="s">
        <v>1461</v>
      </c>
      <c r="AN448" s="4">
        <v>17</v>
      </c>
    </row>
    <row r="449" spans="1:40" x14ac:dyDescent="0.3">
      <c r="A449" s="4">
        <v>6818</v>
      </c>
      <c r="B449" s="4">
        <v>248</v>
      </c>
      <c r="C449" s="4">
        <v>179</v>
      </c>
      <c r="D449" s="4">
        <v>228</v>
      </c>
      <c r="E449" s="4">
        <v>399</v>
      </c>
      <c r="F449" s="4">
        <v>869</v>
      </c>
      <c r="G449" s="4">
        <v>68</v>
      </c>
      <c r="H449" s="4">
        <v>1233</v>
      </c>
      <c r="I449" s="4">
        <v>221</v>
      </c>
      <c r="J449" s="4">
        <v>2520</v>
      </c>
      <c r="K449" s="4" t="s">
        <v>420</v>
      </c>
      <c r="L449" s="4">
        <v>387</v>
      </c>
      <c r="M449" s="4">
        <v>147</v>
      </c>
      <c r="N449" s="4">
        <v>392</v>
      </c>
      <c r="O449" s="4">
        <v>128</v>
      </c>
      <c r="P449" s="4">
        <v>1249</v>
      </c>
      <c r="Q449" s="4">
        <v>416</v>
      </c>
      <c r="R449" s="4" t="s">
        <v>600</v>
      </c>
      <c r="S449" s="4">
        <v>88</v>
      </c>
      <c r="T449" s="4" t="s">
        <v>658</v>
      </c>
      <c r="U449" s="4" t="s">
        <v>680</v>
      </c>
      <c r="V449" s="4">
        <v>558</v>
      </c>
      <c r="W449" s="4">
        <v>1854</v>
      </c>
      <c r="X449" s="4">
        <v>732</v>
      </c>
      <c r="Y449" s="4">
        <v>1959</v>
      </c>
      <c r="Z449" s="4">
        <v>800</v>
      </c>
      <c r="AA449" s="3" t="s">
        <v>821</v>
      </c>
      <c r="AB449" s="4">
        <v>0</v>
      </c>
      <c r="AC449" s="4">
        <v>183</v>
      </c>
      <c r="AD449" s="4">
        <v>265</v>
      </c>
      <c r="AE449" s="4" t="s">
        <v>26</v>
      </c>
      <c r="AF449" s="4">
        <v>281</v>
      </c>
      <c r="AG449" s="4">
        <v>1658</v>
      </c>
      <c r="AH449" s="4">
        <v>1564</v>
      </c>
      <c r="AI449" s="4">
        <v>31</v>
      </c>
      <c r="AJ449" s="4">
        <v>2</v>
      </c>
      <c r="AK449" s="4">
        <v>0</v>
      </c>
      <c r="AL449" s="4" t="s">
        <v>1363</v>
      </c>
      <c r="AM449" s="4" t="s">
        <v>19</v>
      </c>
      <c r="AN449" s="4">
        <v>67</v>
      </c>
    </row>
    <row r="450" spans="1:40" x14ac:dyDescent="0.3">
      <c r="A450" s="4">
        <v>3841</v>
      </c>
      <c r="B450" s="4">
        <v>1112</v>
      </c>
      <c r="C450" s="4">
        <v>132</v>
      </c>
      <c r="D450" s="4">
        <v>0</v>
      </c>
      <c r="E450" s="4">
        <v>480</v>
      </c>
      <c r="F450" s="4">
        <v>5</v>
      </c>
      <c r="G450" s="4">
        <v>1708</v>
      </c>
      <c r="H450" s="4">
        <v>515</v>
      </c>
      <c r="I450" s="4">
        <v>1454</v>
      </c>
      <c r="J450" s="4">
        <v>11229</v>
      </c>
      <c r="K450" s="4" t="s">
        <v>421</v>
      </c>
      <c r="L450" s="4">
        <v>330</v>
      </c>
      <c r="M450" s="4">
        <v>79</v>
      </c>
      <c r="N450" s="4">
        <v>232</v>
      </c>
      <c r="O450" s="4">
        <v>1250</v>
      </c>
      <c r="P450" s="4">
        <v>447</v>
      </c>
      <c r="Q450" s="4">
        <v>257</v>
      </c>
      <c r="R450" s="4" t="s">
        <v>601</v>
      </c>
      <c r="S450" s="4">
        <v>0</v>
      </c>
      <c r="T450" s="4" t="s">
        <v>659</v>
      </c>
      <c r="U450" s="4" t="s">
        <v>681</v>
      </c>
      <c r="V450" s="4">
        <v>379</v>
      </c>
      <c r="W450" s="4">
        <v>556</v>
      </c>
      <c r="X450" s="4">
        <v>477</v>
      </c>
      <c r="Y450" s="4">
        <v>689</v>
      </c>
      <c r="Z450" s="4">
        <v>380</v>
      </c>
      <c r="AA450" s="3" t="s">
        <v>839</v>
      </c>
      <c r="AB450" s="4">
        <v>122</v>
      </c>
      <c r="AC450" s="4">
        <v>259</v>
      </c>
      <c r="AD450" s="4">
        <v>1012</v>
      </c>
      <c r="AE450" s="4" t="s">
        <v>47</v>
      </c>
      <c r="AF450" s="4">
        <v>219</v>
      </c>
      <c r="AG450" s="4">
        <v>781</v>
      </c>
      <c r="AH450" s="4">
        <v>1220</v>
      </c>
      <c r="AI450" s="4">
        <v>0</v>
      </c>
      <c r="AJ450" s="4">
        <v>8</v>
      </c>
      <c r="AK450" s="4">
        <v>0</v>
      </c>
      <c r="AL450" s="4" t="s">
        <v>17</v>
      </c>
      <c r="AM450" s="4" t="s">
        <v>20</v>
      </c>
      <c r="AN450" s="4">
        <v>0</v>
      </c>
    </row>
    <row r="451" spans="1:40" x14ac:dyDescent="0.3">
      <c r="A451" s="4">
        <v>2977</v>
      </c>
      <c r="B451" s="4">
        <v>501</v>
      </c>
      <c r="C451" s="4">
        <v>0</v>
      </c>
      <c r="D451" s="4">
        <v>1329</v>
      </c>
      <c r="E451" s="4">
        <v>3</v>
      </c>
      <c r="F451" s="4">
        <v>2733</v>
      </c>
      <c r="G451" s="4">
        <v>668</v>
      </c>
      <c r="H451" s="4">
        <v>306</v>
      </c>
      <c r="I451" s="4">
        <v>522</v>
      </c>
      <c r="J451" s="4">
        <v>5386</v>
      </c>
      <c r="K451" s="4" t="s">
        <v>17</v>
      </c>
      <c r="L451" s="4">
        <v>1830</v>
      </c>
      <c r="M451" s="4">
        <v>0</v>
      </c>
      <c r="N451" s="4">
        <v>1401</v>
      </c>
      <c r="O451" s="4">
        <v>329</v>
      </c>
      <c r="P451" s="4">
        <v>227</v>
      </c>
      <c r="Q451" s="4">
        <v>159</v>
      </c>
      <c r="R451" s="4" t="s">
        <v>602</v>
      </c>
      <c r="S451" s="4">
        <v>240</v>
      </c>
      <c r="T451" s="4" t="s">
        <v>17</v>
      </c>
      <c r="U451" s="4" t="s">
        <v>17</v>
      </c>
      <c r="V451" s="4">
        <v>179</v>
      </c>
      <c r="W451" s="4">
        <v>388</v>
      </c>
      <c r="X451" s="4">
        <v>255</v>
      </c>
      <c r="Y451" s="4">
        <v>487</v>
      </c>
      <c r="Z451" s="4">
        <v>3325</v>
      </c>
      <c r="AA451" s="4" t="s">
        <v>5</v>
      </c>
      <c r="AB451" s="4">
        <v>40</v>
      </c>
      <c r="AC451" s="4">
        <v>1356</v>
      </c>
      <c r="AD451" s="4">
        <v>330</v>
      </c>
      <c r="AE451" s="4" t="s">
        <v>48</v>
      </c>
      <c r="AF451" s="4">
        <v>62</v>
      </c>
      <c r="AG451" s="4">
        <v>616</v>
      </c>
      <c r="AH451" s="4">
        <v>342</v>
      </c>
      <c r="AI451" s="4">
        <v>197</v>
      </c>
      <c r="AJ451" s="4">
        <v>10</v>
      </c>
      <c r="AK451" s="4">
        <v>13</v>
      </c>
      <c r="AL451" s="4" t="s">
        <v>1364</v>
      </c>
      <c r="AM451" s="4" t="s">
        <v>21</v>
      </c>
      <c r="AN451" s="4">
        <v>227</v>
      </c>
    </row>
    <row r="452" spans="1:40" ht="18" x14ac:dyDescent="0.35">
      <c r="A452" s="1" t="s">
        <v>0</v>
      </c>
      <c r="B452" s="4">
        <v>144</v>
      </c>
      <c r="C452" s="4">
        <v>316</v>
      </c>
      <c r="D452" s="4">
        <v>476</v>
      </c>
      <c r="E452" s="4">
        <v>13349</v>
      </c>
      <c r="F452" s="4">
        <v>1194</v>
      </c>
      <c r="G452" s="4">
        <v>360</v>
      </c>
      <c r="H452" s="4">
        <v>209</v>
      </c>
      <c r="I452" s="4">
        <v>324</v>
      </c>
      <c r="J452" s="4">
        <v>2869</v>
      </c>
      <c r="K452" s="4" t="s">
        <v>422</v>
      </c>
      <c r="L452" s="4">
        <v>711</v>
      </c>
      <c r="M452" s="4">
        <v>224</v>
      </c>
      <c r="N452" s="4">
        <v>506</v>
      </c>
      <c r="O452" s="4">
        <v>217</v>
      </c>
      <c r="P452" s="4">
        <v>23</v>
      </c>
      <c r="Q452" s="4">
        <v>1905</v>
      </c>
      <c r="R452" s="4" t="s">
        <v>292</v>
      </c>
      <c r="S452" s="4">
        <v>148</v>
      </c>
      <c r="T452" s="4" t="s">
        <v>660</v>
      </c>
      <c r="U452" s="4" t="s">
        <v>682</v>
      </c>
      <c r="V452" s="4">
        <v>1682</v>
      </c>
      <c r="W452" s="4">
        <v>168</v>
      </c>
      <c r="X452" s="4">
        <v>1830</v>
      </c>
      <c r="Y452" s="4">
        <v>202</v>
      </c>
      <c r="Z452" s="4">
        <v>1173</v>
      </c>
      <c r="AA452" s="4" t="s">
        <v>822</v>
      </c>
      <c r="AB452" s="4">
        <v>82</v>
      </c>
      <c r="AC452" s="4">
        <v>417</v>
      </c>
      <c r="AD452" s="4">
        <v>227</v>
      </c>
      <c r="AE452" s="4" t="s">
        <v>49</v>
      </c>
      <c r="AF452" s="4">
        <v>0</v>
      </c>
      <c r="AG452" s="4">
        <v>165</v>
      </c>
      <c r="AH452" s="4">
        <v>2</v>
      </c>
      <c r="AI452" s="4">
        <v>32</v>
      </c>
      <c r="AJ452" s="4">
        <v>0</v>
      </c>
      <c r="AK452" s="4">
        <v>0</v>
      </c>
      <c r="AL452" s="4" t="s">
        <v>19</v>
      </c>
      <c r="AM452" s="4" t="s">
        <v>65</v>
      </c>
      <c r="AN452" s="4">
        <v>76</v>
      </c>
    </row>
    <row r="453" spans="1:40" ht="18" x14ac:dyDescent="0.35">
      <c r="A453" s="2">
        <v>41219</v>
      </c>
      <c r="B453" s="4">
        <v>357</v>
      </c>
      <c r="C453" s="4">
        <v>212</v>
      </c>
      <c r="D453" s="4">
        <v>264</v>
      </c>
      <c r="E453" s="4">
        <v>7466</v>
      </c>
      <c r="F453" s="4">
        <v>684</v>
      </c>
      <c r="G453" s="4">
        <v>308</v>
      </c>
      <c r="H453" s="4">
        <v>1119</v>
      </c>
      <c r="I453" s="4">
        <v>198</v>
      </c>
      <c r="J453" s="4">
        <v>2517</v>
      </c>
      <c r="K453" s="4" t="s">
        <v>19</v>
      </c>
      <c r="L453" s="4">
        <v>385</v>
      </c>
      <c r="M453" s="4">
        <v>157</v>
      </c>
      <c r="N453" s="4">
        <v>344</v>
      </c>
      <c r="O453" s="4">
        <v>112</v>
      </c>
      <c r="P453" s="4">
        <v>189</v>
      </c>
      <c r="Q453" s="4">
        <v>416</v>
      </c>
      <c r="R453" s="4" t="s">
        <v>603</v>
      </c>
      <c r="S453" s="4">
        <v>92</v>
      </c>
      <c r="T453" s="4" t="s">
        <v>19</v>
      </c>
      <c r="U453" s="4" t="s">
        <v>19</v>
      </c>
      <c r="V453" s="4">
        <v>562</v>
      </c>
      <c r="W453" s="4">
        <v>845</v>
      </c>
      <c r="X453" s="4">
        <v>734</v>
      </c>
      <c r="Y453" s="4">
        <v>1411</v>
      </c>
      <c r="Z453" s="4">
        <v>812</v>
      </c>
      <c r="AA453" s="4" t="s">
        <v>823</v>
      </c>
      <c r="AB453" s="4">
        <v>0</v>
      </c>
      <c r="AC453" s="4">
        <v>219</v>
      </c>
      <c r="AD453" s="4">
        <v>103</v>
      </c>
      <c r="AE453" s="4" t="s">
        <v>53</v>
      </c>
      <c r="AF453" s="4">
        <v>442</v>
      </c>
      <c r="AG453" s="4">
        <v>0</v>
      </c>
      <c r="AH453" s="4">
        <v>3597</v>
      </c>
      <c r="AI453" s="4">
        <v>32</v>
      </c>
      <c r="AJ453" s="4">
        <v>0</v>
      </c>
      <c r="AK453" s="4">
        <v>118</v>
      </c>
      <c r="AL453" s="4" t="s">
        <v>20</v>
      </c>
      <c r="AM453" s="4" t="s">
        <v>24</v>
      </c>
      <c r="AN453" s="4">
        <v>10</v>
      </c>
    </row>
    <row r="454" spans="1:40" ht="18" x14ac:dyDescent="0.35">
      <c r="A454" s="1" t="s">
        <v>1</v>
      </c>
      <c r="B454" s="4">
        <v>0</v>
      </c>
      <c r="C454" s="4">
        <v>104</v>
      </c>
      <c r="D454" s="4">
        <v>212</v>
      </c>
      <c r="E454" s="4">
        <v>4865</v>
      </c>
      <c r="F454" s="4">
        <v>510</v>
      </c>
      <c r="G454" s="4">
        <v>1708</v>
      </c>
      <c r="H454" s="4">
        <v>383</v>
      </c>
      <c r="I454" s="4">
        <v>2082</v>
      </c>
      <c r="J454" s="1" t="s">
        <v>0</v>
      </c>
      <c r="K454" s="4" t="s">
        <v>20</v>
      </c>
      <c r="L454" s="4">
        <v>326</v>
      </c>
      <c r="M454" s="4">
        <v>67</v>
      </c>
      <c r="N454" s="4">
        <v>162</v>
      </c>
      <c r="O454" s="4">
        <v>1250</v>
      </c>
      <c r="P454" s="4">
        <v>8</v>
      </c>
      <c r="Q454" s="4">
        <v>256</v>
      </c>
      <c r="R454" s="4" t="s">
        <v>604</v>
      </c>
      <c r="S454" s="4">
        <v>0</v>
      </c>
      <c r="T454" s="4" t="s">
        <v>20</v>
      </c>
      <c r="U454" s="4" t="s">
        <v>20</v>
      </c>
      <c r="V454" s="4">
        <v>393</v>
      </c>
      <c r="W454" s="4">
        <v>332</v>
      </c>
      <c r="X454" s="4">
        <v>466</v>
      </c>
      <c r="Y454" s="4">
        <v>614</v>
      </c>
      <c r="Z454" s="4">
        <v>361</v>
      </c>
      <c r="AA454" s="4" t="s">
        <v>824</v>
      </c>
      <c r="AB454" s="4">
        <v>0</v>
      </c>
      <c r="AC454" s="4">
        <v>198</v>
      </c>
      <c r="AD454" s="4">
        <v>1012</v>
      </c>
      <c r="AE454" s="4" t="s">
        <v>21</v>
      </c>
      <c r="AF454" s="4">
        <v>374</v>
      </c>
      <c r="AG454" s="4">
        <v>1658</v>
      </c>
      <c r="AH454" s="4">
        <v>1543</v>
      </c>
      <c r="AI454" s="4">
        <v>0</v>
      </c>
      <c r="AJ454" s="1" t="s">
        <v>0</v>
      </c>
      <c r="AK454" s="4">
        <v>13</v>
      </c>
      <c r="AL454" s="4" t="s">
        <v>21</v>
      </c>
      <c r="AM454" s="4" t="s">
        <v>23</v>
      </c>
      <c r="AN454" s="4">
        <v>2</v>
      </c>
    </row>
    <row r="455" spans="1:40" ht="18" x14ac:dyDescent="0.35">
      <c r="A455" s="3" t="s">
        <v>2</v>
      </c>
      <c r="B455" s="4">
        <v>1166</v>
      </c>
      <c r="C455" s="4">
        <v>0</v>
      </c>
      <c r="D455" s="4">
        <v>745</v>
      </c>
      <c r="E455" s="4">
        <v>2517</v>
      </c>
      <c r="F455" s="4">
        <v>847</v>
      </c>
      <c r="G455" s="4">
        <v>661</v>
      </c>
      <c r="H455" s="4">
        <v>372</v>
      </c>
      <c r="I455" s="4">
        <v>576</v>
      </c>
      <c r="J455" s="2">
        <v>41219</v>
      </c>
      <c r="K455" s="4" t="s">
        <v>21</v>
      </c>
      <c r="L455" s="4">
        <v>1750</v>
      </c>
      <c r="M455" s="4">
        <v>0</v>
      </c>
      <c r="N455" s="4">
        <v>1401</v>
      </c>
      <c r="O455" s="4">
        <v>330</v>
      </c>
      <c r="P455" s="4">
        <v>1249</v>
      </c>
      <c r="Q455" s="4">
        <v>160</v>
      </c>
      <c r="R455" s="4" t="s">
        <v>17</v>
      </c>
      <c r="S455" s="4">
        <v>570</v>
      </c>
      <c r="T455" s="4" t="s">
        <v>21</v>
      </c>
      <c r="U455" s="4" t="s">
        <v>21</v>
      </c>
      <c r="V455" s="4">
        <v>169</v>
      </c>
      <c r="W455" s="4">
        <v>218</v>
      </c>
      <c r="X455" s="4">
        <v>268</v>
      </c>
      <c r="Y455" s="4">
        <v>410</v>
      </c>
      <c r="Z455" s="4">
        <v>2720</v>
      </c>
      <c r="AA455" s="4" t="s">
        <v>825</v>
      </c>
      <c r="AB455" s="4">
        <v>107</v>
      </c>
      <c r="AC455" s="4">
        <v>1265</v>
      </c>
      <c r="AD455" s="4">
        <v>287</v>
      </c>
      <c r="AE455" s="4" t="s">
        <v>26</v>
      </c>
      <c r="AF455" s="4">
        <v>68</v>
      </c>
      <c r="AG455" s="4">
        <v>791</v>
      </c>
      <c r="AH455" s="4">
        <v>554</v>
      </c>
      <c r="AI455" s="4">
        <v>1833</v>
      </c>
      <c r="AJ455" s="2">
        <v>41219</v>
      </c>
      <c r="AK455" s="4">
        <v>13</v>
      </c>
      <c r="AL455" s="4" t="s">
        <v>26</v>
      </c>
      <c r="AM455" s="4" t="s">
        <v>25</v>
      </c>
      <c r="AN455" s="4">
        <v>3</v>
      </c>
    </row>
    <row r="456" spans="1:40" ht="18" x14ac:dyDescent="0.35">
      <c r="A456" s="3" t="s">
        <v>3</v>
      </c>
      <c r="B456" s="4">
        <v>716</v>
      </c>
      <c r="C456" s="4">
        <v>457</v>
      </c>
      <c r="D456" s="4">
        <v>304</v>
      </c>
      <c r="E456" s="4">
        <v>84</v>
      </c>
      <c r="F456" s="4">
        <v>282</v>
      </c>
      <c r="G456" s="4">
        <v>334</v>
      </c>
      <c r="H456" s="4">
        <v>11</v>
      </c>
      <c r="I456" s="4">
        <v>282</v>
      </c>
      <c r="J456" s="1" t="s">
        <v>1</v>
      </c>
      <c r="K456" s="4" t="s">
        <v>26</v>
      </c>
      <c r="L456" s="4">
        <v>591</v>
      </c>
      <c r="M456" s="4">
        <v>266</v>
      </c>
      <c r="N456" s="4">
        <v>525</v>
      </c>
      <c r="O456" s="4">
        <v>227</v>
      </c>
      <c r="P456" s="4">
        <v>444</v>
      </c>
      <c r="Q456" s="4">
        <v>1854</v>
      </c>
      <c r="R456" s="4" t="s">
        <v>605</v>
      </c>
      <c r="S456" s="4">
        <v>416</v>
      </c>
      <c r="T456" s="4" t="s">
        <v>26</v>
      </c>
      <c r="U456" s="4" t="s">
        <v>26</v>
      </c>
      <c r="V456" s="4">
        <v>1240</v>
      </c>
      <c r="W456" s="4">
        <v>114</v>
      </c>
      <c r="X456" s="4">
        <v>1810</v>
      </c>
      <c r="Y456" s="4">
        <v>204</v>
      </c>
      <c r="Z456" s="4">
        <v>810</v>
      </c>
      <c r="AA456" s="4" t="s">
        <v>826</v>
      </c>
      <c r="AB456" s="4">
        <v>103</v>
      </c>
      <c r="AC456" s="4">
        <v>428</v>
      </c>
      <c r="AD456" s="4">
        <v>205</v>
      </c>
      <c r="AE456" s="4" t="s">
        <v>47</v>
      </c>
      <c r="AF456" s="4">
        <v>14978</v>
      </c>
      <c r="AG456" s="4">
        <v>91</v>
      </c>
      <c r="AH456" s="4">
        <v>28</v>
      </c>
      <c r="AI456" s="4">
        <v>679</v>
      </c>
      <c r="AJ456" s="1" t="s">
        <v>1</v>
      </c>
      <c r="AK456" s="4">
        <v>0</v>
      </c>
      <c r="AL456" s="4" t="s">
        <v>35</v>
      </c>
      <c r="AM456" s="4" t="s">
        <v>21</v>
      </c>
      <c r="AN456" s="4">
        <v>61</v>
      </c>
    </row>
    <row r="457" spans="1:40" x14ac:dyDescent="0.3">
      <c r="A457" s="3" t="s">
        <v>51</v>
      </c>
      <c r="B457" s="4">
        <v>450</v>
      </c>
      <c r="C457" s="4">
        <v>176</v>
      </c>
      <c r="D457" s="4">
        <v>152</v>
      </c>
      <c r="E457" s="4">
        <v>13349</v>
      </c>
      <c r="F457" s="4">
        <v>54</v>
      </c>
      <c r="G457" s="4">
        <v>327</v>
      </c>
      <c r="H457" s="4">
        <v>1119</v>
      </c>
      <c r="I457" s="4">
        <v>294</v>
      </c>
      <c r="J457" s="3" t="s">
        <v>2</v>
      </c>
      <c r="K457" s="4" t="s">
        <v>47</v>
      </c>
      <c r="L457" s="4">
        <v>371</v>
      </c>
      <c r="M457" s="4">
        <v>180</v>
      </c>
      <c r="N457" s="4">
        <v>306</v>
      </c>
      <c r="O457" s="4">
        <v>103</v>
      </c>
      <c r="P457" s="4">
        <v>219</v>
      </c>
      <c r="Q457" s="4">
        <v>575</v>
      </c>
      <c r="R457" s="4" t="s">
        <v>19</v>
      </c>
      <c r="S457" s="4">
        <v>154</v>
      </c>
      <c r="T457" s="4" t="s">
        <v>47</v>
      </c>
      <c r="U457" s="4" t="s">
        <v>47</v>
      </c>
      <c r="V457" s="4">
        <v>254</v>
      </c>
      <c r="W457" s="4">
        <v>1119</v>
      </c>
      <c r="X457" s="4">
        <v>596</v>
      </c>
      <c r="Y457" s="4">
        <v>2488</v>
      </c>
      <c r="Z457" s="4">
        <v>531</v>
      </c>
      <c r="AA457" s="4" t="s">
        <v>11</v>
      </c>
      <c r="AB457" s="4">
        <v>4</v>
      </c>
      <c r="AC457" s="4">
        <v>189</v>
      </c>
      <c r="AD457" s="4">
        <v>82</v>
      </c>
      <c r="AE457" s="4" t="s">
        <v>48</v>
      </c>
      <c r="AF457" s="4">
        <v>7618</v>
      </c>
      <c r="AG457" s="4">
        <v>56</v>
      </c>
      <c r="AH457" s="4">
        <v>76</v>
      </c>
      <c r="AI457" s="4">
        <v>121</v>
      </c>
      <c r="AJ457" s="3" t="s">
        <v>2</v>
      </c>
      <c r="AK457" s="4">
        <v>200</v>
      </c>
      <c r="AL457" s="4" t="s">
        <v>36</v>
      </c>
      <c r="AM457" s="4" t="s">
        <v>26</v>
      </c>
      <c r="AN457" s="4">
        <v>0</v>
      </c>
    </row>
    <row r="458" spans="1:40" x14ac:dyDescent="0.3">
      <c r="A458" s="4" t="s">
        <v>5</v>
      </c>
      <c r="B458" s="4">
        <v>0</v>
      </c>
      <c r="C458" s="4">
        <v>281</v>
      </c>
      <c r="D458" s="4">
        <v>152</v>
      </c>
      <c r="E458" s="4">
        <v>7392</v>
      </c>
      <c r="F458" s="4">
        <v>226</v>
      </c>
      <c r="G458" s="4">
        <v>0</v>
      </c>
      <c r="H458" s="4">
        <v>424</v>
      </c>
      <c r="I458" s="4">
        <v>2082</v>
      </c>
      <c r="J458" s="3" t="s">
        <v>402</v>
      </c>
      <c r="K458" s="4" t="s">
        <v>48</v>
      </c>
      <c r="L458" s="4">
        <v>220</v>
      </c>
      <c r="M458" s="4">
        <v>86</v>
      </c>
      <c r="N458" s="4">
        <v>219</v>
      </c>
      <c r="O458" s="4">
        <v>0</v>
      </c>
      <c r="P458" s="4">
        <v>225</v>
      </c>
      <c r="Q458" s="4">
        <v>383</v>
      </c>
      <c r="R458" s="4" t="s">
        <v>20</v>
      </c>
      <c r="S458" s="4">
        <v>0</v>
      </c>
      <c r="T458" s="4" t="s">
        <v>48</v>
      </c>
      <c r="U458" s="4" t="s">
        <v>48</v>
      </c>
      <c r="V458" s="4">
        <v>173</v>
      </c>
      <c r="W458" s="4">
        <v>267</v>
      </c>
      <c r="X458" s="4">
        <v>391</v>
      </c>
      <c r="Y458" s="4">
        <v>958</v>
      </c>
      <c r="Z458" s="4">
        <v>279</v>
      </c>
      <c r="AA458" s="4" t="s">
        <v>827</v>
      </c>
      <c r="AB458" s="4">
        <v>0</v>
      </c>
      <c r="AC458" s="4">
        <v>239</v>
      </c>
      <c r="AD458" s="4">
        <v>563</v>
      </c>
      <c r="AE458" s="4" t="s">
        <v>49</v>
      </c>
      <c r="AF458" s="4">
        <v>6071</v>
      </c>
      <c r="AG458" s="4">
        <v>644</v>
      </c>
      <c r="AH458" s="4">
        <v>879</v>
      </c>
      <c r="AI458" s="4">
        <v>554</v>
      </c>
      <c r="AJ458" s="3" t="s">
        <v>1136</v>
      </c>
      <c r="AK458" s="4">
        <v>81</v>
      </c>
      <c r="AL458" s="4" t="s">
        <v>37</v>
      </c>
      <c r="AM458" s="4" t="s">
        <v>27</v>
      </c>
      <c r="AN458" s="4">
        <v>227</v>
      </c>
    </row>
    <row r="459" spans="1:40" x14ac:dyDescent="0.3">
      <c r="A459" s="4" t="s">
        <v>6</v>
      </c>
      <c r="B459" s="4">
        <v>1170</v>
      </c>
      <c r="C459" s="4">
        <v>0</v>
      </c>
      <c r="D459" s="4">
        <v>0</v>
      </c>
      <c r="E459" s="4">
        <v>3950</v>
      </c>
      <c r="F459" s="4">
        <v>2</v>
      </c>
      <c r="G459" s="4">
        <v>1104</v>
      </c>
      <c r="H459" s="4">
        <v>232</v>
      </c>
      <c r="I459" s="4">
        <v>574</v>
      </c>
      <c r="J459" s="3" t="s">
        <v>232</v>
      </c>
      <c r="K459" s="4" t="s">
        <v>49</v>
      </c>
      <c r="L459" s="4">
        <v>1750</v>
      </c>
      <c r="M459" s="4">
        <v>0</v>
      </c>
      <c r="N459" s="4">
        <v>2768</v>
      </c>
      <c r="O459" s="4">
        <v>926</v>
      </c>
      <c r="P459" s="4">
        <v>1368</v>
      </c>
      <c r="Q459" s="4">
        <v>192</v>
      </c>
      <c r="R459" s="4" t="s">
        <v>21</v>
      </c>
      <c r="S459" s="4">
        <v>566</v>
      </c>
      <c r="T459" s="4" t="s">
        <v>49</v>
      </c>
      <c r="U459" s="4" t="s">
        <v>49</v>
      </c>
      <c r="V459" s="4">
        <v>81</v>
      </c>
      <c r="W459" s="4">
        <v>178</v>
      </c>
      <c r="X459" s="4">
        <v>205</v>
      </c>
      <c r="Y459" s="4">
        <v>665</v>
      </c>
      <c r="Z459" s="4">
        <v>2720</v>
      </c>
      <c r="AA459" s="4" t="s">
        <v>828</v>
      </c>
      <c r="AB459" s="4">
        <v>1</v>
      </c>
      <c r="AC459" s="4">
        <v>1265</v>
      </c>
      <c r="AD459" s="4">
        <v>155</v>
      </c>
      <c r="AE459" s="4" t="s">
        <v>55</v>
      </c>
      <c r="AF459" s="4">
        <v>1547</v>
      </c>
      <c r="AG459" s="4">
        <v>0</v>
      </c>
      <c r="AH459" s="4">
        <v>6</v>
      </c>
      <c r="AI459" s="4">
        <v>4</v>
      </c>
      <c r="AJ459" s="3" t="s">
        <v>1176</v>
      </c>
      <c r="AK459" s="4">
        <v>13</v>
      </c>
      <c r="AL459" s="4" t="s">
        <v>38</v>
      </c>
      <c r="AM459" s="4" t="s">
        <v>28</v>
      </c>
      <c r="AN459" s="4">
        <v>73</v>
      </c>
    </row>
    <row r="460" spans="1:40" x14ac:dyDescent="0.3">
      <c r="A460" s="4" t="s">
        <v>7</v>
      </c>
      <c r="B460" s="4">
        <v>406</v>
      </c>
      <c r="C460" s="4">
        <v>447</v>
      </c>
      <c r="D460" s="4">
        <v>745</v>
      </c>
      <c r="E460" s="4">
        <v>3410</v>
      </c>
      <c r="F460" s="4">
        <v>847</v>
      </c>
      <c r="G460" s="4">
        <v>633</v>
      </c>
      <c r="H460" s="4">
        <v>192</v>
      </c>
      <c r="I460" s="4">
        <v>296</v>
      </c>
      <c r="J460" s="4" t="s">
        <v>5</v>
      </c>
      <c r="K460" s="4" t="s">
        <v>52</v>
      </c>
      <c r="L460" s="4">
        <v>588</v>
      </c>
      <c r="M460" s="4">
        <v>268</v>
      </c>
      <c r="N460" s="4">
        <v>963</v>
      </c>
      <c r="O460" s="4">
        <v>647</v>
      </c>
      <c r="P460" s="4">
        <v>433</v>
      </c>
      <c r="Q460" s="4">
        <v>1854</v>
      </c>
      <c r="R460" s="4" t="s">
        <v>26</v>
      </c>
      <c r="S460" s="4">
        <v>411</v>
      </c>
      <c r="T460" s="4" t="s">
        <v>231</v>
      </c>
      <c r="U460" s="4" t="s">
        <v>231</v>
      </c>
      <c r="V460" s="4">
        <v>1240</v>
      </c>
      <c r="W460" s="4">
        <v>89</v>
      </c>
      <c r="X460" s="4">
        <v>1810</v>
      </c>
      <c r="Y460" s="4">
        <v>293</v>
      </c>
      <c r="Z460" s="4">
        <v>813</v>
      </c>
      <c r="AA460" s="4" t="s">
        <v>538</v>
      </c>
      <c r="AB460" s="4">
        <v>1</v>
      </c>
      <c r="AC460" s="4">
        <v>407</v>
      </c>
      <c r="AD460" s="4">
        <v>91</v>
      </c>
      <c r="AE460" s="4">
        <v>1933</v>
      </c>
      <c r="AG460" s="4">
        <v>0</v>
      </c>
      <c r="AH460" s="4">
        <v>3597</v>
      </c>
      <c r="AI460" s="4">
        <v>1833</v>
      </c>
      <c r="AJ460" s="4" t="s">
        <v>1177</v>
      </c>
      <c r="AK460" s="4">
        <v>0</v>
      </c>
      <c r="AL460" s="4" t="s">
        <v>31</v>
      </c>
      <c r="AM460" s="4" t="s">
        <v>29</v>
      </c>
      <c r="AN460" s="4">
        <v>10</v>
      </c>
    </row>
    <row r="461" spans="1:40" x14ac:dyDescent="0.3">
      <c r="A461" s="4" t="s">
        <v>8</v>
      </c>
      <c r="B461" s="4">
        <v>764</v>
      </c>
      <c r="C461" s="4">
        <v>302</v>
      </c>
      <c r="D461" s="4">
        <v>293</v>
      </c>
      <c r="E461" s="4">
        <v>32</v>
      </c>
      <c r="F461" s="4">
        <v>266</v>
      </c>
      <c r="G461" s="4">
        <v>471</v>
      </c>
      <c r="H461" s="4">
        <v>1235</v>
      </c>
      <c r="I461" s="4">
        <v>278</v>
      </c>
      <c r="J461" s="4" t="s">
        <v>393</v>
      </c>
      <c r="K461" s="4" t="s">
        <v>21</v>
      </c>
      <c r="L461" s="4">
        <v>370</v>
      </c>
      <c r="M461" s="4">
        <v>193</v>
      </c>
      <c r="N461" s="4">
        <v>639</v>
      </c>
      <c r="O461" s="4">
        <v>279</v>
      </c>
      <c r="P461" s="4">
        <v>217</v>
      </c>
      <c r="Q461" s="4">
        <v>575</v>
      </c>
      <c r="R461" s="4" t="s">
        <v>47</v>
      </c>
      <c r="S461" s="4">
        <v>155</v>
      </c>
      <c r="T461" s="4" t="s">
        <v>21</v>
      </c>
      <c r="U461" s="4" t="s">
        <v>21</v>
      </c>
      <c r="V461" s="4">
        <v>255</v>
      </c>
      <c r="W461" s="4">
        <v>0</v>
      </c>
      <c r="X461" s="4">
        <v>602</v>
      </c>
      <c r="Y461" s="4">
        <v>409</v>
      </c>
      <c r="Z461" s="4">
        <v>530</v>
      </c>
      <c r="AA461" s="4" t="s">
        <v>829</v>
      </c>
      <c r="AB461" s="4">
        <v>0</v>
      </c>
      <c r="AC461" s="4">
        <v>210</v>
      </c>
      <c r="AD461" s="4">
        <v>64</v>
      </c>
      <c r="AE461" s="4">
        <v>707</v>
      </c>
      <c r="AG461" s="4">
        <v>1654</v>
      </c>
      <c r="AH461" s="4">
        <v>1569</v>
      </c>
      <c r="AI461" s="4">
        <v>567</v>
      </c>
      <c r="AJ461" s="4" t="s">
        <v>1178</v>
      </c>
      <c r="AK461" s="4">
        <v>0</v>
      </c>
      <c r="AL461" s="4" t="s">
        <v>39</v>
      </c>
      <c r="AM461" s="4" t="s">
        <v>30</v>
      </c>
      <c r="AN461" s="4">
        <v>63</v>
      </c>
    </row>
    <row r="462" spans="1:40" ht="18" x14ac:dyDescent="0.35">
      <c r="A462" s="4" t="s">
        <v>9</v>
      </c>
      <c r="B462" s="4">
        <v>0</v>
      </c>
      <c r="C462" s="4">
        <v>145</v>
      </c>
      <c r="D462" s="4">
        <v>166</v>
      </c>
      <c r="E462" s="1" t="s">
        <v>0</v>
      </c>
      <c r="F462" s="4">
        <v>134</v>
      </c>
      <c r="G462" s="4">
        <v>0</v>
      </c>
      <c r="H462" s="4">
        <v>481</v>
      </c>
      <c r="I462" s="4">
        <v>1394</v>
      </c>
      <c r="J462" s="4" t="s">
        <v>394</v>
      </c>
      <c r="K462" s="4" t="s">
        <v>26</v>
      </c>
      <c r="L462" s="4">
        <v>218</v>
      </c>
      <c r="M462" s="4">
        <v>75</v>
      </c>
      <c r="N462" s="4">
        <v>324</v>
      </c>
      <c r="O462" s="4">
        <v>0</v>
      </c>
      <c r="P462" s="4">
        <v>36</v>
      </c>
      <c r="Q462" s="4">
        <v>398</v>
      </c>
      <c r="R462" s="4" t="s">
        <v>48</v>
      </c>
      <c r="S462" s="4">
        <v>13051</v>
      </c>
      <c r="T462" s="4" t="s">
        <v>26</v>
      </c>
      <c r="U462" s="4" t="s">
        <v>26</v>
      </c>
      <c r="V462" s="4">
        <v>170</v>
      </c>
      <c r="W462" s="4">
        <v>1031</v>
      </c>
      <c r="X462" s="4">
        <v>401</v>
      </c>
      <c r="Y462" s="4">
        <v>180</v>
      </c>
      <c r="Z462" s="4">
        <v>283</v>
      </c>
      <c r="AA462" s="4" t="s">
        <v>830</v>
      </c>
      <c r="AB462" s="4">
        <v>0</v>
      </c>
      <c r="AC462" s="4">
        <v>197</v>
      </c>
      <c r="AD462" s="4">
        <v>563</v>
      </c>
      <c r="AE462" s="4">
        <v>526</v>
      </c>
      <c r="AG462" s="4">
        <v>1178</v>
      </c>
      <c r="AH462" s="4">
        <v>1167</v>
      </c>
      <c r="AI462" s="4">
        <v>548</v>
      </c>
      <c r="AJ462" s="4" t="s">
        <v>9</v>
      </c>
      <c r="AK462" s="4">
        <v>68</v>
      </c>
      <c r="AL462" s="4" t="s">
        <v>21</v>
      </c>
      <c r="AM462" s="4" t="s">
        <v>31</v>
      </c>
      <c r="AN462" s="4">
        <v>0</v>
      </c>
    </row>
    <row r="463" spans="1:40" ht="18" x14ac:dyDescent="0.35">
      <c r="A463" s="4" t="s">
        <v>10</v>
      </c>
      <c r="B463" s="4">
        <v>297</v>
      </c>
      <c r="C463" s="4">
        <v>12427</v>
      </c>
      <c r="D463" s="4">
        <v>127</v>
      </c>
      <c r="E463" s="2">
        <v>41219</v>
      </c>
      <c r="F463" s="4">
        <v>132</v>
      </c>
      <c r="G463" s="4">
        <v>1095</v>
      </c>
      <c r="H463" s="4">
        <v>467</v>
      </c>
      <c r="I463" s="4">
        <v>333</v>
      </c>
      <c r="J463" s="4" t="s">
        <v>395</v>
      </c>
      <c r="K463" s="4" t="s">
        <v>47</v>
      </c>
      <c r="L463" s="4">
        <v>4078</v>
      </c>
      <c r="M463" s="4">
        <v>11990</v>
      </c>
      <c r="N463" s="4">
        <v>2768</v>
      </c>
      <c r="O463" s="4">
        <v>922</v>
      </c>
      <c r="P463" s="4">
        <v>180</v>
      </c>
      <c r="Q463" s="4">
        <v>177</v>
      </c>
      <c r="R463" s="4" t="s">
        <v>49</v>
      </c>
      <c r="S463" s="4">
        <v>6769</v>
      </c>
      <c r="T463" s="4" t="s">
        <v>47</v>
      </c>
      <c r="U463" s="4" t="s">
        <v>47</v>
      </c>
      <c r="V463" s="4">
        <v>85</v>
      </c>
      <c r="W463" s="4">
        <v>711</v>
      </c>
      <c r="X463" s="4">
        <v>201</v>
      </c>
      <c r="Y463" s="4">
        <v>133</v>
      </c>
      <c r="Z463" s="4">
        <v>0</v>
      </c>
      <c r="AA463" s="4" t="s">
        <v>831</v>
      </c>
      <c r="AB463" s="4">
        <v>0</v>
      </c>
      <c r="AC463" s="4">
        <v>3373</v>
      </c>
      <c r="AD463" s="4">
        <v>140</v>
      </c>
      <c r="AE463" s="4">
        <v>181</v>
      </c>
      <c r="AG463" s="4">
        <v>469</v>
      </c>
      <c r="AH463" s="4">
        <v>395</v>
      </c>
      <c r="AI463" s="4">
        <v>19</v>
      </c>
      <c r="AJ463" s="4" t="s">
        <v>1179</v>
      </c>
      <c r="AK463" s="4">
        <v>0</v>
      </c>
      <c r="AL463" s="4" t="s">
        <v>26</v>
      </c>
      <c r="AM463" s="4" t="s">
        <v>32</v>
      </c>
      <c r="AN463" s="4">
        <v>215</v>
      </c>
    </row>
    <row r="464" spans="1:40" ht="18" x14ac:dyDescent="0.35">
      <c r="A464" s="4" t="s">
        <v>11</v>
      </c>
      <c r="B464" s="4">
        <v>175</v>
      </c>
      <c r="C464" s="4">
        <v>5076</v>
      </c>
      <c r="D464" s="4">
        <v>2090</v>
      </c>
      <c r="E464" s="1" t="s">
        <v>1</v>
      </c>
      <c r="F464" s="4">
        <v>342</v>
      </c>
      <c r="G464" s="4">
        <v>667</v>
      </c>
      <c r="H464" s="4">
        <v>14</v>
      </c>
      <c r="I464" s="4">
        <v>174</v>
      </c>
      <c r="J464" s="4" t="s">
        <v>396</v>
      </c>
      <c r="K464" s="4" t="s">
        <v>48</v>
      </c>
      <c r="L464" s="4">
        <v>420</v>
      </c>
      <c r="M464" s="4">
        <v>4396</v>
      </c>
      <c r="N464" s="4">
        <v>1001</v>
      </c>
      <c r="O464" s="4">
        <v>638</v>
      </c>
      <c r="P464" s="4">
        <v>0</v>
      </c>
      <c r="Q464" s="4">
        <v>1067</v>
      </c>
      <c r="R464" s="4" t="s">
        <v>233</v>
      </c>
      <c r="S464" s="4">
        <v>4744</v>
      </c>
      <c r="T464" s="4" t="s">
        <v>48</v>
      </c>
      <c r="U464" s="4" t="s">
        <v>48</v>
      </c>
      <c r="V464" s="4">
        <v>1803</v>
      </c>
      <c r="W464" s="4">
        <v>320</v>
      </c>
      <c r="X464" s="4">
        <v>1426</v>
      </c>
      <c r="Y464" s="4">
        <v>47</v>
      </c>
      <c r="Z464" s="4">
        <v>2193</v>
      </c>
      <c r="AA464" s="4" t="s">
        <v>832</v>
      </c>
      <c r="AB464" s="4">
        <v>1</v>
      </c>
      <c r="AC464" s="4">
        <v>1108</v>
      </c>
      <c r="AD464" s="4">
        <v>85</v>
      </c>
      <c r="AE464" s="4">
        <v>1933</v>
      </c>
      <c r="AG464" s="4">
        <v>7</v>
      </c>
      <c r="AH464" s="4">
        <v>7</v>
      </c>
      <c r="AI464" s="4">
        <v>1856</v>
      </c>
      <c r="AJ464" s="4" t="s">
        <v>9</v>
      </c>
      <c r="AK464" s="4">
        <v>200</v>
      </c>
      <c r="AL464" s="4" t="s">
        <v>1293</v>
      </c>
      <c r="AM464" s="4">
        <v>340</v>
      </c>
      <c r="AN464" s="4">
        <v>93</v>
      </c>
    </row>
    <row r="465" spans="1:40" x14ac:dyDescent="0.3">
      <c r="A465" s="4" t="s">
        <v>12</v>
      </c>
      <c r="B465" s="4">
        <v>122</v>
      </c>
      <c r="C465" s="4">
        <v>2241</v>
      </c>
      <c r="D465" s="4">
        <v>818</v>
      </c>
      <c r="E465" s="3" t="s">
        <v>2</v>
      </c>
      <c r="F465" s="4">
        <v>106</v>
      </c>
      <c r="G465" s="4">
        <v>428</v>
      </c>
      <c r="H465" s="4">
        <v>1235</v>
      </c>
      <c r="I465" s="4">
        <v>159</v>
      </c>
      <c r="J465" s="4" t="s">
        <v>397</v>
      </c>
      <c r="K465" s="4" t="s">
        <v>49</v>
      </c>
      <c r="L465" s="4">
        <v>293</v>
      </c>
      <c r="M465" s="4">
        <v>2964</v>
      </c>
      <c r="N465" s="4">
        <v>578</v>
      </c>
      <c r="O465" s="4">
        <v>284</v>
      </c>
      <c r="P465" s="4">
        <v>1368</v>
      </c>
      <c r="Q465" s="4">
        <v>217</v>
      </c>
      <c r="R465" s="4">
        <v>1321</v>
      </c>
      <c r="S465" s="4">
        <v>2025</v>
      </c>
      <c r="T465" s="4" t="s">
        <v>49</v>
      </c>
      <c r="U465" s="4" t="s">
        <v>49</v>
      </c>
      <c r="V465" s="4">
        <v>598</v>
      </c>
      <c r="W465" s="4">
        <v>0</v>
      </c>
      <c r="X465" s="4">
        <v>482</v>
      </c>
      <c r="Y465" s="4">
        <v>0</v>
      </c>
      <c r="Z465" s="4">
        <v>1507</v>
      </c>
      <c r="AA465" s="4" t="s">
        <v>17</v>
      </c>
      <c r="AB465" s="4">
        <v>1</v>
      </c>
      <c r="AC465" s="4">
        <v>515</v>
      </c>
      <c r="AD465" s="4">
        <v>55</v>
      </c>
      <c r="AE465" s="4">
        <v>701</v>
      </c>
      <c r="AG465" s="4">
        <v>0</v>
      </c>
      <c r="AH465" s="4">
        <v>0</v>
      </c>
      <c r="AI465" s="4">
        <v>706</v>
      </c>
      <c r="AJ465" s="4" t="s">
        <v>1180</v>
      </c>
      <c r="AK465" s="4">
        <v>78</v>
      </c>
      <c r="AL465" s="4" t="s">
        <v>31</v>
      </c>
      <c r="AM465" s="4">
        <v>195</v>
      </c>
      <c r="AN465" s="4">
        <v>18</v>
      </c>
    </row>
    <row r="466" spans="1:40" x14ac:dyDescent="0.3">
      <c r="A466" s="4" t="s">
        <v>13</v>
      </c>
      <c r="B466" s="4">
        <v>0</v>
      </c>
      <c r="C466" s="4">
        <v>2835</v>
      </c>
      <c r="D466" s="4">
        <v>371</v>
      </c>
      <c r="E466" s="3" t="s">
        <v>166</v>
      </c>
      <c r="F466" s="4">
        <v>17</v>
      </c>
      <c r="G466" s="4">
        <v>0</v>
      </c>
      <c r="H466" s="4">
        <v>549</v>
      </c>
      <c r="I466" s="4">
        <v>1394</v>
      </c>
      <c r="J466" s="4" t="s">
        <v>398</v>
      </c>
      <c r="K466" s="4" t="s">
        <v>53</v>
      </c>
      <c r="L466" s="4">
        <v>127</v>
      </c>
      <c r="M466" s="4">
        <v>1432</v>
      </c>
      <c r="N466" s="4">
        <v>423</v>
      </c>
      <c r="O466" s="4">
        <v>0</v>
      </c>
      <c r="P466" s="4">
        <v>427</v>
      </c>
      <c r="Q466" s="4">
        <v>149</v>
      </c>
      <c r="R466" s="4">
        <v>393</v>
      </c>
      <c r="S466" s="4">
        <v>13051</v>
      </c>
      <c r="T466" s="4" t="s">
        <v>233</v>
      </c>
      <c r="U466" s="4" t="s">
        <v>233</v>
      </c>
      <c r="V466" s="4">
        <v>395</v>
      </c>
      <c r="W466" s="4">
        <v>270</v>
      </c>
      <c r="X466" s="4">
        <v>326</v>
      </c>
      <c r="Y466" s="4">
        <v>1158</v>
      </c>
      <c r="Z466" s="4">
        <v>686</v>
      </c>
      <c r="AA466" s="4" t="s">
        <v>833</v>
      </c>
      <c r="AB466" s="4">
        <v>0</v>
      </c>
      <c r="AC466" s="4">
        <v>593</v>
      </c>
      <c r="AD466" s="4">
        <v>640</v>
      </c>
      <c r="AE466" s="4">
        <v>527</v>
      </c>
      <c r="AG466" s="4">
        <v>1666</v>
      </c>
      <c r="AH466" s="4">
        <v>2013</v>
      </c>
      <c r="AI466" s="4">
        <v>137</v>
      </c>
      <c r="AJ466" s="4" t="s">
        <v>9</v>
      </c>
      <c r="AK466" s="4">
        <v>78</v>
      </c>
      <c r="AL466" s="4" t="s">
        <v>1294</v>
      </c>
      <c r="AM466" s="6">
        <v>0.57350000000000001</v>
      </c>
      <c r="AN466" s="4">
        <v>5</v>
      </c>
    </row>
    <row r="467" spans="1:40" x14ac:dyDescent="0.3">
      <c r="A467" s="4" t="s">
        <v>9</v>
      </c>
      <c r="B467" s="4">
        <v>281</v>
      </c>
      <c r="C467" s="4">
        <v>12427</v>
      </c>
      <c r="D467" s="4">
        <v>442</v>
      </c>
      <c r="E467" s="3" t="s">
        <v>91</v>
      </c>
      <c r="F467" s="4">
        <v>88</v>
      </c>
      <c r="G467" s="4">
        <v>303</v>
      </c>
      <c r="H467" s="4">
        <v>327</v>
      </c>
      <c r="I467" s="4">
        <v>336</v>
      </c>
      <c r="J467" s="4" t="s">
        <v>399</v>
      </c>
      <c r="K467" s="4">
        <v>970</v>
      </c>
      <c r="L467" s="4">
        <v>4078</v>
      </c>
      <c r="M467" s="4">
        <v>11990</v>
      </c>
      <c r="N467" s="4">
        <v>1699</v>
      </c>
      <c r="O467" s="4">
        <v>329</v>
      </c>
      <c r="P467" s="4">
        <v>227</v>
      </c>
      <c r="Q467" s="4">
        <v>68</v>
      </c>
      <c r="R467" s="4">
        <v>269</v>
      </c>
      <c r="S467" s="4">
        <v>6743</v>
      </c>
      <c r="T467" s="4">
        <v>2168</v>
      </c>
      <c r="U467" s="4">
        <v>1786</v>
      </c>
      <c r="V467" s="4">
        <v>203</v>
      </c>
      <c r="W467" s="4">
        <v>186</v>
      </c>
      <c r="X467" s="4">
        <v>156</v>
      </c>
      <c r="Y467" s="4">
        <v>815</v>
      </c>
      <c r="Z467" s="4">
        <v>0</v>
      </c>
      <c r="AA467" s="4" t="s">
        <v>19</v>
      </c>
      <c r="AB467" s="4">
        <v>13359</v>
      </c>
      <c r="AC467" s="4">
        <v>3373</v>
      </c>
      <c r="AD467" s="4">
        <v>218</v>
      </c>
      <c r="AE467" s="4">
        <v>174</v>
      </c>
      <c r="AG467" s="4">
        <v>488</v>
      </c>
      <c r="AH467" s="4">
        <v>770</v>
      </c>
      <c r="AI467" s="4">
        <v>567</v>
      </c>
      <c r="AJ467" s="4" t="s">
        <v>1181</v>
      </c>
      <c r="AK467" s="4">
        <v>0</v>
      </c>
      <c r="AL467" s="4">
        <v>202</v>
      </c>
      <c r="AM467" s="4">
        <v>340</v>
      </c>
      <c r="AN467" s="4">
        <v>1</v>
      </c>
    </row>
    <row r="468" spans="1:40" x14ac:dyDescent="0.3">
      <c r="A468" s="4" t="s">
        <v>14</v>
      </c>
      <c r="B468" s="4">
        <v>148</v>
      </c>
      <c r="C468" s="4">
        <v>5030</v>
      </c>
      <c r="D468" s="4">
        <v>5</v>
      </c>
      <c r="E468" s="4" t="s">
        <v>5</v>
      </c>
      <c r="F468" s="4">
        <v>1</v>
      </c>
      <c r="G468" s="4">
        <v>172</v>
      </c>
      <c r="H468" s="4">
        <v>222</v>
      </c>
      <c r="I468" s="4">
        <v>198</v>
      </c>
      <c r="J468" s="4" t="s">
        <v>400</v>
      </c>
      <c r="K468" s="4">
        <v>336</v>
      </c>
      <c r="L468" s="4">
        <v>417</v>
      </c>
      <c r="M468" s="4">
        <v>4392</v>
      </c>
      <c r="N468" s="4">
        <v>537</v>
      </c>
      <c r="O468" s="4">
        <v>220</v>
      </c>
      <c r="P468" s="4">
        <v>200</v>
      </c>
      <c r="Q468" s="4">
        <v>1067</v>
      </c>
      <c r="R468" s="4">
        <v>124</v>
      </c>
      <c r="S468" s="4">
        <v>4735</v>
      </c>
      <c r="T468" s="4">
        <v>775</v>
      </c>
      <c r="U468" s="4">
        <v>735</v>
      </c>
      <c r="V468" s="4">
        <v>1803</v>
      </c>
      <c r="W468" s="4">
        <v>84</v>
      </c>
      <c r="X468" s="4">
        <v>1426</v>
      </c>
      <c r="Y468" s="4">
        <v>343</v>
      </c>
      <c r="Z468" s="4">
        <v>2175</v>
      </c>
      <c r="AA468" s="4" t="s">
        <v>20</v>
      </c>
      <c r="AB468" s="4">
        <v>7646</v>
      </c>
      <c r="AC468" s="4">
        <v>1037</v>
      </c>
      <c r="AD468" s="4">
        <v>119</v>
      </c>
      <c r="AE468" s="4">
        <v>1961</v>
      </c>
      <c r="AG468" s="4">
        <v>170</v>
      </c>
      <c r="AH468" s="4">
        <v>33</v>
      </c>
      <c r="AI468" s="4">
        <v>2</v>
      </c>
      <c r="AJ468" s="4" t="s">
        <v>9</v>
      </c>
      <c r="AK468" s="4">
        <v>339</v>
      </c>
      <c r="AL468" s="4">
        <v>73</v>
      </c>
      <c r="AM468" s="4">
        <v>194</v>
      </c>
      <c r="AN468" s="4">
        <v>69</v>
      </c>
    </row>
    <row r="469" spans="1:40" x14ac:dyDescent="0.3">
      <c r="A469" s="4" t="s">
        <v>15</v>
      </c>
      <c r="B469" s="4">
        <v>133</v>
      </c>
      <c r="C469" s="4">
        <v>3459</v>
      </c>
      <c r="D469" s="4">
        <v>2090</v>
      </c>
      <c r="E469" s="4" t="s">
        <v>167</v>
      </c>
      <c r="F469" s="4">
        <v>342</v>
      </c>
      <c r="G469" s="4">
        <v>131</v>
      </c>
      <c r="H469" s="4">
        <v>0</v>
      </c>
      <c r="I469" s="4">
        <v>138</v>
      </c>
      <c r="J469" s="4" t="s">
        <v>17</v>
      </c>
      <c r="K469" s="4">
        <v>98</v>
      </c>
      <c r="L469" s="4">
        <v>289</v>
      </c>
      <c r="M469" s="4">
        <v>3147</v>
      </c>
      <c r="N469" s="4">
        <v>310</v>
      </c>
      <c r="O469" s="4">
        <v>109</v>
      </c>
      <c r="P469" s="4">
        <v>1625</v>
      </c>
      <c r="Q469" s="4">
        <v>221</v>
      </c>
      <c r="R469" s="4">
        <v>2634</v>
      </c>
      <c r="S469" s="4">
        <v>2008</v>
      </c>
      <c r="T469" s="4">
        <v>539</v>
      </c>
      <c r="U469" s="4">
        <v>510</v>
      </c>
      <c r="V469" s="4">
        <v>601</v>
      </c>
      <c r="W469" s="4">
        <v>0</v>
      </c>
      <c r="X469" s="4">
        <v>479</v>
      </c>
      <c r="Y469" s="4">
        <v>0</v>
      </c>
      <c r="Z469" s="4">
        <v>1502</v>
      </c>
      <c r="AA469" s="4" t="s">
        <v>21</v>
      </c>
      <c r="AB469" s="4">
        <v>2655</v>
      </c>
      <c r="AC469" s="4">
        <v>603</v>
      </c>
      <c r="AD469" s="4">
        <v>99</v>
      </c>
      <c r="AE469" s="4">
        <v>665</v>
      </c>
      <c r="AG469" s="4">
        <v>1002</v>
      </c>
      <c r="AH469" s="4">
        <v>133</v>
      </c>
      <c r="AI469" s="4">
        <v>1856</v>
      </c>
      <c r="AJ469" s="4" t="s">
        <v>1182</v>
      </c>
      <c r="AK469" s="4">
        <v>127</v>
      </c>
      <c r="AL469" s="4">
        <v>11</v>
      </c>
      <c r="AM469" s="4">
        <v>1</v>
      </c>
      <c r="AN469" s="4">
        <v>0</v>
      </c>
    </row>
    <row r="470" spans="1:40" ht="18" x14ac:dyDescent="0.35">
      <c r="A470" s="4" t="s">
        <v>16</v>
      </c>
      <c r="B470" s="4">
        <v>0</v>
      </c>
      <c r="C470" s="4">
        <v>1571</v>
      </c>
      <c r="D470" s="4">
        <v>777</v>
      </c>
      <c r="E470" s="4" t="s">
        <v>23</v>
      </c>
      <c r="F470" s="4">
        <v>100</v>
      </c>
      <c r="G470" s="4">
        <v>0</v>
      </c>
      <c r="H470" s="4">
        <v>1189</v>
      </c>
      <c r="I470" s="4">
        <v>3227</v>
      </c>
      <c r="J470" s="4" t="s">
        <v>401</v>
      </c>
      <c r="K470" s="4">
        <v>238</v>
      </c>
      <c r="L470" s="4">
        <v>128</v>
      </c>
      <c r="M470" s="4">
        <v>1245</v>
      </c>
      <c r="N470" s="4">
        <v>227</v>
      </c>
      <c r="O470" s="4">
        <v>0</v>
      </c>
      <c r="P470" s="4">
        <v>417</v>
      </c>
      <c r="Q470" s="4">
        <v>159</v>
      </c>
      <c r="R470" s="4">
        <v>671</v>
      </c>
      <c r="S470" s="1" t="s">
        <v>0</v>
      </c>
      <c r="T470" s="4">
        <v>236</v>
      </c>
      <c r="U470" s="4">
        <v>225</v>
      </c>
      <c r="V470" s="4">
        <v>399</v>
      </c>
      <c r="W470" s="4">
        <v>667</v>
      </c>
      <c r="X470" s="4">
        <v>330</v>
      </c>
      <c r="Y470" s="4">
        <v>241</v>
      </c>
      <c r="Z470" s="4">
        <v>673</v>
      </c>
      <c r="AA470" s="4" t="s">
        <v>26</v>
      </c>
      <c r="AB470" s="4">
        <v>4942</v>
      </c>
      <c r="AC470" s="4">
        <v>434</v>
      </c>
      <c r="AD470" s="4">
        <v>640</v>
      </c>
      <c r="AE470" s="4">
        <v>472</v>
      </c>
      <c r="AG470" s="4">
        <v>6</v>
      </c>
      <c r="AH470" s="4">
        <v>1073</v>
      </c>
      <c r="AI470" s="4">
        <v>611</v>
      </c>
      <c r="AJ470" s="4" t="s">
        <v>1183</v>
      </c>
      <c r="AK470" s="4">
        <v>15</v>
      </c>
      <c r="AL470" s="4">
        <v>3</v>
      </c>
      <c r="AM470" s="4">
        <v>154</v>
      </c>
      <c r="AN470" s="4">
        <v>215</v>
      </c>
    </row>
    <row r="471" spans="1:40" ht="18" x14ac:dyDescent="0.35">
      <c r="A471" s="4" t="s">
        <v>17</v>
      </c>
      <c r="B471" s="4">
        <v>1301</v>
      </c>
      <c r="C471" s="1" t="s">
        <v>0</v>
      </c>
      <c r="D471" s="4">
        <v>456</v>
      </c>
      <c r="E471" s="4" t="s">
        <v>168</v>
      </c>
      <c r="F471" s="4">
        <v>41</v>
      </c>
      <c r="G471" s="4">
        <v>301</v>
      </c>
      <c r="H471" s="4">
        <v>1132</v>
      </c>
      <c r="I471" s="4">
        <v>965</v>
      </c>
      <c r="J471" s="4" t="s">
        <v>19</v>
      </c>
      <c r="K471" s="4">
        <v>970</v>
      </c>
      <c r="L471" s="4">
        <v>2755</v>
      </c>
      <c r="M471" s="1" t="s">
        <v>0</v>
      </c>
      <c r="N471" s="4">
        <v>1699</v>
      </c>
      <c r="O471" s="4">
        <v>327</v>
      </c>
      <c r="P471" s="4">
        <v>232</v>
      </c>
      <c r="Q471" s="4">
        <v>62</v>
      </c>
      <c r="R471" s="4">
        <v>481</v>
      </c>
      <c r="S471" s="2">
        <v>41219</v>
      </c>
      <c r="T471" s="4">
        <v>2168</v>
      </c>
      <c r="U471" s="4">
        <v>1786</v>
      </c>
      <c r="V471" s="4">
        <v>202</v>
      </c>
      <c r="W471" s="4">
        <v>465</v>
      </c>
      <c r="X471" s="4">
        <v>149</v>
      </c>
      <c r="Y471" s="4">
        <v>156</v>
      </c>
      <c r="Z471" s="4">
        <v>0</v>
      </c>
      <c r="AA471" s="4" t="s">
        <v>47</v>
      </c>
      <c r="AB471" s="4">
        <v>49</v>
      </c>
      <c r="AC471" s="4">
        <v>0</v>
      </c>
      <c r="AD471" s="4">
        <v>216</v>
      </c>
      <c r="AE471" s="4">
        <v>193</v>
      </c>
      <c r="AG471" s="4">
        <v>0</v>
      </c>
      <c r="AH471" s="4">
        <v>4</v>
      </c>
      <c r="AI471" s="4">
        <v>598</v>
      </c>
      <c r="AJ471" s="4" t="s">
        <v>1184</v>
      </c>
      <c r="AK471" s="4">
        <v>1</v>
      </c>
      <c r="AL471" s="4">
        <v>5</v>
      </c>
      <c r="AM471" s="4">
        <v>36</v>
      </c>
      <c r="AN471" s="4">
        <v>93</v>
      </c>
    </row>
    <row r="472" spans="1:40" ht="18" x14ac:dyDescent="0.35">
      <c r="A472" s="4" t="s">
        <v>18</v>
      </c>
      <c r="B472" s="4">
        <v>786</v>
      </c>
      <c r="C472" s="2">
        <v>41219</v>
      </c>
      <c r="D472" s="4">
        <v>321</v>
      </c>
      <c r="E472" s="4" t="s">
        <v>169</v>
      </c>
      <c r="F472" s="4">
        <v>59</v>
      </c>
      <c r="G472" s="4">
        <v>164</v>
      </c>
      <c r="H472" s="4">
        <v>57</v>
      </c>
      <c r="I472" s="4">
        <v>520</v>
      </c>
      <c r="J472" s="4" t="s">
        <v>20</v>
      </c>
      <c r="K472" s="4">
        <v>334</v>
      </c>
      <c r="L472" s="4">
        <v>808</v>
      </c>
      <c r="M472" s="2">
        <v>41219</v>
      </c>
      <c r="N472" s="4">
        <v>549</v>
      </c>
      <c r="O472" s="4">
        <v>222</v>
      </c>
      <c r="P472" s="4">
        <v>29</v>
      </c>
      <c r="Q472" s="4">
        <v>1456</v>
      </c>
      <c r="R472" s="4">
        <v>190</v>
      </c>
      <c r="S472" s="1" t="s">
        <v>1</v>
      </c>
      <c r="T472" s="4">
        <v>772</v>
      </c>
      <c r="U472" s="4">
        <v>733</v>
      </c>
      <c r="V472" s="4">
        <v>1384</v>
      </c>
      <c r="W472" s="4">
        <v>202</v>
      </c>
      <c r="X472" s="4">
        <v>2129</v>
      </c>
      <c r="Y472" s="4">
        <v>85</v>
      </c>
      <c r="Z472" s="4">
        <v>190</v>
      </c>
      <c r="AA472" s="4" t="s">
        <v>48</v>
      </c>
      <c r="AB472" s="4">
        <v>13359</v>
      </c>
      <c r="AC472" s="4">
        <v>1587</v>
      </c>
      <c r="AD472" s="4">
        <v>110</v>
      </c>
      <c r="AE472" s="4">
        <v>1961</v>
      </c>
      <c r="AG472" s="4">
        <v>346</v>
      </c>
      <c r="AH472" s="4">
        <v>0</v>
      </c>
      <c r="AI472" s="4">
        <v>13</v>
      </c>
      <c r="AJ472" s="4" t="s">
        <v>17</v>
      </c>
      <c r="AK472" s="4">
        <v>5</v>
      </c>
      <c r="AL472" s="4">
        <v>54</v>
      </c>
      <c r="AM472" s="4">
        <v>3</v>
      </c>
      <c r="AN472" s="4">
        <v>14</v>
      </c>
    </row>
    <row r="473" spans="1:40" ht="18" x14ac:dyDescent="0.35">
      <c r="A473" s="4" t="s">
        <v>19</v>
      </c>
      <c r="B473" s="4">
        <v>515</v>
      </c>
      <c r="C473" s="1" t="s">
        <v>1</v>
      </c>
      <c r="D473" s="4">
        <v>1306</v>
      </c>
      <c r="E473" s="4" t="s">
        <v>170</v>
      </c>
      <c r="F473" s="4">
        <v>1024</v>
      </c>
      <c r="G473" s="4">
        <v>137</v>
      </c>
      <c r="H473" s="4">
        <v>0</v>
      </c>
      <c r="I473" s="4">
        <v>445</v>
      </c>
      <c r="J473" s="4" t="s">
        <v>21</v>
      </c>
      <c r="K473" s="4">
        <v>171</v>
      </c>
      <c r="L473" s="4">
        <v>501</v>
      </c>
      <c r="M473" s="1" t="s">
        <v>1</v>
      </c>
      <c r="N473" s="4">
        <v>309</v>
      </c>
      <c r="O473" s="4">
        <v>105</v>
      </c>
      <c r="P473" s="4">
        <v>154</v>
      </c>
      <c r="Q473" s="4">
        <v>478</v>
      </c>
      <c r="R473" s="4">
        <v>934</v>
      </c>
      <c r="S473" s="3" t="s">
        <v>621</v>
      </c>
      <c r="T473" s="4">
        <v>531</v>
      </c>
      <c r="U473" s="4">
        <v>494</v>
      </c>
      <c r="V473" s="4">
        <v>549</v>
      </c>
      <c r="W473" s="4">
        <v>12973</v>
      </c>
      <c r="X473" s="4">
        <v>672</v>
      </c>
      <c r="Y473" s="4">
        <v>0</v>
      </c>
      <c r="Z473" s="4">
        <v>121</v>
      </c>
      <c r="AA473" s="4" t="s">
        <v>49</v>
      </c>
      <c r="AB473" s="4">
        <v>6563</v>
      </c>
      <c r="AC473" s="4">
        <v>765</v>
      </c>
      <c r="AD473" s="4">
        <v>106</v>
      </c>
      <c r="AE473" s="4">
        <v>659</v>
      </c>
      <c r="AG473" s="4">
        <v>217</v>
      </c>
      <c r="AH473" s="4">
        <v>1928</v>
      </c>
      <c r="AI473" s="4">
        <v>3256</v>
      </c>
      <c r="AJ473" s="4" t="s">
        <v>1185</v>
      </c>
      <c r="AK473" s="4">
        <v>106</v>
      </c>
      <c r="AL473" s="4">
        <v>0</v>
      </c>
      <c r="AM473" s="4">
        <v>0</v>
      </c>
      <c r="AN473" s="4">
        <v>79</v>
      </c>
    </row>
    <row r="474" spans="1:40" x14ac:dyDescent="0.3">
      <c r="A474" s="4" t="s">
        <v>20</v>
      </c>
      <c r="B474" s="4">
        <v>0</v>
      </c>
      <c r="C474" s="3" t="s">
        <v>2</v>
      </c>
      <c r="D474" s="4">
        <v>360</v>
      </c>
      <c r="E474" s="4" t="s">
        <v>23</v>
      </c>
      <c r="F474" s="4">
        <v>445</v>
      </c>
      <c r="G474" s="4">
        <v>0</v>
      </c>
      <c r="H474" s="4">
        <v>1412</v>
      </c>
      <c r="I474" s="4">
        <v>3227</v>
      </c>
      <c r="J474" s="4" t="s">
        <v>26</v>
      </c>
      <c r="K474" s="4">
        <v>163</v>
      </c>
      <c r="L474" s="4">
        <v>307</v>
      </c>
      <c r="M474" s="3" t="s">
        <v>2</v>
      </c>
      <c r="N474" s="4">
        <v>240</v>
      </c>
      <c r="O474" s="4">
        <v>0</v>
      </c>
      <c r="P474" s="4">
        <v>2</v>
      </c>
      <c r="Q474" s="4">
        <v>321</v>
      </c>
      <c r="R474" s="4">
        <v>229</v>
      </c>
      <c r="S474" s="3" t="s">
        <v>622</v>
      </c>
      <c r="T474" s="4">
        <v>241</v>
      </c>
      <c r="U474" s="4">
        <v>239</v>
      </c>
      <c r="V474" s="4">
        <v>370</v>
      </c>
      <c r="W474" s="4">
        <v>6585</v>
      </c>
      <c r="X474" s="4">
        <v>445</v>
      </c>
      <c r="Y474" s="4">
        <v>594</v>
      </c>
      <c r="Z474" s="4">
        <v>69</v>
      </c>
      <c r="AA474" s="4" t="s">
        <v>50</v>
      </c>
      <c r="AB474" s="4">
        <v>6274</v>
      </c>
      <c r="AC474" s="4">
        <v>822</v>
      </c>
      <c r="AD474" s="4">
        <v>1024</v>
      </c>
      <c r="AE474" s="4">
        <v>471</v>
      </c>
      <c r="AG474" s="4">
        <v>127</v>
      </c>
      <c r="AH474" s="4">
        <v>1188</v>
      </c>
      <c r="AI474" s="4">
        <v>1430</v>
      </c>
      <c r="AJ474" s="4" t="s">
        <v>19</v>
      </c>
      <c r="AK474" s="4">
        <v>0</v>
      </c>
      <c r="AL474" s="4">
        <v>202</v>
      </c>
      <c r="AM474" s="4">
        <v>199</v>
      </c>
      <c r="AN474" s="4">
        <v>0</v>
      </c>
    </row>
    <row r="475" spans="1:40" x14ac:dyDescent="0.3">
      <c r="A475" s="4" t="s">
        <v>21</v>
      </c>
      <c r="B475" s="4">
        <v>1281</v>
      </c>
      <c r="C475" s="3" t="s">
        <v>97</v>
      </c>
      <c r="D475" s="4">
        <v>203</v>
      </c>
      <c r="E475" s="4" t="s">
        <v>171</v>
      </c>
      <c r="F475" s="4">
        <v>176</v>
      </c>
      <c r="G475" s="4">
        <v>718</v>
      </c>
      <c r="H475" s="4">
        <v>916</v>
      </c>
      <c r="I475" s="4">
        <v>961</v>
      </c>
      <c r="J475" s="4" t="s">
        <v>47</v>
      </c>
      <c r="K475" s="4">
        <v>1304</v>
      </c>
      <c r="L475" s="4">
        <v>2755</v>
      </c>
      <c r="M475" s="3" t="s">
        <v>459</v>
      </c>
      <c r="N475" s="4">
        <v>0</v>
      </c>
      <c r="O475" s="4">
        <v>445</v>
      </c>
      <c r="P475" s="4">
        <v>1625</v>
      </c>
      <c r="Q475" s="4">
        <v>157</v>
      </c>
      <c r="R475" s="4">
        <v>189</v>
      </c>
      <c r="S475" s="3" t="s">
        <v>301</v>
      </c>
      <c r="T475" s="4">
        <v>2643</v>
      </c>
      <c r="U475" s="4">
        <v>1590</v>
      </c>
      <c r="V475" s="4">
        <v>179</v>
      </c>
      <c r="W475" s="4">
        <v>4432</v>
      </c>
      <c r="X475" s="4">
        <v>227</v>
      </c>
      <c r="Y475" s="4">
        <v>408</v>
      </c>
      <c r="Z475" s="4">
        <v>0</v>
      </c>
      <c r="AA475" s="4" t="s">
        <v>21</v>
      </c>
      <c r="AB475" s="4">
        <v>289</v>
      </c>
      <c r="AC475" s="4">
        <v>0</v>
      </c>
      <c r="AD475" s="4">
        <v>246</v>
      </c>
      <c r="AE475" s="4">
        <v>188</v>
      </c>
      <c r="AG475" s="4">
        <v>2</v>
      </c>
      <c r="AH475" s="4">
        <v>734</v>
      </c>
      <c r="AI475" s="4">
        <v>199</v>
      </c>
      <c r="AJ475" s="4" t="s">
        <v>20</v>
      </c>
      <c r="AK475" s="4">
        <v>339</v>
      </c>
      <c r="AL475" s="4">
        <v>44</v>
      </c>
      <c r="AM475" s="4">
        <v>69</v>
      </c>
      <c r="AN475" s="4">
        <v>82</v>
      </c>
    </row>
    <row r="476" spans="1:40" ht="18" x14ac:dyDescent="0.35">
      <c r="A476" s="4" t="s">
        <v>26</v>
      </c>
      <c r="B476" s="4">
        <v>322</v>
      </c>
      <c r="C476" s="3" t="s">
        <v>54</v>
      </c>
      <c r="D476" s="4">
        <v>155</v>
      </c>
      <c r="E476" s="4" t="s">
        <v>172</v>
      </c>
      <c r="F476" s="4">
        <v>267</v>
      </c>
      <c r="G476" s="4">
        <v>376</v>
      </c>
      <c r="H476" s="4">
        <v>496</v>
      </c>
      <c r="I476" s="4">
        <v>551</v>
      </c>
      <c r="J476" s="4" t="s">
        <v>48</v>
      </c>
      <c r="K476" s="4">
        <v>493</v>
      </c>
      <c r="L476" s="4">
        <v>809</v>
      </c>
      <c r="M476" s="3" t="s">
        <v>299</v>
      </c>
      <c r="N476" s="4">
        <v>981</v>
      </c>
      <c r="O476" s="4">
        <v>316</v>
      </c>
      <c r="P476" s="4">
        <v>407</v>
      </c>
      <c r="Q476" s="4">
        <v>1456</v>
      </c>
      <c r="R476" s="4">
        <v>40</v>
      </c>
      <c r="S476" s="4" t="s">
        <v>5</v>
      </c>
      <c r="T476" s="4">
        <v>1089</v>
      </c>
      <c r="U476" s="4">
        <v>544</v>
      </c>
      <c r="V476" s="4">
        <v>1384</v>
      </c>
      <c r="W476" s="4">
        <v>2153</v>
      </c>
      <c r="X476" s="4">
        <v>2129</v>
      </c>
      <c r="Y476" s="4">
        <v>186</v>
      </c>
      <c r="Z476" s="4">
        <v>195</v>
      </c>
      <c r="AA476" s="4" t="s">
        <v>26</v>
      </c>
      <c r="AB476" s="1" t="s">
        <v>0</v>
      </c>
      <c r="AC476" s="4">
        <v>1546</v>
      </c>
      <c r="AD476" s="4">
        <v>139</v>
      </c>
      <c r="AE476" s="4">
        <v>1210</v>
      </c>
      <c r="AG476" s="4">
        <v>0</v>
      </c>
      <c r="AH476" s="4">
        <v>6</v>
      </c>
      <c r="AI476" s="4">
        <v>1229</v>
      </c>
      <c r="AJ476" s="4" t="s">
        <v>21</v>
      </c>
      <c r="AK476" s="4">
        <v>96</v>
      </c>
      <c r="AL476" s="4">
        <v>39</v>
      </c>
      <c r="AM476" s="6">
        <v>0.34670000000000001</v>
      </c>
      <c r="AN476" s="4">
        <v>33</v>
      </c>
    </row>
    <row r="477" spans="1:40" ht="18" x14ac:dyDescent="0.35">
      <c r="A477" s="4" t="s">
        <v>47</v>
      </c>
      <c r="B477" s="4">
        <v>959</v>
      </c>
      <c r="C477" s="4" t="s">
        <v>5</v>
      </c>
      <c r="D477" s="4">
        <v>2</v>
      </c>
      <c r="E477" s="4" t="s">
        <v>173</v>
      </c>
      <c r="F477" s="4">
        <v>2</v>
      </c>
      <c r="G477" s="4">
        <v>342</v>
      </c>
      <c r="H477" s="4">
        <v>0</v>
      </c>
      <c r="I477" s="4">
        <v>410</v>
      </c>
      <c r="J477" s="4" t="s">
        <v>49</v>
      </c>
      <c r="K477" s="4">
        <v>153</v>
      </c>
      <c r="L477" s="4">
        <v>502</v>
      </c>
      <c r="M477" s="4" t="s">
        <v>5</v>
      </c>
      <c r="N477" s="4">
        <v>652</v>
      </c>
      <c r="O477" s="4">
        <v>129</v>
      </c>
      <c r="P477" s="4">
        <v>242</v>
      </c>
      <c r="Q477" s="4">
        <v>475</v>
      </c>
      <c r="R477" s="4">
        <v>926</v>
      </c>
      <c r="S477" s="4" t="s">
        <v>623</v>
      </c>
      <c r="T477" s="4">
        <v>782</v>
      </c>
      <c r="U477" s="4">
        <v>371</v>
      </c>
      <c r="V477" s="4">
        <v>552</v>
      </c>
      <c r="X477" s="4">
        <v>674</v>
      </c>
      <c r="Y477" s="4">
        <v>13632</v>
      </c>
      <c r="Z477" s="4">
        <v>130</v>
      </c>
      <c r="AA477" s="4" t="s">
        <v>47</v>
      </c>
      <c r="AB477" s="2">
        <v>41219</v>
      </c>
      <c r="AC477" s="4">
        <v>826</v>
      </c>
      <c r="AD477" s="4">
        <v>107</v>
      </c>
      <c r="AE477" s="4">
        <v>521</v>
      </c>
      <c r="AG477" s="4">
        <v>337</v>
      </c>
      <c r="AH477" s="4">
        <v>0</v>
      </c>
      <c r="AI477" s="4">
        <v>2</v>
      </c>
      <c r="AJ477" s="4" t="s">
        <v>22</v>
      </c>
      <c r="AK477" s="4">
        <v>94</v>
      </c>
      <c r="AL477" s="4">
        <v>5</v>
      </c>
      <c r="AM477" s="4">
        <v>199</v>
      </c>
      <c r="AN477" s="4">
        <v>3</v>
      </c>
    </row>
    <row r="478" spans="1:40" ht="18" x14ac:dyDescent="0.35">
      <c r="A478" s="4" t="s">
        <v>48</v>
      </c>
      <c r="B478" s="4">
        <v>13975</v>
      </c>
      <c r="C478" s="4" t="s">
        <v>98</v>
      </c>
      <c r="D478" s="4">
        <v>1306</v>
      </c>
      <c r="E478" s="4" t="s">
        <v>174</v>
      </c>
      <c r="F478" s="4">
        <v>1024</v>
      </c>
      <c r="G478" s="4">
        <v>0</v>
      </c>
      <c r="H478" s="4">
        <v>144</v>
      </c>
      <c r="I478" s="4">
        <v>2540</v>
      </c>
      <c r="J478" s="4" t="s">
        <v>233</v>
      </c>
      <c r="K478" s="4">
        <v>340</v>
      </c>
      <c r="L478" s="4">
        <v>307</v>
      </c>
      <c r="M478" s="4" t="s">
        <v>460</v>
      </c>
      <c r="N478" s="4">
        <v>329</v>
      </c>
      <c r="O478" s="4">
        <v>0</v>
      </c>
      <c r="P478" s="4">
        <v>165</v>
      </c>
      <c r="Q478" s="4">
        <v>334</v>
      </c>
      <c r="R478" s="4">
        <v>322</v>
      </c>
      <c r="S478" s="4" t="s">
        <v>624</v>
      </c>
      <c r="T478" s="4">
        <v>307</v>
      </c>
      <c r="U478" s="4">
        <v>173</v>
      </c>
      <c r="V478" s="4">
        <v>371</v>
      </c>
      <c r="X478" s="4">
        <v>455</v>
      </c>
      <c r="Y478" s="4">
        <v>7129</v>
      </c>
      <c r="Z478" s="4">
        <v>65</v>
      </c>
      <c r="AA478" s="4" t="s">
        <v>48</v>
      </c>
      <c r="AB478" s="1" t="s">
        <v>1</v>
      </c>
      <c r="AC478" s="4">
        <v>720</v>
      </c>
      <c r="AD478" s="4">
        <v>1024</v>
      </c>
      <c r="AE478" s="4">
        <v>410</v>
      </c>
      <c r="AG478" s="4">
        <v>146</v>
      </c>
      <c r="AH478" s="4">
        <v>199</v>
      </c>
      <c r="AI478" s="4">
        <v>3256</v>
      </c>
      <c r="AJ478" s="4" t="s">
        <v>23</v>
      </c>
      <c r="AK478" s="4">
        <v>2</v>
      </c>
      <c r="AL478" s="4">
        <v>184</v>
      </c>
      <c r="AM478" s="4">
        <v>67</v>
      </c>
      <c r="AN478" s="4">
        <v>0</v>
      </c>
    </row>
    <row r="479" spans="1:40" x14ac:dyDescent="0.3">
      <c r="A479" s="4" t="s">
        <v>49</v>
      </c>
      <c r="B479" s="4">
        <v>8351</v>
      </c>
      <c r="C479" s="4" t="s">
        <v>99</v>
      </c>
      <c r="D479" s="4">
        <v>346</v>
      </c>
      <c r="E479" s="4" t="s">
        <v>175</v>
      </c>
      <c r="F479" s="4">
        <v>439</v>
      </c>
      <c r="G479" s="4">
        <v>711</v>
      </c>
      <c r="H479" s="4">
        <v>139</v>
      </c>
      <c r="I479" s="4">
        <v>729</v>
      </c>
      <c r="J479" s="4">
        <v>1151</v>
      </c>
      <c r="K479" s="4">
        <v>1304</v>
      </c>
      <c r="L479" s="4">
        <v>1434</v>
      </c>
      <c r="M479" s="4" t="s">
        <v>461</v>
      </c>
      <c r="N479" s="4">
        <v>0</v>
      </c>
      <c r="O479" s="4">
        <v>447</v>
      </c>
      <c r="P479" s="4">
        <v>1907</v>
      </c>
      <c r="Q479" s="4">
        <v>141</v>
      </c>
      <c r="R479" s="4">
        <v>258</v>
      </c>
      <c r="S479" s="4" t="s">
        <v>625</v>
      </c>
      <c r="T479" s="4">
        <v>2643</v>
      </c>
      <c r="U479" s="4">
        <v>1590</v>
      </c>
      <c r="V479" s="4">
        <v>181</v>
      </c>
      <c r="X479" s="4">
        <v>219</v>
      </c>
      <c r="Y479" s="4">
        <v>4786</v>
      </c>
      <c r="Z479" s="4">
        <v>0</v>
      </c>
      <c r="AA479" s="4" t="s">
        <v>49</v>
      </c>
      <c r="AB479" s="3" t="s">
        <v>2</v>
      </c>
      <c r="AC479" s="4">
        <v>0</v>
      </c>
      <c r="AD479" s="4">
        <v>241</v>
      </c>
      <c r="AE479" s="4">
        <v>111</v>
      </c>
      <c r="AG479" s="4">
        <v>34</v>
      </c>
      <c r="AH479" s="4">
        <v>56</v>
      </c>
      <c r="AI479" s="4">
        <v>1261</v>
      </c>
      <c r="AJ479" s="4" t="s">
        <v>66</v>
      </c>
      <c r="AK479" s="4">
        <v>141</v>
      </c>
      <c r="AL479" s="4">
        <v>85</v>
      </c>
      <c r="AM479" s="4">
        <v>4</v>
      </c>
      <c r="AN479" s="4">
        <v>0</v>
      </c>
    </row>
    <row r="480" spans="1:40" x14ac:dyDescent="0.3">
      <c r="A480" s="4" t="s">
        <v>52</v>
      </c>
      <c r="B480" s="4">
        <v>4523</v>
      </c>
      <c r="C480" s="4" t="s">
        <v>100</v>
      </c>
      <c r="D480" s="4">
        <v>206</v>
      </c>
      <c r="E480" s="4" t="s">
        <v>23</v>
      </c>
      <c r="F480" s="4">
        <v>210</v>
      </c>
      <c r="G480" s="4">
        <v>366</v>
      </c>
      <c r="H480" s="4">
        <v>5</v>
      </c>
      <c r="I480" s="4">
        <v>406</v>
      </c>
      <c r="J480" s="4">
        <v>386</v>
      </c>
      <c r="K480" s="4">
        <v>470</v>
      </c>
      <c r="L480" s="4">
        <v>565</v>
      </c>
      <c r="M480" s="4" t="s">
        <v>9</v>
      </c>
      <c r="N480" s="4">
        <v>995</v>
      </c>
      <c r="O480" s="4">
        <v>322</v>
      </c>
      <c r="P480" s="4">
        <v>695</v>
      </c>
      <c r="Q480" s="4">
        <v>1725</v>
      </c>
      <c r="R480" s="4">
        <v>64</v>
      </c>
      <c r="S480" s="4" t="s">
        <v>626</v>
      </c>
      <c r="T480" s="4">
        <v>1089</v>
      </c>
      <c r="U480" s="4">
        <v>539</v>
      </c>
      <c r="V480" s="4">
        <v>1393</v>
      </c>
      <c r="X480" s="4">
        <v>0</v>
      </c>
      <c r="Y480" s="4">
        <v>2343</v>
      </c>
      <c r="Z480" s="4">
        <v>334</v>
      </c>
      <c r="AA480" s="4" t="s">
        <v>52</v>
      </c>
      <c r="AB480" s="3" t="s">
        <v>854</v>
      </c>
      <c r="AC480" s="4">
        <v>245</v>
      </c>
      <c r="AD480" s="4">
        <v>133</v>
      </c>
      <c r="AE480" s="4">
        <v>1210</v>
      </c>
      <c r="AG480" s="4">
        <v>157</v>
      </c>
      <c r="AH480" s="4">
        <v>6</v>
      </c>
      <c r="AI480" s="4">
        <v>1234</v>
      </c>
      <c r="AJ480" s="4" t="s">
        <v>25</v>
      </c>
      <c r="AK480" s="4">
        <v>72</v>
      </c>
      <c r="AL480" s="4">
        <v>21</v>
      </c>
      <c r="AM480" s="4">
        <v>42</v>
      </c>
      <c r="AN480" s="4">
        <v>30</v>
      </c>
    </row>
    <row r="481" spans="1:40" x14ac:dyDescent="0.3">
      <c r="A481" s="4" t="s">
        <v>21</v>
      </c>
      <c r="B481" s="4">
        <v>3828</v>
      </c>
      <c r="C481" s="4" t="s">
        <v>101</v>
      </c>
      <c r="D481" s="4">
        <v>140</v>
      </c>
      <c r="E481" s="4" t="s">
        <v>176</v>
      </c>
      <c r="F481" s="4">
        <v>229</v>
      </c>
      <c r="G481" s="4">
        <v>345</v>
      </c>
      <c r="H481" s="4">
        <v>0</v>
      </c>
      <c r="I481" s="4">
        <v>323</v>
      </c>
      <c r="J481" s="4">
        <v>207</v>
      </c>
      <c r="K481" s="4">
        <v>282</v>
      </c>
      <c r="L481" s="4">
        <v>369</v>
      </c>
      <c r="M481" s="4" t="s">
        <v>462</v>
      </c>
      <c r="N481" s="4">
        <v>672</v>
      </c>
      <c r="O481" s="4">
        <v>125</v>
      </c>
      <c r="P481" s="4">
        <v>446</v>
      </c>
      <c r="Q481" s="4">
        <v>715</v>
      </c>
      <c r="R481" s="4">
        <v>1121</v>
      </c>
      <c r="S481" s="4" t="s">
        <v>627</v>
      </c>
      <c r="T481" s="4">
        <v>773</v>
      </c>
      <c r="U481" s="4">
        <v>343</v>
      </c>
      <c r="V481" s="4">
        <v>407</v>
      </c>
      <c r="X481" s="4">
        <v>732</v>
      </c>
      <c r="Z481" s="4">
        <v>225</v>
      </c>
      <c r="AA481" s="4">
        <v>1681</v>
      </c>
      <c r="AB481" s="3" t="s">
        <v>492</v>
      </c>
      <c r="AC481" s="4">
        <v>104</v>
      </c>
      <c r="AD481" s="4">
        <v>108</v>
      </c>
      <c r="AE481" s="4">
        <v>519</v>
      </c>
      <c r="AG481" s="4">
        <v>0</v>
      </c>
      <c r="AH481" s="4">
        <v>7</v>
      </c>
      <c r="AI481" s="4">
        <v>27</v>
      </c>
      <c r="AJ481" s="4" t="s">
        <v>21</v>
      </c>
      <c r="AK481" s="4">
        <v>4</v>
      </c>
      <c r="AL481" s="4">
        <v>2</v>
      </c>
      <c r="AM481" s="4">
        <v>19</v>
      </c>
      <c r="AN481" s="4">
        <v>0</v>
      </c>
    </row>
    <row r="482" spans="1:40" x14ac:dyDescent="0.3">
      <c r="A482" s="4" t="s">
        <v>26</v>
      </c>
      <c r="B482" s="4">
        <v>13975</v>
      </c>
      <c r="C482" s="4" t="s">
        <v>23</v>
      </c>
      <c r="D482" s="4">
        <v>1830</v>
      </c>
      <c r="E482" s="4" t="s">
        <v>177</v>
      </c>
      <c r="F482" s="4">
        <v>1099</v>
      </c>
      <c r="G482" s="4">
        <v>12648</v>
      </c>
      <c r="H482" s="4">
        <v>546</v>
      </c>
      <c r="I482" s="4">
        <v>2540</v>
      </c>
      <c r="J482" s="4">
        <v>179</v>
      </c>
      <c r="K482" s="4">
        <v>188</v>
      </c>
      <c r="L482" s="4">
        <v>196</v>
      </c>
      <c r="M482" s="4" t="s">
        <v>463</v>
      </c>
      <c r="N482" s="4">
        <v>323</v>
      </c>
      <c r="O482" s="4">
        <v>11634</v>
      </c>
      <c r="P482" s="4">
        <v>46</v>
      </c>
      <c r="Q482" s="4">
        <v>521</v>
      </c>
      <c r="R482" s="4">
        <v>171</v>
      </c>
      <c r="S482" s="4" t="s">
        <v>538</v>
      </c>
      <c r="T482" s="4">
        <v>316</v>
      </c>
      <c r="U482" s="4">
        <v>196</v>
      </c>
      <c r="V482" s="4">
        <v>295</v>
      </c>
      <c r="X482" s="4">
        <v>518</v>
      </c>
      <c r="Z482" s="4">
        <v>109</v>
      </c>
      <c r="AA482" s="4">
        <v>836</v>
      </c>
      <c r="AB482" s="4" t="s">
        <v>5</v>
      </c>
      <c r="AC482" s="4">
        <v>141</v>
      </c>
      <c r="AD482" s="4">
        <v>2455</v>
      </c>
      <c r="AE482" s="4">
        <v>408</v>
      </c>
      <c r="AG482" s="4">
        <v>0</v>
      </c>
      <c r="AH482" s="4">
        <v>129</v>
      </c>
      <c r="AI482" s="4">
        <v>135</v>
      </c>
      <c r="AJ482" s="4" t="s">
        <v>26</v>
      </c>
      <c r="AK482" s="4">
        <v>1</v>
      </c>
      <c r="AL482" s="4">
        <v>4</v>
      </c>
      <c r="AM482" s="4">
        <v>2</v>
      </c>
      <c r="AN482" s="4">
        <v>82</v>
      </c>
    </row>
    <row r="483" spans="1:40" x14ac:dyDescent="0.3">
      <c r="A483" s="4" t="s">
        <v>47</v>
      </c>
      <c r="B483" s="4">
        <v>8248</v>
      </c>
      <c r="C483" s="4" t="s">
        <v>102</v>
      </c>
      <c r="D483" s="4">
        <v>533</v>
      </c>
      <c r="E483" s="4" t="s">
        <v>17</v>
      </c>
      <c r="F483" s="4">
        <v>471</v>
      </c>
      <c r="G483" s="4">
        <v>6043</v>
      </c>
      <c r="H483" s="4">
        <v>337</v>
      </c>
      <c r="I483" s="4">
        <v>729</v>
      </c>
      <c r="J483" s="4">
        <v>2114</v>
      </c>
      <c r="K483" s="4">
        <v>1300</v>
      </c>
      <c r="L483" s="4">
        <v>1434</v>
      </c>
      <c r="M483" s="4" t="s">
        <v>464</v>
      </c>
      <c r="N483" s="4">
        <v>0</v>
      </c>
      <c r="O483" s="4">
        <v>5036</v>
      </c>
      <c r="P483" s="4">
        <v>200</v>
      </c>
      <c r="Q483" s="4">
        <v>194</v>
      </c>
      <c r="R483" s="4">
        <v>115</v>
      </c>
      <c r="S483" s="4" t="s">
        <v>628</v>
      </c>
      <c r="T483" s="4">
        <v>1492</v>
      </c>
      <c r="U483" s="4">
        <v>1943</v>
      </c>
      <c r="V483" s="4">
        <v>112</v>
      </c>
      <c r="X483" s="4">
        <v>214</v>
      </c>
      <c r="Z483" s="4">
        <v>0</v>
      </c>
      <c r="AA483" s="4">
        <v>412</v>
      </c>
      <c r="AB483" s="4" t="s">
        <v>855</v>
      </c>
      <c r="AC483" s="4">
        <v>0</v>
      </c>
      <c r="AD483" s="4">
        <v>781</v>
      </c>
      <c r="AE483" s="4">
        <v>111</v>
      </c>
      <c r="AG483" s="4">
        <v>6</v>
      </c>
      <c r="AH483" s="4">
        <v>1</v>
      </c>
      <c r="AI483" s="4">
        <v>55</v>
      </c>
      <c r="AJ483" s="4" t="s">
        <v>27</v>
      </c>
      <c r="AK483" s="4">
        <v>1</v>
      </c>
      <c r="AL483" s="4">
        <v>57</v>
      </c>
      <c r="AM483" s="4">
        <v>0</v>
      </c>
      <c r="AN483" s="4">
        <v>33</v>
      </c>
    </row>
    <row r="484" spans="1:40" x14ac:dyDescent="0.3">
      <c r="A484" s="4" t="s">
        <v>48</v>
      </c>
      <c r="B484" s="4">
        <v>2499</v>
      </c>
      <c r="C484" s="4" t="s">
        <v>103</v>
      </c>
      <c r="D484" s="4">
        <v>321</v>
      </c>
      <c r="E484" s="4" t="s">
        <v>178</v>
      </c>
      <c r="F484" s="4">
        <v>173</v>
      </c>
      <c r="G484" s="4">
        <v>3271</v>
      </c>
      <c r="H484" s="4">
        <v>209</v>
      </c>
      <c r="I484" s="4">
        <v>420</v>
      </c>
      <c r="J484" s="4">
        <v>711</v>
      </c>
      <c r="K484" s="4">
        <v>570</v>
      </c>
      <c r="L484" s="4">
        <v>561</v>
      </c>
      <c r="M484" s="4" t="s">
        <v>465</v>
      </c>
      <c r="N484" s="4">
        <v>254</v>
      </c>
      <c r="O484" s="4">
        <v>3498</v>
      </c>
      <c r="P484" s="4">
        <v>3</v>
      </c>
      <c r="Q484" s="4">
        <v>1725</v>
      </c>
      <c r="R484" s="4">
        <v>56</v>
      </c>
      <c r="S484" s="4" t="s">
        <v>538</v>
      </c>
      <c r="T484" s="4">
        <v>537</v>
      </c>
      <c r="U484" s="4">
        <v>816</v>
      </c>
      <c r="V484" s="4">
        <v>1393</v>
      </c>
      <c r="X484" s="4">
        <v>0</v>
      </c>
      <c r="Z484" s="4">
        <v>330</v>
      </c>
      <c r="AA484" s="4">
        <v>424</v>
      </c>
      <c r="AB484" s="4" t="s">
        <v>9</v>
      </c>
      <c r="AC484" s="4">
        <v>230</v>
      </c>
      <c r="AD484" s="4">
        <v>519</v>
      </c>
      <c r="AE484" s="4">
        <v>2165</v>
      </c>
      <c r="AG484" s="4">
        <v>2</v>
      </c>
      <c r="AH484" s="4">
        <v>0</v>
      </c>
      <c r="AI484" s="4">
        <v>7</v>
      </c>
      <c r="AJ484" s="4" t="s">
        <v>28</v>
      </c>
      <c r="AK484" s="4">
        <v>66</v>
      </c>
      <c r="AL484" s="4">
        <v>1</v>
      </c>
      <c r="AM484" s="4">
        <v>289</v>
      </c>
      <c r="AN484" s="4">
        <v>2</v>
      </c>
    </row>
    <row r="485" spans="1:40" x14ac:dyDescent="0.3">
      <c r="A485" s="4" t="s">
        <v>49</v>
      </c>
      <c r="B485" s="4">
        <v>5749</v>
      </c>
      <c r="C485" s="4" t="s">
        <v>104</v>
      </c>
      <c r="D485" s="4">
        <v>210</v>
      </c>
      <c r="E485" s="4" t="s">
        <v>19</v>
      </c>
      <c r="F485" s="4">
        <v>297</v>
      </c>
      <c r="G485" s="4">
        <v>2772</v>
      </c>
      <c r="H485" s="4">
        <v>0</v>
      </c>
      <c r="I485" s="4">
        <v>309</v>
      </c>
      <c r="J485" s="4">
        <v>403</v>
      </c>
      <c r="K485" s="4">
        <v>176</v>
      </c>
      <c r="L485" s="4">
        <v>371</v>
      </c>
      <c r="M485" s="4" t="s">
        <v>466</v>
      </c>
      <c r="N485" s="4">
        <v>166</v>
      </c>
      <c r="O485" s="4">
        <v>1538</v>
      </c>
      <c r="P485" s="4">
        <v>1907</v>
      </c>
      <c r="Q485" s="4">
        <v>704</v>
      </c>
      <c r="R485" s="4">
        <v>1875</v>
      </c>
      <c r="S485" s="4" t="s">
        <v>629</v>
      </c>
      <c r="T485" s="4">
        <v>402</v>
      </c>
      <c r="U485" s="4">
        <v>565</v>
      </c>
      <c r="V485" s="4">
        <v>410</v>
      </c>
      <c r="X485" s="4">
        <v>737</v>
      </c>
      <c r="Z485" s="4">
        <v>215</v>
      </c>
      <c r="AA485" s="4">
        <v>1681</v>
      </c>
      <c r="AB485" s="4" t="s">
        <v>856</v>
      </c>
      <c r="AC485" s="4">
        <v>117</v>
      </c>
      <c r="AD485" s="4">
        <v>262</v>
      </c>
      <c r="AE485" s="4">
        <v>744</v>
      </c>
      <c r="AG485" s="4">
        <v>4</v>
      </c>
      <c r="AH485" s="4">
        <v>121</v>
      </c>
      <c r="AI485" s="4">
        <v>48</v>
      </c>
      <c r="AJ485" s="4" t="s">
        <v>29</v>
      </c>
      <c r="AK485" s="4">
        <v>0</v>
      </c>
      <c r="AL485" s="4">
        <v>184</v>
      </c>
      <c r="AM485" s="4">
        <v>106</v>
      </c>
      <c r="AN485" s="4">
        <v>31</v>
      </c>
    </row>
    <row r="486" spans="1:40" ht="18" x14ac:dyDescent="0.35">
      <c r="A486" s="4" t="s">
        <v>53</v>
      </c>
      <c r="B486" s="1" t="s">
        <v>0</v>
      </c>
      <c r="C486" s="4" t="s">
        <v>17</v>
      </c>
      <c r="D486" s="4">
        <v>2</v>
      </c>
      <c r="E486" s="4" t="s">
        <v>20</v>
      </c>
      <c r="F486" s="4">
        <v>1</v>
      </c>
      <c r="G486" s="4">
        <v>12648</v>
      </c>
      <c r="H486" s="4">
        <v>440</v>
      </c>
      <c r="I486" s="4">
        <v>0</v>
      </c>
      <c r="J486" s="4">
        <v>308</v>
      </c>
      <c r="K486" s="4">
        <v>394</v>
      </c>
      <c r="L486" s="4">
        <v>190</v>
      </c>
      <c r="M486" s="4" t="s">
        <v>17</v>
      </c>
      <c r="N486" s="4">
        <v>88</v>
      </c>
      <c r="O486" s="4">
        <v>11634</v>
      </c>
      <c r="P486" s="4">
        <v>679</v>
      </c>
      <c r="Q486" s="4">
        <v>522</v>
      </c>
      <c r="R486" s="4">
        <v>465</v>
      </c>
      <c r="S486" s="4" t="s">
        <v>630</v>
      </c>
      <c r="T486" s="4">
        <v>135</v>
      </c>
      <c r="U486" s="4">
        <v>251</v>
      </c>
      <c r="V486" s="4">
        <v>300</v>
      </c>
      <c r="X486" s="4">
        <v>515</v>
      </c>
      <c r="Z486" s="4">
        <v>115</v>
      </c>
      <c r="AA486" s="4">
        <v>816</v>
      </c>
      <c r="AB486" s="4" t="s">
        <v>857</v>
      </c>
      <c r="AC486" s="4">
        <v>113</v>
      </c>
      <c r="AD486" s="4">
        <v>2455</v>
      </c>
      <c r="AE486" s="4">
        <v>548</v>
      </c>
      <c r="AG486" s="4">
        <v>0</v>
      </c>
      <c r="AH486" s="4">
        <v>55</v>
      </c>
      <c r="AI486" s="4">
        <v>0</v>
      </c>
      <c r="AJ486" s="4" t="s">
        <v>30</v>
      </c>
      <c r="AK486" s="4">
        <v>141</v>
      </c>
      <c r="AL486" s="4">
        <v>53</v>
      </c>
      <c r="AM486" s="6">
        <v>0.36680000000000001</v>
      </c>
      <c r="AN486" s="4">
        <v>0</v>
      </c>
    </row>
    <row r="487" spans="1:40" ht="18" x14ac:dyDescent="0.35">
      <c r="A487" s="4">
        <v>2633</v>
      </c>
      <c r="B487" s="2">
        <v>41219</v>
      </c>
      <c r="C487" s="4" t="s">
        <v>105</v>
      </c>
      <c r="D487" s="4">
        <v>1830</v>
      </c>
      <c r="E487" s="4" t="s">
        <v>21</v>
      </c>
      <c r="F487" s="4">
        <v>1099</v>
      </c>
      <c r="G487" s="4">
        <v>5998</v>
      </c>
      <c r="H487" s="4">
        <v>421</v>
      </c>
      <c r="I487" s="4">
        <v>865</v>
      </c>
      <c r="J487" s="4">
        <v>2124</v>
      </c>
      <c r="K487" s="4">
        <v>1300</v>
      </c>
      <c r="L487" s="4">
        <v>0</v>
      </c>
      <c r="M487" s="4" t="s">
        <v>467</v>
      </c>
      <c r="N487" s="4">
        <v>0</v>
      </c>
      <c r="O487" s="4">
        <v>5038</v>
      </c>
      <c r="P487" s="4">
        <v>372</v>
      </c>
      <c r="Q487" s="4">
        <v>182</v>
      </c>
      <c r="R487" s="4">
        <v>328</v>
      </c>
      <c r="S487" s="4" t="s">
        <v>631</v>
      </c>
      <c r="T487" s="4">
        <v>1492</v>
      </c>
      <c r="U487" s="4">
        <v>1943</v>
      </c>
      <c r="V487" s="4">
        <v>110</v>
      </c>
      <c r="X487" s="4">
        <v>222</v>
      </c>
      <c r="Z487" s="4">
        <v>15548</v>
      </c>
      <c r="AA487" s="4">
        <v>192</v>
      </c>
      <c r="AB487" s="4" t="s">
        <v>858</v>
      </c>
      <c r="AC487" s="4">
        <v>0</v>
      </c>
      <c r="AD487" s="4">
        <v>691</v>
      </c>
      <c r="AE487" s="4">
        <v>196</v>
      </c>
      <c r="AG487" s="4">
        <v>0</v>
      </c>
      <c r="AH487" s="4">
        <v>65</v>
      </c>
      <c r="AI487" s="4">
        <v>135</v>
      </c>
      <c r="AJ487" s="4" t="s">
        <v>31</v>
      </c>
      <c r="AK487" s="4">
        <v>72</v>
      </c>
      <c r="AL487" s="4">
        <v>49</v>
      </c>
      <c r="AM487" s="4">
        <v>289</v>
      </c>
      <c r="AN487" s="4">
        <v>1947</v>
      </c>
    </row>
    <row r="488" spans="1:40" ht="18" x14ac:dyDescent="0.35">
      <c r="A488" s="4">
        <v>994</v>
      </c>
      <c r="B488" s="1" t="s">
        <v>1</v>
      </c>
      <c r="C488" s="4" t="s">
        <v>19</v>
      </c>
      <c r="D488" s="4">
        <v>514</v>
      </c>
      <c r="E488" s="4" t="s">
        <v>26</v>
      </c>
      <c r="F488" s="4">
        <v>442</v>
      </c>
      <c r="G488" s="4">
        <v>3220</v>
      </c>
      <c r="H488" s="4">
        <v>19</v>
      </c>
      <c r="I488" s="4">
        <v>461</v>
      </c>
      <c r="J488" s="4">
        <v>694</v>
      </c>
      <c r="K488" s="4">
        <v>548</v>
      </c>
      <c r="L488" s="4">
        <v>1300</v>
      </c>
      <c r="M488" s="4" t="s">
        <v>19</v>
      </c>
      <c r="N488" s="4">
        <v>260</v>
      </c>
      <c r="O488" s="4">
        <v>3507</v>
      </c>
      <c r="P488" s="4">
        <v>307</v>
      </c>
      <c r="Q488" s="4">
        <v>0</v>
      </c>
      <c r="R488" s="4">
        <v>137</v>
      </c>
      <c r="S488" s="4" t="s">
        <v>632</v>
      </c>
      <c r="T488" s="4">
        <v>534</v>
      </c>
      <c r="U488" s="4">
        <v>806</v>
      </c>
      <c r="V488" s="4">
        <v>1735</v>
      </c>
      <c r="X488" s="4">
        <v>0</v>
      </c>
      <c r="Z488" s="4">
        <v>8171</v>
      </c>
      <c r="AA488" s="4">
        <v>624</v>
      </c>
      <c r="AB488" s="4" t="s">
        <v>859</v>
      </c>
      <c r="AC488" s="4">
        <v>0</v>
      </c>
      <c r="AD488" s="4">
        <v>478</v>
      </c>
      <c r="AE488" s="4">
        <v>2165</v>
      </c>
      <c r="AG488" s="4">
        <v>6</v>
      </c>
      <c r="AH488" s="4">
        <v>1</v>
      </c>
      <c r="AI488" s="4">
        <v>53</v>
      </c>
      <c r="AJ488" s="4" t="s">
        <v>32</v>
      </c>
      <c r="AK488" s="4">
        <v>72</v>
      </c>
      <c r="AL488" s="4">
        <v>4</v>
      </c>
      <c r="AM488" s="4">
        <v>97</v>
      </c>
      <c r="AN488" s="4">
        <v>726</v>
      </c>
    </row>
    <row r="489" spans="1:40" x14ac:dyDescent="0.3">
      <c r="A489" s="4">
        <v>388</v>
      </c>
      <c r="B489" s="3" t="s">
        <v>2</v>
      </c>
      <c r="C489" s="4" t="s">
        <v>20</v>
      </c>
      <c r="D489" s="4">
        <v>309</v>
      </c>
      <c r="E489" s="4" t="s">
        <v>47</v>
      </c>
      <c r="F489" s="4">
        <v>303</v>
      </c>
      <c r="G489" s="4">
        <v>2778</v>
      </c>
      <c r="H489" s="4">
        <v>0</v>
      </c>
      <c r="I489" s="4">
        <v>404</v>
      </c>
      <c r="J489" s="4">
        <v>401</v>
      </c>
      <c r="K489" s="4">
        <v>273</v>
      </c>
      <c r="L489" s="4">
        <v>871</v>
      </c>
      <c r="M489" s="4" t="s">
        <v>20</v>
      </c>
      <c r="N489" s="4">
        <v>159</v>
      </c>
      <c r="O489" s="4">
        <v>1531</v>
      </c>
      <c r="P489" s="4">
        <v>1196</v>
      </c>
      <c r="Q489" s="4">
        <v>460</v>
      </c>
      <c r="R489" s="4">
        <v>1110</v>
      </c>
      <c r="S489" s="4" t="s">
        <v>17</v>
      </c>
      <c r="T489" s="4">
        <v>380</v>
      </c>
      <c r="U489" s="4">
        <v>543</v>
      </c>
      <c r="V489" s="4">
        <v>677</v>
      </c>
      <c r="X489" s="4">
        <v>266</v>
      </c>
      <c r="Z489" s="4">
        <v>5456</v>
      </c>
      <c r="AA489" s="4">
        <v>1989</v>
      </c>
      <c r="AB489" s="4" t="s">
        <v>860</v>
      </c>
      <c r="AC489" s="4">
        <v>0</v>
      </c>
      <c r="AD489" s="4">
        <v>213</v>
      </c>
      <c r="AE489" s="4">
        <v>747</v>
      </c>
      <c r="AG489" s="4">
        <v>3</v>
      </c>
      <c r="AH489" s="4">
        <v>0</v>
      </c>
      <c r="AI489" s="4">
        <v>53</v>
      </c>
      <c r="AJ489" s="4">
        <v>333</v>
      </c>
      <c r="AK489" s="4">
        <v>0</v>
      </c>
      <c r="AL489" s="4">
        <v>212</v>
      </c>
      <c r="AM489" s="4">
        <v>3</v>
      </c>
      <c r="AN489" s="4">
        <v>179</v>
      </c>
    </row>
    <row r="490" spans="1:40" ht="18" x14ac:dyDescent="0.35">
      <c r="A490" s="4">
        <v>606</v>
      </c>
      <c r="B490" s="3" t="s">
        <v>68</v>
      </c>
      <c r="C490" s="4" t="s">
        <v>21</v>
      </c>
      <c r="D490" s="4">
        <v>205</v>
      </c>
      <c r="E490" s="4" t="s">
        <v>48</v>
      </c>
      <c r="F490" s="4">
        <v>139</v>
      </c>
      <c r="G490" s="1" t="s">
        <v>0</v>
      </c>
      <c r="H490" s="4">
        <v>507</v>
      </c>
      <c r="I490" s="4">
        <v>0</v>
      </c>
      <c r="J490" s="4">
        <v>293</v>
      </c>
      <c r="K490" s="4">
        <v>275</v>
      </c>
      <c r="L490" s="4">
        <v>429</v>
      </c>
      <c r="M490" s="4" t="s">
        <v>21</v>
      </c>
      <c r="N490" s="4">
        <v>101</v>
      </c>
      <c r="O490" s="1" t="s">
        <v>0</v>
      </c>
      <c r="P490" s="4">
        <v>302</v>
      </c>
      <c r="Q490" s="4">
        <v>336</v>
      </c>
      <c r="R490" s="4">
        <v>445</v>
      </c>
      <c r="S490" s="4" t="s">
        <v>633</v>
      </c>
      <c r="T490" s="4">
        <v>154</v>
      </c>
      <c r="U490" s="4">
        <v>263</v>
      </c>
      <c r="V490" s="4">
        <v>459</v>
      </c>
      <c r="X490" s="4">
        <v>178</v>
      </c>
      <c r="Z490" s="4">
        <v>2715</v>
      </c>
      <c r="AA490" s="4">
        <v>965</v>
      </c>
      <c r="AB490" s="4" t="s">
        <v>861</v>
      </c>
      <c r="AC490" s="4">
        <v>0</v>
      </c>
      <c r="AD490" s="4">
        <v>1981</v>
      </c>
      <c r="AE490" s="4">
        <v>552</v>
      </c>
      <c r="AG490" s="4">
        <v>0</v>
      </c>
      <c r="AH490" s="4">
        <v>26</v>
      </c>
      <c r="AI490" s="4">
        <v>0</v>
      </c>
      <c r="AJ490" s="4">
        <v>159</v>
      </c>
      <c r="AK490" s="4">
        <v>71</v>
      </c>
      <c r="AL490" s="4">
        <v>65</v>
      </c>
      <c r="AM490" s="4">
        <v>61</v>
      </c>
      <c r="AN490" s="4">
        <v>12</v>
      </c>
    </row>
    <row r="491" spans="1:40" ht="18" x14ac:dyDescent="0.35">
      <c r="A491" s="4">
        <v>2633</v>
      </c>
      <c r="B491" s="3" t="s">
        <v>92</v>
      </c>
      <c r="C491" s="4" t="s">
        <v>26</v>
      </c>
      <c r="D491" s="4">
        <v>846</v>
      </c>
      <c r="E491" s="4" t="s">
        <v>49</v>
      </c>
      <c r="F491" s="4">
        <v>902</v>
      </c>
      <c r="G491" s="2">
        <v>41219</v>
      </c>
      <c r="H491" s="4">
        <v>314</v>
      </c>
      <c r="I491" s="4">
        <v>863</v>
      </c>
      <c r="J491" s="4">
        <v>1494</v>
      </c>
      <c r="K491" s="4">
        <v>2011</v>
      </c>
      <c r="L491" s="4">
        <v>0</v>
      </c>
      <c r="M491" s="4" t="s">
        <v>26</v>
      </c>
      <c r="N491" s="4">
        <v>0</v>
      </c>
      <c r="O491" s="2">
        <v>41219</v>
      </c>
      <c r="P491" s="4">
        <v>166</v>
      </c>
      <c r="Q491" s="4">
        <v>124</v>
      </c>
      <c r="R491" s="4">
        <v>360</v>
      </c>
      <c r="S491" s="4" t="s">
        <v>19</v>
      </c>
      <c r="T491" s="4">
        <v>1648</v>
      </c>
      <c r="U491" s="4">
        <v>1872</v>
      </c>
      <c r="V491" s="4">
        <v>218</v>
      </c>
      <c r="X491" s="4">
        <v>88</v>
      </c>
      <c r="Z491" s="4">
        <v>15548</v>
      </c>
      <c r="AA491" s="4">
        <v>430</v>
      </c>
      <c r="AB491" s="4" t="s">
        <v>862</v>
      </c>
      <c r="AC491" s="4">
        <v>0</v>
      </c>
      <c r="AD491" s="4">
        <v>602</v>
      </c>
      <c r="AE491" s="4">
        <v>195</v>
      </c>
      <c r="AG491" s="4">
        <v>3</v>
      </c>
      <c r="AH491" s="4">
        <v>11</v>
      </c>
      <c r="AI491" s="4">
        <v>136</v>
      </c>
      <c r="AJ491" s="6">
        <v>0.47749999999999998</v>
      </c>
      <c r="AK491" s="4">
        <v>33</v>
      </c>
      <c r="AL491" s="4">
        <v>21</v>
      </c>
      <c r="AM491" s="4">
        <v>30</v>
      </c>
      <c r="AN491" s="4">
        <v>26</v>
      </c>
    </row>
    <row r="492" spans="1:40" ht="18" x14ac:dyDescent="0.35">
      <c r="A492" s="4">
        <v>982</v>
      </c>
      <c r="B492" s="4" t="s">
        <v>5</v>
      </c>
      <c r="C492" s="4" t="s">
        <v>47</v>
      </c>
      <c r="D492" s="4">
        <v>214</v>
      </c>
      <c r="E492" s="4" t="s">
        <v>50</v>
      </c>
      <c r="F492" s="4">
        <v>313</v>
      </c>
      <c r="G492" s="1" t="s">
        <v>1</v>
      </c>
      <c r="H492" s="4">
        <v>193</v>
      </c>
      <c r="I492" s="4">
        <v>478</v>
      </c>
      <c r="J492" s="4">
        <v>491</v>
      </c>
      <c r="K492" s="4">
        <v>987</v>
      </c>
      <c r="L492" s="4">
        <v>1295</v>
      </c>
      <c r="M492" s="4" t="s">
        <v>47</v>
      </c>
      <c r="N492" s="4">
        <v>393</v>
      </c>
      <c r="O492" s="1" t="s">
        <v>1</v>
      </c>
      <c r="P492" s="4">
        <v>17</v>
      </c>
      <c r="Q492" s="4">
        <v>0</v>
      </c>
      <c r="R492" s="4">
        <v>85</v>
      </c>
      <c r="S492" s="4" t="s">
        <v>20</v>
      </c>
      <c r="T492" s="4">
        <v>543</v>
      </c>
      <c r="U492" s="4">
        <v>651</v>
      </c>
      <c r="V492" s="4">
        <v>1735</v>
      </c>
      <c r="X492" s="4">
        <v>0</v>
      </c>
      <c r="Z492" s="4">
        <v>8120</v>
      </c>
      <c r="AA492" s="4">
        <v>535</v>
      </c>
      <c r="AB492" s="4" t="s">
        <v>863</v>
      </c>
      <c r="AC492" s="4">
        <v>0</v>
      </c>
      <c r="AD492" s="4">
        <v>392</v>
      </c>
      <c r="AE492" s="4">
        <v>2300</v>
      </c>
      <c r="AG492" s="4">
        <v>0</v>
      </c>
      <c r="AH492" s="4">
        <v>1</v>
      </c>
      <c r="AI492" s="4">
        <v>69</v>
      </c>
      <c r="AJ492" s="4">
        <v>333</v>
      </c>
      <c r="AK492" s="4">
        <v>4</v>
      </c>
      <c r="AL492" s="4">
        <v>3</v>
      </c>
      <c r="AM492" s="4">
        <v>3</v>
      </c>
      <c r="AN492" s="4">
        <v>508</v>
      </c>
    </row>
    <row r="493" spans="1:40" x14ac:dyDescent="0.3">
      <c r="A493" s="4">
        <v>630</v>
      </c>
      <c r="B493" s="4" t="s">
        <v>70</v>
      </c>
      <c r="C493" s="4" t="s">
        <v>48</v>
      </c>
      <c r="D493" s="4">
        <v>100</v>
      </c>
      <c r="E493" s="4" t="s">
        <v>21</v>
      </c>
      <c r="F493" s="4">
        <v>96</v>
      </c>
      <c r="G493" s="3" t="s">
        <v>2</v>
      </c>
      <c r="H493" s="4">
        <v>12894</v>
      </c>
      <c r="I493" s="4">
        <v>385</v>
      </c>
      <c r="J493" s="4">
        <v>288</v>
      </c>
      <c r="K493" s="4">
        <v>272</v>
      </c>
      <c r="L493" s="4">
        <v>882</v>
      </c>
      <c r="M493" s="4" t="s">
        <v>48</v>
      </c>
      <c r="N493" s="4">
        <v>274</v>
      </c>
      <c r="O493" s="3" t="s">
        <v>2</v>
      </c>
      <c r="P493" s="4">
        <v>118</v>
      </c>
      <c r="Q493" s="4">
        <v>461</v>
      </c>
      <c r="R493" s="4">
        <v>785</v>
      </c>
      <c r="S493" s="4" t="s">
        <v>21</v>
      </c>
      <c r="T493" s="4">
        <v>360</v>
      </c>
      <c r="U493" s="4">
        <v>479</v>
      </c>
      <c r="V493" s="4">
        <v>678</v>
      </c>
      <c r="X493" s="4">
        <v>265</v>
      </c>
      <c r="Z493" s="4">
        <v>5463</v>
      </c>
      <c r="AA493" s="4">
        <v>1989</v>
      </c>
      <c r="AB493" s="4" t="s">
        <v>23</v>
      </c>
      <c r="AC493" s="4">
        <v>0</v>
      </c>
      <c r="AD493" s="4">
        <v>210</v>
      </c>
      <c r="AE493" s="4">
        <v>802</v>
      </c>
      <c r="AG493" s="4">
        <v>12937</v>
      </c>
      <c r="AH493" s="4">
        <v>3</v>
      </c>
      <c r="AI493" s="4">
        <v>13</v>
      </c>
      <c r="AJ493" s="4">
        <v>159</v>
      </c>
      <c r="AK493" s="4">
        <v>0</v>
      </c>
      <c r="AL493" s="4">
        <v>8</v>
      </c>
      <c r="AM493" s="4">
        <v>0</v>
      </c>
      <c r="AN493" s="4">
        <v>1</v>
      </c>
    </row>
    <row r="494" spans="1:40" x14ac:dyDescent="0.3">
      <c r="A494" s="4">
        <v>352</v>
      </c>
      <c r="B494" s="4" t="s">
        <v>71</v>
      </c>
      <c r="C494" s="4" t="s">
        <v>49</v>
      </c>
      <c r="D494" s="4">
        <v>114</v>
      </c>
      <c r="E494" s="4" t="s">
        <v>26</v>
      </c>
      <c r="F494" s="4">
        <v>215</v>
      </c>
      <c r="G494" s="3" t="s">
        <v>281</v>
      </c>
      <c r="H494" s="4">
        <v>6465</v>
      </c>
      <c r="I494" s="4">
        <v>0</v>
      </c>
      <c r="J494" s="4">
        <v>203</v>
      </c>
      <c r="K494" s="4">
        <v>715</v>
      </c>
      <c r="L494" s="4">
        <v>413</v>
      </c>
      <c r="M494" s="4" t="s">
        <v>49</v>
      </c>
      <c r="N494" s="4">
        <v>119</v>
      </c>
      <c r="O494" s="3" t="s">
        <v>507</v>
      </c>
      <c r="P494" s="4">
        <v>1</v>
      </c>
      <c r="Q494" s="4">
        <v>352</v>
      </c>
      <c r="R494" s="4">
        <v>272</v>
      </c>
      <c r="S494" s="4" t="s">
        <v>26</v>
      </c>
      <c r="T494" s="4">
        <v>183</v>
      </c>
      <c r="U494" s="4">
        <v>172</v>
      </c>
      <c r="V494" s="4">
        <v>472</v>
      </c>
      <c r="X494" s="4">
        <v>179</v>
      </c>
      <c r="Z494" s="4">
        <v>2657</v>
      </c>
      <c r="AA494" s="4">
        <v>947</v>
      </c>
      <c r="AB494" s="4" t="s">
        <v>864</v>
      </c>
      <c r="AC494" s="4">
        <v>0</v>
      </c>
      <c r="AD494" s="4">
        <v>1981</v>
      </c>
      <c r="AE494" s="4">
        <v>592</v>
      </c>
      <c r="AG494" s="4">
        <v>7060</v>
      </c>
      <c r="AH494" s="4">
        <v>11</v>
      </c>
      <c r="AI494" s="4">
        <v>56</v>
      </c>
      <c r="AJ494" s="4">
        <v>1</v>
      </c>
      <c r="AK494" s="4">
        <v>2</v>
      </c>
      <c r="AL494" s="4">
        <v>33</v>
      </c>
      <c r="AM494" s="4">
        <v>158</v>
      </c>
      <c r="AN494" s="4">
        <v>1947</v>
      </c>
    </row>
    <row r="495" spans="1:40" ht="18" x14ac:dyDescent="0.35">
      <c r="A495" s="4">
        <v>2913</v>
      </c>
      <c r="B495" s="4" t="s">
        <v>72</v>
      </c>
      <c r="C495" s="4" t="s">
        <v>55</v>
      </c>
      <c r="D495" s="4">
        <v>0</v>
      </c>
      <c r="E495" s="4" t="s">
        <v>47</v>
      </c>
      <c r="F495" s="4">
        <v>2</v>
      </c>
      <c r="G495" s="3" t="s">
        <v>301</v>
      </c>
      <c r="H495" s="4">
        <v>6183</v>
      </c>
      <c r="I495" s="4">
        <v>322</v>
      </c>
      <c r="J495" s="4">
        <v>2023</v>
      </c>
      <c r="K495" s="4">
        <v>2011</v>
      </c>
      <c r="L495" s="4">
        <v>0</v>
      </c>
      <c r="M495" s="4" t="s">
        <v>231</v>
      </c>
      <c r="N495" s="4">
        <v>0</v>
      </c>
      <c r="O495" s="3" t="s">
        <v>492</v>
      </c>
      <c r="P495" s="4">
        <v>1196</v>
      </c>
      <c r="Q495" s="4">
        <v>109</v>
      </c>
      <c r="R495" s="4">
        <v>221</v>
      </c>
      <c r="S495" s="4" t="s">
        <v>47</v>
      </c>
      <c r="T495" s="4">
        <v>1648</v>
      </c>
      <c r="U495" s="4">
        <v>1872</v>
      </c>
      <c r="V495" s="4">
        <v>206</v>
      </c>
      <c r="X495" s="4">
        <v>86</v>
      </c>
      <c r="Z495" s="1" t="s">
        <v>0</v>
      </c>
      <c r="AA495" s="4">
        <v>186</v>
      </c>
      <c r="AB495" s="4" t="s">
        <v>865</v>
      </c>
      <c r="AC495" s="4">
        <v>13419</v>
      </c>
      <c r="AD495" s="4">
        <v>547</v>
      </c>
      <c r="AE495" s="4">
        <v>210</v>
      </c>
      <c r="AG495" s="4">
        <v>5017</v>
      </c>
      <c r="AH495" s="4">
        <v>0</v>
      </c>
      <c r="AI495" s="4">
        <v>0</v>
      </c>
      <c r="AJ495" s="4">
        <v>138</v>
      </c>
      <c r="AK495" s="4">
        <v>27</v>
      </c>
      <c r="AL495" s="4">
        <v>0</v>
      </c>
      <c r="AM495" s="4">
        <v>61</v>
      </c>
      <c r="AN495" s="4">
        <v>713</v>
      </c>
    </row>
    <row r="496" spans="1:40" ht="18" x14ac:dyDescent="0.35">
      <c r="A496" s="4">
        <v>341</v>
      </c>
      <c r="B496" s="4" t="s">
        <v>73</v>
      </c>
      <c r="C496" s="4" t="s">
        <v>21</v>
      </c>
      <c r="D496" s="4">
        <v>846</v>
      </c>
      <c r="E496" s="4" t="s">
        <v>48</v>
      </c>
      <c r="F496" s="4">
        <v>902</v>
      </c>
      <c r="G496" s="4" t="s">
        <v>5</v>
      </c>
      <c r="H496" s="4">
        <v>282</v>
      </c>
      <c r="I496" s="4">
        <v>173</v>
      </c>
      <c r="J496" s="4">
        <v>717</v>
      </c>
      <c r="K496" s="4">
        <v>930</v>
      </c>
      <c r="L496" s="4">
        <v>218</v>
      </c>
      <c r="M496" s="4" t="s">
        <v>21</v>
      </c>
      <c r="N496" s="4">
        <v>400</v>
      </c>
      <c r="O496" s="4" t="s">
        <v>5</v>
      </c>
      <c r="P496" s="4">
        <v>296</v>
      </c>
      <c r="Q496" s="4">
        <v>0</v>
      </c>
      <c r="R496" s="4">
        <v>51</v>
      </c>
      <c r="S496" s="4" t="s">
        <v>48</v>
      </c>
      <c r="T496" s="4">
        <v>541</v>
      </c>
      <c r="U496" s="4">
        <v>644</v>
      </c>
      <c r="V496" s="4">
        <v>1462</v>
      </c>
      <c r="X496" s="4">
        <v>0</v>
      </c>
      <c r="Z496" s="2">
        <v>41219</v>
      </c>
      <c r="AA496" s="4">
        <v>761</v>
      </c>
      <c r="AB496" s="4" t="s">
        <v>866</v>
      </c>
      <c r="AC496" s="4">
        <v>6358</v>
      </c>
      <c r="AD496" s="4">
        <v>365</v>
      </c>
      <c r="AE496" s="4">
        <v>2300</v>
      </c>
      <c r="AG496" s="4">
        <v>2024</v>
      </c>
      <c r="AH496" s="4">
        <v>0</v>
      </c>
      <c r="AI496" s="4">
        <v>136</v>
      </c>
      <c r="AJ496" s="4">
        <v>18</v>
      </c>
      <c r="AK496" s="4">
        <v>0</v>
      </c>
      <c r="AL496" s="4">
        <v>212</v>
      </c>
      <c r="AM496" s="6">
        <v>0.3861</v>
      </c>
      <c r="AN496" s="4">
        <v>126</v>
      </c>
    </row>
    <row r="497" spans="1:40" ht="18" x14ac:dyDescent="0.35">
      <c r="A497" s="4">
        <v>185</v>
      </c>
      <c r="B497" s="4" t="s">
        <v>74</v>
      </c>
      <c r="C497" s="4" t="s">
        <v>26</v>
      </c>
      <c r="D497" s="4">
        <v>198</v>
      </c>
      <c r="E497" s="4" t="s">
        <v>49</v>
      </c>
      <c r="F497" s="4">
        <v>293</v>
      </c>
      <c r="G497" s="4" t="s">
        <v>283</v>
      </c>
      <c r="H497" s="4">
        <v>12894</v>
      </c>
      <c r="I497" s="4">
        <v>149</v>
      </c>
      <c r="J497" s="4">
        <v>404</v>
      </c>
      <c r="K497" s="4">
        <v>523</v>
      </c>
      <c r="L497" s="4">
        <v>140</v>
      </c>
      <c r="M497" s="4" t="s">
        <v>26</v>
      </c>
      <c r="N497" s="4">
        <v>270</v>
      </c>
      <c r="O497" s="4" t="s">
        <v>508</v>
      </c>
      <c r="P497" s="4">
        <v>177</v>
      </c>
      <c r="Q497" s="4">
        <v>208</v>
      </c>
      <c r="R497" s="4">
        <v>1926</v>
      </c>
      <c r="S497" s="4" t="s">
        <v>49</v>
      </c>
      <c r="T497" s="4">
        <v>346</v>
      </c>
      <c r="U497" s="4">
        <v>456</v>
      </c>
      <c r="V497" s="4">
        <v>459</v>
      </c>
      <c r="X497" s="4">
        <v>495</v>
      </c>
      <c r="Z497" s="1" t="s">
        <v>1</v>
      </c>
      <c r="AA497" s="4">
        <v>1730</v>
      </c>
      <c r="AB497" s="4" t="s">
        <v>867</v>
      </c>
      <c r="AC497" s="4">
        <v>2757</v>
      </c>
      <c r="AD497" s="4">
        <v>182</v>
      </c>
      <c r="AE497" s="4">
        <v>799</v>
      </c>
      <c r="AG497" s="4">
        <v>19</v>
      </c>
      <c r="AH497" s="4">
        <v>26</v>
      </c>
      <c r="AI497" s="4">
        <v>65</v>
      </c>
      <c r="AJ497" s="4">
        <v>1</v>
      </c>
      <c r="AK497" s="4">
        <v>71</v>
      </c>
      <c r="AL497" s="4">
        <v>49</v>
      </c>
      <c r="AM497" s="4">
        <v>158</v>
      </c>
      <c r="AN497" s="4">
        <v>581</v>
      </c>
    </row>
    <row r="498" spans="1:40" x14ac:dyDescent="0.3">
      <c r="A498" s="4">
        <v>156</v>
      </c>
      <c r="B498" s="4" t="s">
        <v>23</v>
      </c>
      <c r="C498" s="4" t="s">
        <v>47</v>
      </c>
      <c r="D498" s="4">
        <v>124</v>
      </c>
      <c r="E498" s="4" t="s">
        <v>52</v>
      </c>
      <c r="F498" s="4">
        <v>211</v>
      </c>
      <c r="G498" s="4" t="s">
        <v>284</v>
      </c>
      <c r="H498" s="4">
        <v>7616</v>
      </c>
      <c r="I498" s="4">
        <v>0</v>
      </c>
      <c r="J498" s="4">
        <v>313</v>
      </c>
      <c r="K498" s="4">
        <v>407</v>
      </c>
      <c r="L498" s="4">
        <v>78</v>
      </c>
      <c r="M498" s="4" t="s">
        <v>47</v>
      </c>
      <c r="N498" s="4">
        <v>130</v>
      </c>
      <c r="O498" s="4" t="s">
        <v>509</v>
      </c>
      <c r="P498" s="4">
        <v>119</v>
      </c>
      <c r="Q498" s="4">
        <v>130</v>
      </c>
      <c r="R498" s="4">
        <v>380</v>
      </c>
      <c r="S498" s="4" t="s">
        <v>228</v>
      </c>
      <c r="T498" s="4">
        <v>195</v>
      </c>
      <c r="U498" s="4">
        <v>188</v>
      </c>
      <c r="V498" s="4">
        <v>308</v>
      </c>
      <c r="X498" s="4">
        <v>336</v>
      </c>
      <c r="Z498" s="3" t="s">
        <v>2</v>
      </c>
      <c r="AA498" s="4">
        <v>787</v>
      </c>
      <c r="AB498" s="4" t="s">
        <v>17</v>
      </c>
      <c r="AC498" s="4">
        <v>3601</v>
      </c>
      <c r="AD498" s="4">
        <v>1662</v>
      </c>
      <c r="AE498" s="4">
        <v>582</v>
      </c>
      <c r="AG498" s="4">
        <v>12937</v>
      </c>
      <c r="AH498" s="4">
        <v>8</v>
      </c>
      <c r="AI498" s="4">
        <v>64</v>
      </c>
      <c r="AJ498" s="4">
        <v>1</v>
      </c>
      <c r="AK498" s="4">
        <v>26</v>
      </c>
      <c r="AL498" s="4">
        <v>45</v>
      </c>
      <c r="AM498" s="4">
        <v>61</v>
      </c>
      <c r="AN498" s="4">
        <v>6</v>
      </c>
    </row>
    <row r="499" spans="1:40" x14ac:dyDescent="0.3">
      <c r="A499" s="4">
        <v>2913</v>
      </c>
      <c r="B499" s="4" t="s">
        <v>75</v>
      </c>
      <c r="C499" s="4" t="s">
        <v>48</v>
      </c>
      <c r="D499" s="4">
        <v>74</v>
      </c>
      <c r="E499" s="4">
        <v>559</v>
      </c>
      <c r="F499" s="4">
        <v>82</v>
      </c>
      <c r="G499" s="4" t="s">
        <v>285</v>
      </c>
      <c r="H499" s="4">
        <v>4649</v>
      </c>
      <c r="I499" s="4">
        <v>321</v>
      </c>
      <c r="J499" s="4">
        <v>2323</v>
      </c>
      <c r="K499" s="4">
        <v>2107</v>
      </c>
      <c r="L499" s="4">
        <v>0</v>
      </c>
      <c r="M499" s="4" t="s">
        <v>48</v>
      </c>
      <c r="N499" s="4">
        <v>12355</v>
      </c>
      <c r="O499" s="4" t="s">
        <v>510</v>
      </c>
      <c r="P499" s="4">
        <v>753</v>
      </c>
      <c r="Q499" s="4">
        <v>78</v>
      </c>
      <c r="R499" s="4">
        <v>239</v>
      </c>
      <c r="S499" s="4" t="s">
        <v>21</v>
      </c>
      <c r="T499" s="4">
        <v>2259</v>
      </c>
      <c r="U499" s="4">
        <v>1664</v>
      </c>
      <c r="V499" s="4">
        <v>151</v>
      </c>
      <c r="X499" s="4">
        <v>159</v>
      </c>
      <c r="Z499" s="3" t="s">
        <v>799</v>
      </c>
      <c r="AA499" s="4">
        <v>382</v>
      </c>
      <c r="AB499" s="4" t="s">
        <v>868</v>
      </c>
      <c r="AC499" s="4">
        <v>13419</v>
      </c>
      <c r="AD499" s="4">
        <v>582</v>
      </c>
      <c r="AE499" s="4">
        <v>217</v>
      </c>
      <c r="AG499" s="4">
        <v>7124</v>
      </c>
      <c r="AH499" s="4">
        <v>18</v>
      </c>
      <c r="AI499" s="4">
        <v>1</v>
      </c>
      <c r="AJ499" s="4">
        <v>225</v>
      </c>
      <c r="AK499" s="4">
        <v>26</v>
      </c>
      <c r="AL499" s="4">
        <v>4</v>
      </c>
      <c r="AM499" s="4">
        <v>5</v>
      </c>
      <c r="AN499" s="4">
        <v>280</v>
      </c>
    </row>
    <row r="500" spans="1:40" x14ac:dyDescent="0.3">
      <c r="A500" s="4">
        <v>325</v>
      </c>
      <c r="B500" s="4" t="s">
        <v>23</v>
      </c>
      <c r="C500" s="4" t="s">
        <v>49</v>
      </c>
      <c r="D500" s="4">
        <v>521</v>
      </c>
      <c r="E500" s="4">
        <v>158</v>
      </c>
      <c r="F500" s="4">
        <v>1122</v>
      </c>
      <c r="G500" s="4" t="s">
        <v>286</v>
      </c>
      <c r="H500" s="4">
        <v>2967</v>
      </c>
      <c r="I500" s="4">
        <v>175</v>
      </c>
      <c r="J500" s="4">
        <v>837</v>
      </c>
      <c r="K500" s="4">
        <v>964</v>
      </c>
      <c r="L500" s="4">
        <v>217</v>
      </c>
      <c r="M500" s="4" t="s">
        <v>49</v>
      </c>
      <c r="N500" s="4">
        <v>5778</v>
      </c>
      <c r="O500" s="4" t="s">
        <v>511</v>
      </c>
      <c r="P500" s="4">
        <v>214</v>
      </c>
      <c r="Q500" s="4">
        <v>0</v>
      </c>
      <c r="R500" s="4">
        <v>141</v>
      </c>
      <c r="S500" s="4" t="s">
        <v>26</v>
      </c>
      <c r="T500" s="4">
        <v>894</v>
      </c>
      <c r="U500" s="4">
        <v>586</v>
      </c>
      <c r="V500" s="4">
        <v>1462</v>
      </c>
      <c r="X500" s="4">
        <v>0</v>
      </c>
      <c r="Z500" s="3" t="s">
        <v>232</v>
      </c>
      <c r="AA500" s="4">
        <v>405</v>
      </c>
      <c r="AB500" s="4" t="s">
        <v>19</v>
      </c>
      <c r="AC500" s="4">
        <v>6016</v>
      </c>
      <c r="AD500" s="4">
        <v>393</v>
      </c>
      <c r="AE500" s="4">
        <v>2092</v>
      </c>
      <c r="AG500" s="4">
        <v>2332</v>
      </c>
      <c r="AH500" s="4">
        <v>0</v>
      </c>
      <c r="AI500" s="4">
        <v>213</v>
      </c>
      <c r="AJ500" s="4">
        <v>67</v>
      </c>
      <c r="AK500" s="4">
        <v>0</v>
      </c>
      <c r="AL500" s="4">
        <v>280</v>
      </c>
      <c r="AM500" s="4">
        <v>43</v>
      </c>
      <c r="AN500" s="4">
        <v>137</v>
      </c>
    </row>
    <row r="501" spans="1:40" ht="18" x14ac:dyDescent="0.35">
      <c r="A501" s="4">
        <v>222</v>
      </c>
      <c r="B501" s="4" t="s">
        <v>76</v>
      </c>
      <c r="C501" s="4" t="s">
        <v>56</v>
      </c>
      <c r="D501" s="4">
        <v>185</v>
      </c>
      <c r="E501" s="4">
        <v>82</v>
      </c>
      <c r="F501" s="4">
        <v>428</v>
      </c>
      <c r="G501" s="4" t="s">
        <v>287</v>
      </c>
      <c r="H501" s="1" t="s">
        <v>0</v>
      </c>
      <c r="I501" s="4">
        <v>146</v>
      </c>
      <c r="J501" s="4">
        <v>423</v>
      </c>
      <c r="K501" s="4">
        <v>263</v>
      </c>
      <c r="L501" s="4">
        <v>141</v>
      </c>
      <c r="M501" s="4" t="s">
        <v>233</v>
      </c>
      <c r="N501" s="4">
        <v>3796</v>
      </c>
      <c r="O501" s="4" t="s">
        <v>512</v>
      </c>
      <c r="P501" s="4">
        <v>111</v>
      </c>
      <c r="Q501" s="4">
        <v>206</v>
      </c>
      <c r="R501" s="4">
        <v>0</v>
      </c>
      <c r="S501" s="4" t="s">
        <v>47</v>
      </c>
      <c r="T501" s="4">
        <v>652</v>
      </c>
      <c r="U501" s="4">
        <v>395</v>
      </c>
      <c r="V501" s="4">
        <v>459</v>
      </c>
      <c r="X501" s="4">
        <v>498</v>
      </c>
      <c r="Z501" s="4" t="s">
        <v>5</v>
      </c>
      <c r="AA501" s="4">
        <v>1730</v>
      </c>
      <c r="AB501" s="4" t="s">
        <v>20</v>
      </c>
      <c r="AC501" s="4">
        <v>3201</v>
      </c>
      <c r="AD501" s="4">
        <v>189</v>
      </c>
      <c r="AE501" s="4">
        <v>806</v>
      </c>
      <c r="AG501" s="4">
        <v>641</v>
      </c>
      <c r="AH501" s="4">
        <v>13964</v>
      </c>
      <c r="AI501" s="4">
        <v>64</v>
      </c>
      <c r="AJ501" s="6">
        <v>0.29780000000000001</v>
      </c>
      <c r="AK501" s="4">
        <v>308</v>
      </c>
      <c r="AL501" s="4">
        <v>96</v>
      </c>
      <c r="AM501" s="4">
        <v>13</v>
      </c>
      <c r="AN501" s="4">
        <v>13</v>
      </c>
    </row>
    <row r="502" spans="1:40" ht="18" x14ac:dyDescent="0.35">
      <c r="A502" s="4">
        <v>103</v>
      </c>
      <c r="B502" s="4" t="s">
        <v>77</v>
      </c>
      <c r="C502" s="4">
        <v>2104</v>
      </c>
      <c r="D502" s="4">
        <v>56</v>
      </c>
      <c r="E502" s="4">
        <v>76</v>
      </c>
      <c r="F502" s="4">
        <v>169</v>
      </c>
      <c r="G502" s="4" t="s">
        <v>288</v>
      </c>
      <c r="H502" s="2">
        <v>41219</v>
      </c>
      <c r="I502" s="4">
        <v>0</v>
      </c>
      <c r="J502" s="4">
        <v>414</v>
      </c>
      <c r="K502" s="4">
        <v>701</v>
      </c>
      <c r="L502" s="4">
        <v>76</v>
      </c>
      <c r="M502" s="4">
        <v>4103</v>
      </c>
      <c r="N502" s="4">
        <v>1982</v>
      </c>
      <c r="O502" s="4" t="s">
        <v>513</v>
      </c>
      <c r="P502" s="4">
        <v>15</v>
      </c>
      <c r="Q502" s="4">
        <v>136</v>
      </c>
      <c r="R502" s="4">
        <v>1092</v>
      </c>
      <c r="S502" s="4" t="s">
        <v>48</v>
      </c>
      <c r="T502" s="4">
        <v>242</v>
      </c>
      <c r="U502" s="4">
        <v>191</v>
      </c>
      <c r="V502" s="4">
        <v>296</v>
      </c>
      <c r="X502" s="4">
        <v>338</v>
      </c>
      <c r="Z502" s="4" t="s">
        <v>800</v>
      </c>
      <c r="AA502" s="4">
        <v>765</v>
      </c>
      <c r="AB502" s="4" t="s">
        <v>21</v>
      </c>
      <c r="AC502" s="4">
        <v>2815</v>
      </c>
      <c r="AD502" s="4">
        <v>1662</v>
      </c>
      <c r="AE502" s="4">
        <v>570</v>
      </c>
      <c r="AG502" s="4">
        <v>4131</v>
      </c>
      <c r="AH502" s="4">
        <v>8320</v>
      </c>
      <c r="AI502" s="4">
        <v>9</v>
      </c>
      <c r="AJ502" s="4">
        <v>225</v>
      </c>
      <c r="AK502" s="4">
        <v>115</v>
      </c>
      <c r="AL502" s="4">
        <v>74</v>
      </c>
      <c r="AM502" s="4">
        <v>0</v>
      </c>
      <c r="AN502" s="4">
        <v>0</v>
      </c>
    </row>
    <row r="503" spans="1:40" ht="18" x14ac:dyDescent="0.35">
      <c r="A503" s="4">
        <v>600</v>
      </c>
      <c r="B503" s="4" t="s">
        <v>78</v>
      </c>
      <c r="C503" s="4">
        <v>756</v>
      </c>
      <c r="D503" s="4">
        <v>128</v>
      </c>
      <c r="E503" s="4">
        <v>559</v>
      </c>
      <c r="F503" s="4">
        <v>258</v>
      </c>
      <c r="G503" s="4" t="s">
        <v>289</v>
      </c>
      <c r="H503" s="1" t="s">
        <v>1</v>
      </c>
      <c r="I503" s="4">
        <v>1069</v>
      </c>
      <c r="J503" s="4">
        <v>0</v>
      </c>
      <c r="K503" s="4">
        <v>2107</v>
      </c>
      <c r="L503" s="4">
        <v>0</v>
      </c>
      <c r="M503" s="4">
        <v>436</v>
      </c>
      <c r="N503" s="4">
        <v>12355</v>
      </c>
      <c r="O503" s="4" t="s">
        <v>514</v>
      </c>
      <c r="P503" s="4">
        <v>86</v>
      </c>
      <c r="Q503" s="4">
        <v>70</v>
      </c>
      <c r="R503" s="4">
        <v>820</v>
      </c>
      <c r="S503" s="4" t="s">
        <v>49</v>
      </c>
      <c r="T503" s="4">
        <v>2259</v>
      </c>
      <c r="U503" s="4">
        <v>1664</v>
      </c>
      <c r="V503" s="4">
        <v>163</v>
      </c>
      <c r="X503" s="4">
        <v>160</v>
      </c>
      <c r="Z503" s="4" t="s">
        <v>801</v>
      </c>
      <c r="AA503" s="4">
        <v>144</v>
      </c>
      <c r="AB503" s="4" t="s">
        <v>26</v>
      </c>
      <c r="AC503" s="1" t="s">
        <v>0</v>
      </c>
      <c r="AD503" s="4">
        <v>537</v>
      </c>
      <c r="AE503" s="4">
        <v>236</v>
      </c>
      <c r="AG503" s="4">
        <v>20</v>
      </c>
      <c r="AH503" s="4">
        <v>2709</v>
      </c>
      <c r="AI503" s="4">
        <v>55</v>
      </c>
      <c r="AJ503" s="4">
        <v>67</v>
      </c>
      <c r="AK503" s="4">
        <v>22</v>
      </c>
      <c r="AL503" s="4">
        <v>2</v>
      </c>
      <c r="AM503" s="4">
        <v>0</v>
      </c>
      <c r="AN503" s="4">
        <v>4</v>
      </c>
    </row>
    <row r="504" spans="1:40" ht="18" x14ac:dyDescent="0.35">
      <c r="A504" s="4">
        <v>211</v>
      </c>
      <c r="B504" s="4" t="s">
        <v>17</v>
      </c>
      <c r="C504" s="4">
        <v>465</v>
      </c>
      <c r="D504" s="4">
        <v>1</v>
      </c>
      <c r="E504" s="4">
        <v>158</v>
      </c>
      <c r="F504" s="4">
        <v>1</v>
      </c>
      <c r="G504" s="4" t="s">
        <v>290</v>
      </c>
      <c r="H504" s="3" t="s">
        <v>2</v>
      </c>
      <c r="I504" s="4">
        <v>574</v>
      </c>
      <c r="J504" s="4">
        <v>716</v>
      </c>
      <c r="K504" s="4">
        <v>912</v>
      </c>
      <c r="L504" s="4">
        <v>104</v>
      </c>
      <c r="M504" s="4">
        <v>322</v>
      </c>
      <c r="N504" s="4">
        <v>5938</v>
      </c>
      <c r="O504" s="4" t="s">
        <v>515</v>
      </c>
      <c r="P504" s="4">
        <v>2</v>
      </c>
      <c r="Q504" s="4">
        <v>0</v>
      </c>
      <c r="R504" s="4">
        <v>272</v>
      </c>
      <c r="S504" s="4" t="s">
        <v>230</v>
      </c>
      <c r="T504" s="4">
        <v>892</v>
      </c>
      <c r="U504" s="4">
        <v>583</v>
      </c>
      <c r="V504" s="4">
        <v>0</v>
      </c>
      <c r="X504" s="4">
        <v>12124</v>
      </c>
      <c r="Z504" s="4" t="s">
        <v>802</v>
      </c>
      <c r="AA504" s="4">
        <v>621</v>
      </c>
      <c r="AB504" s="4" t="s">
        <v>47</v>
      </c>
      <c r="AC504" s="2">
        <v>41219</v>
      </c>
      <c r="AD504" s="4">
        <v>359</v>
      </c>
      <c r="AE504" s="4">
        <v>2092</v>
      </c>
      <c r="AG504" s="1" t="s">
        <v>0</v>
      </c>
      <c r="AH504" s="4">
        <v>140</v>
      </c>
      <c r="AI504" s="4">
        <v>0</v>
      </c>
      <c r="AJ504" s="4">
        <v>7</v>
      </c>
      <c r="AK504" s="4">
        <v>1</v>
      </c>
      <c r="AL504" s="4">
        <v>6</v>
      </c>
      <c r="AM504" s="4">
        <v>523</v>
      </c>
      <c r="AN504" s="4">
        <v>119</v>
      </c>
    </row>
    <row r="505" spans="1:40" ht="18" x14ac:dyDescent="0.35">
      <c r="A505" s="4">
        <v>94</v>
      </c>
      <c r="B505" s="4" t="s">
        <v>79</v>
      </c>
      <c r="C505" s="4">
        <v>291</v>
      </c>
      <c r="D505" s="4">
        <v>521</v>
      </c>
      <c r="E505" s="4">
        <v>59</v>
      </c>
      <c r="F505" s="4">
        <v>1122</v>
      </c>
      <c r="G505" s="4" t="s">
        <v>9</v>
      </c>
      <c r="H505" s="3" t="s">
        <v>315</v>
      </c>
      <c r="I505" s="4">
        <v>495</v>
      </c>
      <c r="J505" s="4">
        <v>410</v>
      </c>
      <c r="K505" s="4">
        <v>472</v>
      </c>
      <c r="L505" s="4">
        <v>66</v>
      </c>
      <c r="M505" s="4">
        <v>114</v>
      </c>
      <c r="N505" s="4">
        <v>3624</v>
      </c>
      <c r="O505" s="4" t="s">
        <v>516</v>
      </c>
      <c r="P505" s="4">
        <v>753</v>
      </c>
      <c r="Q505" s="4">
        <v>195</v>
      </c>
      <c r="R505" s="4">
        <v>0</v>
      </c>
      <c r="S505" s="4">
        <v>1894</v>
      </c>
      <c r="T505" s="4">
        <v>638</v>
      </c>
      <c r="U505" s="4">
        <v>385</v>
      </c>
      <c r="V505" s="4">
        <v>816</v>
      </c>
      <c r="X505" s="4">
        <v>5836</v>
      </c>
      <c r="Z505" s="4" t="s">
        <v>803</v>
      </c>
      <c r="AA505" s="4">
        <v>1750</v>
      </c>
      <c r="AB505" s="4" t="s">
        <v>48</v>
      </c>
      <c r="AC505" s="1" t="s">
        <v>1</v>
      </c>
      <c r="AD505" s="4">
        <v>178</v>
      </c>
      <c r="AE505" s="4">
        <v>808</v>
      </c>
      <c r="AG505" s="2">
        <v>41219</v>
      </c>
      <c r="AH505" s="4">
        <v>439</v>
      </c>
      <c r="AI505" s="4">
        <v>213</v>
      </c>
      <c r="AJ505" s="4">
        <v>49</v>
      </c>
      <c r="AK505" s="4">
        <v>1</v>
      </c>
      <c r="AL505" s="4">
        <v>14</v>
      </c>
      <c r="AM505" s="4">
        <v>270</v>
      </c>
      <c r="AN505" s="4">
        <v>1</v>
      </c>
    </row>
    <row r="506" spans="1:40" ht="18" x14ac:dyDescent="0.35">
      <c r="A506" s="4">
        <v>117</v>
      </c>
      <c r="B506" s="4" t="s">
        <v>19</v>
      </c>
      <c r="C506" s="4">
        <v>2104</v>
      </c>
      <c r="D506" s="4">
        <v>170</v>
      </c>
      <c r="E506" s="4">
        <v>99</v>
      </c>
      <c r="F506" s="4">
        <v>414</v>
      </c>
      <c r="G506" s="4" t="s">
        <v>291</v>
      </c>
      <c r="H506" s="3" t="s">
        <v>350</v>
      </c>
      <c r="I506" s="4">
        <v>0</v>
      </c>
      <c r="J506" s="4">
        <v>306</v>
      </c>
      <c r="K506" s="4">
        <v>440</v>
      </c>
      <c r="L506" s="4">
        <v>38</v>
      </c>
      <c r="M506" s="4">
        <v>4103</v>
      </c>
      <c r="N506" s="4">
        <v>2314</v>
      </c>
      <c r="O506" s="4" t="s">
        <v>17</v>
      </c>
      <c r="P506" s="4">
        <v>211</v>
      </c>
      <c r="Q506" s="4">
        <v>154</v>
      </c>
      <c r="R506" s="4">
        <v>274</v>
      </c>
      <c r="S506" s="4">
        <v>797</v>
      </c>
      <c r="T506" s="4">
        <v>254</v>
      </c>
      <c r="U506" s="4">
        <v>198</v>
      </c>
      <c r="V506" s="4">
        <v>578</v>
      </c>
      <c r="X506" s="4">
        <v>3902</v>
      </c>
      <c r="Z506" s="4" t="s">
        <v>804</v>
      </c>
      <c r="AA506" s="4">
        <v>827</v>
      </c>
      <c r="AB506" s="4" t="s">
        <v>49</v>
      </c>
      <c r="AC506" s="3" t="s">
        <v>2</v>
      </c>
      <c r="AD506" s="4">
        <v>2310</v>
      </c>
      <c r="AE506" s="4">
        <v>565</v>
      </c>
      <c r="AG506" s="1" t="s">
        <v>1</v>
      </c>
      <c r="AH506" s="4">
        <v>5011</v>
      </c>
      <c r="AI506" s="4">
        <v>62</v>
      </c>
      <c r="AJ506" s="4">
        <v>9</v>
      </c>
      <c r="AK506" s="4">
        <v>91</v>
      </c>
      <c r="AL506" s="4">
        <v>0</v>
      </c>
      <c r="AM506" s="6">
        <v>0.51629999999999998</v>
      </c>
      <c r="AN506" s="4">
        <v>280</v>
      </c>
    </row>
    <row r="507" spans="1:40" ht="18" x14ac:dyDescent="0.35">
      <c r="A507" s="4">
        <v>600</v>
      </c>
      <c r="B507" s="4" t="s">
        <v>20</v>
      </c>
      <c r="C507" s="4">
        <v>739</v>
      </c>
      <c r="D507" s="4">
        <v>92</v>
      </c>
      <c r="E507" s="4">
        <v>4075</v>
      </c>
      <c r="F507" s="4">
        <v>259</v>
      </c>
      <c r="G507" s="4" t="s">
        <v>292</v>
      </c>
      <c r="H507" s="4" t="s">
        <v>5</v>
      </c>
      <c r="I507" s="4">
        <v>1071</v>
      </c>
      <c r="J507" s="4">
        <v>0</v>
      </c>
      <c r="K507" s="4">
        <v>2663</v>
      </c>
      <c r="L507" s="4">
        <v>0</v>
      </c>
      <c r="M507" s="4">
        <v>435</v>
      </c>
      <c r="N507" s="1" t="s">
        <v>0</v>
      </c>
      <c r="O507" s="4" t="s">
        <v>517</v>
      </c>
      <c r="P507" s="4">
        <v>120</v>
      </c>
      <c r="Q507" s="4">
        <v>41</v>
      </c>
      <c r="R507" s="4">
        <v>196</v>
      </c>
      <c r="S507" s="4">
        <v>623</v>
      </c>
      <c r="T507" s="4">
        <v>1657</v>
      </c>
      <c r="U507" s="4">
        <v>1856</v>
      </c>
      <c r="V507" s="4">
        <v>238</v>
      </c>
      <c r="X507" s="4">
        <v>1934</v>
      </c>
      <c r="Z507" s="4" t="s">
        <v>805</v>
      </c>
      <c r="AA507" s="4">
        <v>385</v>
      </c>
      <c r="AB507" s="4" t="s">
        <v>376</v>
      </c>
      <c r="AC507" s="3" t="s">
        <v>887</v>
      </c>
      <c r="AD507" s="4">
        <v>789</v>
      </c>
      <c r="AE507" s="4">
        <v>243</v>
      </c>
      <c r="AG507" s="3" t="s">
        <v>2</v>
      </c>
      <c r="AH507" s="4">
        <v>21</v>
      </c>
      <c r="AI507" s="4">
        <v>61</v>
      </c>
      <c r="AJ507" s="4">
        <v>2</v>
      </c>
      <c r="AK507" s="4">
        <v>0</v>
      </c>
      <c r="AL507" s="4">
        <v>280</v>
      </c>
      <c r="AM507" s="4">
        <v>523</v>
      </c>
      <c r="AN507" s="4">
        <v>136</v>
      </c>
    </row>
    <row r="508" spans="1:40" ht="18" x14ac:dyDescent="0.35">
      <c r="A508" s="4">
        <v>200</v>
      </c>
      <c r="B508" s="4" t="s">
        <v>21</v>
      </c>
      <c r="C508" s="4">
        <v>463</v>
      </c>
      <c r="D508" s="4">
        <v>78</v>
      </c>
      <c r="E508" s="4">
        <v>1734</v>
      </c>
      <c r="F508" s="4">
        <v>155</v>
      </c>
      <c r="G508" s="4" t="s">
        <v>293</v>
      </c>
      <c r="H508" s="4" t="s">
        <v>316</v>
      </c>
      <c r="I508" s="4">
        <v>581</v>
      </c>
      <c r="J508" s="4">
        <v>314</v>
      </c>
      <c r="K508" s="4">
        <v>1106</v>
      </c>
      <c r="L508" s="4">
        <v>104</v>
      </c>
      <c r="M508" s="4">
        <v>320</v>
      </c>
      <c r="N508" s="2">
        <v>41219</v>
      </c>
      <c r="O508" s="4" t="s">
        <v>19</v>
      </c>
      <c r="P508" s="4">
        <v>91</v>
      </c>
      <c r="Q508" s="4">
        <v>0</v>
      </c>
      <c r="R508" s="4">
        <v>78</v>
      </c>
      <c r="S508" s="4">
        <v>174</v>
      </c>
      <c r="T508" s="4">
        <v>668</v>
      </c>
      <c r="U508" s="4">
        <v>857</v>
      </c>
      <c r="V508" s="4">
        <v>0</v>
      </c>
      <c r="X508" s="4">
        <v>12124</v>
      </c>
      <c r="Z508" s="4" t="s">
        <v>806</v>
      </c>
      <c r="AA508" s="4">
        <v>442</v>
      </c>
      <c r="AB508" s="4" t="s">
        <v>21</v>
      </c>
      <c r="AC508" s="3" t="s">
        <v>299</v>
      </c>
      <c r="AD508" s="4">
        <v>422</v>
      </c>
      <c r="AE508" s="4">
        <v>2695</v>
      </c>
      <c r="AG508" s="3" t="s">
        <v>1024</v>
      </c>
      <c r="AH508" s="4">
        <v>13964</v>
      </c>
      <c r="AI508" s="4">
        <v>1</v>
      </c>
      <c r="AJ508" s="4">
        <v>0</v>
      </c>
      <c r="AK508" s="4">
        <v>308</v>
      </c>
      <c r="AL508" s="4">
        <v>83</v>
      </c>
      <c r="AM508" s="4">
        <v>268</v>
      </c>
      <c r="AN508" s="4">
        <v>15</v>
      </c>
    </row>
    <row r="509" spans="1:40" ht="18" x14ac:dyDescent="0.35">
      <c r="A509" s="4">
        <v>138</v>
      </c>
      <c r="B509" s="4" t="s">
        <v>26</v>
      </c>
      <c r="C509" s="4">
        <v>276</v>
      </c>
      <c r="D509" s="4">
        <v>0</v>
      </c>
      <c r="E509" s="4">
        <v>951</v>
      </c>
      <c r="F509" s="4">
        <v>0</v>
      </c>
      <c r="G509" s="4" t="s">
        <v>294</v>
      </c>
      <c r="H509" s="4" t="s">
        <v>11</v>
      </c>
      <c r="I509" s="4">
        <v>490</v>
      </c>
      <c r="J509" s="4">
        <v>184</v>
      </c>
      <c r="K509" s="4">
        <v>284</v>
      </c>
      <c r="L509" s="4">
        <v>71</v>
      </c>
      <c r="M509" s="4">
        <v>115</v>
      </c>
      <c r="N509" s="1" t="s">
        <v>1</v>
      </c>
      <c r="O509" s="4" t="s">
        <v>20</v>
      </c>
      <c r="P509" s="4">
        <v>1096</v>
      </c>
      <c r="Q509" s="4">
        <v>199</v>
      </c>
      <c r="R509" s="4">
        <v>0</v>
      </c>
      <c r="S509" s="4">
        <v>1894</v>
      </c>
      <c r="T509" s="4">
        <v>475</v>
      </c>
      <c r="U509" s="4">
        <v>601</v>
      </c>
      <c r="V509" s="4">
        <v>829</v>
      </c>
      <c r="X509" s="4">
        <v>5852</v>
      </c>
      <c r="Z509" s="4" t="s">
        <v>538</v>
      </c>
      <c r="AA509" s="4">
        <v>1750</v>
      </c>
      <c r="AB509" s="4" t="s">
        <v>26</v>
      </c>
      <c r="AC509" s="4" t="s">
        <v>5</v>
      </c>
      <c r="AD509" s="4">
        <v>367</v>
      </c>
      <c r="AE509" s="4">
        <v>995</v>
      </c>
      <c r="AG509" s="3" t="s">
        <v>93</v>
      </c>
      <c r="AH509" s="4">
        <v>8226</v>
      </c>
      <c r="AI509" s="4">
        <v>127</v>
      </c>
      <c r="AJ509" s="4">
        <v>186</v>
      </c>
      <c r="AK509" s="4">
        <v>115</v>
      </c>
      <c r="AL509" s="4">
        <v>82</v>
      </c>
      <c r="AM509" s="4">
        <v>6</v>
      </c>
      <c r="AN509" s="4">
        <v>121</v>
      </c>
    </row>
    <row r="510" spans="1:40" x14ac:dyDescent="0.3">
      <c r="A510" s="4">
        <v>62</v>
      </c>
      <c r="B510" s="4" t="s">
        <v>47</v>
      </c>
      <c r="C510" s="4">
        <v>1853</v>
      </c>
      <c r="D510" s="4">
        <v>865</v>
      </c>
      <c r="E510" s="4">
        <v>783</v>
      </c>
      <c r="F510" s="4">
        <v>1668</v>
      </c>
      <c r="G510" s="4" t="s">
        <v>17</v>
      </c>
      <c r="H510" s="4" t="s">
        <v>317</v>
      </c>
      <c r="I510" s="4">
        <v>12507</v>
      </c>
      <c r="J510" s="4">
        <v>130</v>
      </c>
      <c r="K510" s="4">
        <v>822</v>
      </c>
      <c r="L510" s="4">
        <v>33</v>
      </c>
      <c r="M510" s="4">
        <v>2040</v>
      </c>
      <c r="N510" s="3" t="s">
        <v>2</v>
      </c>
      <c r="O510" s="4" t="s">
        <v>21</v>
      </c>
      <c r="P510" s="4">
        <v>379</v>
      </c>
      <c r="Q510" s="4">
        <v>156</v>
      </c>
      <c r="R510" s="4">
        <v>423</v>
      </c>
      <c r="S510" s="4">
        <v>792</v>
      </c>
      <c r="T510" s="4">
        <v>193</v>
      </c>
      <c r="U510" s="4">
        <v>256</v>
      </c>
      <c r="V510" s="4">
        <v>583</v>
      </c>
      <c r="X510" s="4">
        <v>3929</v>
      </c>
      <c r="Z510" s="4" t="s">
        <v>807</v>
      </c>
      <c r="AA510" s="4">
        <v>815</v>
      </c>
      <c r="AB510" s="4" t="s">
        <v>47</v>
      </c>
      <c r="AC510" s="4" t="s">
        <v>888</v>
      </c>
      <c r="AD510" s="4">
        <v>2310</v>
      </c>
      <c r="AE510" s="4">
        <v>724</v>
      </c>
      <c r="AG510" s="4" t="s">
        <v>5</v>
      </c>
      <c r="AH510" s="4">
        <v>4812</v>
      </c>
      <c r="AI510" s="4">
        <v>0</v>
      </c>
      <c r="AJ510" s="4">
        <v>92</v>
      </c>
      <c r="AK510" s="4">
        <v>114</v>
      </c>
      <c r="AL510" s="4">
        <v>1</v>
      </c>
      <c r="AM510" s="4">
        <v>163</v>
      </c>
      <c r="AN510" s="4">
        <v>0</v>
      </c>
    </row>
    <row r="511" spans="1:40" x14ac:dyDescent="0.3">
      <c r="A511" s="4">
        <v>3206</v>
      </c>
      <c r="B511" s="4" t="s">
        <v>48</v>
      </c>
      <c r="C511" s="4">
        <v>550</v>
      </c>
      <c r="D511" s="4">
        <v>387</v>
      </c>
      <c r="E511" s="4">
        <v>4075</v>
      </c>
      <c r="F511" s="4">
        <v>476</v>
      </c>
      <c r="G511" s="4" t="s">
        <v>295</v>
      </c>
      <c r="H511" s="4" t="s">
        <v>318</v>
      </c>
      <c r="I511" s="4">
        <v>5989</v>
      </c>
      <c r="J511" s="4">
        <v>0</v>
      </c>
      <c r="K511" s="4">
        <v>2663</v>
      </c>
      <c r="L511" s="4">
        <v>11847</v>
      </c>
      <c r="M511" s="4">
        <v>722</v>
      </c>
      <c r="N511" s="3" t="s">
        <v>480</v>
      </c>
      <c r="O511" s="4" t="s">
        <v>26</v>
      </c>
      <c r="P511" s="4">
        <v>183</v>
      </c>
      <c r="Q511" s="4">
        <v>43</v>
      </c>
      <c r="R511" s="4">
        <v>308</v>
      </c>
      <c r="S511" s="4">
        <v>623</v>
      </c>
      <c r="T511" s="4">
        <v>1657</v>
      </c>
      <c r="U511" s="4">
        <v>1856</v>
      </c>
      <c r="V511" s="4">
        <v>246</v>
      </c>
      <c r="X511" s="4">
        <v>1923</v>
      </c>
      <c r="Z511" s="4" t="s">
        <v>808</v>
      </c>
      <c r="AA511" s="4">
        <v>167</v>
      </c>
      <c r="AB511" s="4" t="s">
        <v>48</v>
      </c>
      <c r="AC511" s="4" t="s">
        <v>889</v>
      </c>
      <c r="AD511" s="4">
        <v>780</v>
      </c>
      <c r="AE511" s="4">
        <v>271</v>
      </c>
      <c r="AG511" s="4" t="s">
        <v>1004</v>
      </c>
      <c r="AH511" s="4">
        <v>3389</v>
      </c>
      <c r="AI511" s="4">
        <v>0</v>
      </c>
      <c r="AJ511" s="6">
        <v>0.49459999999999998</v>
      </c>
      <c r="AK511" s="4">
        <v>1</v>
      </c>
      <c r="AL511" s="4">
        <v>1033</v>
      </c>
      <c r="AM511" s="4">
        <v>89</v>
      </c>
      <c r="AN511" s="4">
        <v>369</v>
      </c>
    </row>
    <row r="512" spans="1:40" ht="18" x14ac:dyDescent="0.35">
      <c r="A512" s="4">
        <v>1157</v>
      </c>
      <c r="B512" s="4" t="s">
        <v>49</v>
      </c>
      <c r="C512" s="4">
        <v>381</v>
      </c>
      <c r="D512" s="4">
        <v>468</v>
      </c>
      <c r="E512" s="4">
        <v>1703</v>
      </c>
      <c r="F512" s="4">
        <v>1180</v>
      </c>
      <c r="G512" s="4" t="s">
        <v>19</v>
      </c>
      <c r="H512" s="4" t="s">
        <v>319</v>
      </c>
      <c r="I512" s="4">
        <v>3232</v>
      </c>
      <c r="J512" s="4">
        <v>618</v>
      </c>
      <c r="K512" s="4">
        <v>1051</v>
      </c>
      <c r="L512" s="4">
        <v>4723</v>
      </c>
      <c r="M512" s="4">
        <v>489</v>
      </c>
      <c r="N512" s="3" t="s">
        <v>226</v>
      </c>
      <c r="O512" s="4" t="s">
        <v>47</v>
      </c>
      <c r="P512" s="4">
        <v>13</v>
      </c>
      <c r="Q512" s="4">
        <v>9698</v>
      </c>
      <c r="R512" s="4">
        <v>115</v>
      </c>
      <c r="S512" s="4">
        <v>169</v>
      </c>
      <c r="T512" s="4">
        <v>661</v>
      </c>
      <c r="U512" s="4">
        <v>854</v>
      </c>
      <c r="V512" s="4">
        <v>0</v>
      </c>
      <c r="X512" s="1" t="s">
        <v>0</v>
      </c>
      <c r="Z512" s="4" t="s">
        <v>17</v>
      </c>
      <c r="AA512" s="4">
        <v>648</v>
      </c>
      <c r="AB512" s="4" t="s">
        <v>49</v>
      </c>
      <c r="AC512" s="4" t="s">
        <v>890</v>
      </c>
      <c r="AD512" s="4">
        <v>407</v>
      </c>
      <c r="AE512" s="4">
        <v>2695</v>
      </c>
      <c r="AG512" s="4" t="s">
        <v>1005</v>
      </c>
      <c r="AH512" s="4">
        <v>25</v>
      </c>
      <c r="AI512" s="4">
        <v>0</v>
      </c>
      <c r="AJ512" s="4">
        <v>186</v>
      </c>
      <c r="AK512" s="4">
        <v>479</v>
      </c>
      <c r="AL512" s="4">
        <v>548</v>
      </c>
      <c r="AM512" s="4">
        <v>3</v>
      </c>
      <c r="AN512" s="4">
        <v>144</v>
      </c>
    </row>
    <row r="513" spans="1:40" ht="18" x14ac:dyDescent="0.35">
      <c r="A513" s="4">
        <v>447</v>
      </c>
      <c r="B513" s="4" t="s">
        <v>53</v>
      </c>
      <c r="C513" s="4">
        <v>169</v>
      </c>
      <c r="D513" s="4">
        <v>10</v>
      </c>
      <c r="E513" s="4">
        <v>487</v>
      </c>
      <c r="F513" s="4">
        <v>12</v>
      </c>
      <c r="G513" s="4" t="s">
        <v>20</v>
      </c>
      <c r="H513" s="4" t="s">
        <v>320</v>
      </c>
      <c r="I513" s="4">
        <v>2757</v>
      </c>
      <c r="J513" s="4">
        <v>352</v>
      </c>
      <c r="K513" s="4">
        <v>609</v>
      </c>
      <c r="L513" s="4">
        <v>2998</v>
      </c>
      <c r="M513" s="4">
        <v>233</v>
      </c>
      <c r="N513" s="4" t="s">
        <v>5</v>
      </c>
      <c r="O513" s="4" t="s">
        <v>48</v>
      </c>
      <c r="P513" s="4">
        <v>181</v>
      </c>
      <c r="Q513" s="4">
        <v>3690</v>
      </c>
      <c r="R513" s="4">
        <v>12632</v>
      </c>
      <c r="S513" s="4">
        <v>1683</v>
      </c>
      <c r="T513" s="4">
        <v>453</v>
      </c>
      <c r="U513" s="4">
        <v>586</v>
      </c>
      <c r="V513" s="4">
        <v>238</v>
      </c>
      <c r="X513" s="2">
        <v>41219</v>
      </c>
      <c r="Z513" s="4" t="s">
        <v>809</v>
      </c>
      <c r="AA513" s="4">
        <v>1557</v>
      </c>
      <c r="AB513" s="4" t="s">
        <v>378</v>
      </c>
      <c r="AC513" s="4" t="s">
        <v>891</v>
      </c>
      <c r="AD513" s="4">
        <v>373</v>
      </c>
      <c r="AE513" s="4">
        <v>994</v>
      </c>
      <c r="AG513" s="4" t="s">
        <v>1006</v>
      </c>
      <c r="AH513" s="1" t="s">
        <v>0</v>
      </c>
      <c r="AI513" s="4">
        <v>0</v>
      </c>
      <c r="AJ513" s="4">
        <v>91</v>
      </c>
      <c r="AK513" s="4">
        <v>170</v>
      </c>
      <c r="AL513" s="4">
        <v>262</v>
      </c>
      <c r="AM513" s="4">
        <v>7</v>
      </c>
      <c r="AN513" s="4">
        <v>17</v>
      </c>
    </row>
    <row r="514" spans="1:40" ht="18" x14ac:dyDescent="0.35">
      <c r="A514" s="4">
        <v>710</v>
      </c>
      <c r="B514" s="4" t="s">
        <v>21</v>
      </c>
      <c r="C514" s="4">
        <v>1853</v>
      </c>
      <c r="D514" s="4">
        <v>0</v>
      </c>
      <c r="E514" s="4">
        <v>1216</v>
      </c>
      <c r="F514" s="4">
        <v>0</v>
      </c>
      <c r="G514" s="4" t="s">
        <v>21</v>
      </c>
      <c r="H514" s="4" t="s">
        <v>321</v>
      </c>
      <c r="I514" s="4">
        <v>12507</v>
      </c>
      <c r="J514" s="4">
        <v>266</v>
      </c>
      <c r="K514" s="4">
        <v>442</v>
      </c>
      <c r="L514" s="4">
        <v>1725</v>
      </c>
      <c r="M514" s="4">
        <v>2040</v>
      </c>
      <c r="N514" s="4" t="s">
        <v>481</v>
      </c>
      <c r="O514" s="4" t="s">
        <v>49</v>
      </c>
      <c r="P514" s="4">
        <v>2</v>
      </c>
      <c r="Q514" s="4">
        <v>2517</v>
      </c>
      <c r="R514" s="4">
        <v>5137</v>
      </c>
      <c r="S514" s="4">
        <v>635</v>
      </c>
      <c r="T514" s="4">
        <v>208</v>
      </c>
      <c r="U514" s="4">
        <v>268</v>
      </c>
      <c r="V514" s="4">
        <v>156</v>
      </c>
      <c r="X514" s="1" t="s">
        <v>1</v>
      </c>
      <c r="Z514" s="4" t="s">
        <v>19</v>
      </c>
      <c r="AA514" s="4">
        <v>697</v>
      </c>
      <c r="AB514" s="4">
        <v>1465</v>
      </c>
      <c r="AC514" s="4" t="s">
        <v>892</v>
      </c>
      <c r="AD514" s="4">
        <v>1217</v>
      </c>
      <c r="AE514" s="4">
        <v>741</v>
      </c>
      <c r="AG514" s="4" t="s">
        <v>1007</v>
      </c>
      <c r="AH514" s="2">
        <v>41219</v>
      </c>
      <c r="AI514" s="4">
        <v>127</v>
      </c>
      <c r="AJ514" s="4">
        <v>2</v>
      </c>
      <c r="AK514" s="4">
        <v>20</v>
      </c>
      <c r="AL514" s="4">
        <v>8</v>
      </c>
      <c r="AM514" s="4">
        <v>101</v>
      </c>
      <c r="AN514" s="4">
        <v>0</v>
      </c>
    </row>
    <row r="515" spans="1:40" ht="18" x14ac:dyDescent="0.35">
      <c r="A515" s="4">
        <v>3206</v>
      </c>
      <c r="B515" s="4" t="s">
        <v>26</v>
      </c>
      <c r="C515" s="4">
        <v>551</v>
      </c>
      <c r="D515" s="4">
        <v>888</v>
      </c>
      <c r="E515" s="4">
        <v>1299</v>
      </c>
      <c r="F515" s="4">
        <v>1706</v>
      </c>
      <c r="G515" s="4" t="s">
        <v>26</v>
      </c>
      <c r="H515" s="4">
        <v>2</v>
      </c>
      <c r="I515" s="4">
        <v>5984</v>
      </c>
      <c r="J515" s="4">
        <v>11229</v>
      </c>
      <c r="K515" s="4">
        <v>2586</v>
      </c>
      <c r="L515" s="4">
        <v>11847</v>
      </c>
      <c r="M515" s="4">
        <v>715</v>
      </c>
      <c r="N515" s="4" t="s">
        <v>9</v>
      </c>
      <c r="O515" s="4" t="s">
        <v>376</v>
      </c>
      <c r="P515" s="4">
        <v>1096</v>
      </c>
      <c r="Q515" s="4">
        <v>1173</v>
      </c>
      <c r="R515" s="4">
        <v>3784</v>
      </c>
      <c r="S515" s="4">
        <v>434</v>
      </c>
      <c r="T515" s="4">
        <v>739</v>
      </c>
      <c r="U515" s="4">
        <v>2680</v>
      </c>
      <c r="V515" s="4">
        <v>82</v>
      </c>
      <c r="X515" s="3" t="s">
        <v>2</v>
      </c>
      <c r="Z515" s="4" t="s">
        <v>20</v>
      </c>
      <c r="AA515" s="4">
        <v>345</v>
      </c>
      <c r="AB515" s="4">
        <v>479</v>
      </c>
      <c r="AC515" s="4" t="s">
        <v>893</v>
      </c>
      <c r="AD515" s="4">
        <v>381</v>
      </c>
      <c r="AE515" s="4">
        <v>253</v>
      </c>
      <c r="AG515" s="4" t="s">
        <v>1008</v>
      </c>
      <c r="AH515" s="1" t="s">
        <v>1</v>
      </c>
      <c r="AI515" s="4">
        <v>0</v>
      </c>
      <c r="AJ515" s="4">
        <v>76</v>
      </c>
      <c r="AK515" s="4">
        <v>4</v>
      </c>
      <c r="AL515" s="4">
        <v>59</v>
      </c>
      <c r="AM515" s="4">
        <v>61</v>
      </c>
      <c r="AN515" s="4">
        <v>0</v>
      </c>
    </row>
    <row r="516" spans="1:40" x14ac:dyDescent="0.3">
      <c r="A516" s="4">
        <v>1140</v>
      </c>
      <c r="B516" s="4" t="s">
        <v>47</v>
      </c>
      <c r="C516" s="4">
        <v>387</v>
      </c>
      <c r="D516" s="4">
        <v>588</v>
      </c>
      <c r="E516" s="4">
        <v>553</v>
      </c>
      <c r="F516" s="4">
        <v>1106</v>
      </c>
      <c r="G516" s="4" t="s">
        <v>47</v>
      </c>
      <c r="H516" s="4" t="s">
        <v>322</v>
      </c>
      <c r="I516" s="4">
        <v>3370</v>
      </c>
      <c r="J516" s="4">
        <v>5484</v>
      </c>
      <c r="K516" s="4">
        <v>1137</v>
      </c>
      <c r="L516" s="4">
        <v>4702</v>
      </c>
      <c r="M516" s="4">
        <v>462</v>
      </c>
      <c r="N516" s="4" t="s">
        <v>482</v>
      </c>
      <c r="O516" s="4" t="s">
        <v>21</v>
      </c>
      <c r="P516" s="4">
        <v>373</v>
      </c>
      <c r="Q516" s="4">
        <v>9698</v>
      </c>
      <c r="R516" s="4">
        <v>1353</v>
      </c>
      <c r="S516" s="4">
        <v>201</v>
      </c>
      <c r="T516" s="4">
        <v>297</v>
      </c>
      <c r="U516" s="4">
        <v>1024</v>
      </c>
      <c r="V516" s="4">
        <v>0</v>
      </c>
      <c r="X516" s="3" t="s">
        <v>747</v>
      </c>
      <c r="Z516" s="4" t="s">
        <v>21</v>
      </c>
      <c r="AA516" s="4">
        <v>352</v>
      </c>
      <c r="AB516" s="4">
        <v>291</v>
      </c>
      <c r="AC516" s="4" t="s">
        <v>894</v>
      </c>
      <c r="AD516" s="4">
        <v>191</v>
      </c>
      <c r="AE516" s="4">
        <v>0</v>
      </c>
      <c r="AG516" s="4" t="s">
        <v>1009</v>
      </c>
      <c r="AH516" s="3" t="s">
        <v>621</v>
      </c>
      <c r="AI516" s="4">
        <v>0</v>
      </c>
      <c r="AJ516" s="4">
        <v>12</v>
      </c>
      <c r="AK516" s="4">
        <v>5</v>
      </c>
      <c r="AL516" s="4">
        <v>219</v>
      </c>
      <c r="AM516" s="6">
        <v>0.60399999999999998</v>
      </c>
      <c r="AN516" s="4">
        <v>127</v>
      </c>
    </row>
    <row r="517" spans="1:40" x14ac:dyDescent="0.3">
      <c r="A517" s="4">
        <v>723</v>
      </c>
      <c r="B517" s="4" t="s">
        <v>48</v>
      </c>
      <c r="C517" s="4">
        <v>164</v>
      </c>
      <c r="D517" s="4">
        <v>300</v>
      </c>
      <c r="E517" s="4">
        <v>280</v>
      </c>
      <c r="F517" s="4">
        <v>600</v>
      </c>
      <c r="G517" s="4" t="s">
        <v>48</v>
      </c>
      <c r="H517" s="4" t="s">
        <v>9</v>
      </c>
      <c r="I517" s="4">
        <v>2614</v>
      </c>
      <c r="J517" s="4">
        <v>3072</v>
      </c>
      <c r="K517" s="4">
        <v>300</v>
      </c>
      <c r="L517" s="4">
        <v>3011</v>
      </c>
      <c r="M517" s="4">
        <v>253</v>
      </c>
      <c r="N517" s="4" t="s">
        <v>11</v>
      </c>
      <c r="O517" s="4" t="s">
        <v>26</v>
      </c>
      <c r="P517" s="4">
        <v>181</v>
      </c>
      <c r="Q517" s="4">
        <v>3679</v>
      </c>
      <c r="S517" s="4">
        <v>1683</v>
      </c>
      <c r="T517" s="4">
        <v>201</v>
      </c>
      <c r="U517" s="4">
        <v>713</v>
      </c>
      <c r="V517" s="4">
        <v>237</v>
      </c>
      <c r="X517" s="3" t="s">
        <v>226</v>
      </c>
      <c r="Z517" s="4" t="s">
        <v>26</v>
      </c>
      <c r="AA517" s="4">
        <v>1557</v>
      </c>
      <c r="AB517" s="4">
        <v>188</v>
      </c>
      <c r="AC517" s="4" t="s">
        <v>895</v>
      </c>
      <c r="AD517" s="4">
        <v>190</v>
      </c>
      <c r="AE517" s="4">
        <v>1003</v>
      </c>
      <c r="AG517" s="4" t="s">
        <v>1010</v>
      </c>
      <c r="AH517" s="3" t="s">
        <v>1040</v>
      </c>
      <c r="AI517" s="4">
        <v>0</v>
      </c>
      <c r="AJ517" s="4">
        <v>0</v>
      </c>
      <c r="AK517" s="4">
        <v>141</v>
      </c>
      <c r="AL517" s="4">
        <v>0</v>
      </c>
      <c r="AM517" s="4">
        <v>101</v>
      </c>
      <c r="AN517" s="4">
        <v>0</v>
      </c>
    </row>
    <row r="518" spans="1:40" ht="18" x14ac:dyDescent="0.35">
      <c r="A518" s="4">
        <v>417</v>
      </c>
      <c r="B518" s="4" t="s">
        <v>49</v>
      </c>
      <c r="C518" s="4">
        <v>2889</v>
      </c>
      <c r="D518" s="4">
        <v>0</v>
      </c>
      <c r="E518" s="4">
        <v>273</v>
      </c>
      <c r="F518" s="4">
        <v>0</v>
      </c>
      <c r="G518" s="4" t="s">
        <v>49</v>
      </c>
      <c r="H518" s="4" t="s">
        <v>323</v>
      </c>
      <c r="I518" s="1" t="s">
        <v>0</v>
      </c>
      <c r="J518" s="4">
        <v>2412</v>
      </c>
      <c r="K518" s="4">
        <v>837</v>
      </c>
      <c r="L518" s="4">
        <v>1691</v>
      </c>
      <c r="M518" s="4">
        <v>2102</v>
      </c>
      <c r="N518" s="4" t="s">
        <v>483</v>
      </c>
      <c r="O518" s="4" t="s">
        <v>47</v>
      </c>
      <c r="P518" s="4">
        <v>192</v>
      </c>
      <c r="Q518" s="4">
        <v>2571</v>
      </c>
      <c r="S518" s="4">
        <v>632</v>
      </c>
      <c r="T518" s="4">
        <v>96</v>
      </c>
      <c r="U518" s="4">
        <v>311</v>
      </c>
      <c r="V518" s="4">
        <v>157</v>
      </c>
      <c r="X518" s="4" t="s">
        <v>5</v>
      </c>
      <c r="Z518" s="4" t="s">
        <v>47</v>
      </c>
      <c r="AA518" s="4">
        <v>673</v>
      </c>
      <c r="AB518" s="4">
        <v>1465</v>
      </c>
      <c r="AC518" s="4" t="s">
        <v>896</v>
      </c>
      <c r="AD518" s="4">
        <v>1217</v>
      </c>
      <c r="AE518" s="4">
        <v>746</v>
      </c>
      <c r="AG518" s="4" t="s">
        <v>17</v>
      </c>
      <c r="AH518" s="3" t="s">
        <v>43</v>
      </c>
      <c r="AI518" s="4">
        <v>286</v>
      </c>
      <c r="AJ518" s="4">
        <v>1</v>
      </c>
      <c r="AK518" s="4">
        <v>0</v>
      </c>
      <c r="AL518" s="4">
        <v>1033</v>
      </c>
      <c r="AM518" s="4">
        <v>60</v>
      </c>
      <c r="AN518" s="4">
        <v>369</v>
      </c>
    </row>
    <row r="519" spans="1:40" ht="18" x14ac:dyDescent="0.35">
      <c r="A519" s="4">
        <v>1841</v>
      </c>
      <c r="B519" s="4" t="s">
        <v>55</v>
      </c>
      <c r="C519" s="4">
        <v>922</v>
      </c>
      <c r="D519" s="4">
        <v>154</v>
      </c>
      <c r="E519" s="4">
        <v>1299</v>
      </c>
      <c r="F519" s="4">
        <v>79</v>
      </c>
      <c r="G519" s="4" t="s">
        <v>228</v>
      </c>
      <c r="H519" s="4" t="s">
        <v>9</v>
      </c>
      <c r="I519" s="2">
        <v>41219</v>
      </c>
      <c r="K519" s="4">
        <v>2586</v>
      </c>
      <c r="L519" s="1" t="s">
        <v>0</v>
      </c>
      <c r="M519" s="4">
        <v>590</v>
      </c>
      <c r="N519" s="4" t="s">
        <v>484</v>
      </c>
      <c r="O519" s="4" t="s">
        <v>48</v>
      </c>
      <c r="P519" s="4">
        <v>1516</v>
      </c>
      <c r="Q519" s="4">
        <v>1108</v>
      </c>
      <c r="S519" s="4">
        <v>441</v>
      </c>
      <c r="T519" s="4">
        <v>739</v>
      </c>
      <c r="U519" s="4">
        <v>2680</v>
      </c>
      <c r="V519" s="4">
        <v>80</v>
      </c>
      <c r="X519" s="4" t="s">
        <v>748</v>
      </c>
      <c r="Z519" s="4" t="s">
        <v>48</v>
      </c>
      <c r="AA519" s="4">
        <v>151</v>
      </c>
      <c r="AB519" s="4">
        <v>523</v>
      </c>
      <c r="AC519" s="4" t="s">
        <v>17</v>
      </c>
      <c r="AD519" s="4">
        <v>370</v>
      </c>
      <c r="AE519" s="4">
        <v>257</v>
      </c>
      <c r="AG519" s="4" t="s">
        <v>1011</v>
      </c>
      <c r="AH519" s="4" t="s">
        <v>5</v>
      </c>
      <c r="AI519" s="4">
        <v>83</v>
      </c>
      <c r="AJ519" s="4">
        <v>201</v>
      </c>
      <c r="AK519" s="4">
        <v>479</v>
      </c>
      <c r="AL519" s="4">
        <v>403</v>
      </c>
      <c r="AM519" s="4">
        <v>5</v>
      </c>
      <c r="AN519" s="4">
        <v>143</v>
      </c>
    </row>
    <row r="520" spans="1:40" ht="18" x14ac:dyDescent="0.35">
      <c r="A520" s="4">
        <v>628</v>
      </c>
      <c r="B520" s="4">
        <v>2278</v>
      </c>
      <c r="C520" s="4">
        <v>633</v>
      </c>
      <c r="D520" s="4">
        <v>87</v>
      </c>
      <c r="E520" s="4">
        <v>541</v>
      </c>
      <c r="F520" s="4">
        <v>26</v>
      </c>
      <c r="G520" s="4" t="s">
        <v>21</v>
      </c>
      <c r="H520" s="4" t="s">
        <v>324</v>
      </c>
      <c r="I520" s="1" t="s">
        <v>1</v>
      </c>
      <c r="K520" s="4">
        <v>1103</v>
      </c>
      <c r="L520" s="2">
        <v>41219</v>
      </c>
      <c r="M520" s="4">
        <v>399</v>
      </c>
      <c r="N520" s="4" t="s">
        <v>485</v>
      </c>
      <c r="O520" s="4" t="s">
        <v>49</v>
      </c>
      <c r="P520" s="4">
        <v>680</v>
      </c>
      <c r="Q520" s="1" t="s">
        <v>0</v>
      </c>
      <c r="S520" s="4">
        <v>191</v>
      </c>
      <c r="T520" s="4">
        <v>296</v>
      </c>
      <c r="U520" s="4">
        <v>1021</v>
      </c>
      <c r="V520" s="4">
        <v>0</v>
      </c>
      <c r="X520" s="4" t="s">
        <v>749</v>
      </c>
      <c r="Z520" s="4" t="s">
        <v>49</v>
      </c>
      <c r="AA520" s="4">
        <v>522</v>
      </c>
      <c r="AB520" s="4">
        <v>271</v>
      </c>
      <c r="AC520" s="4" t="s">
        <v>897</v>
      </c>
      <c r="AD520" s="4">
        <v>186</v>
      </c>
      <c r="AE520" s="4">
        <v>0</v>
      </c>
      <c r="AG520" s="4" t="s">
        <v>1012</v>
      </c>
      <c r="AH520" s="4" t="s">
        <v>1041</v>
      </c>
      <c r="AI520" s="4">
        <v>34</v>
      </c>
      <c r="AJ520" s="4">
        <v>82</v>
      </c>
      <c r="AK520" s="4">
        <v>147</v>
      </c>
      <c r="AL520" s="4">
        <v>374</v>
      </c>
      <c r="AM520" s="4">
        <v>44</v>
      </c>
      <c r="AN520" s="4">
        <v>16</v>
      </c>
    </row>
    <row r="521" spans="1:40" ht="18" x14ac:dyDescent="0.35">
      <c r="A521" s="4">
        <v>257</v>
      </c>
      <c r="B521" s="4">
        <v>848</v>
      </c>
      <c r="C521" s="4">
        <v>289</v>
      </c>
      <c r="D521" s="4">
        <v>67</v>
      </c>
      <c r="E521" s="4">
        <v>142</v>
      </c>
      <c r="F521" s="4">
        <v>52</v>
      </c>
      <c r="G521" s="4" t="s">
        <v>26</v>
      </c>
      <c r="H521" s="4" t="s">
        <v>17</v>
      </c>
      <c r="I521" s="3" t="s">
        <v>2</v>
      </c>
      <c r="K521" s="4">
        <v>662</v>
      </c>
      <c r="L521" s="1" t="s">
        <v>1</v>
      </c>
      <c r="M521" s="4">
        <v>191</v>
      </c>
      <c r="N521" s="4" t="s">
        <v>11</v>
      </c>
      <c r="O521" s="4" t="s">
        <v>378</v>
      </c>
      <c r="P521" s="4">
        <v>394</v>
      </c>
      <c r="Q521" s="2">
        <v>41219</v>
      </c>
      <c r="S521" s="4">
        <v>1548</v>
      </c>
      <c r="T521" s="4">
        <v>206</v>
      </c>
      <c r="U521" s="4">
        <v>702</v>
      </c>
      <c r="V521" s="4">
        <v>419</v>
      </c>
      <c r="X521" s="4" t="s">
        <v>750</v>
      </c>
      <c r="Z521" s="4" t="s">
        <v>233</v>
      </c>
      <c r="AA521" s="4">
        <v>254</v>
      </c>
      <c r="AB521" s="4">
        <v>252</v>
      </c>
      <c r="AC521" s="4" t="s">
        <v>19</v>
      </c>
      <c r="AD521" s="4">
        <v>184</v>
      </c>
      <c r="AE521" s="4">
        <v>995</v>
      </c>
      <c r="AG521" s="4" t="s">
        <v>11</v>
      </c>
      <c r="AH521" s="4" t="s">
        <v>1042</v>
      </c>
      <c r="AI521" s="4">
        <v>48</v>
      </c>
      <c r="AJ521" s="6">
        <v>0.40799999999999997</v>
      </c>
      <c r="AK521" s="4">
        <v>142</v>
      </c>
      <c r="AL521" s="4">
        <v>29</v>
      </c>
      <c r="AM521" s="4">
        <v>7</v>
      </c>
      <c r="AN521" s="4">
        <v>126</v>
      </c>
    </row>
    <row r="522" spans="1:40" ht="18" x14ac:dyDescent="0.35">
      <c r="A522" s="4">
        <v>371</v>
      </c>
      <c r="B522" s="4">
        <v>501</v>
      </c>
      <c r="C522" s="4">
        <v>2889</v>
      </c>
      <c r="D522" s="4">
        <v>0</v>
      </c>
      <c r="E522" s="4">
        <v>399</v>
      </c>
      <c r="F522" s="4">
        <v>1</v>
      </c>
      <c r="G522" s="4" t="s">
        <v>47</v>
      </c>
      <c r="H522" s="4" t="s">
        <v>325</v>
      </c>
      <c r="I522" s="3" t="s">
        <v>361</v>
      </c>
      <c r="K522" s="4">
        <v>441</v>
      </c>
      <c r="L522" s="3" t="s">
        <v>2</v>
      </c>
      <c r="M522" s="4">
        <v>2102</v>
      </c>
      <c r="N522" s="4" t="s">
        <v>486</v>
      </c>
      <c r="O522" s="4">
        <v>1347</v>
      </c>
      <c r="P522" s="4">
        <v>31</v>
      </c>
      <c r="Q522" s="1" t="s">
        <v>1</v>
      </c>
      <c r="S522" s="4">
        <v>595</v>
      </c>
      <c r="T522" s="4">
        <v>90</v>
      </c>
      <c r="U522" s="4">
        <v>319</v>
      </c>
      <c r="V522" s="4">
        <v>291</v>
      </c>
      <c r="X522" s="4" t="s">
        <v>751</v>
      </c>
      <c r="Z522" s="4">
        <v>1787</v>
      </c>
      <c r="AA522" s="4">
        <v>123</v>
      </c>
      <c r="AB522" s="4">
        <v>370</v>
      </c>
      <c r="AC522" s="4" t="s">
        <v>20</v>
      </c>
      <c r="AD522" s="4">
        <v>460</v>
      </c>
      <c r="AE522" s="4">
        <v>753</v>
      </c>
      <c r="AG522" s="4" t="s">
        <v>1013</v>
      </c>
      <c r="AH522" s="4" t="s">
        <v>1043</v>
      </c>
      <c r="AI522" s="4">
        <v>1</v>
      </c>
      <c r="AJ522" s="4">
        <v>201</v>
      </c>
      <c r="AK522" s="4">
        <v>5</v>
      </c>
      <c r="AL522" s="4">
        <v>1127</v>
      </c>
      <c r="AM522" s="4">
        <v>3</v>
      </c>
      <c r="AN522" s="4">
        <v>1</v>
      </c>
    </row>
    <row r="523" spans="1:40" x14ac:dyDescent="0.3">
      <c r="A523" s="4">
        <v>1841</v>
      </c>
      <c r="B523" s="4">
        <v>347</v>
      </c>
      <c r="C523" s="4">
        <v>928</v>
      </c>
      <c r="D523" s="4">
        <v>0</v>
      </c>
      <c r="E523" s="4">
        <v>1974</v>
      </c>
      <c r="F523" s="4">
        <v>0</v>
      </c>
      <c r="G523" s="4" t="s">
        <v>48</v>
      </c>
      <c r="H523" s="4" t="s">
        <v>326</v>
      </c>
      <c r="I523" s="3" t="s">
        <v>374</v>
      </c>
      <c r="K523" s="4">
        <v>0</v>
      </c>
      <c r="L523" s="3" t="s">
        <v>439</v>
      </c>
      <c r="M523" s="4">
        <v>591</v>
      </c>
      <c r="N523" s="4" t="s">
        <v>487</v>
      </c>
      <c r="O523" s="4">
        <v>540</v>
      </c>
      <c r="P523" s="4">
        <v>255</v>
      </c>
      <c r="Q523" s="3" t="s">
        <v>2</v>
      </c>
      <c r="S523" s="4">
        <v>392</v>
      </c>
      <c r="T523" s="4">
        <v>0</v>
      </c>
      <c r="U523" s="4">
        <v>0</v>
      </c>
      <c r="V523" s="4">
        <v>128</v>
      </c>
      <c r="X523" s="4" t="s">
        <v>752</v>
      </c>
      <c r="Z523" s="4">
        <v>638</v>
      </c>
      <c r="AA523" s="4">
        <v>50</v>
      </c>
      <c r="AB523" s="4">
        <v>92</v>
      </c>
      <c r="AC523" s="4" t="s">
        <v>21</v>
      </c>
      <c r="AD523" s="4">
        <v>131</v>
      </c>
      <c r="AE523" s="4">
        <v>242</v>
      </c>
      <c r="AG523" s="4" t="s">
        <v>1014</v>
      </c>
      <c r="AH523" s="4" t="s">
        <v>1044</v>
      </c>
      <c r="AI523" s="4">
        <v>286</v>
      </c>
      <c r="AJ523" s="4">
        <v>82</v>
      </c>
      <c r="AK523" s="4">
        <v>72</v>
      </c>
      <c r="AL523" s="4">
        <v>485</v>
      </c>
      <c r="AM523" s="4">
        <v>1</v>
      </c>
      <c r="AN523" s="4">
        <v>262</v>
      </c>
    </row>
    <row r="524" spans="1:40" x14ac:dyDescent="0.3">
      <c r="A524" s="4">
        <v>604</v>
      </c>
      <c r="B524" s="4">
        <v>2278</v>
      </c>
      <c r="C524" s="4">
        <v>665</v>
      </c>
      <c r="D524" s="4">
        <v>409</v>
      </c>
      <c r="E524" s="4">
        <v>689</v>
      </c>
      <c r="F524" s="4">
        <v>314</v>
      </c>
      <c r="G524" s="4" t="s">
        <v>49</v>
      </c>
      <c r="H524" s="4" t="s">
        <v>327</v>
      </c>
      <c r="I524" s="4" t="s">
        <v>5</v>
      </c>
      <c r="K524" s="4">
        <v>1514</v>
      </c>
      <c r="L524" s="3" t="s">
        <v>223</v>
      </c>
      <c r="M524" s="4">
        <v>368</v>
      </c>
      <c r="N524" s="4" t="s">
        <v>9</v>
      </c>
      <c r="O524" s="4">
        <v>395</v>
      </c>
      <c r="P524" s="4">
        <v>0</v>
      </c>
      <c r="Q524" s="3" t="s">
        <v>567</v>
      </c>
      <c r="S524" s="4">
        <v>203</v>
      </c>
      <c r="T524" s="4">
        <v>950</v>
      </c>
      <c r="U524" s="4">
        <v>1057</v>
      </c>
      <c r="V524" s="4">
        <v>0</v>
      </c>
      <c r="X524" s="4" t="s">
        <v>753</v>
      </c>
      <c r="Z524" s="4">
        <v>397</v>
      </c>
      <c r="AA524" s="4">
        <v>73</v>
      </c>
      <c r="AB524" s="4">
        <v>49</v>
      </c>
      <c r="AC524" s="4" t="s">
        <v>26</v>
      </c>
      <c r="AD524" s="4">
        <v>84</v>
      </c>
      <c r="AE524" s="4">
        <v>0</v>
      </c>
      <c r="AG524" s="4" t="s">
        <v>1015</v>
      </c>
      <c r="AH524" s="4" t="s">
        <v>1045</v>
      </c>
      <c r="AI524" s="4">
        <v>65</v>
      </c>
      <c r="AJ524" s="4">
        <v>3</v>
      </c>
      <c r="AK524" s="4">
        <v>32</v>
      </c>
      <c r="AL524" s="4">
        <v>222</v>
      </c>
      <c r="AM524" s="4">
        <v>152</v>
      </c>
      <c r="AN524" s="4">
        <v>114</v>
      </c>
    </row>
    <row r="525" spans="1:40" x14ac:dyDescent="0.3">
      <c r="A525" s="4">
        <v>399</v>
      </c>
      <c r="B525" s="4">
        <v>843</v>
      </c>
      <c r="C525" s="4">
        <v>263</v>
      </c>
      <c r="D525" s="4">
        <v>250</v>
      </c>
      <c r="E525" s="4">
        <v>390</v>
      </c>
      <c r="F525" s="4">
        <v>207</v>
      </c>
      <c r="G525" s="4" t="s">
        <v>230</v>
      </c>
      <c r="H525" s="4" t="s">
        <v>17</v>
      </c>
      <c r="I525" s="4" t="s">
        <v>362</v>
      </c>
      <c r="K525" s="4">
        <v>468</v>
      </c>
      <c r="L525" s="4" t="s">
        <v>5</v>
      </c>
      <c r="M525" s="4">
        <v>223</v>
      </c>
      <c r="N525" s="4" t="s">
        <v>488</v>
      </c>
      <c r="O525" s="4">
        <v>145</v>
      </c>
      <c r="P525" s="4">
        <v>1516</v>
      </c>
      <c r="Q525" s="3" t="s">
        <v>300</v>
      </c>
      <c r="S525" s="4">
        <v>1548</v>
      </c>
      <c r="T525" s="4">
        <v>654</v>
      </c>
      <c r="U525" s="4">
        <v>785</v>
      </c>
      <c r="V525" s="4">
        <v>427</v>
      </c>
      <c r="X525" s="4" t="s">
        <v>754</v>
      </c>
      <c r="Z525" s="4">
        <v>241</v>
      </c>
      <c r="AA525" s="4">
        <v>254</v>
      </c>
      <c r="AB525" s="4">
        <v>43</v>
      </c>
      <c r="AC525" s="4" t="s">
        <v>47</v>
      </c>
      <c r="AD525" s="4">
        <v>47</v>
      </c>
      <c r="AE525" s="4">
        <v>452</v>
      </c>
      <c r="AG525" s="4" t="s">
        <v>17</v>
      </c>
      <c r="AH525" s="4" t="s">
        <v>1046</v>
      </c>
      <c r="AI525" s="4">
        <v>60</v>
      </c>
      <c r="AJ525" s="4">
        <v>68</v>
      </c>
      <c r="AK525" s="4">
        <v>7</v>
      </c>
      <c r="AL525" s="4">
        <v>13</v>
      </c>
      <c r="AM525" s="4">
        <v>65</v>
      </c>
      <c r="AN525" s="4">
        <v>16</v>
      </c>
    </row>
    <row r="526" spans="1:40" x14ac:dyDescent="0.3">
      <c r="A526" s="4">
        <v>205</v>
      </c>
      <c r="B526" s="4">
        <v>485</v>
      </c>
      <c r="C526" s="4">
        <v>4302</v>
      </c>
      <c r="D526" s="4">
        <v>159</v>
      </c>
      <c r="E526" s="4">
        <v>299</v>
      </c>
      <c r="F526" s="4">
        <v>107</v>
      </c>
      <c r="G526" s="4">
        <v>1914</v>
      </c>
      <c r="H526" s="4" t="s">
        <v>328</v>
      </c>
      <c r="I526" s="4" t="s">
        <v>363</v>
      </c>
      <c r="K526" s="4">
        <v>1046</v>
      </c>
      <c r="L526" s="4" t="s">
        <v>440</v>
      </c>
      <c r="M526" s="4">
        <v>1574</v>
      </c>
      <c r="N526" s="4" t="s">
        <v>489</v>
      </c>
      <c r="O526" s="4">
        <v>1347</v>
      </c>
      <c r="P526" s="4">
        <v>680</v>
      </c>
      <c r="Q526" s="4" t="s">
        <v>5</v>
      </c>
      <c r="S526" s="4">
        <v>594</v>
      </c>
      <c r="T526" s="4">
        <v>296</v>
      </c>
      <c r="U526" s="4">
        <v>272</v>
      </c>
      <c r="V526" s="4">
        <v>289</v>
      </c>
      <c r="X526" s="4" t="s">
        <v>755</v>
      </c>
      <c r="Z526" s="4">
        <v>1721</v>
      </c>
      <c r="AA526" s="4">
        <v>122</v>
      </c>
      <c r="AB526" s="4">
        <v>370</v>
      </c>
      <c r="AC526" s="4" t="s">
        <v>48</v>
      </c>
      <c r="AD526" s="4">
        <v>460</v>
      </c>
      <c r="AE526" s="4">
        <v>309</v>
      </c>
      <c r="AG526" s="4" t="s">
        <v>1016</v>
      </c>
      <c r="AH526" s="4" t="s">
        <v>1047</v>
      </c>
      <c r="AI526" s="4">
        <v>5</v>
      </c>
      <c r="AJ526" s="4">
        <v>8</v>
      </c>
      <c r="AK526" s="4">
        <v>0</v>
      </c>
      <c r="AL526" s="4">
        <v>43</v>
      </c>
      <c r="AM526" s="6">
        <v>0.42759999999999998</v>
      </c>
      <c r="AN526" s="4">
        <v>3</v>
      </c>
    </row>
    <row r="527" spans="1:40" x14ac:dyDescent="0.3">
      <c r="A527" s="4">
        <v>2623</v>
      </c>
      <c r="B527" s="4">
        <v>358</v>
      </c>
      <c r="C527" s="4">
        <v>513</v>
      </c>
      <c r="D527" s="4">
        <v>0</v>
      </c>
      <c r="E527" s="4">
        <v>1974</v>
      </c>
      <c r="F527" s="4">
        <v>0</v>
      </c>
      <c r="G527" s="4">
        <v>530</v>
      </c>
      <c r="H527" s="4" t="s">
        <v>19</v>
      </c>
      <c r="I527" s="4" t="s">
        <v>9</v>
      </c>
      <c r="K527" s="4">
        <v>0</v>
      </c>
      <c r="L527" s="4" t="s">
        <v>441</v>
      </c>
      <c r="M527" s="4">
        <v>447</v>
      </c>
      <c r="N527" s="4" t="s">
        <v>17</v>
      </c>
      <c r="O527" s="4">
        <v>573</v>
      </c>
      <c r="P527" s="4">
        <v>335</v>
      </c>
      <c r="Q527" s="4" t="s">
        <v>568</v>
      </c>
      <c r="S527" s="4">
        <v>397</v>
      </c>
      <c r="T527" s="4">
        <v>0</v>
      </c>
      <c r="U527" s="4">
        <v>0</v>
      </c>
      <c r="V527" s="4">
        <v>138</v>
      </c>
      <c r="X527" s="4" t="s">
        <v>756</v>
      </c>
      <c r="Z527" s="4">
        <v>662</v>
      </c>
      <c r="AA527" s="4">
        <v>19</v>
      </c>
      <c r="AB527" s="4">
        <v>98</v>
      </c>
      <c r="AC527" s="4" t="s">
        <v>49</v>
      </c>
      <c r="AD527" s="4">
        <v>126</v>
      </c>
      <c r="AE527" s="4">
        <v>143</v>
      </c>
      <c r="AG527" s="4" t="s">
        <v>19</v>
      </c>
      <c r="AH527" s="4" t="s">
        <v>1048</v>
      </c>
      <c r="AI527" s="4">
        <v>444</v>
      </c>
      <c r="AJ527" s="4">
        <v>3</v>
      </c>
      <c r="AK527" s="4">
        <v>0</v>
      </c>
      <c r="AL527" s="4">
        <v>206</v>
      </c>
      <c r="AM527" s="4">
        <v>152</v>
      </c>
      <c r="AN527" s="4">
        <v>2</v>
      </c>
    </row>
    <row r="528" spans="1:40" x14ac:dyDescent="0.3">
      <c r="A528" s="4">
        <v>959</v>
      </c>
      <c r="B528" s="4">
        <v>1121</v>
      </c>
      <c r="C528" s="4">
        <v>371</v>
      </c>
      <c r="D528" s="4">
        <v>762</v>
      </c>
      <c r="E528" s="4">
        <v>672</v>
      </c>
      <c r="F528" s="4">
        <v>19</v>
      </c>
      <c r="G528" s="4">
        <v>284</v>
      </c>
      <c r="H528" s="4" t="s">
        <v>20</v>
      </c>
      <c r="I528" s="4" t="s">
        <v>364</v>
      </c>
      <c r="K528" s="4">
        <v>1400</v>
      </c>
      <c r="L528" s="4" t="s">
        <v>442</v>
      </c>
      <c r="M528" s="4">
        <v>324</v>
      </c>
      <c r="N528" s="4" t="s">
        <v>490</v>
      </c>
      <c r="O528" s="4">
        <v>388</v>
      </c>
      <c r="P528" s="4">
        <v>345</v>
      </c>
      <c r="Q528" s="4" t="s">
        <v>569</v>
      </c>
      <c r="S528" s="4">
        <v>197</v>
      </c>
      <c r="T528" s="4">
        <v>946</v>
      </c>
      <c r="U528" s="4">
        <v>1050</v>
      </c>
      <c r="V528" s="4">
        <v>11645</v>
      </c>
      <c r="X528" s="4" t="s">
        <v>17</v>
      </c>
      <c r="Z528" s="4">
        <v>413</v>
      </c>
      <c r="AA528" s="4">
        <v>103</v>
      </c>
      <c r="AB528" s="4">
        <v>47</v>
      </c>
      <c r="AC528" s="4" t="s">
        <v>231</v>
      </c>
      <c r="AD528" s="4">
        <v>80</v>
      </c>
      <c r="AE528" s="4">
        <v>0</v>
      </c>
      <c r="AG528" s="4" t="s">
        <v>20</v>
      </c>
      <c r="AH528" s="4" t="s">
        <v>17</v>
      </c>
      <c r="AI528" s="4">
        <v>205</v>
      </c>
      <c r="AJ528" s="4">
        <v>0</v>
      </c>
      <c r="AK528" s="4">
        <v>25</v>
      </c>
      <c r="AL528" s="4">
        <v>1</v>
      </c>
      <c r="AM528" s="4">
        <v>65</v>
      </c>
      <c r="AN528" s="4">
        <v>93</v>
      </c>
    </row>
    <row r="529" spans="1:40" x14ac:dyDescent="0.3">
      <c r="A529" s="4">
        <v>330</v>
      </c>
      <c r="B529" s="4">
        <v>476</v>
      </c>
      <c r="C529" s="4">
        <v>142</v>
      </c>
      <c r="D529" s="4">
        <v>466</v>
      </c>
      <c r="E529" s="4">
        <v>238</v>
      </c>
      <c r="F529" s="4">
        <v>5</v>
      </c>
      <c r="G529" s="4">
        <v>246</v>
      </c>
      <c r="H529" s="4" t="s">
        <v>21</v>
      </c>
      <c r="I529" s="4" t="s">
        <v>9</v>
      </c>
      <c r="K529" s="4">
        <v>868</v>
      </c>
      <c r="L529" s="4" t="s">
        <v>443</v>
      </c>
      <c r="M529" s="4">
        <v>123</v>
      </c>
      <c r="N529" s="4" t="s">
        <v>19</v>
      </c>
      <c r="O529" s="4">
        <v>185</v>
      </c>
      <c r="P529" s="4">
        <v>0</v>
      </c>
      <c r="Q529" s="4" t="s">
        <v>570</v>
      </c>
      <c r="S529" s="4">
        <v>1214</v>
      </c>
      <c r="T529" s="4">
        <v>639</v>
      </c>
      <c r="U529" s="4">
        <v>755</v>
      </c>
      <c r="V529" s="4">
        <v>5303</v>
      </c>
      <c r="X529" s="4" t="s">
        <v>757</v>
      </c>
      <c r="Z529" s="4">
        <v>249</v>
      </c>
      <c r="AA529" s="4">
        <v>1806</v>
      </c>
      <c r="AB529" s="4">
        <v>51</v>
      </c>
      <c r="AC529" s="4" t="s">
        <v>21</v>
      </c>
      <c r="AD529" s="4">
        <v>46</v>
      </c>
      <c r="AE529" s="4">
        <v>453</v>
      </c>
      <c r="AG529" s="4" t="s">
        <v>21</v>
      </c>
      <c r="AH529" s="4" t="s">
        <v>1049</v>
      </c>
      <c r="AI529" s="4">
        <v>82</v>
      </c>
      <c r="AJ529" s="4">
        <v>333</v>
      </c>
      <c r="AK529" s="4">
        <v>0</v>
      </c>
      <c r="AL529" s="4">
        <v>1127</v>
      </c>
      <c r="AM529" s="4">
        <v>3</v>
      </c>
      <c r="AN529" s="4">
        <v>0</v>
      </c>
    </row>
    <row r="530" spans="1:40" x14ac:dyDescent="0.3">
      <c r="A530" s="4">
        <v>629</v>
      </c>
      <c r="B530" s="4">
        <v>292</v>
      </c>
      <c r="C530" s="4">
        <v>4302</v>
      </c>
      <c r="D530" s="4">
        <v>295</v>
      </c>
      <c r="E530" s="4">
        <v>434</v>
      </c>
      <c r="F530" s="4">
        <v>14</v>
      </c>
      <c r="G530" s="4">
        <v>1914</v>
      </c>
      <c r="H530" s="4" t="s">
        <v>26</v>
      </c>
      <c r="I530" s="4" t="s">
        <v>365</v>
      </c>
      <c r="K530" s="4">
        <v>532</v>
      </c>
      <c r="L530" s="4" t="s">
        <v>444</v>
      </c>
      <c r="M530" s="4">
        <v>1574</v>
      </c>
      <c r="N530" s="4" t="s">
        <v>20</v>
      </c>
      <c r="O530" s="4">
        <v>1281</v>
      </c>
      <c r="P530" s="4">
        <v>973</v>
      </c>
      <c r="Q530" s="4" t="s">
        <v>571</v>
      </c>
      <c r="S530" s="4">
        <v>464</v>
      </c>
      <c r="T530" s="4">
        <v>307</v>
      </c>
      <c r="U530" s="4">
        <v>295</v>
      </c>
      <c r="V530" s="4">
        <v>3641</v>
      </c>
      <c r="X530" s="4" t="s">
        <v>19</v>
      </c>
      <c r="Z530" s="4">
        <v>1903</v>
      </c>
      <c r="AA530" s="4">
        <v>720</v>
      </c>
      <c r="AB530" s="4">
        <v>174</v>
      </c>
      <c r="AC530" s="4" t="s">
        <v>26</v>
      </c>
      <c r="AD530" s="4">
        <v>0</v>
      </c>
      <c r="AE530" s="4">
        <v>305</v>
      </c>
      <c r="AG530" s="4" t="s">
        <v>26</v>
      </c>
      <c r="AH530" s="4" t="s">
        <v>9</v>
      </c>
      <c r="AI530" s="4">
        <v>120</v>
      </c>
      <c r="AJ530" s="4">
        <v>38</v>
      </c>
      <c r="AK530" s="4">
        <v>72</v>
      </c>
      <c r="AL530" s="4">
        <v>350</v>
      </c>
      <c r="AM530" s="4">
        <v>42</v>
      </c>
      <c r="AN530" s="4">
        <v>262</v>
      </c>
    </row>
    <row r="531" spans="1:40" x14ac:dyDescent="0.3">
      <c r="A531" s="4">
        <v>2623</v>
      </c>
      <c r="B531" s="4">
        <v>184</v>
      </c>
      <c r="C531" s="4">
        <v>499</v>
      </c>
      <c r="D531" s="4">
        <v>1</v>
      </c>
      <c r="E531" s="4">
        <v>556</v>
      </c>
      <c r="F531" s="4">
        <v>0</v>
      </c>
      <c r="G531" s="4">
        <v>528</v>
      </c>
      <c r="H531" s="4" t="s">
        <v>47</v>
      </c>
      <c r="I531" s="4" t="s">
        <v>366</v>
      </c>
      <c r="K531" s="4">
        <v>0</v>
      </c>
      <c r="L531" s="4" t="s">
        <v>445</v>
      </c>
      <c r="M531" s="4">
        <v>443</v>
      </c>
      <c r="N531" s="4" t="s">
        <v>21</v>
      </c>
      <c r="O531" s="4">
        <v>284</v>
      </c>
      <c r="P531" s="4">
        <v>563</v>
      </c>
      <c r="Q531" s="4" t="s">
        <v>572</v>
      </c>
      <c r="S531" s="4">
        <v>329</v>
      </c>
      <c r="T531" s="4">
        <v>0</v>
      </c>
      <c r="U531" s="4">
        <v>0</v>
      </c>
      <c r="V531" s="4">
        <v>1662</v>
      </c>
      <c r="X531" s="4" t="s">
        <v>20</v>
      </c>
      <c r="Z531" s="4">
        <v>769</v>
      </c>
      <c r="AA531" s="4">
        <v>443</v>
      </c>
      <c r="AB531" s="4">
        <v>51</v>
      </c>
      <c r="AC531" s="4" t="s">
        <v>47</v>
      </c>
      <c r="AD531" s="4">
        <v>2136</v>
      </c>
      <c r="AE531" s="4">
        <v>148</v>
      </c>
      <c r="AG531" s="4" t="s">
        <v>47</v>
      </c>
      <c r="AH531" s="4" t="s">
        <v>1050</v>
      </c>
      <c r="AI531" s="4">
        <v>3</v>
      </c>
      <c r="AJ531" s="6">
        <v>0.11409999999999999</v>
      </c>
      <c r="AK531" s="4">
        <v>32</v>
      </c>
      <c r="AL531" s="4">
        <v>317</v>
      </c>
      <c r="AM531" s="4">
        <v>18</v>
      </c>
      <c r="AN531" s="4">
        <v>113</v>
      </c>
    </row>
    <row r="532" spans="1:40" x14ac:dyDescent="0.3">
      <c r="A532" s="4">
        <v>955</v>
      </c>
      <c r="B532" s="4">
        <v>1121</v>
      </c>
      <c r="C532" s="4">
        <v>368</v>
      </c>
      <c r="D532" s="4">
        <v>0</v>
      </c>
      <c r="E532" s="4">
        <v>225</v>
      </c>
      <c r="F532" s="4">
        <v>0</v>
      </c>
      <c r="G532" s="4">
        <v>292</v>
      </c>
      <c r="H532" s="4" t="s">
        <v>48</v>
      </c>
      <c r="I532" s="4" t="s">
        <v>367</v>
      </c>
      <c r="K532" s="4">
        <v>285</v>
      </c>
      <c r="L532" s="4" t="s">
        <v>446</v>
      </c>
      <c r="M532" s="4">
        <v>292</v>
      </c>
      <c r="N532" s="4" t="s">
        <v>26</v>
      </c>
      <c r="O532" s="4">
        <v>197</v>
      </c>
      <c r="P532" s="4">
        <v>54</v>
      </c>
      <c r="Q532" s="4" t="s">
        <v>573</v>
      </c>
      <c r="S532" s="4">
        <v>135</v>
      </c>
      <c r="T532" s="4">
        <v>229</v>
      </c>
      <c r="U532" s="4">
        <v>246</v>
      </c>
      <c r="V532" s="4">
        <v>11645</v>
      </c>
      <c r="X532" s="4" t="s">
        <v>21</v>
      </c>
      <c r="Z532" s="4">
        <v>511</v>
      </c>
      <c r="AA532" s="4">
        <v>277</v>
      </c>
      <c r="AB532" s="4">
        <v>34</v>
      </c>
      <c r="AC532" s="4" t="s">
        <v>48</v>
      </c>
      <c r="AD532" s="4">
        <v>1189</v>
      </c>
      <c r="AE532" s="4">
        <v>0</v>
      </c>
      <c r="AG532" s="4" t="s">
        <v>48</v>
      </c>
      <c r="AH532" s="4" t="s">
        <v>1051</v>
      </c>
      <c r="AI532" s="4">
        <v>444</v>
      </c>
      <c r="AJ532" s="4">
        <v>333</v>
      </c>
      <c r="AK532" s="4">
        <v>32</v>
      </c>
      <c r="AL532" s="4">
        <v>33</v>
      </c>
      <c r="AM532" s="4">
        <v>2</v>
      </c>
      <c r="AN532" s="4">
        <v>22</v>
      </c>
    </row>
    <row r="533" spans="1:40" x14ac:dyDescent="0.3">
      <c r="A533" s="4">
        <v>594</v>
      </c>
      <c r="B533" s="4">
        <v>472</v>
      </c>
      <c r="C533" s="4">
        <v>131</v>
      </c>
      <c r="D533" s="4">
        <v>735</v>
      </c>
      <c r="E533" s="4">
        <v>108</v>
      </c>
      <c r="F533" s="4">
        <v>17</v>
      </c>
      <c r="G533" s="4">
        <v>236</v>
      </c>
      <c r="H533" s="4" t="s">
        <v>49</v>
      </c>
      <c r="I533" s="4" t="s">
        <v>368</v>
      </c>
      <c r="K533" s="4">
        <v>127</v>
      </c>
      <c r="L533" s="4" t="s">
        <v>17</v>
      </c>
      <c r="M533" s="4">
        <v>151</v>
      </c>
      <c r="N533" s="4" t="s">
        <v>47</v>
      </c>
      <c r="O533" s="4">
        <v>87</v>
      </c>
      <c r="P533" s="4">
        <v>351</v>
      </c>
      <c r="Q533" s="4" t="s">
        <v>574</v>
      </c>
      <c r="S533" s="4">
        <v>1214</v>
      </c>
      <c r="T533" s="4">
        <v>154</v>
      </c>
      <c r="U533" s="4">
        <v>165</v>
      </c>
      <c r="V533" s="4">
        <v>5340</v>
      </c>
      <c r="X533" s="4" t="s">
        <v>26</v>
      </c>
      <c r="Z533" s="4">
        <v>258</v>
      </c>
      <c r="AA533" s="4">
        <v>1806</v>
      </c>
      <c r="AB533" s="4">
        <v>17</v>
      </c>
      <c r="AC533" s="4" t="s">
        <v>49</v>
      </c>
      <c r="AD533" s="4">
        <v>947</v>
      </c>
      <c r="AE533" s="4">
        <v>1010</v>
      </c>
      <c r="AG533" s="4" t="s">
        <v>49</v>
      </c>
      <c r="AH533" s="4" t="s">
        <v>1052</v>
      </c>
      <c r="AI533" s="4">
        <v>148</v>
      </c>
      <c r="AJ533" s="4">
        <v>24</v>
      </c>
      <c r="AK533" s="4">
        <v>0</v>
      </c>
      <c r="AL533" s="4">
        <v>1263</v>
      </c>
      <c r="AM533" s="4">
        <v>0</v>
      </c>
      <c r="AN533" s="4">
        <v>91</v>
      </c>
    </row>
    <row r="534" spans="1:40" x14ac:dyDescent="0.3">
      <c r="A534" s="4">
        <v>361</v>
      </c>
      <c r="B534" s="4">
        <v>283</v>
      </c>
      <c r="C534" s="4">
        <v>1279</v>
      </c>
      <c r="D534" s="4">
        <v>496</v>
      </c>
      <c r="E534" s="4">
        <v>117</v>
      </c>
      <c r="F534" s="4">
        <v>7</v>
      </c>
      <c r="G534" s="4">
        <v>1742</v>
      </c>
      <c r="H534" s="4" t="s">
        <v>52</v>
      </c>
      <c r="I534" s="4" t="s">
        <v>369</v>
      </c>
      <c r="K534" s="4">
        <v>158</v>
      </c>
      <c r="L534" s="4" t="s">
        <v>447</v>
      </c>
      <c r="M534" s="4">
        <v>2171</v>
      </c>
      <c r="N534" s="4" t="s">
        <v>48</v>
      </c>
      <c r="O534" s="4">
        <v>1281</v>
      </c>
      <c r="P534" s="4">
        <v>5</v>
      </c>
      <c r="Q534" s="4" t="s">
        <v>575</v>
      </c>
      <c r="S534" s="4">
        <v>466</v>
      </c>
      <c r="T534" s="4">
        <v>75</v>
      </c>
      <c r="U534" s="4">
        <v>81</v>
      </c>
      <c r="V534" s="4">
        <v>3669</v>
      </c>
      <c r="X534" s="4" t="s">
        <v>47</v>
      </c>
      <c r="Z534" s="4">
        <v>1164</v>
      </c>
      <c r="AA534" s="4">
        <v>701</v>
      </c>
      <c r="AB534" s="4">
        <v>174</v>
      </c>
      <c r="AC534" s="4" t="s">
        <v>233</v>
      </c>
      <c r="AD534" s="4">
        <v>0</v>
      </c>
      <c r="AE534" s="4">
        <v>743</v>
      </c>
      <c r="AG534" s="4" t="s">
        <v>957</v>
      </c>
      <c r="AH534" s="4" t="s">
        <v>1053</v>
      </c>
      <c r="AI534" s="4">
        <v>142</v>
      </c>
      <c r="AJ534" s="4">
        <v>1</v>
      </c>
      <c r="AK534" s="4">
        <v>327</v>
      </c>
      <c r="AL534" s="4">
        <v>660</v>
      </c>
      <c r="AM534" s="4">
        <v>0</v>
      </c>
      <c r="AN534" s="4">
        <v>0</v>
      </c>
    </row>
    <row r="535" spans="1:40" x14ac:dyDescent="0.3">
      <c r="A535" s="4">
        <v>603</v>
      </c>
      <c r="B535" s="4">
        <v>189</v>
      </c>
      <c r="C535" s="4">
        <v>483</v>
      </c>
      <c r="D535" s="4">
        <v>239</v>
      </c>
      <c r="E535" s="4">
        <v>556</v>
      </c>
      <c r="F535" s="4">
        <v>10</v>
      </c>
      <c r="G535" s="4">
        <v>502</v>
      </c>
      <c r="H535" s="4" t="s">
        <v>21</v>
      </c>
      <c r="I535" s="4" t="s">
        <v>17</v>
      </c>
      <c r="K535" s="4">
        <v>0</v>
      </c>
      <c r="L535" s="4" t="s">
        <v>19</v>
      </c>
      <c r="M535" s="4">
        <v>476</v>
      </c>
      <c r="N535" s="4" t="s">
        <v>49</v>
      </c>
      <c r="O535" s="4">
        <v>294</v>
      </c>
      <c r="P535" s="4">
        <v>0</v>
      </c>
      <c r="Q535" s="4" t="s">
        <v>17</v>
      </c>
      <c r="S535" s="4">
        <v>334</v>
      </c>
      <c r="T535" s="4">
        <v>0</v>
      </c>
      <c r="U535" s="4">
        <v>0</v>
      </c>
      <c r="V535" s="4">
        <v>1671</v>
      </c>
      <c r="X535" s="4" t="s">
        <v>48</v>
      </c>
      <c r="Z535" s="4">
        <v>387</v>
      </c>
      <c r="AA535" s="4">
        <v>187</v>
      </c>
      <c r="AB535" s="4">
        <v>56</v>
      </c>
      <c r="AC535" s="4">
        <v>2455</v>
      </c>
      <c r="AD535" s="4">
        <v>2008</v>
      </c>
      <c r="AE535" s="4">
        <v>267</v>
      </c>
      <c r="AG535" s="4" t="s">
        <v>21</v>
      </c>
      <c r="AH535" s="4" t="s">
        <v>17</v>
      </c>
      <c r="AI535" s="4">
        <v>6</v>
      </c>
      <c r="AJ535" s="4">
        <v>22</v>
      </c>
      <c r="AK535" s="4">
        <v>123</v>
      </c>
      <c r="AL535" s="4">
        <v>341</v>
      </c>
      <c r="AM535" s="4">
        <v>932</v>
      </c>
      <c r="AN535" s="4">
        <v>400</v>
      </c>
    </row>
    <row r="536" spans="1:40" ht="18" x14ac:dyDescent="0.35">
      <c r="A536" s="4">
        <v>255</v>
      </c>
      <c r="B536" s="4">
        <v>2647</v>
      </c>
      <c r="C536" s="4">
        <v>297</v>
      </c>
      <c r="D536" s="4">
        <v>13072</v>
      </c>
      <c r="E536" s="4">
        <v>225</v>
      </c>
      <c r="F536" s="4">
        <v>12443</v>
      </c>
      <c r="G536" s="4">
        <v>286</v>
      </c>
      <c r="H536" s="4" t="s">
        <v>26</v>
      </c>
      <c r="I536" s="4" t="s">
        <v>370</v>
      </c>
      <c r="K536" s="4">
        <v>266</v>
      </c>
      <c r="L536" s="4" t="s">
        <v>20</v>
      </c>
      <c r="M536" s="4">
        <v>344</v>
      </c>
      <c r="N536" s="4" t="s">
        <v>227</v>
      </c>
      <c r="O536" s="4">
        <v>185</v>
      </c>
      <c r="P536" s="4">
        <v>1079</v>
      </c>
      <c r="Q536" s="4" t="s">
        <v>576</v>
      </c>
      <c r="S536" s="4">
        <v>132</v>
      </c>
      <c r="T536" s="4">
        <v>225</v>
      </c>
      <c r="U536" s="4">
        <v>243</v>
      </c>
      <c r="V536" s="1" t="s">
        <v>0</v>
      </c>
      <c r="X536" s="4" t="s">
        <v>49</v>
      </c>
      <c r="Z536" s="4">
        <v>243</v>
      </c>
      <c r="AA536" s="4">
        <v>514</v>
      </c>
      <c r="AB536" s="4">
        <v>33</v>
      </c>
      <c r="AC536" s="4">
        <v>755</v>
      </c>
      <c r="AD536" s="4">
        <v>1165</v>
      </c>
      <c r="AE536" s="4">
        <v>0</v>
      </c>
      <c r="AG536" s="4" t="s">
        <v>26</v>
      </c>
      <c r="AH536" s="4" t="s">
        <v>1054</v>
      </c>
      <c r="AI536" s="4">
        <v>0</v>
      </c>
      <c r="AJ536" s="4">
        <v>0</v>
      </c>
      <c r="AK536" s="4">
        <v>19</v>
      </c>
      <c r="AL536" s="4">
        <v>20</v>
      </c>
      <c r="AM536" s="4" t="s">
        <v>33</v>
      </c>
      <c r="AN536" s="4">
        <v>159</v>
      </c>
    </row>
    <row r="537" spans="1:40" ht="18" x14ac:dyDescent="0.35">
      <c r="A537" s="4">
        <v>75</v>
      </c>
      <c r="B537" s="4">
        <v>968</v>
      </c>
      <c r="C537" s="4">
        <v>186</v>
      </c>
      <c r="D537" s="4">
        <v>6176</v>
      </c>
      <c r="E537" s="4">
        <v>67</v>
      </c>
      <c r="F537" s="4">
        <v>6798</v>
      </c>
      <c r="G537" s="4">
        <v>216</v>
      </c>
      <c r="H537" s="4" t="s">
        <v>47</v>
      </c>
      <c r="I537" s="4" t="s">
        <v>19</v>
      </c>
      <c r="K537" s="4">
        <v>150</v>
      </c>
      <c r="L537" s="4" t="s">
        <v>21</v>
      </c>
      <c r="M537" s="4">
        <v>132</v>
      </c>
      <c r="N537" s="4" t="s">
        <v>21</v>
      </c>
      <c r="O537" s="4">
        <v>109</v>
      </c>
      <c r="P537" s="4">
        <v>679</v>
      </c>
      <c r="Q537" s="4" t="s">
        <v>19</v>
      </c>
      <c r="S537" s="4">
        <v>1683</v>
      </c>
      <c r="T537" s="4">
        <v>133</v>
      </c>
      <c r="U537" s="4">
        <v>161</v>
      </c>
      <c r="V537" s="2">
        <v>41219</v>
      </c>
      <c r="X537" s="4" t="s">
        <v>227</v>
      </c>
      <c r="Z537" s="4">
        <v>144</v>
      </c>
      <c r="AA537" s="4">
        <v>2755</v>
      </c>
      <c r="AB537" s="4">
        <v>23</v>
      </c>
      <c r="AC537" s="4">
        <v>385</v>
      </c>
      <c r="AD537" s="4">
        <v>843</v>
      </c>
      <c r="AE537" s="4">
        <v>1008</v>
      </c>
      <c r="AG537" s="4" t="s">
        <v>47</v>
      </c>
      <c r="AH537" s="4" t="s">
        <v>318</v>
      </c>
      <c r="AI537" s="4">
        <v>1608</v>
      </c>
      <c r="AJ537" s="4">
        <v>0</v>
      </c>
      <c r="AK537" s="4">
        <v>3</v>
      </c>
      <c r="AL537" s="4">
        <v>63</v>
      </c>
      <c r="AM537" s="4">
        <v>0</v>
      </c>
      <c r="AN537" s="4">
        <v>37</v>
      </c>
    </row>
    <row r="538" spans="1:40" ht="18" x14ac:dyDescent="0.35">
      <c r="A538" s="4">
        <v>180</v>
      </c>
      <c r="B538" s="4">
        <v>672</v>
      </c>
      <c r="C538" s="4">
        <v>1279</v>
      </c>
      <c r="D538" s="4">
        <v>3160</v>
      </c>
      <c r="E538" s="4">
        <v>158</v>
      </c>
      <c r="F538" s="4">
        <v>1878</v>
      </c>
      <c r="G538" s="4">
        <v>1742</v>
      </c>
      <c r="H538" s="4" t="s">
        <v>48</v>
      </c>
      <c r="I538" s="4" t="s">
        <v>20</v>
      </c>
      <c r="K538" s="4">
        <v>116</v>
      </c>
      <c r="L538" s="4" t="s">
        <v>26</v>
      </c>
      <c r="M538" s="4">
        <v>2171</v>
      </c>
      <c r="N538" s="4" t="s">
        <v>26</v>
      </c>
      <c r="O538" s="4">
        <v>1358</v>
      </c>
      <c r="P538" s="4">
        <v>400</v>
      </c>
      <c r="Q538" s="4" t="s">
        <v>20</v>
      </c>
      <c r="S538" s="4">
        <v>530</v>
      </c>
      <c r="T538" s="4">
        <v>92</v>
      </c>
      <c r="U538" s="4">
        <v>82</v>
      </c>
      <c r="V538" s="1" t="s">
        <v>1</v>
      </c>
      <c r="X538" s="4" t="s">
        <v>21</v>
      </c>
      <c r="Z538" s="4">
        <v>2928</v>
      </c>
      <c r="AA538" s="4">
        <v>1211</v>
      </c>
      <c r="AB538" s="4">
        <v>1842</v>
      </c>
      <c r="AC538" s="4">
        <v>370</v>
      </c>
      <c r="AD538" s="4">
        <v>0</v>
      </c>
      <c r="AE538" s="4">
        <v>742</v>
      </c>
      <c r="AG538" s="4" t="s">
        <v>48</v>
      </c>
      <c r="AH538" s="4" t="s">
        <v>1055</v>
      </c>
      <c r="AI538" s="4">
        <v>347</v>
      </c>
      <c r="AJ538" s="4">
        <v>1</v>
      </c>
      <c r="AK538" s="4">
        <v>8</v>
      </c>
      <c r="AL538" s="4">
        <v>226</v>
      </c>
      <c r="AM538" s="4">
        <v>929</v>
      </c>
      <c r="AN538" s="4">
        <v>1</v>
      </c>
    </row>
    <row r="539" spans="1:40" x14ac:dyDescent="0.3">
      <c r="A539" s="4">
        <v>603</v>
      </c>
      <c r="B539" s="4">
        <v>296</v>
      </c>
      <c r="C539" s="4">
        <v>476</v>
      </c>
      <c r="D539" s="4">
        <v>2992</v>
      </c>
      <c r="E539" s="4">
        <v>349</v>
      </c>
      <c r="F539" s="4">
        <v>4879</v>
      </c>
      <c r="G539" s="4">
        <v>503</v>
      </c>
      <c r="H539" s="4" t="s">
        <v>49</v>
      </c>
      <c r="I539" s="4" t="s">
        <v>21</v>
      </c>
      <c r="K539" s="4">
        <v>0</v>
      </c>
      <c r="L539" s="4" t="s">
        <v>47</v>
      </c>
      <c r="M539" s="4">
        <v>475</v>
      </c>
      <c r="N539" s="4" t="s">
        <v>47</v>
      </c>
      <c r="O539" s="4">
        <v>389</v>
      </c>
      <c r="P539" s="4">
        <v>0</v>
      </c>
      <c r="Q539" s="4" t="s">
        <v>21</v>
      </c>
      <c r="S539" s="4">
        <v>367</v>
      </c>
      <c r="T539" s="4">
        <v>0</v>
      </c>
      <c r="U539" s="4">
        <v>0</v>
      </c>
      <c r="V539" s="3" t="s">
        <v>2</v>
      </c>
      <c r="X539" s="4" t="s">
        <v>26</v>
      </c>
      <c r="Z539" s="4">
        <v>971</v>
      </c>
      <c r="AA539" s="4">
        <v>632</v>
      </c>
      <c r="AB539" s="4">
        <v>525</v>
      </c>
      <c r="AC539" s="4">
        <v>2455</v>
      </c>
      <c r="AD539" s="4">
        <v>244</v>
      </c>
      <c r="AE539" s="4">
        <v>266</v>
      </c>
      <c r="AG539" s="4" t="s">
        <v>49</v>
      </c>
      <c r="AH539" s="4" t="s">
        <v>1056</v>
      </c>
      <c r="AI539" s="4">
        <v>1248</v>
      </c>
      <c r="AJ539" s="4">
        <v>117</v>
      </c>
      <c r="AK539" s="4">
        <v>93</v>
      </c>
      <c r="AL539" s="4">
        <v>10</v>
      </c>
      <c r="AM539" s="4">
        <v>41</v>
      </c>
      <c r="AN539" s="4">
        <v>5</v>
      </c>
    </row>
    <row r="540" spans="1:40" x14ac:dyDescent="0.3">
      <c r="A540" s="4">
        <v>258</v>
      </c>
      <c r="B540" s="4">
        <v>2647</v>
      </c>
      <c r="C540" s="4">
        <v>311</v>
      </c>
      <c r="D540" s="4">
        <v>24</v>
      </c>
      <c r="E540" s="4">
        <v>149</v>
      </c>
      <c r="F540" s="4">
        <v>41</v>
      </c>
      <c r="G540" s="4">
        <v>300</v>
      </c>
      <c r="H540" s="4" t="s">
        <v>53</v>
      </c>
      <c r="I540" s="4" t="s">
        <v>26</v>
      </c>
      <c r="K540" s="4">
        <v>477</v>
      </c>
      <c r="L540" s="4" t="s">
        <v>48</v>
      </c>
      <c r="M540" s="4">
        <v>315</v>
      </c>
      <c r="N540" s="4" t="s">
        <v>48</v>
      </c>
      <c r="O540" s="4">
        <v>274</v>
      </c>
      <c r="P540" s="4">
        <v>64</v>
      </c>
      <c r="Q540" s="4" t="s">
        <v>26</v>
      </c>
      <c r="S540" s="4">
        <v>163</v>
      </c>
      <c r="T540" s="4">
        <v>479</v>
      </c>
      <c r="U540" s="4">
        <v>672</v>
      </c>
      <c r="V540" s="3" t="s">
        <v>697</v>
      </c>
      <c r="X540" s="4" t="s">
        <v>47</v>
      </c>
      <c r="Z540" s="4">
        <v>684</v>
      </c>
      <c r="AA540" s="4">
        <v>579</v>
      </c>
      <c r="AB540" s="4">
        <v>263</v>
      </c>
      <c r="AC540" s="4">
        <v>753</v>
      </c>
      <c r="AD540" s="4">
        <v>132</v>
      </c>
      <c r="AE540" s="4">
        <v>14356</v>
      </c>
      <c r="AG540" s="4" t="s">
        <v>958</v>
      </c>
      <c r="AH540" s="4" t="s">
        <v>1057</v>
      </c>
      <c r="AI540" s="4">
        <v>13</v>
      </c>
      <c r="AJ540" s="4">
        <v>67</v>
      </c>
      <c r="AK540" s="4">
        <v>0</v>
      </c>
      <c r="AL540" s="4">
        <v>1263</v>
      </c>
      <c r="AM540" s="4">
        <v>356</v>
      </c>
      <c r="AN540" s="4">
        <v>116</v>
      </c>
    </row>
    <row r="541" spans="1:40" x14ac:dyDescent="0.3">
      <c r="A541" s="4">
        <v>162</v>
      </c>
      <c r="B541" s="4">
        <v>955</v>
      </c>
      <c r="C541" s="4">
        <v>165</v>
      </c>
      <c r="D541" s="4">
        <v>13072</v>
      </c>
      <c r="E541" s="4">
        <v>66</v>
      </c>
      <c r="F541" s="4">
        <v>12443</v>
      </c>
      <c r="G541" s="4">
        <v>203</v>
      </c>
      <c r="H541" s="4">
        <v>1793</v>
      </c>
      <c r="I541" s="4" t="s">
        <v>47</v>
      </c>
      <c r="K541" s="4">
        <v>152</v>
      </c>
      <c r="L541" s="4" t="s">
        <v>49</v>
      </c>
      <c r="M541" s="4">
        <v>160</v>
      </c>
      <c r="N541" s="4" t="s">
        <v>49</v>
      </c>
      <c r="O541" s="4">
        <v>115</v>
      </c>
      <c r="P541" s="4">
        <v>39</v>
      </c>
      <c r="Q541" s="4" t="s">
        <v>47</v>
      </c>
      <c r="S541" s="4">
        <v>1683</v>
      </c>
      <c r="T541" s="4">
        <v>326</v>
      </c>
      <c r="U541" s="4">
        <v>446</v>
      </c>
      <c r="V541" s="3" t="s">
        <v>232</v>
      </c>
      <c r="X541" s="4" t="s">
        <v>48</v>
      </c>
      <c r="Z541" s="4">
        <v>287</v>
      </c>
      <c r="AA541" s="4">
        <v>2755</v>
      </c>
      <c r="AB541" s="4">
        <v>262</v>
      </c>
      <c r="AC541" s="4">
        <v>363</v>
      </c>
      <c r="AD541" s="4">
        <v>112</v>
      </c>
      <c r="AE541" s="4">
        <v>7705</v>
      </c>
      <c r="AG541" s="4">
        <v>2005</v>
      </c>
      <c r="AH541" s="4" t="s">
        <v>1058</v>
      </c>
      <c r="AI541" s="4">
        <v>0</v>
      </c>
      <c r="AJ541" s="6">
        <v>0.5726</v>
      </c>
      <c r="AK541" s="4">
        <v>327</v>
      </c>
      <c r="AL541" s="4">
        <v>514</v>
      </c>
      <c r="AM541" s="4">
        <v>508</v>
      </c>
      <c r="AN541" s="4">
        <v>0</v>
      </c>
    </row>
    <row r="542" spans="1:40" x14ac:dyDescent="0.3">
      <c r="A542" s="4">
        <v>96</v>
      </c>
      <c r="B542" s="4">
        <v>652</v>
      </c>
      <c r="C542" s="4">
        <v>0</v>
      </c>
      <c r="D542" s="4">
        <v>6241</v>
      </c>
      <c r="E542" s="4">
        <v>83</v>
      </c>
      <c r="F542" s="4">
        <v>6919</v>
      </c>
      <c r="G542" s="4">
        <v>2025</v>
      </c>
      <c r="H542" s="4">
        <v>721</v>
      </c>
      <c r="I542" s="4" t="s">
        <v>48</v>
      </c>
      <c r="K542" s="4">
        <v>325</v>
      </c>
      <c r="L542" s="4" t="s">
        <v>224</v>
      </c>
      <c r="M542" s="4">
        <v>0</v>
      </c>
      <c r="N542" s="4" t="s">
        <v>228</v>
      </c>
      <c r="O542" s="4">
        <v>1358</v>
      </c>
      <c r="P542" s="4">
        <v>4</v>
      </c>
      <c r="Q542" s="4" t="s">
        <v>48</v>
      </c>
      <c r="S542" s="4">
        <v>530</v>
      </c>
      <c r="T542" s="4">
        <v>153</v>
      </c>
      <c r="U542" s="4">
        <v>226</v>
      </c>
      <c r="V542" s="4" t="s">
        <v>5</v>
      </c>
      <c r="X542" s="4" t="s">
        <v>49</v>
      </c>
      <c r="Z542" s="4">
        <v>3325</v>
      </c>
      <c r="AA542" s="4">
        <v>1168</v>
      </c>
      <c r="AB542" s="4">
        <v>1842</v>
      </c>
      <c r="AC542" s="4">
        <v>390</v>
      </c>
      <c r="AD542" s="4">
        <v>0</v>
      </c>
      <c r="AE542" s="4">
        <v>5640</v>
      </c>
      <c r="AG542" s="4">
        <v>548</v>
      </c>
      <c r="AH542" s="4" t="s">
        <v>17</v>
      </c>
      <c r="AI542" s="4">
        <v>1355</v>
      </c>
      <c r="AJ542" s="4">
        <v>117</v>
      </c>
      <c r="AK542" s="4">
        <v>115</v>
      </c>
      <c r="AL542" s="4">
        <v>481</v>
      </c>
      <c r="AM542" s="4">
        <v>15</v>
      </c>
      <c r="AN542" s="4">
        <v>400</v>
      </c>
    </row>
    <row r="543" spans="1:40" x14ac:dyDescent="0.3">
      <c r="A543" s="4">
        <v>0</v>
      </c>
      <c r="B543" s="4">
        <v>303</v>
      </c>
      <c r="C543" s="4">
        <v>1000</v>
      </c>
      <c r="D543" s="4">
        <v>3786</v>
      </c>
      <c r="E543" s="4">
        <v>349</v>
      </c>
      <c r="F543" s="4">
        <v>4089</v>
      </c>
      <c r="G543" s="4">
        <v>693</v>
      </c>
      <c r="H543" s="4">
        <v>219</v>
      </c>
      <c r="I543" s="4" t="s">
        <v>49</v>
      </c>
      <c r="K543" s="4">
        <v>0</v>
      </c>
      <c r="L543" s="4" t="s">
        <v>21</v>
      </c>
      <c r="M543" s="4">
        <v>1261</v>
      </c>
      <c r="N543" s="4">
        <v>1287</v>
      </c>
      <c r="O543" s="4">
        <v>405</v>
      </c>
      <c r="P543" s="4">
        <v>21</v>
      </c>
      <c r="Q543" s="4" t="s">
        <v>49</v>
      </c>
      <c r="S543" s="4">
        <v>376</v>
      </c>
      <c r="T543" s="4">
        <v>0</v>
      </c>
      <c r="U543" s="4">
        <v>0</v>
      </c>
      <c r="V543" s="4" t="s">
        <v>698</v>
      </c>
      <c r="X543" s="4" t="s">
        <v>228</v>
      </c>
      <c r="Z543" s="4">
        <v>1177</v>
      </c>
      <c r="AA543" s="4">
        <v>291</v>
      </c>
      <c r="AB543" s="4">
        <v>582</v>
      </c>
      <c r="AC543" s="4">
        <v>2475</v>
      </c>
      <c r="AD543" s="4">
        <v>227</v>
      </c>
      <c r="AE543" s="4">
        <v>2065</v>
      </c>
      <c r="AG543" s="4">
        <v>407</v>
      </c>
      <c r="AH543" s="4" t="s">
        <v>1059</v>
      </c>
      <c r="AI543" s="4">
        <v>1298</v>
      </c>
      <c r="AJ543" s="4">
        <v>65</v>
      </c>
      <c r="AK543" s="4">
        <v>113</v>
      </c>
      <c r="AL543" s="4">
        <v>33</v>
      </c>
      <c r="AM543" s="4">
        <v>9</v>
      </c>
      <c r="AN543" s="4">
        <v>156</v>
      </c>
    </row>
    <row r="544" spans="1:40" x14ac:dyDescent="0.3">
      <c r="A544" s="4">
        <v>1432</v>
      </c>
      <c r="B544" s="4">
        <v>2149</v>
      </c>
      <c r="C544" s="4">
        <v>711</v>
      </c>
      <c r="D544" s="4">
        <v>2455</v>
      </c>
      <c r="E544" s="4">
        <v>149</v>
      </c>
      <c r="F544" s="4">
        <v>2830</v>
      </c>
      <c r="G544" s="4">
        <v>391</v>
      </c>
      <c r="H544" s="4">
        <v>502</v>
      </c>
      <c r="I544" s="4" t="s">
        <v>375</v>
      </c>
      <c r="K544" s="4">
        <v>446</v>
      </c>
      <c r="L544" s="4" t="s">
        <v>26</v>
      </c>
      <c r="M544" s="4">
        <v>965</v>
      </c>
      <c r="N544" s="4">
        <v>406</v>
      </c>
      <c r="O544" s="4">
        <v>246</v>
      </c>
      <c r="P544" s="4">
        <v>0</v>
      </c>
      <c r="Q544" s="4" t="s">
        <v>225</v>
      </c>
      <c r="S544" s="4">
        <v>154</v>
      </c>
      <c r="T544" s="4">
        <v>477</v>
      </c>
      <c r="U544" s="4">
        <v>668</v>
      </c>
      <c r="V544" s="4" t="s">
        <v>538</v>
      </c>
      <c r="X544" s="4">
        <v>561</v>
      </c>
      <c r="Z544" s="4">
        <v>810</v>
      </c>
      <c r="AA544" s="4">
        <v>877</v>
      </c>
      <c r="AB544" s="4">
        <v>197</v>
      </c>
      <c r="AC544" s="4">
        <v>843</v>
      </c>
      <c r="AD544" s="4">
        <v>114</v>
      </c>
      <c r="AE544" s="4">
        <v>14356</v>
      </c>
      <c r="AG544" s="4">
        <v>141</v>
      </c>
      <c r="AH544" s="4" t="s">
        <v>19</v>
      </c>
      <c r="AI544" s="4">
        <v>57</v>
      </c>
      <c r="AJ544" s="4">
        <v>2</v>
      </c>
      <c r="AK544" s="4">
        <v>2</v>
      </c>
      <c r="AL544" s="4">
        <v>111</v>
      </c>
      <c r="AM544" s="4">
        <v>0</v>
      </c>
      <c r="AN544" s="4">
        <v>20</v>
      </c>
    </row>
    <row r="545" spans="1:40" ht="18" x14ac:dyDescent="0.35">
      <c r="A545" s="4">
        <v>656</v>
      </c>
      <c r="B545" s="4">
        <v>863</v>
      </c>
      <c r="C545" s="4">
        <v>289</v>
      </c>
      <c r="D545" s="1" t="s">
        <v>0</v>
      </c>
      <c r="E545" s="4">
        <v>43</v>
      </c>
      <c r="F545" s="1" t="s">
        <v>0</v>
      </c>
      <c r="G545" s="4">
        <v>302</v>
      </c>
      <c r="H545" s="4">
        <v>1793</v>
      </c>
      <c r="I545" s="4" t="s">
        <v>21</v>
      </c>
      <c r="K545" s="4">
        <v>244</v>
      </c>
      <c r="L545" s="4" t="s">
        <v>47</v>
      </c>
      <c r="M545" s="4">
        <v>296</v>
      </c>
      <c r="N545" s="4">
        <v>285</v>
      </c>
      <c r="O545" s="4">
        <v>159</v>
      </c>
      <c r="P545" s="4">
        <v>0</v>
      </c>
      <c r="Q545" s="4" t="s">
        <v>21</v>
      </c>
      <c r="S545" s="4">
        <v>1812</v>
      </c>
      <c r="T545" s="4">
        <v>309</v>
      </c>
      <c r="U545" s="4">
        <v>438</v>
      </c>
      <c r="V545" s="4" t="s">
        <v>699</v>
      </c>
      <c r="X545" s="4">
        <v>180</v>
      </c>
      <c r="Z545" s="4">
        <v>367</v>
      </c>
      <c r="AA545" s="4">
        <v>1632</v>
      </c>
      <c r="AB545" s="4">
        <v>385</v>
      </c>
      <c r="AC545" s="4">
        <v>476</v>
      </c>
      <c r="AD545" s="4">
        <v>113</v>
      </c>
      <c r="AE545" s="4">
        <v>7683</v>
      </c>
      <c r="AG545" s="4">
        <v>2005</v>
      </c>
      <c r="AH545" s="4" t="s">
        <v>20</v>
      </c>
      <c r="AI545" s="4">
        <v>0</v>
      </c>
      <c r="AJ545" s="4">
        <v>42</v>
      </c>
      <c r="AK545" s="4">
        <v>530</v>
      </c>
      <c r="AL545" s="4">
        <v>52</v>
      </c>
      <c r="AM545" s="4">
        <v>309</v>
      </c>
      <c r="AN545" s="4">
        <v>136</v>
      </c>
    </row>
    <row r="546" spans="1:40" ht="18" x14ac:dyDescent="0.35">
      <c r="A546" s="4">
        <v>776</v>
      </c>
      <c r="B546" s="4">
        <v>575</v>
      </c>
      <c r="C546" s="4">
        <v>0</v>
      </c>
      <c r="D546" s="2">
        <v>41219</v>
      </c>
      <c r="E546" s="4">
        <v>106</v>
      </c>
      <c r="F546" s="2">
        <v>41219</v>
      </c>
      <c r="G546" s="4">
        <v>2025</v>
      </c>
      <c r="H546" s="4">
        <v>690</v>
      </c>
      <c r="I546" s="4" t="s">
        <v>26</v>
      </c>
      <c r="K546" s="4">
        <v>202</v>
      </c>
      <c r="L546" s="4" t="s">
        <v>48</v>
      </c>
      <c r="M546" s="4">
        <v>0</v>
      </c>
      <c r="N546" s="4">
        <v>121</v>
      </c>
      <c r="O546" s="4">
        <v>1296</v>
      </c>
      <c r="P546" s="4">
        <v>587</v>
      </c>
      <c r="Q546" s="4" t="s">
        <v>26</v>
      </c>
      <c r="S546" s="4">
        <v>734</v>
      </c>
      <c r="T546" s="4">
        <v>168</v>
      </c>
      <c r="U546" s="4">
        <v>230</v>
      </c>
      <c r="V546" s="4" t="s">
        <v>700</v>
      </c>
      <c r="X546" s="4">
        <v>116</v>
      </c>
      <c r="Z546" s="4">
        <v>2720</v>
      </c>
      <c r="AA546" s="4">
        <v>779</v>
      </c>
      <c r="AB546" s="4">
        <v>326</v>
      </c>
      <c r="AC546" s="4">
        <v>367</v>
      </c>
      <c r="AD546" s="4">
        <v>0</v>
      </c>
      <c r="AE546" s="4">
        <v>5646</v>
      </c>
      <c r="AG546" s="4">
        <v>535</v>
      </c>
      <c r="AH546" s="4" t="s">
        <v>21</v>
      </c>
      <c r="AI546" s="4">
        <v>154</v>
      </c>
      <c r="AJ546" s="4">
        <v>19</v>
      </c>
      <c r="AK546" s="4">
        <v>190</v>
      </c>
      <c r="AL546" s="4">
        <v>3</v>
      </c>
      <c r="AM546" s="4" t="s">
        <v>33</v>
      </c>
      <c r="AN546" s="4">
        <v>0</v>
      </c>
    </row>
    <row r="547" spans="1:40" ht="18" x14ac:dyDescent="0.35">
      <c r="A547" s="4">
        <v>0</v>
      </c>
      <c r="B547" s="4">
        <v>288</v>
      </c>
      <c r="C547" s="4">
        <v>972</v>
      </c>
      <c r="D547" s="1" t="s">
        <v>1</v>
      </c>
      <c r="E547" s="4">
        <v>1087</v>
      </c>
      <c r="F547" s="1" t="s">
        <v>1</v>
      </c>
      <c r="G547" s="4">
        <v>690</v>
      </c>
      <c r="H547" s="4">
        <v>398</v>
      </c>
      <c r="I547" s="4" t="s">
        <v>47</v>
      </c>
      <c r="K547" s="4">
        <v>12941</v>
      </c>
      <c r="L547" s="4" t="s">
        <v>49</v>
      </c>
      <c r="M547" s="4">
        <v>1260</v>
      </c>
      <c r="N547" s="4">
        <v>1287</v>
      </c>
      <c r="O547" s="4">
        <v>371</v>
      </c>
      <c r="P547" s="4">
        <v>334</v>
      </c>
      <c r="Q547" s="4" t="s">
        <v>47</v>
      </c>
      <c r="S547" s="4">
        <v>540</v>
      </c>
      <c r="T547" s="4">
        <v>12606</v>
      </c>
      <c r="U547" s="4">
        <v>13391</v>
      </c>
      <c r="V547" s="4" t="s">
        <v>701</v>
      </c>
      <c r="X547" s="4">
        <v>64</v>
      </c>
      <c r="Z547" s="4">
        <v>810</v>
      </c>
      <c r="AA547" s="4">
        <v>384</v>
      </c>
      <c r="AB547" s="4">
        <v>104</v>
      </c>
      <c r="AC547" s="4">
        <v>2475</v>
      </c>
      <c r="AD547" s="4">
        <v>1</v>
      </c>
      <c r="AE547" s="4">
        <v>2037</v>
      </c>
      <c r="AG547" s="4">
        <v>390</v>
      </c>
      <c r="AH547" s="4" t="s">
        <v>26</v>
      </c>
      <c r="AI547" s="4">
        <v>39</v>
      </c>
      <c r="AJ547" s="4">
        <v>1</v>
      </c>
      <c r="AK547" s="4">
        <v>22</v>
      </c>
      <c r="AL547" s="4">
        <v>0</v>
      </c>
      <c r="AM547" s="4">
        <v>0</v>
      </c>
      <c r="AN547" s="4">
        <v>128</v>
      </c>
    </row>
    <row r="548" spans="1:40" ht="18" x14ac:dyDescent="0.35">
      <c r="A548" s="4">
        <v>1391</v>
      </c>
      <c r="B548" s="4">
        <v>2149</v>
      </c>
      <c r="C548" s="4">
        <v>708</v>
      </c>
      <c r="D548" s="3" t="s">
        <v>2</v>
      </c>
      <c r="E548" s="4">
        <v>393</v>
      </c>
      <c r="F548" s="3" t="s">
        <v>2</v>
      </c>
      <c r="G548" s="4">
        <v>404</v>
      </c>
      <c r="H548" s="4">
        <v>292</v>
      </c>
      <c r="I548" s="4" t="s">
        <v>48</v>
      </c>
      <c r="K548" s="4">
        <v>7869</v>
      </c>
      <c r="L548" s="4" t="s">
        <v>225</v>
      </c>
      <c r="M548" s="4">
        <v>917</v>
      </c>
      <c r="N548" s="4">
        <v>409</v>
      </c>
      <c r="O548" s="4">
        <v>237</v>
      </c>
      <c r="P548" s="4">
        <v>253</v>
      </c>
      <c r="Q548" s="4" t="s">
        <v>48</v>
      </c>
      <c r="S548" s="4">
        <v>194</v>
      </c>
      <c r="T548" s="4">
        <v>6461</v>
      </c>
      <c r="U548" s="4">
        <v>7188</v>
      </c>
      <c r="V548" s="4" t="s">
        <v>702</v>
      </c>
      <c r="X548" s="4">
        <v>561</v>
      </c>
      <c r="Z548" s="4">
        <v>531</v>
      </c>
      <c r="AA548" s="4">
        <v>395</v>
      </c>
      <c r="AB548" s="4">
        <v>53</v>
      </c>
      <c r="AC548" s="4">
        <v>837</v>
      </c>
      <c r="AD548" s="4">
        <v>1</v>
      </c>
      <c r="AE548" s="1" t="s">
        <v>0</v>
      </c>
      <c r="AG548" s="4">
        <v>145</v>
      </c>
      <c r="AH548" s="4" t="s">
        <v>1060</v>
      </c>
      <c r="AI548" s="4">
        <v>114</v>
      </c>
      <c r="AJ548" s="4">
        <v>1</v>
      </c>
      <c r="AK548" s="4">
        <v>2</v>
      </c>
      <c r="AL548" s="4">
        <v>0</v>
      </c>
      <c r="AM548" s="4">
        <v>304</v>
      </c>
      <c r="AN548" s="4">
        <v>40</v>
      </c>
    </row>
    <row r="549" spans="1:40" ht="18" x14ac:dyDescent="0.35">
      <c r="A549" s="4">
        <v>937</v>
      </c>
      <c r="B549" s="4">
        <v>848</v>
      </c>
      <c r="C549" s="4">
        <v>264</v>
      </c>
      <c r="D549" s="3" t="s">
        <v>136</v>
      </c>
      <c r="E549" s="4">
        <v>227</v>
      </c>
      <c r="F549" s="3" t="s">
        <v>203</v>
      </c>
      <c r="G549" s="4">
        <v>286</v>
      </c>
      <c r="H549" s="4">
        <v>1641</v>
      </c>
      <c r="I549" s="4" t="s">
        <v>49</v>
      </c>
      <c r="K549" s="4">
        <v>2293</v>
      </c>
      <c r="L549" s="4">
        <v>1830</v>
      </c>
      <c r="M549" s="4">
        <v>343</v>
      </c>
      <c r="N549" s="4">
        <v>289</v>
      </c>
      <c r="O549" s="4">
        <v>134</v>
      </c>
      <c r="P549" s="4">
        <v>0</v>
      </c>
      <c r="Q549" s="4" t="s">
        <v>49</v>
      </c>
      <c r="S549" s="4">
        <v>1812</v>
      </c>
      <c r="T549" s="4">
        <v>4545</v>
      </c>
      <c r="U549" s="4">
        <v>5030</v>
      </c>
      <c r="V549" s="4" t="s">
        <v>703</v>
      </c>
      <c r="X549" s="4">
        <v>181</v>
      </c>
      <c r="Z549" s="4">
        <v>279</v>
      </c>
      <c r="AA549" s="4">
        <v>1632</v>
      </c>
      <c r="AB549" s="4">
        <v>51</v>
      </c>
      <c r="AC549" s="4">
        <v>458</v>
      </c>
      <c r="AD549" s="4">
        <v>0</v>
      </c>
      <c r="AE549" s="2">
        <v>41219</v>
      </c>
      <c r="AG549" s="4">
        <v>2233</v>
      </c>
      <c r="AH549" s="4" t="s">
        <v>1061</v>
      </c>
      <c r="AI549" s="4">
        <v>1</v>
      </c>
      <c r="AJ549" s="4">
        <v>0</v>
      </c>
      <c r="AK549" s="4">
        <v>6</v>
      </c>
      <c r="AL549" s="4">
        <v>49</v>
      </c>
      <c r="AM549" s="4">
        <v>6</v>
      </c>
      <c r="AN549" s="4">
        <v>8</v>
      </c>
    </row>
    <row r="550" spans="1:40" ht="18" x14ac:dyDescent="0.35">
      <c r="A550" s="4">
        <v>454</v>
      </c>
      <c r="B550" s="4">
        <v>543</v>
      </c>
      <c r="C550" s="4">
        <v>0</v>
      </c>
      <c r="D550" s="3" t="s">
        <v>51</v>
      </c>
      <c r="E550" s="4">
        <v>166</v>
      </c>
      <c r="F550" s="3" t="s">
        <v>223</v>
      </c>
      <c r="G550" s="4">
        <v>1222</v>
      </c>
      <c r="H550" s="4">
        <v>719</v>
      </c>
      <c r="I550" s="4" t="s">
        <v>376</v>
      </c>
      <c r="K550" s="4">
        <v>5576</v>
      </c>
      <c r="L550" s="4">
        <v>715</v>
      </c>
      <c r="M550" s="4">
        <v>0</v>
      </c>
      <c r="N550" s="4">
        <v>120</v>
      </c>
      <c r="O550" s="4">
        <v>1296</v>
      </c>
      <c r="P550" s="4">
        <v>755</v>
      </c>
      <c r="Q550" s="4" t="s">
        <v>227</v>
      </c>
      <c r="S550" s="4">
        <v>727</v>
      </c>
      <c r="T550" s="4">
        <v>1916</v>
      </c>
      <c r="U550" s="4">
        <v>2158</v>
      </c>
      <c r="V550" s="4" t="s">
        <v>704</v>
      </c>
      <c r="X550" s="4">
        <v>125</v>
      </c>
      <c r="Z550" s="4">
        <v>0</v>
      </c>
      <c r="AA550" s="4">
        <v>755</v>
      </c>
      <c r="AB550" s="4">
        <v>326</v>
      </c>
      <c r="AC550" s="4">
        <v>379</v>
      </c>
      <c r="AD550" s="4">
        <v>0</v>
      </c>
      <c r="AE550" s="1" t="s">
        <v>1</v>
      </c>
      <c r="AG550" s="4">
        <v>817</v>
      </c>
      <c r="AH550" s="4" t="s">
        <v>31</v>
      </c>
      <c r="AI550" s="4">
        <v>0</v>
      </c>
      <c r="AJ550" s="4">
        <v>741</v>
      </c>
      <c r="AK550" s="4">
        <v>158</v>
      </c>
      <c r="AL550" s="4">
        <v>0</v>
      </c>
      <c r="AM550" s="4">
        <v>193</v>
      </c>
      <c r="AN550" s="4">
        <v>1</v>
      </c>
    </row>
    <row r="551" spans="1:40" x14ac:dyDescent="0.3">
      <c r="A551" s="4">
        <v>0</v>
      </c>
      <c r="B551" s="4">
        <v>305</v>
      </c>
      <c r="C551" s="4">
        <v>316</v>
      </c>
      <c r="D551" s="4" t="s">
        <v>5</v>
      </c>
      <c r="E551" s="4">
        <v>1087</v>
      </c>
      <c r="F551" s="4" t="s">
        <v>5</v>
      </c>
      <c r="G551" s="4">
        <v>415</v>
      </c>
      <c r="H551" s="4">
        <v>213</v>
      </c>
      <c r="I551" s="4">
        <v>1810</v>
      </c>
      <c r="K551" s="4">
        <v>12941</v>
      </c>
      <c r="L551" s="4">
        <v>411</v>
      </c>
      <c r="M551" s="4">
        <v>228</v>
      </c>
      <c r="N551" s="4">
        <v>2248</v>
      </c>
      <c r="O551" s="4">
        <v>382</v>
      </c>
      <c r="P551" s="4">
        <v>464</v>
      </c>
      <c r="Q551" s="4">
        <v>1691</v>
      </c>
      <c r="S551" s="4">
        <v>546</v>
      </c>
      <c r="T551" s="4">
        <v>12606</v>
      </c>
      <c r="U551" s="4">
        <v>13391</v>
      </c>
      <c r="V551" s="4" t="s">
        <v>705</v>
      </c>
      <c r="X551" s="4">
        <v>56</v>
      </c>
      <c r="Z551" s="4">
        <v>2171</v>
      </c>
      <c r="AA551" s="4">
        <v>149</v>
      </c>
      <c r="AB551" s="4">
        <v>110</v>
      </c>
      <c r="AC551" s="4">
        <v>2495</v>
      </c>
      <c r="AD551" s="4">
        <v>0</v>
      </c>
      <c r="AE551" s="3" t="s">
        <v>2</v>
      </c>
      <c r="AG551" s="4">
        <v>632</v>
      </c>
      <c r="AH551" s="4" t="s">
        <v>1062</v>
      </c>
      <c r="AI551" s="4">
        <v>132</v>
      </c>
      <c r="AJ551" s="4" t="s">
        <v>33</v>
      </c>
      <c r="AK551" s="4">
        <v>2</v>
      </c>
      <c r="AL551" s="4">
        <v>111</v>
      </c>
      <c r="AM551" s="4">
        <v>95</v>
      </c>
      <c r="AN551" s="4">
        <v>1</v>
      </c>
    </row>
    <row r="552" spans="1:40" x14ac:dyDescent="0.3">
      <c r="A552" s="4">
        <v>266</v>
      </c>
      <c r="B552" s="4">
        <v>4668</v>
      </c>
      <c r="C552" s="4">
        <v>218</v>
      </c>
      <c r="D552" s="4" t="s">
        <v>137</v>
      </c>
      <c r="E552" s="4">
        <v>394</v>
      </c>
      <c r="F552" s="4" t="s">
        <v>205</v>
      </c>
      <c r="G552" s="4">
        <v>213</v>
      </c>
      <c r="H552" s="4">
        <v>506</v>
      </c>
      <c r="I552" s="4">
        <v>617</v>
      </c>
      <c r="K552" s="4">
        <v>7460</v>
      </c>
      <c r="L552" s="4">
        <v>304</v>
      </c>
      <c r="M552" s="4">
        <v>161</v>
      </c>
      <c r="N552" s="4">
        <v>683</v>
      </c>
      <c r="O552" s="4">
        <v>213</v>
      </c>
      <c r="P552" s="4">
        <v>36</v>
      </c>
      <c r="Q552" s="4">
        <v>431</v>
      </c>
      <c r="S552" s="4">
        <v>181</v>
      </c>
      <c r="T552" s="4">
        <v>6433</v>
      </c>
      <c r="U552" s="4">
        <v>7141</v>
      </c>
      <c r="V552" s="4" t="s">
        <v>706</v>
      </c>
      <c r="X552" s="4">
        <v>2499</v>
      </c>
      <c r="Z552" s="4">
        <v>1537</v>
      </c>
      <c r="AA552" s="4">
        <v>606</v>
      </c>
      <c r="AB552" s="4">
        <v>47</v>
      </c>
      <c r="AC552" s="4">
        <v>786</v>
      </c>
      <c r="AD552" s="4">
        <v>0</v>
      </c>
      <c r="AE552" s="3" t="s">
        <v>944</v>
      </c>
      <c r="AG552" s="4">
        <v>185</v>
      </c>
      <c r="AH552" s="4" t="s">
        <v>21</v>
      </c>
      <c r="AI552" s="4">
        <v>127</v>
      </c>
      <c r="AJ552" s="4">
        <v>0</v>
      </c>
      <c r="AK552" s="4">
        <v>530</v>
      </c>
      <c r="AL552" s="4">
        <v>44</v>
      </c>
      <c r="AM552" s="4">
        <v>5</v>
      </c>
      <c r="AN552" s="4">
        <v>29</v>
      </c>
    </row>
    <row r="553" spans="1:40" x14ac:dyDescent="0.3">
      <c r="A553" s="4">
        <v>132</v>
      </c>
      <c r="B553" s="4">
        <v>1679</v>
      </c>
      <c r="C553" s="4">
        <v>98</v>
      </c>
      <c r="D553" s="4" t="s">
        <v>138</v>
      </c>
      <c r="E553" s="4">
        <v>160</v>
      </c>
      <c r="F553" s="4" t="s">
        <v>206</v>
      </c>
      <c r="G553" s="4">
        <v>202</v>
      </c>
      <c r="H553" s="4">
        <v>1641</v>
      </c>
      <c r="I553" s="4">
        <v>344</v>
      </c>
      <c r="K553" s="4">
        <v>4254</v>
      </c>
      <c r="L553" s="4">
        <v>1830</v>
      </c>
      <c r="M553" s="4">
        <v>67</v>
      </c>
      <c r="N553" s="4">
        <v>457</v>
      </c>
      <c r="O553" s="4">
        <v>169</v>
      </c>
      <c r="P553" s="4">
        <v>252</v>
      </c>
      <c r="Q553" s="4">
        <v>274</v>
      </c>
      <c r="S553" s="4">
        <v>1202</v>
      </c>
      <c r="T553" s="4">
        <v>4408</v>
      </c>
      <c r="U553" s="4">
        <v>4863</v>
      </c>
      <c r="V553" s="4" t="s">
        <v>707</v>
      </c>
      <c r="X553" s="4">
        <v>938</v>
      </c>
      <c r="Z553" s="4">
        <v>634</v>
      </c>
      <c r="AA553" s="4">
        <v>0</v>
      </c>
      <c r="AB553" s="4">
        <v>63</v>
      </c>
      <c r="AC553" s="4">
        <v>440</v>
      </c>
      <c r="AD553" s="4">
        <v>0</v>
      </c>
      <c r="AE553" s="3" t="s">
        <v>54</v>
      </c>
      <c r="AG553" s="4">
        <v>2233</v>
      </c>
      <c r="AH553" s="4" t="s">
        <v>26</v>
      </c>
      <c r="AI553" s="4">
        <v>5</v>
      </c>
      <c r="AJ553" s="4">
        <v>732</v>
      </c>
      <c r="AK553" s="4">
        <v>182</v>
      </c>
      <c r="AL553" s="4">
        <v>44</v>
      </c>
      <c r="AM553" s="4">
        <v>5</v>
      </c>
      <c r="AN553" s="4">
        <v>1</v>
      </c>
    </row>
    <row r="554" spans="1:40" x14ac:dyDescent="0.3">
      <c r="A554" s="4">
        <v>134</v>
      </c>
      <c r="B554" s="4">
        <v>1216</v>
      </c>
      <c r="C554" s="4">
        <v>0</v>
      </c>
      <c r="D554" s="4" t="s">
        <v>139</v>
      </c>
      <c r="E554" s="4">
        <v>234</v>
      </c>
      <c r="F554" s="4" t="s">
        <v>207</v>
      </c>
      <c r="G554" s="4">
        <v>1222</v>
      </c>
      <c r="H554" s="4">
        <v>683</v>
      </c>
      <c r="I554" s="4">
        <v>273</v>
      </c>
      <c r="K554" s="4">
        <v>3206</v>
      </c>
      <c r="L554" s="4">
        <v>715</v>
      </c>
      <c r="M554" s="4">
        <v>0</v>
      </c>
      <c r="N554" s="4">
        <v>226</v>
      </c>
      <c r="O554" s="4">
        <v>3253</v>
      </c>
      <c r="P554" s="4">
        <v>3</v>
      </c>
      <c r="Q554" s="4">
        <v>157</v>
      </c>
      <c r="S554" s="4">
        <v>377</v>
      </c>
      <c r="T554" s="4">
        <v>2025</v>
      </c>
      <c r="U554" s="4">
        <v>2278</v>
      </c>
      <c r="V554" s="4" t="s">
        <v>708</v>
      </c>
      <c r="X554" s="4">
        <v>620</v>
      </c>
      <c r="Z554" s="4">
        <v>0</v>
      </c>
      <c r="AA554" s="4">
        <v>1855</v>
      </c>
      <c r="AB554" s="4">
        <v>1732</v>
      </c>
      <c r="AC554" s="4">
        <v>346</v>
      </c>
      <c r="AD554" s="4">
        <v>15025</v>
      </c>
      <c r="AE554" s="4" t="s">
        <v>5</v>
      </c>
      <c r="AG554" s="4">
        <v>794</v>
      </c>
      <c r="AH554" s="4" t="s">
        <v>47</v>
      </c>
      <c r="AI554" s="4">
        <v>0</v>
      </c>
      <c r="AJ554" s="4">
        <v>14</v>
      </c>
      <c r="AK554" s="4">
        <v>179</v>
      </c>
      <c r="AL554" s="4">
        <v>0</v>
      </c>
      <c r="AM554" s="4">
        <v>0</v>
      </c>
      <c r="AN554" s="4">
        <v>128</v>
      </c>
    </row>
    <row r="555" spans="1:40" ht="18" x14ac:dyDescent="0.35">
      <c r="A555" s="4">
        <v>0</v>
      </c>
      <c r="B555" s="4">
        <v>463</v>
      </c>
      <c r="C555" s="4">
        <v>288</v>
      </c>
      <c r="D555" s="4" t="s">
        <v>140</v>
      </c>
      <c r="E555" s="4">
        <v>798</v>
      </c>
      <c r="F555" s="4" t="s">
        <v>208</v>
      </c>
      <c r="G555" s="4">
        <v>416</v>
      </c>
      <c r="H555" s="4">
        <v>414</v>
      </c>
      <c r="I555" s="4">
        <v>1810</v>
      </c>
      <c r="K555" s="1" t="s">
        <v>0</v>
      </c>
      <c r="L555" s="4">
        <v>381</v>
      </c>
      <c r="M555" s="4">
        <v>222</v>
      </c>
      <c r="N555" s="4">
        <v>2248</v>
      </c>
      <c r="O555" s="4">
        <v>1023</v>
      </c>
      <c r="P555" s="4">
        <v>0</v>
      </c>
      <c r="Q555" s="4">
        <v>1691</v>
      </c>
      <c r="S555" s="4">
        <v>268</v>
      </c>
      <c r="V555" s="4" t="s">
        <v>17</v>
      </c>
      <c r="X555" s="4">
        <v>318</v>
      </c>
      <c r="Z555" s="4">
        <v>191</v>
      </c>
      <c r="AA555" s="4">
        <v>1148</v>
      </c>
      <c r="AB555" s="4">
        <v>691</v>
      </c>
      <c r="AC555" s="4">
        <v>2495</v>
      </c>
      <c r="AD555" s="4">
        <v>7218</v>
      </c>
      <c r="AE555" s="4" t="s">
        <v>945</v>
      </c>
      <c r="AG555" s="4">
        <v>608</v>
      </c>
      <c r="AH555" s="4" t="s">
        <v>48</v>
      </c>
      <c r="AI555" s="4">
        <v>2</v>
      </c>
      <c r="AJ555" s="4">
        <v>398</v>
      </c>
      <c r="AK555" s="4">
        <v>3</v>
      </c>
      <c r="AL555" s="4">
        <v>865</v>
      </c>
      <c r="AM555" s="4">
        <v>229</v>
      </c>
      <c r="AN555" s="4">
        <v>39</v>
      </c>
    </row>
    <row r="556" spans="1:40" ht="18" x14ac:dyDescent="0.35">
      <c r="A556" s="4">
        <v>262</v>
      </c>
      <c r="B556" s="4">
        <v>4668</v>
      </c>
      <c r="C556" s="4">
        <v>210</v>
      </c>
      <c r="D556" s="4" t="s">
        <v>141</v>
      </c>
      <c r="E556" s="4">
        <v>189</v>
      </c>
      <c r="F556" s="4" t="s">
        <v>209</v>
      </c>
      <c r="G556" s="4">
        <v>230</v>
      </c>
      <c r="H556" s="4">
        <v>269</v>
      </c>
      <c r="I556" s="4">
        <v>607</v>
      </c>
      <c r="K556" s="2">
        <v>41219</v>
      </c>
      <c r="L556" s="4">
        <v>334</v>
      </c>
      <c r="M556" s="4">
        <v>138</v>
      </c>
      <c r="N556" s="4">
        <v>683</v>
      </c>
      <c r="O556" s="4">
        <v>684</v>
      </c>
      <c r="P556" s="4">
        <v>732</v>
      </c>
      <c r="Q556" s="4">
        <v>425</v>
      </c>
      <c r="S556" s="4">
        <v>109</v>
      </c>
      <c r="V556" s="4" t="s">
        <v>709</v>
      </c>
      <c r="X556" s="4">
        <v>2499</v>
      </c>
      <c r="Z556" s="4">
        <v>125</v>
      </c>
      <c r="AA556" s="4">
        <v>707</v>
      </c>
      <c r="AB556" s="4">
        <v>302</v>
      </c>
      <c r="AC556" s="4">
        <v>789</v>
      </c>
      <c r="AD556" s="4">
        <v>4242</v>
      </c>
      <c r="AE556" s="4" t="s">
        <v>11</v>
      </c>
      <c r="AG556" s="4">
        <v>186</v>
      </c>
      <c r="AH556" s="4" t="s">
        <v>49</v>
      </c>
      <c r="AI556" s="4">
        <v>1</v>
      </c>
      <c r="AJ556" s="4">
        <v>305</v>
      </c>
      <c r="AK556" s="4">
        <v>0</v>
      </c>
      <c r="AL556" s="4">
        <v>353</v>
      </c>
      <c r="AM556" s="4" t="s">
        <v>33</v>
      </c>
      <c r="AN556" s="4">
        <v>9</v>
      </c>
    </row>
    <row r="557" spans="1:40" ht="18" x14ac:dyDescent="0.35">
      <c r="A557" s="4">
        <v>177</v>
      </c>
      <c r="B557" s="4">
        <v>1662</v>
      </c>
      <c r="C557" s="4">
        <v>78</v>
      </c>
      <c r="D557" s="4" t="s">
        <v>142</v>
      </c>
      <c r="E557" s="4">
        <v>97</v>
      </c>
      <c r="F557" s="4" t="s">
        <v>210</v>
      </c>
      <c r="G557" s="4">
        <v>186</v>
      </c>
      <c r="H557" s="4">
        <v>1219</v>
      </c>
      <c r="I557" s="4">
        <v>324</v>
      </c>
      <c r="K557" s="1" t="s">
        <v>1</v>
      </c>
      <c r="L557" s="4">
        <v>1750</v>
      </c>
      <c r="M557" s="4">
        <v>84</v>
      </c>
      <c r="N557" s="4">
        <v>451</v>
      </c>
      <c r="O557" s="4">
        <v>339</v>
      </c>
      <c r="P557" s="4">
        <v>432</v>
      </c>
      <c r="Q557" s="4">
        <v>247</v>
      </c>
      <c r="S557" s="4">
        <v>1202</v>
      </c>
      <c r="V557" s="4" t="s">
        <v>19</v>
      </c>
      <c r="X557" s="4">
        <v>937</v>
      </c>
      <c r="Z557" s="4">
        <v>66</v>
      </c>
      <c r="AA557" s="4">
        <v>0</v>
      </c>
      <c r="AB557" s="4">
        <v>389</v>
      </c>
      <c r="AC557" s="4">
        <v>430</v>
      </c>
      <c r="AD557" s="4">
        <v>2976</v>
      </c>
      <c r="AE557" s="4" t="s">
        <v>946</v>
      </c>
      <c r="AG557" s="4">
        <v>1599</v>
      </c>
      <c r="AH557" s="4" t="s">
        <v>50</v>
      </c>
      <c r="AI557" s="4">
        <v>1</v>
      </c>
      <c r="AJ557" s="4">
        <v>10</v>
      </c>
      <c r="AK557" s="4">
        <v>687</v>
      </c>
      <c r="AL557" s="4">
        <v>119</v>
      </c>
      <c r="AM557" s="4">
        <v>0</v>
      </c>
      <c r="AN557" s="4">
        <v>30</v>
      </c>
    </row>
    <row r="558" spans="1:40" x14ac:dyDescent="0.3">
      <c r="A558" s="4">
        <v>85</v>
      </c>
      <c r="B558" s="4">
        <v>1151</v>
      </c>
      <c r="C558" s="4">
        <v>0</v>
      </c>
      <c r="D558" s="4" t="s">
        <v>143</v>
      </c>
      <c r="E558" s="4">
        <v>92</v>
      </c>
      <c r="F558" s="4" t="s">
        <v>211</v>
      </c>
      <c r="G558" s="4">
        <v>1472</v>
      </c>
      <c r="H558" s="4">
        <v>501</v>
      </c>
      <c r="I558" s="4">
        <v>283</v>
      </c>
      <c r="K558" s="3" t="s">
        <v>2</v>
      </c>
      <c r="L558" s="4">
        <v>589</v>
      </c>
      <c r="M558" s="4">
        <v>0</v>
      </c>
      <c r="N558" s="4">
        <v>232</v>
      </c>
      <c r="O558" s="4">
        <v>3253</v>
      </c>
      <c r="P558" s="4">
        <v>300</v>
      </c>
      <c r="Q558" s="4">
        <v>178</v>
      </c>
      <c r="S558" s="4">
        <v>374</v>
      </c>
      <c r="V558" s="4" t="s">
        <v>20</v>
      </c>
      <c r="X558" s="4">
        <v>611</v>
      </c>
      <c r="Z558" s="4">
        <v>0</v>
      </c>
      <c r="AA558" s="4">
        <v>1805</v>
      </c>
      <c r="AB558" s="4">
        <v>1732</v>
      </c>
      <c r="AC558" s="4">
        <v>359</v>
      </c>
      <c r="AD558" s="4">
        <v>15025</v>
      </c>
      <c r="AE558" s="4" t="s">
        <v>23</v>
      </c>
      <c r="AG558" s="4">
        <v>588</v>
      </c>
      <c r="AH558" s="4">
        <v>342</v>
      </c>
      <c r="AI558" s="4">
        <v>0</v>
      </c>
      <c r="AJ558" s="4">
        <v>5</v>
      </c>
      <c r="AK558" s="4">
        <v>214</v>
      </c>
      <c r="AL558" s="4">
        <v>9</v>
      </c>
      <c r="AM558" s="4">
        <v>228</v>
      </c>
      <c r="AN558" s="4">
        <v>0</v>
      </c>
    </row>
    <row r="559" spans="1:40" x14ac:dyDescent="0.3">
      <c r="A559" s="4">
        <v>0</v>
      </c>
      <c r="B559" s="4">
        <v>511</v>
      </c>
      <c r="C559" s="4">
        <v>447</v>
      </c>
      <c r="D559" s="4" t="s">
        <v>144</v>
      </c>
      <c r="E559" s="4">
        <v>798</v>
      </c>
      <c r="F559" s="4" t="s">
        <v>212</v>
      </c>
      <c r="G559" s="4">
        <v>457</v>
      </c>
      <c r="H559" s="4">
        <v>137</v>
      </c>
      <c r="I559" s="4">
        <v>1454</v>
      </c>
      <c r="K559" s="3" t="s">
        <v>412</v>
      </c>
      <c r="L559" s="4">
        <v>388</v>
      </c>
      <c r="M559" s="4">
        <v>268</v>
      </c>
      <c r="N559" s="4">
        <v>1530</v>
      </c>
      <c r="O559" s="4">
        <v>1059</v>
      </c>
      <c r="P559" s="4">
        <v>12557</v>
      </c>
      <c r="Q559" s="4">
        <v>1905</v>
      </c>
      <c r="S559" s="4">
        <v>263</v>
      </c>
      <c r="V559" s="4" t="s">
        <v>21</v>
      </c>
      <c r="X559" s="4">
        <v>326</v>
      </c>
      <c r="Z559" s="4">
        <v>323</v>
      </c>
      <c r="AA559" s="4">
        <v>479</v>
      </c>
      <c r="AB559" s="4">
        <v>729</v>
      </c>
      <c r="AC559" s="4">
        <v>1356</v>
      </c>
      <c r="AD559" s="4">
        <v>6748</v>
      </c>
      <c r="AE559" s="4" t="s">
        <v>947</v>
      </c>
      <c r="AG559" s="4">
        <v>453</v>
      </c>
      <c r="AH559" s="4">
        <v>194</v>
      </c>
      <c r="AI559" s="4">
        <v>0</v>
      </c>
      <c r="AJ559" s="4">
        <v>0</v>
      </c>
      <c r="AK559" s="4">
        <v>13</v>
      </c>
      <c r="AL559" s="4">
        <v>22</v>
      </c>
      <c r="AM559" s="4">
        <v>3</v>
      </c>
      <c r="AN559" s="4">
        <v>404</v>
      </c>
    </row>
    <row r="560" spans="1:40" x14ac:dyDescent="0.3">
      <c r="A560" s="4">
        <v>480</v>
      </c>
      <c r="B560" s="4">
        <v>1112</v>
      </c>
      <c r="C560" s="4">
        <v>297</v>
      </c>
      <c r="D560" s="4" t="s">
        <v>145</v>
      </c>
      <c r="E560" s="4">
        <v>191</v>
      </c>
      <c r="F560" s="4" t="s">
        <v>213</v>
      </c>
      <c r="G560" s="4">
        <v>260</v>
      </c>
      <c r="H560" s="4">
        <v>364</v>
      </c>
      <c r="I560" s="4">
        <v>538</v>
      </c>
      <c r="K560" s="3" t="s">
        <v>351</v>
      </c>
      <c r="L560" s="4">
        <v>201</v>
      </c>
      <c r="M560" s="4">
        <v>197</v>
      </c>
      <c r="N560" s="4">
        <v>436</v>
      </c>
      <c r="O560" s="4">
        <v>663</v>
      </c>
      <c r="P560" s="4">
        <v>6083</v>
      </c>
      <c r="Q560" s="4">
        <v>415</v>
      </c>
      <c r="S560" s="4">
        <v>111</v>
      </c>
      <c r="V560" s="4" t="s">
        <v>26</v>
      </c>
      <c r="X560" s="4">
        <v>1869</v>
      </c>
      <c r="Z560" s="4">
        <v>214</v>
      </c>
      <c r="AA560" s="4">
        <v>1326</v>
      </c>
      <c r="AB560" s="4">
        <v>233</v>
      </c>
      <c r="AC560" s="4">
        <v>418</v>
      </c>
      <c r="AD560" s="4">
        <v>4000</v>
      </c>
      <c r="AE560" s="4" t="s">
        <v>948</v>
      </c>
      <c r="AG560" s="4">
        <v>135</v>
      </c>
      <c r="AH560" s="4">
        <v>129</v>
      </c>
      <c r="AI560" s="4">
        <v>1</v>
      </c>
      <c r="AJ560" s="4">
        <v>319</v>
      </c>
      <c r="AK560" s="4">
        <v>25</v>
      </c>
      <c r="AL560" s="4">
        <v>201</v>
      </c>
      <c r="AM560" s="4">
        <v>142</v>
      </c>
      <c r="AN560" s="4">
        <v>150</v>
      </c>
    </row>
    <row r="561" spans="1:40" x14ac:dyDescent="0.3">
      <c r="A561" s="4">
        <v>171</v>
      </c>
      <c r="B561" s="4">
        <v>470</v>
      </c>
      <c r="C561" s="4">
        <v>150</v>
      </c>
      <c r="D561" s="4" t="s">
        <v>146</v>
      </c>
      <c r="E561" s="4">
        <v>57</v>
      </c>
      <c r="F561" s="4" t="s">
        <v>214</v>
      </c>
      <c r="G561" s="4">
        <v>197</v>
      </c>
      <c r="H561" s="4">
        <v>1219</v>
      </c>
      <c r="I561" s="4">
        <v>313</v>
      </c>
      <c r="K561" s="4" t="s">
        <v>5</v>
      </c>
      <c r="L561" s="4">
        <v>1750</v>
      </c>
      <c r="M561" s="4">
        <v>71</v>
      </c>
      <c r="N561" s="4">
        <v>278</v>
      </c>
      <c r="O561" s="4">
        <v>396</v>
      </c>
      <c r="P561" s="4">
        <v>3434</v>
      </c>
      <c r="Q561" s="4">
        <v>281</v>
      </c>
      <c r="S561" s="4">
        <v>2015</v>
      </c>
      <c r="V561" s="4" t="s">
        <v>47</v>
      </c>
      <c r="X561" s="4">
        <v>740</v>
      </c>
      <c r="Z561" s="4">
        <v>109</v>
      </c>
      <c r="AA561" s="4">
        <v>0</v>
      </c>
      <c r="AB561" s="4">
        <v>496</v>
      </c>
      <c r="AC561" s="4">
        <v>238</v>
      </c>
      <c r="AD561" s="4">
        <v>2748</v>
      </c>
      <c r="AE561" s="4" t="s">
        <v>949</v>
      </c>
      <c r="AG561" s="4">
        <v>1599</v>
      </c>
      <c r="AH561" s="4">
        <v>64</v>
      </c>
      <c r="AI561" s="4">
        <v>1</v>
      </c>
      <c r="AJ561" s="4" t="s">
        <v>33</v>
      </c>
      <c r="AK561" s="4">
        <v>431</v>
      </c>
      <c r="AL561" s="4">
        <v>2</v>
      </c>
      <c r="AM561" s="4">
        <v>78</v>
      </c>
      <c r="AN561" s="4">
        <v>21</v>
      </c>
    </row>
    <row r="562" spans="1:40" ht="18" x14ac:dyDescent="0.35">
      <c r="A562" s="4">
        <v>309</v>
      </c>
      <c r="B562" s="4">
        <v>267</v>
      </c>
      <c r="C562" s="4">
        <v>0</v>
      </c>
      <c r="D562" s="4" t="s">
        <v>147</v>
      </c>
      <c r="E562" s="4">
        <v>134</v>
      </c>
      <c r="F562" s="4" t="s">
        <v>215</v>
      </c>
      <c r="G562" s="4">
        <v>1472</v>
      </c>
      <c r="H562" s="4">
        <v>486</v>
      </c>
      <c r="I562" s="4">
        <v>225</v>
      </c>
      <c r="K562" s="4" t="s">
        <v>413</v>
      </c>
      <c r="L562" s="4">
        <v>593</v>
      </c>
      <c r="M562" s="4">
        <v>0</v>
      </c>
      <c r="N562" s="4">
        <v>158</v>
      </c>
      <c r="O562" s="4">
        <v>1849</v>
      </c>
      <c r="P562" s="4">
        <v>343</v>
      </c>
      <c r="Q562" s="4">
        <v>134</v>
      </c>
      <c r="S562" s="4">
        <v>702</v>
      </c>
      <c r="V562" s="4" t="s">
        <v>48</v>
      </c>
      <c r="X562" s="4">
        <v>520</v>
      </c>
      <c r="Z562" s="4">
        <v>15548</v>
      </c>
      <c r="AA562" s="4">
        <v>204</v>
      </c>
      <c r="AB562" s="4">
        <v>1986</v>
      </c>
      <c r="AC562" s="4">
        <v>180</v>
      </c>
      <c r="AD562" s="1" t="s">
        <v>0</v>
      </c>
      <c r="AE562" s="4" t="s">
        <v>950</v>
      </c>
      <c r="AG562" s="4">
        <v>576</v>
      </c>
      <c r="AH562" s="4">
        <v>1</v>
      </c>
      <c r="AI562" s="4">
        <v>0</v>
      </c>
      <c r="AJ562" s="4">
        <v>0</v>
      </c>
      <c r="AK562" s="4">
        <v>4</v>
      </c>
      <c r="AL562" s="4">
        <v>865</v>
      </c>
      <c r="AM562" s="4">
        <v>2</v>
      </c>
      <c r="AN562" s="4">
        <v>0</v>
      </c>
    </row>
    <row r="563" spans="1:40" ht="18" x14ac:dyDescent="0.35">
      <c r="A563" s="4">
        <v>0</v>
      </c>
      <c r="B563" s="4">
        <v>203</v>
      </c>
      <c r="C563" s="4">
        <v>437</v>
      </c>
      <c r="D563" s="4" t="s">
        <v>148</v>
      </c>
      <c r="E563" s="4">
        <v>2652</v>
      </c>
      <c r="F563" s="4" t="s">
        <v>216</v>
      </c>
      <c r="G563" s="4">
        <v>458</v>
      </c>
      <c r="H563" s="4">
        <v>262</v>
      </c>
      <c r="I563" s="4">
        <v>1454</v>
      </c>
      <c r="K563" s="4" t="s">
        <v>414</v>
      </c>
      <c r="L563" s="4">
        <v>357</v>
      </c>
      <c r="M563" s="4">
        <v>265</v>
      </c>
      <c r="N563" s="4">
        <v>1530</v>
      </c>
      <c r="O563" s="4">
        <v>413</v>
      </c>
      <c r="P563" s="4">
        <v>2278</v>
      </c>
      <c r="Q563" s="4">
        <v>1905</v>
      </c>
      <c r="S563" s="4">
        <v>486</v>
      </c>
      <c r="V563" s="4" t="s">
        <v>49</v>
      </c>
      <c r="X563" s="4">
        <v>220</v>
      </c>
      <c r="Z563" s="4">
        <v>8099</v>
      </c>
      <c r="AA563" s="4">
        <v>105</v>
      </c>
      <c r="AB563" s="4">
        <v>717</v>
      </c>
      <c r="AC563" s="4">
        <v>1356</v>
      </c>
      <c r="AD563" s="2">
        <v>41219</v>
      </c>
      <c r="AE563" s="4" t="s">
        <v>951</v>
      </c>
      <c r="AG563" s="4">
        <v>440</v>
      </c>
      <c r="AH563" s="4">
        <v>342</v>
      </c>
      <c r="AI563" s="4">
        <v>12426</v>
      </c>
      <c r="AJ563" s="4">
        <v>317</v>
      </c>
      <c r="AK563" s="4">
        <v>0</v>
      </c>
      <c r="AL563" s="4">
        <v>233</v>
      </c>
      <c r="AM563" s="4">
        <v>3</v>
      </c>
      <c r="AN563" s="4">
        <v>1</v>
      </c>
    </row>
    <row r="564" spans="1:40" ht="18" x14ac:dyDescent="0.35">
      <c r="A564" s="4">
        <v>475</v>
      </c>
      <c r="B564" s="4">
        <v>1112</v>
      </c>
      <c r="C564" s="4">
        <v>297</v>
      </c>
      <c r="D564" s="4" t="s">
        <v>17</v>
      </c>
      <c r="E564" s="4">
        <v>1048</v>
      </c>
      <c r="F564" s="4" t="s">
        <v>17</v>
      </c>
      <c r="G564" s="4">
        <v>263</v>
      </c>
      <c r="H564" s="4">
        <v>224</v>
      </c>
      <c r="I564" s="4">
        <v>521</v>
      </c>
      <c r="K564" s="4" t="s">
        <v>415</v>
      </c>
      <c r="L564" s="4">
        <v>236</v>
      </c>
      <c r="M564" s="4">
        <v>184</v>
      </c>
      <c r="N564" s="4">
        <v>438</v>
      </c>
      <c r="O564" s="4">
        <v>285</v>
      </c>
      <c r="P564" s="4">
        <v>28</v>
      </c>
      <c r="Q564" s="4">
        <v>414</v>
      </c>
      <c r="S564" s="4">
        <v>216</v>
      </c>
      <c r="V564" s="4" t="s">
        <v>233</v>
      </c>
      <c r="X564" s="4">
        <v>1869</v>
      </c>
      <c r="Z564" s="4">
        <v>5465</v>
      </c>
      <c r="AA564" s="4">
        <v>99</v>
      </c>
      <c r="AB564" s="4">
        <v>317</v>
      </c>
      <c r="AC564" s="4">
        <v>418</v>
      </c>
      <c r="AD564" s="1" t="s">
        <v>1</v>
      </c>
      <c r="AE564" s="4" t="s">
        <v>952</v>
      </c>
      <c r="AG564" s="4">
        <v>136</v>
      </c>
      <c r="AH564" s="4">
        <v>195</v>
      </c>
      <c r="AI564" s="4">
        <v>6423</v>
      </c>
      <c r="AJ564" s="4">
        <v>8</v>
      </c>
      <c r="AK564" s="4">
        <v>550</v>
      </c>
      <c r="AL564" s="4">
        <v>217</v>
      </c>
      <c r="AM564" s="4">
        <v>11763</v>
      </c>
      <c r="AN564" s="4">
        <v>127</v>
      </c>
    </row>
    <row r="565" spans="1:40" x14ac:dyDescent="0.3">
      <c r="A565" s="4">
        <v>298</v>
      </c>
      <c r="B565" s="4">
        <v>470</v>
      </c>
      <c r="C565" s="4">
        <v>140</v>
      </c>
      <c r="D565" s="4" t="s">
        <v>149</v>
      </c>
      <c r="E565" s="4">
        <v>603</v>
      </c>
      <c r="F565" s="4" t="s">
        <v>217</v>
      </c>
      <c r="G565" s="4">
        <v>195</v>
      </c>
      <c r="H565" s="4">
        <v>2294</v>
      </c>
      <c r="I565" s="4">
        <v>300</v>
      </c>
      <c r="K565" s="4" t="s">
        <v>416</v>
      </c>
      <c r="L565" s="4">
        <v>4078</v>
      </c>
      <c r="M565" s="4">
        <v>81</v>
      </c>
      <c r="N565" s="4">
        <v>275</v>
      </c>
      <c r="O565" s="4">
        <v>128</v>
      </c>
      <c r="P565" s="4">
        <v>12557</v>
      </c>
      <c r="Q565" s="4">
        <v>250</v>
      </c>
      <c r="S565" s="4">
        <v>2015</v>
      </c>
      <c r="V565" s="4">
        <v>946</v>
      </c>
      <c r="X565" s="4">
        <v>741</v>
      </c>
      <c r="Z565" s="4">
        <v>2634</v>
      </c>
      <c r="AA565" s="4">
        <v>0</v>
      </c>
      <c r="AB565" s="4">
        <v>400</v>
      </c>
      <c r="AC565" s="4">
        <v>226</v>
      </c>
      <c r="AD565" s="3" t="s">
        <v>2</v>
      </c>
      <c r="AE565" s="4" t="s">
        <v>953</v>
      </c>
      <c r="AG565" s="4">
        <v>501</v>
      </c>
      <c r="AH565" s="4">
        <v>113</v>
      </c>
      <c r="AI565" s="4">
        <v>1390</v>
      </c>
      <c r="AJ565" s="4">
        <v>203</v>
      </c>
      <c r="AK565" s="4">
        <v>517</v>
      </c>
      <c r="AL565" s="4">
        <v>16</v>
      </c>
      <c r="AM565" s="4">
        <v>6607</v>
      </c>
      <c r="AN565" s="4">
        <v>1</v>
      </c>
    </row>
    <row r="566" spans="1:40" x14ac:dyDescent="0.3">
      <c r="A566" s="4">
        <v>177</v>
      </c>
      <c r="B566" s="4">
        <v>262</v>
      </c>
      <c r="C566" s="4">
        <v>12427</v>
      </c>
      <c r="D566" s="4" t="s">
        <v>19</v>
      </c>
      <c r="E566" s="4">
        <v>445</v>
      </c>
      <c r="F566" s="4" t="s">
        <v>19</v>
      </c>
      <c r="G566" s="4">
        <v>1003</v>
      </c>
      <c r="H566" s="4">
        <v>743</v>
      </c>
      <c r="I566" s="4">
        <v>221</v>
      </c>
      <c r="K566" s="4" t="s">
        <v>17</v>
      </c>
      <c r="L566" s="4">
        <v>417</v>
      </c>
      <c r="M566" s="4">
        <v>11990</v>
      </c>
      <c r="N566" s="4">
        <v>163</v>
      </c>
      <c r="O566" s="4">
        <v>1849</v>
      </c>
      <c r="P566" s="4">
        <v>6640</v>
      </c>
      <c r="Q566" s="4">
        <v>164</v>
      </c>
      <c r="S566" s="4">
        <v>700</v>
      </c>
      <c r="V566" s="4">
        <v>327</v>
      </c>
      <c r="X566" s="4">
        <v>523</v>
      </c>
      <c r="AA566" s="4">
        <v>189</v>
      </c>
      <c r="AB566" s="4">
        <v>1986</v>
      </c>
      <c r="AC566" s="4">
        <v>192</v>
      </c>
      <c r="AD566" s="3" t="s">
        <v>909</v>
      </c>
      <c r="AE566" s="4" t="s">
        <v>17</v>
      </c>
      <c r="AG566" s="4">
        <v>57</v>
      </c>
      <c r="AH566" s="4">
        <v>82</v>
      </c>
      <c r="AI566" s="4">
        <v>5001</v>
      </c>
      <c r="AJ566" s="4">
        <v>98</v>
      </c>
      <c r="AK566" s="4">
        <v>33</v>
      </c>
      <c r="AL566" s="4">
        <v>144</v>
      </c>
      <c r="AM566" s="6">
        <v>0.56169999999999998</v>
      </c>
      <c r="AN566" s="4">
        <v>404</v>
      </c>
    </row>
    <row r="567" spans="1:40" x14ac:dyDescent="0.3">
      <c r="A567" s="4">
        <v>14419</v>
      </c>
      <c r="B567" s="4">
        <v>208</v>
      </c>
      <c r="C567" s="4">
        <v>4987</v>
      </c>
      <c r="D567" s="4" t="s">
        <v>20</v>
      </c>
      <c r="E567" s="4">
        <v>2652</v>
      </c>
      <c r="F567" s="4" t="s">
        <v>20</v>
      </c>
      <c r="G567" s="4">
        <v>262</v>
      </c>
      <c r="H567" s="4">
        <v>236</v>
      </c>
      <c r="I567" s="4">
        <v>2082</v>
      </c>
      <c r="K567" s="4" t="s">
        <v>417</v>
      </c>
      <c r="L567" s="4">
        <v>318</v>
      </c>
      <c r="M567" s="4">
        <v>4428</v>
      </c>
      <c r="N567" s="4">
        <v>1422</v>
      </c>
      <c r="O567" s="4">
        <v>428</v>
      </c>
      <c r="P567" s="4">
        <v>3670</v>
      </c>
      <c r="Q567" s="4">
        <v>1854</v>
      </c>
      <c r="S567" s="4">
        <v>493</v>
      </c>
      <c r="V567" s="4">
        <v>237</v>
      </c>
      <c r="X567" s="4">
        <v>218</v>
      </c>
      <c r="AA567" s="4">
        <v>68</v>
      </c>
      <c r="AB567" s="4">
        <v>754</v>
      </c>
      <c r="AC567" s="4">
        <v>1265</v>
      </c>
      <c r="AD567" s="3" t="s">
        <v>299</v>
      </c>
      <c r="AE567" s="4" t="s">
        <v>954</v>
      </c>
      <c r="AG567" s="4">
        <v>45</v>
      </c>
      <c r="AH567" s="4">
        <v>964</v>
      </c>
      <c r="AI567" s="4">
        <v>32</v>
      </c>
      <c r="AJ567" s="4">
        <v>5</v>
      </c>
      <c r="AK567" s="4">
        <v>0</v>
      </c>
      <c r="AL567" s="4">
        <v>49</v>
      </c>
      <c r="AM567" s="4">
        <v>11763</v>
      </c>
      <c r="AN567" s="4">
        <v>152</v>
      </c>
    </row>
    <row r="568" spans="1:40" x14ac:dyDescent="0.3">
      <c r="A568" s="4">
        <v>6723</v>
      </c>
      <c r="B568" s="4">
        <v>0</v>
      </c>
      <c r="C568" s="4">
        <v>3373</v>
      </c>
      <c r="D568" s="4" t="s">
        <v>21</v>
      </c>
      <c r="E568" s="4">
        <v>1042</v>
      </c>
      <c r="F568" s="4" t="s">
        <v>21</v>
      </c>
      <c r="G568" s="4">
        <v>116</v>
      </c>
      <c r="H568" s="4">
        <v>507</v>
      </c>
      <c r="I568" s="4">
        <v>582</v>
      </c>
      <c r="K568" s="4" t="s">
        <v>418</v>
      </c>
      <c r="L568" s="4">
        <v>99</v>
      </c>
      <c r="M568" s="4">
        <v>3201</v>
      </c>
      <c r="N568" s="4">
        <v>594</v>
      </c>
      <c r="O568" s="4">
        <v>283</v>
      </c>
      <c r="P568" s="4">
        <v>2970</v>
      </c>
      <c r="Q568" s="4">
        <v>578</v>
      </c>
      <c r="S568" s="4">
        <v>207</v>
      </c>
      <c r="V568" s="4">
        <v>90</v>
      </c>
      <c r="X568" s="4">
        <v>1830</v>
      </c>
      <c r="AA568" s="4">
        <v>121</v>
      </c>
      <c r="AB568" s="4">
        <v>264</v>
      </c>
      <c r="AC568" s="4">
        <v>407</v>
      </c>
      <c r="AD568" s="4" t="s">
        <v>5</v>
      </c>
      <c r="AE568" s="4" t="s">
        <v>19</v>
      </c>
      <c r="AG568" s="4">
        <v>12</v>
      </c>
      <c r="AH568" s="4">
        <v>404</v>
      </c>
      <c r="AI568" s="4">
        <v>12426</v>
      </c>
      <c r="AJ568" s="4">
        <v>3</v>
      </c>
      <c r="AK568" s="4">
        <v>255</v>
      </c>
      <c r="AL568" s="4">
        <v>8</v>
      </c>
      <c r="AM568" s="4">
        <v>6560</v>
      </c>
      <c r="AN568" s="4">
        <v>29</v>
      </c>
    </row>
    <row r="569" spans="1:40" ht="18" x14ac:dyDescent="0.35">
      <c r="A569" s="4">
        <v>2735</v>
      </c>
      <c r="B569" s="4">
        <v>1102</v>
      </c>
      <c r="C569" s="4">
        <v>1614</v>
      </c>
      <c r="D569" s="4" t="s">
        <v>26</v>
      </c>
      <c r="E569" s="4">
        <v>388</v>
      </c>
      <c r="F569" s="4" t="s">
        <v>26</v>
      </c>
      <c r="G569" s="4">
        <v>146</v>
      </c>
      <c r="H569" s="4">
        <v>2294</v>
      </c>
      <c r="I569" s="4">
        <v>293</v>
      </c>
      <c r="K569" s="4" t="s">
        <v>419</v>
      </c>
      <c r="L569" s="4">
        <v>4078</v>
      </c>
      <c r="M569" s="4">
        <v>1227</v>
      </c>
      <c r="N569" s="4">
        <v>409</v>
      </c>
      <c r="O569" s="4">
        <v>145</v>
      </c>
      <c r="P569" s="1" t="s">
        <v>0</v>
      </c>
      <c r="Q569" s="4">
        <v>403</v>
      </c>
      <c r="S569" s="4">
        <v>0</v>
      </c>
      <c r="V569" s="4">
        <v>1682</v>
      </c>
      <c r="X569" s="4">
        <v>726</v>
      </c>
      <c r="AA569" s="4">
        <v>0</v>
      </c>
      <c r="AB569" s="4">
        <v>490</v>
      </c>
      <c r="AC569" s="4">
        <v>217</v>
      </c>
      <c r="AD569" s="4" t="s">
        <v>910</v>
      </c>
      <c r="AE569" s="4" t="s">
        <v>20</v>
      </c>
      <c r="AG569" s="4">
        <v>501</v>
      </c>
      <c r="AH569" s="4">
        <v>171</v>
      </c>
      <c r="AI569" s="4">
        <v>5401</v>
      </c>
      <c r="AJ569" s="4">
        <v>0</v>
      </c>
      <c r="AK569" s="4">
        <v>67</v>
      </c>
      <c r="AL569" s="4">
        <v>3</v>
      </c>
      <c r="AM569" s="4">
        <v>199</v>
      </c>
      <c r="AN569" s="4">
        <v>122</v>
      </c>
    </row>
    <row r="570" spans="1:40" ht="18" x14ac:dyDescent="0.35">
      <c r="A570" s="4">
        <v>3988</v>
      </c>
      <c r="B570" s="4">
        <v>836</v>
      </c>
      <c r="C570" s="4">
        <v>12427</v>
      </c>
      <c r="D570" s="4" t="s">
        <v>47</v>
      </c>
      <c r="E570" s="4">
        <v>654</v>
      </c>
      <c r="F570" s="4" t="s">
        <v>47</v>
      </c>
      <c r="G570" s="4">
        <v>1003</v>
      </c>
      <c r="H570" s="4">
        <v>698</v>
      </c>
      <c r="I570" s="4">
        <v>289</v>
      </c>
      <c r="K570" s="4" t="s">
        <v>420</v>
      </c>
      <c r="L570" s="4">
        <v>413</v>
      </c>
      <c r="M570" s="4">
        <v>11990</v>
      </c>
      <c r="N570" s="4">
        <v>185</v>
      </c>
      <c r="O570" s="4">
        <v>1250</v>
      </c>
      <c r="P570" s="2">
        <v>41219</v>
      </c>
      <c r="Q570" s="4">
        <v>175</v>
      </c>
      <c r="S570" s="4">
        <v>1102</v>
      </c>
      <c r="V570" s="4">
        <v>556</v>
      </c>
      <c r="X570" s="4">
        <v>471</v>
      </c>
      <c r="AA570" s="4">
        <v>1191</v>
      </c>
      <c r="AB570" s="4">
        <v>1877</v>
      </c>
      <c r="AC570" s="4">
        <v>190</v>
      </c>
      <c r="AD570" s="4" t="s">
        <v>23</v>
      </c>
      <c r="AE570" s="4" t="s">
        <v>21</v>
      </c>
      <c r="AG570" s="4">
        <v>57</v>
      </c>
      <c r="AH570" s="4">
        <v>232</v>
      </c>
      <c r="AI570" s="4">
        <v>5226</v>
      </c>
      <c r="AJ570" s="4">
        <v>0</v>
      </c>
      <c r="AK570" s="4">
        <v>4</v>
      </c>
      <c r="AL570" s="4">
        <v>3</v>
      </c>
      <c r="AM570" s="4">
        <v>3645</v>
      </c>
      <c r="AN570" s="4">
        <v>1</v>
      </c>
    </row>
    <row r="571" spans="1:40" ht="18" x14ac:dyDescent="0.35">
      <c r="A571" s="4">
        <v>14419</v>
      </c>
      <c r="B571" s="4">
        <v>266</v>
      </c>
      <c r="C571" s="4">
        <v>4890</v>
      </c>
      <c r="D571" s="4" t="s">
        <v>48</v>
      </c>
      <c r="E571" s="4">
        <v>0</v>
      </c>
      <c r="F571" s="4" t="s">
        <v>48</v>
      </c>
      <c r="G571" s="4">
        <v>268</v>
      </c>
      <c r="H571" s="4">
        <v>427</v>
      </c>
      <c r="I571" s="4">
        <v>2082</v>
      </c>
      <c r="K571" s="4" t="s">
        <v>421</v>
      </c>
      <c r="L571" s="4">
        <v>301</v>
      </c>
      <c r="M571" s="4">
        <v>4406</v>
      </c>
      <c r="N571" s="4">
        <v>1422</v>
      </c>
      <c r="O571" s="4">
        <v>329</v>
      </c>
      <c r="P571" s="1" t="s">
        <v>1</v>
      </c>
      <c r="Q571" s="4">
        <v>1854</v>
      </c>
      <c r="S571" s="4">
        <v>803</v>
      </c>
      <c r="V571" s="4">
        <v>386</v>
      </c>
      <c r="X571" s="4">
        <v>255</v>
      </c>
      <c r="AA571" s="4">
        <v>650</v>
      </c>
      <c r="AB571" s="4">
        <v>538</v>
      </c>
      <c r="AC571" s="4">
        <v>1265</v>
      </c>
      <c r="AD571" s="4" t="s">
        <v>911</v>
      </c>
      <c r="AE571" s="4" t="s">
        <v>26</v>
      </c>
      <c r="AG571" s="4">
        <v>45</v>
      </c>
      <c r="AH571" s="4">
        <v>1</v>
      </c>
      <c r="AI571" s="4">
        <v>175</v>
      </c>
      <c r="AJ571" s="4" t="s">
        <v>33</v>
      </c>
      <c r="AK571" s="4">
        <v>7</v>
      </c>
      <c r="AL571" s="4">
        <v>35</v>
      </c>
      <c r="AM571" s="4">
        <v>2566</v>
      </c>
      <c r="AN571" s="4">
        <v>151</v>
      </c>
    </row>
    <row r="572" spans="1:40" ht="18" x14ac:dyDescent="0.35">
      <c r="A572" s="4">
        <v>6592</v>
      </c>
      <c r="B572" s="4">
        <v>0</v>
      </c>
      <c r="C572" s="4">
        <v>3409</v>
      </c>
      <c r="D572" s="4" t="s">
        <v>49</v>
      </c>
      <c r="E572" s="4">
        <v>1212</v>
      </c>
      <c r="F572" s="4" t="s">
        <v>49</v>
      </c>
      <c r="G572" s="4">
        <v>130</v>
      </c>
      <c r="H572" s="4">
        <v>271</v>
      </c>
      <c r="I572" s="4">
        <v>576</v>
      </c>
      <c r="K572" s="4" t="s">
        <v>17</v>
      </c>
      <c r="L572" s="4">
        <v>112</v>
      </c>
      <c r="M572" s="4">
        <v>2996</v>
      </c>
      <c r="N572" s="4">
        <v>597</v>
      </c>
      <c r="O572" s="4">
        <v>219</v>
      </c>
      <c r="P572" s="3" t="s">
        <v>2</v>
      </c>
      <c r="Q572" s="4">
        <v>571</v>
      </c>
      <c r="S572" s="4">
        <v>299</v>
      </c>
      <c r="V572" s="4">
        <v>170</v>
      </c>
      <c r="X572" s="4">
        <v>1830</v>
      </c>
      <c r="AA572" s="4">
        <v>541</v>
      </c>
      <c r="AB572" s="4">
        <v>365</v>
      </c>
      <c r="AC572" s="4">
        <v>407</v>
      </c>
      <c r="AD572" s="4" t="s">
        <v>912</v>
      </c>
      <c r="AE572" s="4" t="s">
        <v>47</v>
      </c>
      <c r="AG572" s="4">
        <v>12</v>
      </c>
      <c r="AH572" s="4">
        <v>964</v>
      </c>
      <c r="AI572" s="1" t="s">
        <v>0</v>
      </c>
      <c r="AJ572" s="4">
        <v>0</v>
      </c>
      <c r="AK572" s="4">
        <v>177</v>
      </c>
      <c r="AL572" s="4">
        <v>0</v>
      </c>
      <c r="AM572" s="4">
        <v>92</v>
      </c>
      <c r="AN572" s="4">
        <v>74</v>
      </c>
    </row>
    <row r="573" spans="1:40" ht="18" x14ac:dyDescent="0.35">
      <c r="A573" s="4">
        <v>4280</v>
      </c>
      <c r="B573" s="4">
        <v>1083</v>
      </c>
      <c r="C573" s="4">
        <v>1481</v>
      </c>
      <c r="D573" s="4" t="s">
        <v>52</v>
      </c>
      <c r="E573" s="4">
        <v>768</v>
      </c>
      <c r="F573" s="4" t="s">
        <v>224</v>
      </c>
      <c r="G573" s="4">
        <v>138</v>
      </c>
      <c r="H573" s="4">
        <v>1754</v>
      </c>
      <c r="I573" s="4">
        <v>277</v>
      </c>
      <c r="K573" s="4" t="s">
        <v>422</v>
      </c>
      <c r="L573" s="4">
        <v>2755</v>
      </c>
      <c r="M573" s="4">
        <v>1410</v>
      </c>
      <c r="N573" s="4">
        <v>419</v>
      </c>
      <c r="O573" s="4">
        <v>110</v>
      </c>
      <c r="P573" s="3" t="s">
        <v>529</v>
      </c>
      <c r="Q573" s="4">
        <v>373</v>
      </c>
      <c r="S573" s="4">
        <v>0</v>
      </c>
      <c r="V573" s="4">
        <v>1240</v>
      </c>
      <c r="X573" s="4">
        <v>726</v>
      </c>
      <c r="AA573" s="4">
        <v>0</v>
      </c>
      <c r="AB573" s="4">
        <v>173</v>
      </c>
      <c r="AC573" s="4">
        <v>215</v>
      </c>
      <c r="AD573" s="4" t="s">
        <v>318</v>
      </c>
      <c r="AE573" s="4" t="s">
        <v>48</v>
      </c>
      <c r="AG573" s="4">
        <v>836</v>
      </c>
      <c r="AH573" s="4">
        <v>378</v>
      </c>
      <c r="AI573" s="2">
        <v>41219</v>
      </c>
      <c r="AJ573" s="4">
        <v>0</v>
      </c>
      <c r="AK573" s="4">
        <v>0</v>
      </c>
      <c r="AL573" s="4">
        <v>144</v>
      </c>
      <c r="AM573" s="4">
        <v>58</v>
      </c>
      <c r="AN573" s="4">
        <v>18</v>
      </c>
    </row>
    <row r="574" spans="1:40" ht="18" x14ac:dyDescent="0.35">
      <c r="A574" s="4">
        <v>2312</v>
      </c>
      <c r="B574" s="4">
        <v>795</v>
      </c>
      <c r="C574" s="1" t="s">
        <v>0</v>
      </c>
      <c r="D574" s="4" t="s">
        <v>21</v>
      </c>
      <c r="E574" s="4">
        <v>444</v>
      </c>
      <c r="F574" s="4" t="s">
        <v>21</v>
      </c>
      <c r="G574" s="4">
        <v>959</v>
      </c>
      <c r="H574" s="4">
        <v>627</v>
      </c>
      <c r="I574" s="4">
        <v>299</v>
      </c>
      <c r="K574" s="4" t="s">
        <v>19</v>
      </c>
      <c r="L574" s="4">
        <v>805</v>
      </c>
      <c r="N574" s="4">
        <v>178</v>
      </c>
      <c r="O574" s="4">
        <v>1250</v>
      </c>
      <c r="P574" s="3" t="s">
        <v>350</v>
      </c>
      <c r="Q574" s="4">
        <v>198</v>
      </c>
      <c r="S574" s="4">
        <v>1099</v>
      </c>
      <c r="V574" s="4">
        <v>253</v>
      </c>
      <c r="X574" s="4">
        <v>482</v>
      </c>
      <c r="AA574" s="4">
        <v>1142</v>
      </c>
      <c r="AB574" s="4">
        <v>1877</v>
      </c>
      <c r="AC574" s="4">
        <v>192</v>
      </c>
      <c r="AD574" s="4" t="s">
        <v>913</v>
      </c>
      <c r="AE574" s="4" t="s">
        <v>49</v>
      </c>
      <c r="AG574" s="4">
        <v>295</v>
      </c>
      <c r="AH574" s="4">
        <v>222</v>
      </c>
      <c r="AI574" s="1" t="s">
        <v>1</v>
      </c>
      <c r="AJ574" s="4">
        <v>0</v>
      </c>
      <c r="AK574" s="4">
        <v>0</v>
      </c>
      <c r="AL574" s="4">
        <v>32</v>
      </c>
      <c r="AM574" s="1" t="s">
        <v>0</v>
      </c>
      <c r="AN574" s="4">
        <v>0</v>
      </c>
    </row>
    <row r="575" spans="1:40" ht="18" x14ac:dyDescent="0.35">
      <c r="A575" s="1" t="s">
        <v>0</v>
      </c>
      <c r="B575" s="4">
        <v>288</v>
      </c>
      <c r="C575" s="2">
        <v>41219</v>
      </c>
      <c r="D575" s="4" t="s">
        <v>26</v>
      </c>
      <c r="E575" s="4">
        <v>0</v>
      </c>
      <c r="F575" s="4" t="s">
        <v>26</v>
      </c>
      <c r="G575" s="4">
        <v>262</v>
      </c>
      <c r="H575" s="4">
        <v>212</v>
      </c>
      <c r="I575" s="4">
        <v>1394</v>
      </c>
      <c r="K575" s="4" t="s">
        <v>20</v>
      </c>
      <c r="L575" s="4">
        <v>512</v>
      </c>
      <c r="N575" s="4">
        <v>1401</v>
      </c>
      <c r="O575" s="4">
        <v>336</v>
      </c>
      <c r="P575" s="4" t="s">
        <v>5</v>
      </c>
      <c r="Q575" s="4">
        <v>1067</v>
      </c>
      <c r="S575" s="4">
        <v>819</v>
      </c>
      <c r="V575" s="4">
        <v>168</v>
      </c>
      <c r="X575" s="4">
        <v>244</v>
      </c>
      <c r="AA575" s="4">
        <v>249</v>
      </c>
      <c r="AB575" s="4">
        <v>579</v>
      </c>
      <c r="AC575" s="4">
        <v>3373</v>
      </c>
      <c r="AD575" s="4" t="s">
        <v>914</v>
      </c>
      <c r="AE575" s="4" t="s">
        <v>957</v>
      </c>
      <c r="AG575" s="4">
        <v>219</v>
      </c>
      <c r="AH575" s="4">
        <v>156</v>
      </c>
      <c r="AI575" s="3" t="s">
        <v>2</v>
      </c>
      <c r="AJ575" s="4">
        <v>0</v>
      </c>
      <c r="AK575" s="4">
        <v>102</v>
      </c>
      <c r="AL575" s="4">
        <v>26</v>
      </c>
      <c r="AM575" s="2">
        <v>41219</v>
      </c>
      <c r="AN575" s="4">
        <v>0</v>
      </c>
    </row>
    <row r="576" spans="1:40" ht="18" x14ac:dyDescent="0.35">
      <c r="A576" s="2">
        <v>41219</v>
      </c>
      <c r="B576" s="4">
        <v>0</v>
      </c>
      <c r="C576" s="1" t="s">
        <v>1</v>
      </c>
      <c r="D576" s="4" t="s">
        <v>47</v>
      </c>
      <c r="E576" s="4">
        <v>1219</v>
      </c>
      <c r="F576" s="4" t="s">
        <v>47</v>
      </c>
      <c r="G576" s="4">
        <v>155</v>
      </c>
      <c r="H576" s="4">
        <v>415</v>
      </c>
      <c r="I576" s="4">
        <v>341</v>
      </c>
      <c r="K576" s="4" t="s">
        <v>21</v>
      </c>
      <c r="L576" s="4">
        <v>293</v>
      </c>
      <c r="N576" s="4">
        <v>502</v>
      </c>
      <c r="O576" s="4">
        <v>203</v>
      </c>
      <c r="P576" s="4" t="s">
        <v>530</v>
      </c>
      <c r="Q576" s="4">
        <v>221</v>
      </c>
      <c r="S576" s="4">
        <v>280</v>
      </c>
      <c r="V576" s="4">
        <v>85</v>
      </c>
      <c r="X576" s="4">
        <v>1810</v>
      </c>
      <c r="AA576" s="4">
        <v>893</v>
      </c>
      <c r="AB576" s="4">
        <v>331</v>
      </c>
      <c r="AC576" s="4">
        <v>1043</v>
      </c>
      <c r="AD576" s="4" t="s">
        <v>915</v>
      </c>
      <c r="AE576" s="4" t="s">
        <v>21</v>
      </c>
      <c r="AG576" s="4">
        <v>76</v>
      </c>
      <c r="AH576" s="4">
        <v>1950</v>
      </c>
      <c r="AI576" s="3" t="s">
        <v>1086</v>
      </c>
      <c r="AJ576" s="4">
        <v>0</v>
      </c>
      <c r="AK576" s="4">
        <v>98</v>
      </c>
      <c r="AL576" s="4">
        <v>6</v>
      </c>
      <c r="AM576" s="1" t="s">
        <v>1</v>
      </c>
      <c r="AN576" s="4">
        <v>56</v>
      </c>
    </row>
    <row r="577" spans="1:40" ht="18" x14ac:dyDescent="0.35">
      <c r="A577" s="1" t="s">
        <v>1</v>
      </c>
      <c r="B577" s="4">
        <v>275</v>
      </c>
      <c r="C577" s="3" t="s">
        <v>2</v>
      </c>
      <c r="D577" s="4" t="s">
        <v>48</v>
      </c>
      <c r="E577" s="4">
        <v>468</v>
      </c>
      <c r="F577" s="4" t="s">
        <v>48</v>
      </c>
      <c r="G577" s="4">
        <v>107</v>
      </c>
      <c r="H577" s="4">
        <v>1754</v>
      </c>
      <c r="I577" s="4">
        <v>179</v>
      </c>
      <c r="K577" s="4" t="s">
        <v>26</v>
      </c>
      <c r="L577" s="4">
        <v>2755</v>
      </c>
      <c r="N577" s="4">
        <v>352</v>
      </c>
      <c r="O577" s="4">
        <v>133</v>
      </c>
      <c r="P577" s="4" t="s">
        <v>531</v>
      </c>
      <c r="Q577" s="4">
        <v>160</v>
      </c>
      <c r="S577" s="4">
        <v>0</v>
      </c>
      <c r="V577" s="4">
        <v>1803</v>
      </c>
      <c r="X577" s="4">
        <v>598</v>
      </c>
      <c r="AA577" s="4">
        <v>15154</v>
      </c>
      <c r="AB577" s="4">
        <v>248</v>
      </c>
      <c r="AC577" s="4">
        <v>639</v>
      </c>
      <c r="AD577" s="4" t="s">
        <v>916</v>
      </c>
      <c r="AE577" s="4" t="s">
        <v>26</v>
      </c>
      <c r="AG577" s="4">
        <v>836</v>
      </c>
      <c r="AH577" s="4">
        <v>843</v>
      </c>
      <c r="AI577" s="3" t="s">
        <v>1111</v>
      </c>
      <c r="AJ577" s="4">
        <v>0</v>
      </c>
      <c r="AK577" s="4">
        <v>4</v>
      </c>
      <c r="AL577" s="4">
        <v>283</v>
      </c>
      <c r="AM577" s="3" t="s">
        <v>2</v>
      </c>
      <c r="AN577" s="4">
        <v>0</v>
      </c>
    </row>
    <row r="578" spans="1:40" x14ac:dyDescent="0.3">
      <c r="A578" s="3" t="s">
        <v>2</v>
      </c>
      <c r="B578" s="4">
        <v>175</v>
      </c>
      <c r="C578" s="3" t="s">
        <v>97</v>
      </c>
      <c r="D578" s="4" t="s">
        <v>49</v>
      </c>
      <c r="E578" s="4">
        <v>751</v>
      </c>
      <c r="F578" s="4" t="s">
        <v>49</v>
      </c>
      <c r="G578" s="4">
        <v>959</v>
      </c>
      <c r="H578" s="4">
        <v>601</v>
      </c>
      <c r="I578" s="4">
        <v>162</v>
      </c>
      <c r="K578" s="4" t="s">
        <v>47</v>
      </c>
      <c r="L578" s="4">
        <v>806</v>
      </c>
      <c r="N578" s="4">
        <v>150</v>
      </c>
      <c r="O578" s="4">
        <v>0</v>
      </c>
      <c r="P578" s="4" t="s">
        <v>532</v>
      </c>
      <c r="Q578" s="4">
        <v>61</v>
      </c>
      <c r="S578" s="4">
        <v>241</v>
      </c>
      <c r="V578" s="4">
        <v>594</v>
      </c>
      <c r="X578" s="4">
        <v>397</v>
      </c>
      <c r="AA578" s="4">
        <v>10195</v>
      </c>
      <c r="AB578" s="4">
        <v>1675</v>
      </c>
      <c r="AC578" s="4">
        <v>404</v>
      </c>
      <c r="AD578" s="4" t="s">
        <v>917</v>
      </c>
      <c r="AE578" s="4" t="s">
        <v>47</v>
      </c>
      <c r="AG578" s="4">
        <v>283</v>
      </c>
      <c r="AH578" s="4">
        <v>260</v>
      </c>
      <c r="AI578" s="4" t="s">
        <v>5</v>
      </c>
      <c r="AJ578" s="4">
        <v>0</v>
      </c>
      <c r="AK578" s="4">
        <v>0</v>
      </c>
      <c r="AL578" s="4">
        <v>113</v>
      </c>
      <c r="AM578" s="3" t="s">
        <v>1413</v>
      </c>
      <c r="AN578" s="4">
        <v>151</v>
      </c>
    </row>
    <row r="579" spans="1:40" x14ac:dyDescent="0.3">
      <c r="A579" s="3" t="s">
        <v>3</v>
      </c>
      <c r="B579" s="4">
        <v>100</v>
      </c>
      <c r="C579" s="3" t="s">
        <v>57</v>
      </c>
      <c r="D579" s="4" t="s">
        <v>53</v>
      </c>
      <c r="E579" s="4">
        <v>0</v>
      </c>
      <c r="F579" s="4" t="s">
        <v>225</v>
      </c>
      <c r="G579" s="4">
        <v>259</v>
      </c>
      <c r="H579" s="4">
        <v>347</v>
      </c>
      <c r="I579" s="4">
        <v>1394</v>
      </c>
      <c r="K579" s="4" t="s">
        <v>48</v>
      </c>
      <c r="L579" s="4">
        <v>494</v>
      </c>
      <c r="N579" s="4">
        <v>1401</v>
      </c>
      <c r="O579" s="4">
        <v>924</v>
      </c>
      <c r="P579" s="4" t="s">
        <v>533</v>
      </c>
      <c r="Q579" s="4">
        <v>1067</v>
      </c>
      <c r="S579" s="4">
        <v>149</v>
      </c>
      <c r="V579" s="4">
        <v>377</v>
      </c>
      <c r="X579" s="4">
        <v>201</v>
      </c>
      <c r="AA579" s="4">
        <v>5366</v>
      </c>
      <c r="AB579" s="4">
        <v>517</v>
      </c>
      <c r="AC579" s="4">
        <v>3373</v>
      </c>
      <c r="AD579" s="4" t="s">
        <v>9</v>
      </c>
      <c r="AE579" s="4" t="s">
        <v>48</v>
      </c>
      <c r="AG579" s="4">
        <v>206</v>
      </c>
      <c r="AH579" s="4">
        <v>581</v>
      </c>
      <c r="AI579" s="4" t="s">
        <v>1088</v>
      </c>
      <c r="AJ579" s="4">
        <v>9898</v>
      </c>
      <c r="AK579" s="4">
        <v>0</v>
      </c>
      <c r="AL579" s="4">
        <v>23</v>
      </c>
      <c r="AM579" s="3" t="s">
        <v>1462</v>
      </c>
      <c r="AN579" s="4">
        <v>73</v>
      </c>
    </row>
    <row r="580" spans="1:40" x14ac:dyDescent="0.3">
      <c r="A580" s="3" t="s">
        <v>54</v>
      </c>
      <c r="B580" s="4">
        <v>0</v>
      </c>
      <c r="C580" s="4" t="s">
        <v>5</v>
      </c>
      <c r="D580" s="4">
        <v>2713</v>
      </c>
      <c r="E580" s="4">
        <v>279</v>
      </c>
      <c r="F580" s="4" t="s">
        <v>33</v>
      </c>
      <c r="G580" s="4">
        <v>154</v>
      </c>
      <c r="H580" s="4">
        <v>254</v>
      </c>
      <c r="I580" s="4">
        <v>335</v>
      </c>
      <c r="K580" s="4" t="s">
        <v>49</v>
      </c>
      <c r="L580" s="4">
        <v>312</v>
      </c>
      <c r="N580" s="4">
        <v>502</v>
      </c>
      <c r="O580" s="4">
        <v>639</v>
      </c>
      <c r="P580" s="4" t="s">
        <v>23</v>
      </c>
      <c r="Q580" s="4">
        <v>217</v>
      </c>
      <c r="S580" s="4">
        <v>92</v>
      </c>
      <c r="V580" s="4">
        <v>217</v>
      </c>
      <c r="X580" s="4">
        <v>1810</v>
      </c>
      <c r="AA580" s="4">
        <v>4829</v>
      </c>
      <c r="AB580" s="4">
        <v>236</v>
      </c>
      <c r="AC580" s="4">
        <v>1037</v>
      </c>
      <c r="AD580" s="4" t="s">
        <v>918</v>
      </c>
      <c r="AE580" s="4" t="s">
        <v>49</v>
      </c>
      <c r="AG580" s="4">
        <v>77</v>
      </c>
      <c r="AH580" s="4">
        <v>2</v>
      </c>
      <c r="AI580" s="4" t="s">
        <v>9</v>
      </c>
      <c r="AJ580" s="4">
        <v>5027</v>
      </c>
      <c r="AK580" s="4">
        <v>0</v>
      </c>
      <c r="AL580" s="4">
        <v>2</v>
      </c>
      <c r="AM580" s="4" t="s">
        <v>5</v>
      </c>
      <c r="AN580" s="4">
        <v>6</v>
      </c>
    </row>
    <row r="581" spans="1:40" x14ac:dyDescent="0.3">
      <c r="A581" s="4" t="s">
        <v>5</v>
      </c>
      <c r="B581" s="4">
        <v>278</v>
      </c>
      <c r="C581" s="4" t="s">
        <v>98</v>
      </c>
      <c r="D581" s="4">
        <v>891</v>
      </c>
      <c r="E581" s="4">
        <v>164</v>
      </c>
      <c r="F581" s="4" t="s">
        <v>33</v>
      </c>
      <c r="G581" s="4">
        <v>105</v>
      </c>
      <c r="H581" s="4">
        <v>606</v>
      </c>
      <c r="I581" s="4">
        <v>175</v>
      </c>
      <c r="K581" s="4" t="s">
        <v>55</v>
      </c>
      <c r="L581" s="4">
        <v>1434</v>
      </c>
      <c r="N581" s="4">
        <v>347</v>
      </c>
      <c r="O581" s="4">
        <v>285</v>
      </c>
      <c r="P581" s="4" t="s">
        <v>534</v>
      </c>
      <c r="Q581" s="4">
        <v>143</v>
      </c>
      <c r="S581" s="4">
        <v>0</v>
      </c>
      <c r="V581" s="4">
        <v>1384</v>
      </c>
      <c r="X581" s="4">
        <v>601</v>
      </c>
      <c r="AA581" s="4">
        <v>15154</v>
      </c>
      <c r="AB581" s="4">
        <v>281</v>
      </c>
      <c r="AC581" s="4">
        <v>616</v>
      </c>
      <c r="AD581" s="4" t="s">
        <v>919</v>
      </c>
      <c r="AE581" s="4" t="s">
        <v>958</v>
      </c>
      <c r="AG581" s="4">
        <v>1643</v>
      </c>
      <c r="AH581" s="4">
        <v>1950</v>
      </c>
      <c r="AI581" s="4" t="s">
        <v>1089</v>
      </c>
      <c r="AJ581" s="6">
        <v>0.50790000000000002</v>
      </c>
      <c r="AK581" s="4">
        <v>0</v>
      </c>
      <c r="AL581" s="4">
        <v>4</v>
      </c>
      <c r="AM581" s="4" t="s">
        <v>1415</v>
      </c>
      <c r="AN581" s="4">
        <v>67</v>
      </c>
    </row>
    <row r="582" spans="1:40" x14ac:dyDescent="0.3">
      <c r="A582" s="4" t="s">
        <v>6</v>
      </c>
      <c r="B582" s="4">
        <v>175</v>
      </c>
      <c r="C582" s="4" t="s">
        <v>99</v>
      </c>
      <c r="D582" s="4">
        <v>320</v>
      </c>
      <c r="E582" s="4">
        <v>115</v>
      </c>
      <c r="F582" s="4" t="s">
        <v>33</v>
      </c>
      <c r="G582" s="4">
        <v>603</v>
      </c>
      <c r="H582" s="4">
        <v>286</v>
      </c>
      <c r="I582" s="4">
        <v>160</v>
      </c>
      <c r="K582" s="4" t="s">
        <v>21</v>
      </c>
      <c r="L582" s="4">
        <v>566</v>
      </c>
      <c r="N582" s="4">
        <v>155</v>
      </c>
      <c r="O582" s="4">
        <v>0</v>
      </c>
      <c r="P582" s="4" t="s">
        <v>535</v>
      </c>
      <c r="Q582" s="4">
        <v>74</v>
      </c>
      <c r="S582" s="4">
        <v>241</v>
      </c>
      <c r="V582" s="4">
        <v>549</v>
      </c>
      <c r="X582" s="4">
        <v>401</v>
      </c>
      <c r="AA582" s="4">
        <v>9898</v>
      </c>
      <c r="AB582" s="4">
        <v>1675</v>
      </c>
      <c r="AC582" s="4">
        <v>421</v>
      </c>
      <c r="AD582" s="4" t="s">
        <v>9</v>
      </c>
      <c r="AE582" s="4">
        <v>1933</v>
      </c>
      <c r="AG582" s="4">
        <v>682</v>
      </c>
      <c r="AH582" s="4">
        <v>784</v>
      </c>
      <c r="AI582" s="4" t="s">
        <v>1090</v>
      </c>
      <c r="AJ582" s="4">
        <v>9898</v>
      </c>
      <c r="AK582" s="4">
        <v>0</v>
      </c>
      <c r="AL582" s="4">
        <v>84</v>
      </c>
      <c r="AM582" s="4" t="s">
        <v>23</v>
      </c>
      <c r="AN582" s="4">
        <v>0</v>
      </c>
    </row>
    <row r="583" spans="1:40" x14ac:dyDescent="0.3">
      <c r="A583" s="4" t="s">
        <v>7</v>
      </c>
      <c r="B583" s="4">
        <v>103</v>
      </c>
      <c r="C583" s="4" t="s">
        <v>100</v>
      </c>
      <c r="D583" s="4">
        <v>571</v>
      </c>
      <c r="E583" s="4">
        <v>0</v>
      </c>
      <c r="F583" s="4" t="s">
        <v>33</v>
      </c>
      <c r="G583" s="4">
        <v>109</v>
      </c>
      <c r="H583" s="4">
        <v>67</v>
      </c>
      <c r="I583" s="4">
        <v>3227</v>
      </c>
      <c r="K583" s="4" t="s">
        <v>26</v>
      </c>
      <c r="L583" s="4">
        <v>393</v>
      </c>
      <c r="N583" s="4">
        <v>2768</v>
      </c>
      <c r="O583" s="4">
        <v>942</v>
      </c>
      <c r="P583" s="4" t="s">
        <v>536</v>
      </c>
      <c r="Q583" s="4">
        <v>1456</v>
      </c>
      <c r="S583" s="4">
        <v>158</v>
      </c>
      <c r="V583" s="4">
        <v>361</v>
      </c>
      <c r="X583" s="4">
        <v>200</v>
      </c>
      <c r="AA583" s="4">
        <v>2282</v>
      </c>
      <c r="AB583" s="4">
        <v>549</v>
      </c>
      <c r="AC583" s="4">
        <v>0</v>
      </c>
      <c r="AD583" s="4" t="s">
        <v>920</v>
      </c>
      <c r="AE583" s="4">
        <v>688</v>
      </c>
      <c r="AG583" s="4">
        <v>512</v>
      </c>
      <c r="AH583" s="4">
        <v>578</v>
      </c>
      <c r="AI583" s="4" t="s">
        <v>1091</v>
      </c>
      <c r="AJ583" s="4">
        <v>4972</v>
      </c>
      <c r="AK583" s="4">
        <v>0</v>
      </c>
      <c r="AL583" s="4">
        <v>0</v>
      </c>
      <c r="AM583" s="4" t="s">
        <v>1416</v>
      </c>
      <c r="AN583" s="4">
        <v>350</v>
      </c>
    </row>
    <row r="584" spans="1:40" x14ac:dyDescent="0.3">
      <c r="A584" s="4" t="s">
        <v>8</v>
      </c>
      <c r="B584" s="4">
        <v>0</v>
      </c>
      <c r="C584" s="4" t="s">
        <v>101</v>
      </c>
      <c r="D584" s="4">
        <v>2713</v>
      </c>
      <c r="E584" s="4">
        <v>273</v>
      </c>
      <c r="F584" s="4" t="s">
        <v>33</v>
      </c>
      <c r="G584" s="4">
        <v>38</v>
      </c>
      <c r="H584" s="4">
        <v>219</v>
      </c>
      <c r="I584" s="4">
        <v>966</v>
      </c>
      <c r="K584" s="4" t="s">
        <v>47</v>
      </c>
      <c r="L584" s="4">
        <v>173</v>
      </c>
      <c r="N584" s="4">
        <v>950</v>
      </c>
      <c r="O584" s="4">
        <v>650</v>
      </c>
      <c r="P584" s="4" t="s">
        <v>537</v>
      </c>
      <c r="Q584" s="4">
        <v>484</v>
      </c>
      <c r="S584" s="4">
        <v>83</v>
      </c>
      <c r="V584" s="4">
        <v>188</v>
      </c>
      <c r="X584" s="4">
        <v>1426</v>
      </c>
      <c r="AA584" s="4">
        <v>7616</v>
      </c>
      <c r="AB584" s="4">
        <v>181</v>
      </c>
      <c r="AC584" s="4">
        <v>1545</v>
      </c>
      <c r="AD584" s="4" t="s">
        <v>11</v>
      </c>
      <c r="AE584" s="4">
        <v>522</v>
      </c>
      <c r="AG584" s="4">
        <v>170</v>
      </c>
      <c r="AH584" s="4">
        <v>206</v>
      </c>
      <c r="AI584" s="4" t="s">
        <v>1092</v>
      </c>
      <c r="AJ584" s="4">
        <v>137</v>
      </c>
      <c r="AK584" s="4">
        <v>0</v>
      </c>
      <c r="AL584" s="4">
        <v>283</v>
      </c>
      <c r="AM584" s="4" t="s">
        <v>1417</v>
      </c>
      <c r="AN584" s="4">
        <v>155</v>
      </c>
    </row>
    <row r="585" spans="1:40" ht="18" x14ac:dyDescent="0.35">
      <c r="A585" s="4" t="s">
        <v>9</v>
      </c>
      <c r="B585" s="4">
        <v>1233</v>
      </c>
      <c r="C585" s="4" t="s">
        <v>23</v>
      </c>
      <c r="D585" s="4">
        <v>883</v>
      </c>
      <c r="E585" s="4">
        <v>125</v>
      </c>
      <c r="F585" s="4" t="s">
        <v>33</v>
      </c>
      <c r="G585" s="4">
        <v>71</v>
      </c>
      <c r="H585" s="4">
        <v>606</v>
      </c>
      <c r="I585" s="4">
        <v>533</v>
      </c>
      <c r="K585" s="4" t="s">
        <v>48</v>
      </c>
      <c r="L585" s="4">
        <v>1434</v>
      </c>
      <c r="N585" s="4">
        <v>648</v>
      </c>
      <c r="O585" s="4">
        <v>292</v>
      </c>
      <c r="P585" s="4" t="s">
        <v>538</v>
      </c>
      <c r="Q585" s="4">
        <v>335</v>
      </c>
      <c r="S585" s="4">
        <v>0</v>
      </c>
      <c r="V585" s="4">
        <v>1393</v>
      </c>
      <c r="X585" s="4">
        <v>479</v>
      </c>
      <c r="AA585" s="1" t="s">
        <v>0</v>
      </c>
      <c r="AB585" s="4">
        <v>368</v>
      </c>
      <c r="AC585" s="4">
        <v>852</v>
      </c>
      <c r="AD585" s="4" t="s">
        <v>921</v>
      </c>
      <c r="AE585" s="4">
        <v>166</v>
      </c>
      <c r="AG585" s="4">
        <v>1643</v>
      </c>
      <c r="AH585" s="4">
        <v>290</v>
      </c>
      <c r="AI585" s="4" t="s">
        <v>1093</v>
      </c>
      <c r="AJ585" s="4">
        <v>3341</v>
      </c>
      <c r="AK585" s="4">
        <v>0</v>
      </c>
      <c r="AL585" s="4">
        <v>77</v>
      </c>
      <c r="AM585" s="4" t="s">
        <v>318</v>
      </c>
      <c r="AN585" s="4">
        <v>14</v>
      </c>
    </row>
    <row r="586" spans="1:40" ht="18" x14ac:dyDescent="0.35">
      <c r="A586" s="4" t="s">
        <v>10</v>
      </c>
      <c r="B586" s="4">
        <v>891</v>
      </c>
      <c r="C586" s="4" t="s">
        <v>102</v>
      </c>
      <c r="D586" s="4">
        <v>581</v>
      </c>
      <c r="E586" s="4">
        <v>148</v>
      </c>
      <c r="F586" s="4" t="s">
        <v>33</v>
      </c>
      <c r="G586" s="4">
        <v>603</v>
      </c>
      <c r="H586" s="4">
        <v>271</v>
      </c>
      <c r="I586" s="4">
        <v>433</v>
      </c>
      <c r="K586" s="4" t="s">
        <v>49</v>
      </c>
      <c r="L586" s="4">
        <v>561</v>
      </c>
      <c r="N586" s="4">
        <v>302</v>
      </c>
      <c r="O586" s="4">
        <v>0</v>
      </c>
      <c r="P586" s="4" t="s">
        <v>539</v>
      </c>
      <c r="Q586" s="4">
        <v>149</v>
      </c>
      <c r="S586" s="4">
        <v>566</v>
      </c>
      <c r="V586" s="4">
        <v>409</v>
      </c>
      <c r="X586" s="4">
        <v>327</v>
      </c>
      <c r="AA586" s="2">
        <v>41219</v>
      </c>
      <c r="AB586" s="4">
        <v>1912</v>
      </c>
      <c r="AC586" s="4">
        <v>693</v>
      </c>
      <c r="AD586" s="4" t="s">
        <v>922</v>
      </c>
      <c r="AE586" s="4">
        <v>1933</v>
      </c>
      <c r="AG586" s="4">
        <v>667</v>
      </c>
      <c r="AH586" s="4">
        <v>103</v>
      </c>
      <c r="AI586" s="4" t="s">
        <v>1094</v>
      </c>
      <c r="AJ586" s="4">
        <v>1386</v>
      </c>
      <c r="AK586" s="4">
        <v>0</v>
      </c>
      <c r="AL586" s="4">
        <v>74</v>
      </c>
      <c r="AM586" s="4" t="s">
        <v>1418</v>
      </c>
      <c r="AN586" s="4">
        <v>3</v>
      </c>
    </row>
    <row r="587" spans="1:40" ht="18" x14ac:dyDescent="0.35">
      <c r="A587" s="4" t="s">
        <v>11</v>
      </c>
      <c r="B587" s="4">
        <v>342</v>
      </c>
      <c r="C587" s="4" t="s">
        <v>103</v>
      </c>
      <c r="D587" s="4">
        <v>302</v>
      </c>
      <c r="E587" s="4">
        <v>0</v>
      </c>
      <c r="F587" s="4" t="s">
        <v>33</v>
      </c>
      <c r="G587" s="4">
        <v>109</v>
      </c>
      <c r="H587" s="4">
        <v>158</v>
      </c>
      <c r="I587" s="4">
        <v>3227</v>
      </c>
      <c r="K587" s="4" t="s">
        <v>352</v>
      </c>
      <c r="L587" s="4">
        <v>363</v>
      </c>
      <c r="N587" s="4">
        <v>2768</v>
      </c>
      <c r="O587" s="4">
        <v>327</v>
      </c>
      <c r="P587" s="4" t="s">
        <v>540</v>
      </c>
      <c r="Q587" s="4">
        <v>1456</v>
      </c>
      <c r="S587" s="4">
        <v>418</v>
      </c>
      <c r="V587" s="4">
        <v>292</v>
      </c>
      <c r="X587" s="4">
        <v>152</v>
      </c>
      <c r="AA587" s="1" t="s">
        <v>1</v>
      </c>
      <c r="AB587" s="4">
        <v>560</v>
      </c>
      <c r="AC587" s="4">
        <v>0</v>
      </c>
      <c r="AD587" s="4" t="s">
        <v>17</v>
      </c>
      <c r="AE587" s="4">
        <v>737</v>
      </c>
      <c r="AG587" s="4">
        <v>494</v>
      </c>
      <c r="AH587" s="4">
        <v>33</v>
      </c>
      <c r="AI587" s="4" t="s">
        <v>538</v>
      </c>
      <c r="AJ587" s="4">
        <v>82</v>
      </c>
      <c r="AK587" s="4">
        <v>0</v>
      </c>
      <c r="AL587" s="4">
        <v>3</v>
      </c>
      <c r="AM587" s="4" t="s">
        <v>1419</v>
      </c>
      <c r="AN587" s="4">
        <v>7</v>
      </c>
    </row>
    <row r="588" spans="1:40" x14ac:dyDescent="0.3">
      <c r="A588" s="4" t="s">
        <v>12</v>
      </c>
      <c r="B588" s="4">
        <v>0</v>
      </c>
      <c r="C588" s="4" t="s">
        <v>104</v>
      </c>
      <c r="D588" s="4">
        <v>531</v>
      </c>
      <c r="E588" s="4">
        <v>845</v>
      </c>
      <c r="F588" s="4" t="s">
        <v>33</v>
      </c>
      <c r="G588" s="4">
        <v>41</v>
      </c>
      <c r="H588" s="4">
        <v>113</v>
      </c>
      <c r="I588" s="4">
        <v>960</v>
      </c>
      <c r="K588" s="4">
        <v>970</v>
      </c>
      <c r="L588" s="4">
        <v>198</v>
      </c>
      <c r="N588" s="4">
        <v>950</v>
      </c>
      <c r="O588" s="4">
        <v>217</v>
      </c>
      <c r="P588" s="4" t="s">
        <v>9</v>
      </c>
      <c r="Q588" s="4">
        <v>475</v>
      </c>
      <c r="S588" s="4">
        <v>148</v>
      </c>
      <c r="V588" s="4">
        <v>117</v>
      </c>
      <c r="X588" s="4">
        <v>1426</v>
      </c>
      <c r="AA588" s="3" t="s">
        <v>2</v>
      </c>
      <c r="AB588" s="4">
        <v>223</v>
      </c>
      <c r="AC588" s="4">
        <v>1545</v>
      </c>
      <c r="AD588" s="4" t="s">
        <v>923</v>
      </c>
      <c r="AE588" s="4">
        <v>588</v>
      </c>
      <c r="AG588" s="4">
        <v>173</v>
      </c>
      <c r="AH588" s="4">
        <v>70</v>
      </c>
      <c r="AI588" s="4" t="s">
        <v>1095</v>
      </c>
      <c r="AJ588" s="4">
        <v>26</v>
      </c>
      <c r="AK588" s="4">
        <v>0</v>
      </c>
      <c r="AL588" s="4">
        <v>136</v>
      </c>
      <c r="AM588" s="4" t="s">
        <v>1420</v>
      </c>
      <c r="AN588" s="4">
        <v>130</v>
      </c>
    </row>
    <row r="589" spans="1:40" ht="18" x14ac:dyDescent="0.35">
      <c r="A589" s="4" t="s">
        <v>13</v>
      </c>
      <c r="B589" s="4">
        <v>1204</v>
      </c>
      <c r="C589" s="4" t="s">
        <v>17</v>
      </c>
      <c r="D589" s="4">
        <v>203</v>
      </c>
      <c r="E589" s="4">
        <v>535</v>
      </c>
      <c r="F589" s="4" t="s">
        <v>33</v>
      </c>
      <c r="G589" s="4">
        <v>68</v>
      </c>
      <c r="H589" s="4">
        <v>1233</v>
      </c>
      <c r="I589" s="4">
        <v>513</v>
      </c>
      <c r="K589" s="4">
        <v>335</v>
      </c>
      <c r="L589" s="4">
        <v>0</v>
      </c>
      <c r="N589" s="4">
        <v>646</v>
      </c>
      <c r="O589" s="4">
        <v>110</v>
      </c>
      <c r="P589" s="4" t="s">
        <v>541</v>
      </c>
      <c r="Q589" s="4">
        <v>306</v>
      </c>
      <c r="S589" s="4">
        <v>0</v>
      </c>
      <c r="V589" s="4">
        <v>1735</v>
      </c>
      <c r="X589" s="4">
        <v>478</v>
      </c>
      <c r="AA589" s="3" t="s">
        <v>821</v>
      </c>
      <c r="AB589" s="4">
        <v>337</v>
      </c>
      <c r="AC589" s="4">
        <v>842</v>
      </c>
      <c r="AD589" s="4" t="s">
        <v>19</v>
      </c>
      <c r="AE589" s="4">
        <v>149</v>
      </c>
      <c r="AG589" s="4">
        <v>275</v>
      </c>
      <c r="AH589" s="4">
        <v>0</v>
      </c>
      <c r="AI589" s="4" t="s">
        <v>318</v>
      </c>
      <c r="AJ589" s="1" t="s">
        <v>0</v>
      </c>
      <c r="AK589" s="4">
        <v>9516</v>
      </c>
      <c r="AL589" s="4">
        <v>57</v>
      </c>
      <c r="AM589" s="4" t="s">
        <v>1421</v>
      </c>
      <c r="AN589" s="4">
        <v>1</v>
      </c>
    </row>
    <row r="590" spans="1:40" ht="18" x14ac:dyDescent="0.35">
      <c r="A590" s="4" t="s">
        <v>9</v>
      </c>
      <c r="B590" s="4">
        <v>823</v>
      </c>
      <c r="C590" s="4" t="s">
        <v>105</v>
      </c>
      <c r="D590" s="4">
        <v>69</v>
      </c>
      <c r="E590" s="4">
        <v>310</v>
      </c>
      <c r="F590" s="4" t="s">
        <v>33</v>
      </c>
      <c r="G590" s="4">
        <v>1708</v>
      </c>
      <c r="H590" s="4">
        <v>502</v>
      </c>
      <c r="I590" s="4">
        <v>447</v>
      </c>
      <c r="K590" s="4">
        <v>165</v>
      </c>
      <c r="L590" s="4">
        <v>1288</v>
      </c>
      <c r="N590" s="4">
        <v>304</v>
      </c>
      <c r="O590" s="4">
        <v>0</v>
      </c>
      <c r="P590" s="4" t="s">
        <v>542</v>
      </c>
      <c r="Q590" s="4">
        <v>169</v>
      </c>
      <c r="S590" s="4">
        <v>564</v>
      </c>
      <c r="V590" s="4">
        <v>677</v>
      </c>
      <c r="X590" s="4">
        <v>323</v>
      </c>
      <c r="AA590" s="3" t="s">
        <v>448</v>
      </c>
      <c r="AB590" s="4">
        <v>1912</v>
      </c>
      <c r="AC590" s="4">
        <v>703</v>
      </c>
      <c r="AD590" s="4" t="s">
        <v>20</v>
      </c>
      <c r="AE590" s="4">
        <v>1961</v>
      </c>
      <c r="AG590" s="4">
        <v>117</v>
      </c>
      <c r="AH590" s="4">
        <v>290</v>
      </c>
      <c r="AI590" s="4" t="s">
        <v>1096</v>
      </c>
      <c r="AJ590" s="2">
        <v>41219</v>
      </c>
      <c r="AK590" s="4">
        <v>4155</v>
      </c>
      <c r="AL590" s="4">
        <v>10</v>
      </c>
      <c r="AM590" s="4" t="s">
        <v>1422</v>
      </c>
      <c r="AN590" s="4">
        <v>350</v>
      </c>
    </row>
    <row r="591" spans="1:40" ht="18" x14ac:dyDescent="0.35">
      <c r="A591" s="4" t="s">
        <v>14</v>
      </c>
      <c r="B591" s="4">
        <v>381</v>
      </c>
      <c r="C591" s="4" t="s">
        <v>19</v>
      </c>
      <c r="D591" s="4">
        <v>134</v>
      </c>
      <c r="E591" s="4">
        <v>0</v>
      </c>
      <c r="F591" s="4" t="s">
        <v>33</v>
      </c>
      <c r="G591" s="4">
        <v>663</v>
      </c>
      <c r="H591" s="4">
        <v>183</v>
      </c>
      <c r="I591" s="4">
        <v>2540</v>
      </c>
      <c r="K591" s="4">
        <v>170</v>
      </c>
      <c r="L591" s="4">
        <v>919</v>
      </c>
      <c r="N591" s="4">
        <v>1699</v>
      </c>
      <c r="O591" s="4">
        <v>343</v>
      </c>
      <c r="P591" s="4" t="s">
        <v>17</v>
      </c>
      <c r="Q591" s="4">
        <v>1725</v>
      </c>
      <c r="S591" s="4">
        <v>419</v>
      </c>
      <c r="V591" s="4">
        <v>449</v>
      </c>
      <c r="X591" s="4">
        <v>155</v>
      </c>
      <c r="AA591" s="4" t="s">
        <v>5</v>
      </c>
      <c r="AB591" s="4">
        <v>600</v>
      </c>
      <c r="AC591" s="4">
        <v>0</v>
      </c>
      <c r="AD591" s="4" t="s">
        <v>21</v>
      </c>
      <c r="AE591" s="4">
        <v>660</v>
      </c>
      <c r="AG591" s="4">
        <v>71</v>
      </c>
      <c r="AH591" s="4">
        <v>96</v>
      </c>
      <c r="AI591" s="4" t="s">
        <v>1097</v>
      </c>
      <c r="AJ591" s="1" t="s">
        <v>1</v>
      </c>
      <c r="AK591" s="4">
        <v>1147</v>
      </c>
      <c r="AL591" s="4">
        <v>0</v>
      </c>
      <c r="AM591" s="4" t="s">
        <v>318</v>
      </c>
      <c r="AN591" s="4">
        <v>155</v>
      </c>
    </row>
    <row r="592" spans="1:40" x14ac:dyDescent="0.3">
      <c r="A592" s="4" t="s">
        <v>15</v>
      </c>
      <c r="B592" s="4">
        <v>13975</v>
      </c>
      <c r="C592" s="4" t="s">
        <v>20</v>
      </c>
      <c r="D592" s="4">
        <v>531</v>
      </c>
      <c r="E592" s="4">
        <v>830</v>
      </c>
      <c r="F592" s="4" t="s">
        <v>33</v>
      </c>
      <c r="G592" s="4">
        <v>345</v>
      </c>
      <c r="H592" s="4">
        <v>319</v>
      </c>
      <c r="I592" s="4">
        <v>749</v>
      </c>
      <c r="K592" s="4">
        <v>970</v>
      </c>
      <c r="L592" s="4">
        <v>369</v>
      </c>
      <c r="N592" s="4">
        <v>530</v>
      </c>
      <c r="O592" s="4">
        <v>220</v>
      </c>
      <c r="P592" s="4" t="s">
        <v>543</v>
      </c>
      <c r="Q592" s="4">
        <v>712</v>
      </c>
      <c r="S592" s="4">
        <v>145</v>
      </c>
      <c r="V592" s="4">
        <v>228</v>
      </c>
      <c r="X592" s="4">
        <v>2129</v>
      </c>
      <c r="AA592" s="4" t="s">
        <v>822</v>
      </c>
      <c r="AB592" s="4">
        <v>181</v>
      </c>
      <c r="AC592" s="4">
        <v>231</v>
      </c>
      <c r="AD592" s="4" t="s">
        <v>26</v>
      </c>
      <c r="AE592" s="4">
        <v>473</v>
      </c>
      <c r="AG592" s="4">
        <v>46</v>
      </c>
      <c r="AH592" s="4">
        <v>64</v>
      </c>
      <c r="AI592" s="4" t="s">
        <v>1098</v>
      </c>
      <c r="AJ592" s="3" t="s">
        <v>2</v>
      </c>
      <c r="AK592" s="4">
        <v>59</v>
      </c>
      <c r="AL592" s="4">
        <v>0</v>
      </c>
      <c r="AM592" s="4" t="s">
        <v>1423</v>
      </c>
      <c r="AN592" s="4">
        <v>30</v>
      </c>
    </row>
    <row r="593" spans="1:40" x14ac:dyDescent="0.3">
      <c r="A593" s="4" t="s">
        <v>16</v>
      </c>
      <c r="B593" s="4">
        <v>7914</v>
      </c>
      <c r="C593" s="4" t="s">
        <v>21</v>
      </c>
      <c r="D593" s="4">
        <v>198</v>
      </c>
      <c r="E593" s="4">
        <v>237</v>
      </c>
      <c r="F593" s="4" t="s">
        <v>33</v>
      </c>
      <c r="G593" s="4">
        <v>318</v>
      </c>
      <c r="H593" s="4">
        <v>1233</v>
      </c>
      <c r="I593" s="4">
        <v>420</v>
      </c>
      <c r="K593" s="4">
        <v>325</v>
      </c>
      <c r="L593" s="4">
        <v>0</v>
      </c>
      <c r="N593" s="4">
        <v>322</v>
      </c>
      <c r="O593" s="4">
        <v>123</v>
      </c>
      <c r="P593" s="4" t="s">
        <v>19</v>
      </c>
      <c r="Q593" s="4">
        <v>536</v>
      </c>
      <c r="S593" s="4">
        <v>13051</v>
      </c>
      <c r="V593" s="4">
        <v>1462</v>
      </c>
      <c r="X593" s="4">
        <v>672</v>
      </c>
      <c r="AA593" s="4" t="s">
        <v>823</v>
      </c>
      <c r="AB593" s="4">
        <v>419</v>
      </c>
      <c r="AC593" s="4">
        <v>126</v>
      </c>
      <c r="AD593" s="4" t="s">
        <v>47</v>
      </c>
      <c r="AE593" s="4">
        <v>187</v>
      </c>
      <c r="AG593" s="4">
        <v>275</v>
      </c>
      <c r="AH593" s="4">
        <v>32</v>
      </c>
      <c r="AI593" s="4" t="s">
        <v>9</v>
      </c>
      <c r="AJ593" s="3" t="s">
        <v>1136</v>
      </c>
      <c r="AK593" s="4">
        <v>182</v>
      </c>
      <c r="AL593" s="4">
        <v>47</v>
      </c>
      <c r="AM593" s="4" t="s">
        <v>1424</v>
      </c>
      <c r="AN593" s="4">
        <v>124</v>
      </c>
    </row>
    <row r="594" spans="1:40" x14ac:dyDescent="0.3">
      <c r="A594" s="4" t="s">
        <v>17</v>
      </c>
      <c r="B594" s="4">
        <v>5425</v>
      </c>
      <c r="C594" s="4" t="s">
        <v>26</v>
      </c>
      <c r="D594" s="4">
        <v>134</v>
      </c>
      <c r="E594" s="4">
        <v>593</v>
      </c>
      <c r="F594" s="4" t="s">
        <v>33</v>
      </c>
      <c r="G594" s="4">
        <v>1708</v>
      </c>
      <c r="H594" s="4">
        <v>481</v>
      </c>
      <c r="I594" s="4">
        <v>329</v>
      </c>
      <c r="K594" s="4">
        <v>164</v>
      </c>
      <c r="L594" s="4">
        <v>1305</v>
      </c>
      <c r="N594" s="4">
        <v>208</v>
      </c>
      <c r="O594" s="4">
        <v>0</v>
      </c>
      <c r="P594" s="4" t="s">
        <v>20</v>
      </c>
      <c r="Q594" s="4">
        <v>176</v>
      </c>
      <c r="S594" s="4">
        <v>6743</v>
      </c>
      <c r="V594" s="4">
        <v>456</v>
      </c>
      <c r="X594" s="4">
        <v>451</v>
      </c>
      <c r="AA594" s="4" t="s">
        <v>824</v>
      </c>
      <c r="AB594" s="4">
        <v>0</v>
      </c>
      <c r="AC594" s="4">
        <v>105</v>
      </c>
      <c r="AD594" s="4" t="s">
        <v>48</v>
      </c>
      <c r="AE594" s="4">
        <v>1961</v>
      </c>
      <c r="AG594" s="4">
        <v>115</v>
      </c>
      <c r="AH594" s="4">
        <v>688</v>
      </c>
      <c r="AI594" s="4" t="s">
        <v>1099</v>
      </c>
      <c r="AJ594" s="3" t="s">
        <v>1186</v>
      </c>
      <c r="AK594" s="4">
        <v>2755</v>
      </c>
      <c r="AL594" s="4">
        <v>0</v>
      </c>
      <c r="AM594" s="4" t="s">
        <v>1425</v>
      </c>
      <c r="AN594" s="4">
        <v>1</v>
      </c>
    </row>
    <row r="595" spans="1:40" x14ac:dyDescent="0.3">
      <c r="A595" s="4" t="s">
        <v>18</v>
      </c>
      <c r="B595" s="4">
        <v>2489</v>
      </c>
      <c r="C595" s="4" t="s">
        <v>47</v>
      </c>
      <c r="D595" s="4">
        <v>64</v>
      </c>
      <c r="E595" s="4">
        <v>13349</v>
      </c>
      <c r="F595" s="4" t="s">
        <v>33</v>
      </c>
      <c r="G595" s="4">
        <v>661</v>
      </c>
      <c r="H595" s="4">
        <v>249</v>
      </c>
      <c r="I595" s="4">
        <v>2540</v>
      </c>
      <c r="K595" s="4">
        <v>161</v>
      </c>
      <c r="L595" s="4">
        <v>904</v>
      </c>
      <c r="N595" s="4">
        <v>1699</v>
      </c>
      <c r="O595" s="4">
        <v>446</v>
      </c>
      <c r="P595" s="4" t="s">
        <v>21</v>
      </c>
      <c r="Q595" s="4">
        <v>1725</v>
      </c>
      <c r="S595" s="4">
        <v>4809</v>
      </c>
      <c r="V595" s="4">
        <v>288</v>
      </c>
      <c r="X595" s="4">
        <v>221</v>
      </c>
      <c r="AA595" s="4" t="s">
        <v>825</v>
      </c>
      <c r="AB595" s="4">
        <v>1781</v>
      </c>
      <c r="AC595" s="4">
        <v>0</v>
      </c>
      <c r="AD595" s="4" t="s">
        <v>49</v>
      </c>
      <c r="AE595" s="4">
        <v>681</v>
      </c>
      <c r="AG595" s="4">
        <v>68</v>
      </c>
      <c r="AH595" s="4">
        <v>321</v>
      </c>
      <c r="AI595" s="4" t="s">
        <v>318</v>
      </c>
      <c r="AJ595" s="4" t="s">
        <v>5</v>
      </c>
      <c r="AK595" s="4">
        <v>12</v>
      </c>
      <c r="AL595" s="4">
        <v>136</v>
      </c>
      <c r="AM595" s="4" t="s">
        <v>1426</v>
      </c>
      <c r="AN595" s="4">
        <v>0</v>
      </c>
    </row>
    <row r="596" spans="1:40" x14ac:dyDescent="0.3">
      <c r="A596" s="4" t="s">
        <v>19</v>
      </c>
      <c r="B596" s="4">
        <v>13975</v>
      </c>
      <c r="C596" s="4" t="s">
        <v>48</v>
      </c>
      <c r="D596" s="4">
        <v>1161</v>
      </c>
      <c r="E596" s="4">
        <v>7474</v>
      </c>
      <c r="F596" s="4">
        <v>855</v>
      </c>
      <c r="G596" s="4">
        <v>353</v>
      </c>
      <c r="H596" s="4">
        <v>232</v>
      </c>
      <c r="I596" s="4">
        <v>727</v>
      </c>
      <c r="K596" s="4">
        <v>1304</v>
      </c>
      <c r="L596" s="4">
        <v>401</v>
      </c>
      <c r="N596" s="4">
        <v>531</v>
      </c>
      <c r="O596" s="4">
        <v>315</v>
      </c>
      <c r="P596" s="4" t="s">
        <v>26</v>
      </c>
      <c r="Q596" s="4">
        <v>703</v>
      </c>
      <c r="S596" s="4">
        <v>1934</v>
      </c>
      <c r="V596" s="4">
        <v>168</v>
      </c>
      <c r="X596" s="4">
        <v>2129</v>
      </c>
      <c r="AA596" s="4" t="s">
        <v>826</v>
      </c>
      <c r="AB596" s="4">
        <v>926</v>
      </c>
      <c r="AC596" s="4">
        <v>232</v>
      </c>
      <c r="AD596" s="4" t="s">
        <v>231</v>
      </c>
      <c r="AE596" s="4">
        <v>517</v>
      </c>
      <c r="AG596" s="4">
        <v>47</v>
      </c>
      <c r="AH596" s="4">
        <v>153</v>
      </c>
      <c r="AI596" s="4" t="s">
        <v>1100</v>
      </c>
      <c r="AJ596" s="4" t="s">
        <v>1138</v>
      </c>
      <c r="AK596" s="4">
        <v>9516</v>
      </c>
      <c r="AL596" s="4">
        <v>54</v>
      </c>
      <c r="AM596" s="4" t="s">
        <v>1427</v>
      </c>
      <c r="AN596" s="4">
        <v>395</v>
      </c>
    </row>
    <row r="597" spans="1:40" x14ac:dyDescent="0.3">
      <c r="A597" s="4" t="s">
        <v>20</v>
      </c>
      <c r="B597" s="4">
        <v>7815</v>
      </c>
      <c r="C597" s="4" t="s">
        <v>49</v>
      </c>
      <c r="D597" s="4">
        <v>318</v>
      </c>
      <c r="E597" s="4">
        <v>4271</v>
      </c>
      <c r="F597" s="4">
        <v>336</v>
      </c>
      <c r="G597" s="4">
        <v>308</v>
      </c>
      <c r="H597" s="4">
        <v>1119</v>
      </c>
      <c r="I597" s="4">
        <v>387</v>
      </c>
      <c r="K597" s="4">
        <v>472</v>
      </c>
      <c r="L597" s="4">
        <v>0</v>
      </c>
      <c r="N597" s="4">
        <v>324</v>
      </c>
      <c r="O597" s="4">
        <v>131</v>
      </c>
      <c r="P597" s="4" t="s">
        <v>47</v>
      </c>
      <c r="Q597" s="4">
        <v>505</v>
      </c>
      <c r="S597" s="4">
        <v>13051</v>
      </c>
      <c r="V597" s="4">
        <v>0</v>
      </c>
      <c r="X597" s="4">
        <v>673</v>
      </c>
      <c r="AA597" s="4" t="s">
        <v>11</v>
      </c>
      <c r="AB597" s="4">
        <v>855</v>
      </c>
      <c r="AC597" s="4">
        <v>119</v>
      </c>
      <c r="AD597" s="4" t="s">
        <v>21</v>
      </c>
      <c r="AE597" s="4">
        <v>164</v>
      </c>
      <c r="AG597" s="4">
        <v>1666</v>
      </c>
      <c r="AH597" s="4">
        <v>167</v>
      </c>
      <c r="AI597" s="4" t="s">
        <v>23</v>
      </c>
      <c r="AJ597" s="4" t="s">
        <v>9</v>
      </c>
      <c r="AK597" s="4">
        <v>3535</v>
      </c>
      <c r="AL597" s="4">
        <v>54</v>
      </c>
      <c r="AM597" s="4" t="s">
        <v>1428</v>
      </c>
      <c r="AN597" s="4">
        <v>121</v>
      </c>
    </row>
    <row r="598" spans="1:40" x14ac:dyDescent="0.3">
      <c r="A598" s="4" t="s">
        <v>21</v>
      </c>
      <c r="B598" s="4">
        <v>5169</v>
      </c>
      <c r="C598" s="4" t="s">
        <v>58</v>
      </c>
      <c r="D598" s="4">
        <v>133</v>
      </c>
      <c r="E598" s="4">
        <v>3203</v>
      </c>
      <c r="F598" s="4">
        <v>178</v>
      </c>
      <c r="G598" s="4">
        <v>0</v>
      </c>
      <c r="H598" s="4">
        <v>419</v>
      </c>
      <c r="I598" s="4">
        <v>340</v>
      </c>
      <c r="K598" s="4">
        <v>286</v>
      </c>
      <c r="L598" s="4">
        <v>218</v>
      </c>
      <c r="N598" s="4">
        <v>207</v>
      </c>
      <c r="O598" s="4">
        <v>0</v>
      </c>
      <c r="P598" s="4" t="s">
        <v>48</v>
      </c>
      <c r="Q598" s="4">
        <v>198</v>
      </c>
      <c r="S598" s="4">
        <v>6719</v>
      </c>
      <c r="V598" s="4">
        <v>815</v>
      </c>
      <c r="X598" s="4">
        <v>458</v>
      </c>
      <c r="AA598" s="4" t="s">
        <v>827</v>
      </c>
      <c r="AB598" s="4">
        <v>0</v>
      </c>
      <c r="AC598" s="4">
        <v>113</v>
      </c>
      <c r="AD598" s="4" t="s">
        <v>26</v>
      </c>
      <c r="AE598" s="4">
        <v>1210</v>
      </c>
      <c r="AG598" s="4">
        <v>541</v>
      </c>
      <c r="AH598" s="4">
        <v>1</v>
      </c>
      <c r="AI598" s="4" t="s">
        <v>1101</v>
      </c>
      <c r="AJ598" s="4" t="s">
        <v>1139</v>
      </c>
      <c r="AK598" s="4">
        <v>3402</v>
      </c>
      <c r="AL598" s="4">
        <v>0</v>
      </c>
      <c r="AM598" s="4" t="s">
        <v>1429</v>
      </c>
      <c r="AN598" s="4">
        <v>4</v>
      </c>
    </row>
    <row r="599" spans="1:40" x14ac:dyDescent="0.3">
      <c r="A599" s="4" t="s">
        <v>26</v>
      </c>
      <c r="B599" s="4">
        <v>2646</v>
      </c>
      <c r="C599" s="4" t="s">
        <v>21</v>
      </c>
      <c r="D599" s="4">
        <v>185</v>
      </c>
      <c r="E599" s="4">
        <v>13349</v>
      </c>
      <c r="F599" s="4">
        <v>158</v>
      </c>
      <c r="G599" s="4">
        <v>1097</v>
      </c>
      <c r="H599" s="4">
        <v>123</v>
      </c>
      <c r="I599" s="4">
        <v>0</v>
      </c>
      <c r="K599" s="4">
        <v>186</v>
      </c>
      <c r="L599" s="4">
        <v>138</v>
      </c>
      <c r="N599" s="4">
        <v>0</v>
      </c>
      <c r="O599" s="4">
        <v>455</v>
      </c>
      <c r="P599" s="4" t="s">
        <v>49</v>
      </c>
      <c r="Q599" s="4">
        <v>0</v>
      </c>
      <c r="S599" s="4">
        <v>4869</v>
      </c>
      <c r="V599" s="4">
        <v>571</v>
      </c>
      <c r="X599" s="4">
        <v>215</v>
      </c>
      <c r="AA599" s="4" t="s">
        <v>828</v>
      </c>
      <c r="AB599" s="4">
        <v>1835</v>
      </c>
      <c r="AC599" s="4">
        <v>0</v>
      </c>
      <c r="AD599" s="4" t="s">
        <v>47</v>
      </c>
      <c r="AE599" s="4">
        <v>526</v>
      </c>
      <c r="AG599" s="4">
        <v>420</v>
      </c>
      <c r="AH599" s="4">
        <v>688</v>
      </c>
      <c r="AI599" s="4" t="s">
        <v>1102</v>
      </c>
      <c r="AJ599" s="4" t="s">
        <v>9</v>
      </c>
      <c r="AK599" s="4">
        <v>133</v>
      </c>
      <c r="AL599" s="4">
        <v>596</v>
      </c>
      <c r="AM599" s="4" t="s">
        <v>1430</v>
      </c>
      <c r="AN599" s="4">
        <v>15</v>
      </c>
    </row>
    <row r="600" spans="1:40" ht="18" x14ac:dyDescent="0.35">
      <c r="A600" s="4" t="s">
        <v>47</v>
      </c>
      <c r="B600" s="1" t="s">
        <v>0</v>
      </c>
      <c r="C600" s="4" t="s">
        <v>26</v>
      </c>
      <c r="D600" s="4">
        <v>1161</v>
      </c>
      <c r="E600" s="4">
        <v>7397</v>
      </c>
      <c r="F600" s="4">
        <v>855</v>
      </c>
      <c r="G600" s="4">
        <v>655</v>
      </c>
      <c r="H600" s="4">
        <v>296</v>
      </c>
      <c r="I600" s="4">
        <v>874</v>
      </c>
      <c r="K600" s="4">
        <v>1304</v>
      </c>
      <c r="L600" s="4">
        <v>80</v>
      </c>
      <c r="N600" s="4">
        <v>977</v>
      </c>
      <c r="O600" s="4">
        <v>315</v>
      </c>
      <c r="P600" s="4" t="s">
        <v>52</v>
      </c>
      <c r="Q600" s="4">
        <v>460</v>
      </c>
      <c r="S600" s="4">
        <v>1850</v>
      </c>
      <c r="V600" s="4">
        <v>244</v>
      </c>
      <c r="X600" s="4">
        <v>0</v>
      </c>
      <c r="AA600" s="4" t="s">
        <v>538</v>
      </c>
      <c r="AB600" s="4">
        <v>911</v>
      </c>
      <c r="AC600" s="4">
        <v>0</v>
      </c>
      <c r="AD600" s="4" t="s">
        <v>48</v>
      </c>
      <c r="AE600" s="4">
        <v>423</v>
      </c>
      <c r="AG600" s="4">
        <v>121</v>
      </c>
      <c r="AH600" s="4">
        <v>312</v>
      </c>
      <c r="AI600" s="4" t="s">
        <v>17</v>
      </c>
      <c r="AJ600" s="4" t="s">
        <v>1140</v>
      </c>
      <c r="AK600" s="1" t="s">
        <v>0</v>
      </c>
      <c r="AL600" s="4">
        <v>276</v>
      </c>
      <c r="AM600" s="4" t="s">
        <v>1431</v>
      </c>
      <c r="AN600" s="4">
        <v>252</v>
      </c>
    </row>
    <row r="601" spans="1:40" ht="18" x14ac:dyDescent="0.35">
      <c r="A601" s="4" t="s">
        <v>48</v>
      </c>
      <c r="B601" s="2">
        <v>41219</v>
      </c>
      <c r="C601" s="4" t="s">
        <v>47</v>
      </c>
      <c r="D601" s="4">
        <v>311</v>
      </c>
      <c r="E601" s="4">
        <v>2471</v>
      </c>
      <c r="F601" s="4">
        <v>342</v>
      </c>
      <c r="G601" s="4">
        <v>442</v>
      </c>
      <c r="H601" s="4">
        <v>1119</v>
      </c>
      <c r="I601" s="4">
        <v>483</v>
      </c>
      <c r="K601" s="4">
        <v>448</v>
      </c>
      <c r="L601" s="4">
        <v>0</v>
      </c>
      <c r="N601" s="4">
        <v>708</v>
      </c>
      <c r="O601" s="4">
        <v>140</v>
      </c>
      <c r="P601" s="4" t="s">
        <v>21</v>
      </c>
      <c r="Q601" s="4">
        <v>335</v>
      </c>
      <c r="S601" s="1" t="s">
        <v>0</v>
      </c>
      <c r="V601" s="4">
        <v>0</v>
      </c>
      <c r="X601" s="4">
        <v>732</v>
      </c>
      <c r="AA601" s="4" t="s">
        <v>829</v>
      </c>
      <c r="AB601" s="4">
        <v>924</v>
      </c>
      <c r="AC601" s="4">
        <v>0</v>
      </c>
      <c r="AD601" s="4" t="s">
        <v>49</v>
      </c>
      <c r="AE601" s="4">
        <v>103</v>
      </c>
      <c r="AG601" s="4">
        <v>1666</v>
      </c>
      <c r="AH601" s="4">
        <v>213</v>
      </c>
      <c r="AI601" s="4" t="s">
        <v>1103</v>
      </c>
      <c r="AJ601" s="4" t="s">
        <v>9</v>
      </c>
      <c r="AK601" s="2">
        <v>41219</v>
      </c>
      <c r="AL601" s="4">
        <v>51</v>
      </c>
      <c r="AM601" s="4" t="s">
        <v>1432</v>
      </c>
      <c r="AN601" s="4">
        <v>3</v>
      </c>
    </row>
    <row r="602" spans="1:40" ht="18" x14ac:dyDescent="0.35">
      <c r="A602" s="4" t="s">
        <v>49</v>
      </c>
      <c r="B602" s="1" t="s">
        <v>1</v>
      </c>
      <c r="C602" s="4" t="s">
        <v>48</v>
      </c>
      <c r="D602" s="4">
        <v>197</v>
      </c>
      <c r="E602" s="4">
        <v>4926</v>
      </c>
      <c r="F602" s="4">
        <v>169</v>
      </c>
      <c r="G602" s="4">
        <v>0</v>
      </c>
      <c r="H602" s="4">
        <v>404</v>
      </c>
      <c r="I602" s="4">
        <v>391</v>
      </c>
      <c r="K602" s="4">
        <v>266</v>
      </c>
      <c r="L602" s="4">
        <v>218</v>
      </c>
      <c r="N602" s="4">
        <v>269</v>
      </c>
      <c r="O602" s="4">
        <v>11634</v>
      </c>
      <c r="P602" s="4" t="s">
        <v>26</v>
      </c>
      <c r="Q602" s="4">
        <v>125</v>
      </c>
      <c r="S602" s="2">
        <v>41219</v>
      </c>
      <c r="V602" s="4">
        <v>236</v>
      </c>
      <c r="X602" s="4">
        <v>529</v>
      </c>
      <c r="AA602" s="4" t="s">
        <v>830</v>
      </c>
      <c r="AB602" s="4">
        <v>0</v>
      </c>
      <c r="AC602" s="4">
        <v>0</v>
      </c>
      <c r="AD602" s="4" t="s">
        <v>233</v>
      </c>
      <c r="AE602" s="4">
        <v>1210</v>
      </c>
      <c r="AG602" s="4">
        <v>524</v>
      </c>
      <c r="AH602" s="4">
        <v>99</v>
      </c>
      <c r="AI602" s="4" t="s">
        <v>19</v>
      </c>
      <c r="AJ602" s="4" t="s">
        <v>1141</v>
      </c>
      <c r="AK602" s="1" t="s">
        <v>1</v>
      </c>
      <c r="AL602" s="4">
        <v>10</v>
      </c>
      <c r="AM602" s="4" t="s">
        <v>9</v>
      </c>
      <c r="AN602" s="4">
        <v>0</v>
      </c>
    </row>
    <row r="603" spans="1:40" ht="18" x14ac:dyDescent="0.35">
      <c r="A603" s="4" t="s">
        <v>55</v>
      </c>
      <c r="B603" s="3" t="s">
        <v>2</v>
      </c>
      <c r="C603" s="4" t="s">
        <v>49</v>
      </c>
      <c r="D603" s="4">
        <v>114</v>
      </c>
      <c r="E603" s="1" t="s">
        <v>0</v>
      </c>
      <c r="F603" s="4">
        <v>173</v>
      </c>
      <c r="G603" s="4">
        <v>1101</v>
      </c>
      <c r="H603" s="4">
        <v>208</v>
      </c>
      <c r="I603" s="4">
        <v>0</v>
      </c>
      <c r="K603" s="4">
        <v>182</v>
      </c>
      <c r="L603" s="4">
        <v>137</v>
      </c>
      <c r="N603" s="4">
        <v>0</v>
      </c>
      <c r="O603" s="4">
        <v>5046</v>
      </c>
      <c r="P603" s="4" t="s">
        <v>47</v>
      </c>
      <c r="Q603" s="4">
        <v>0</v>
      </c>
      <c r="S603" s="1" t="s">
        <v>1</v>
      </c>
      <c r="V603" s="4">
        <v>154</v>
      </c>
      <c r="X603" s="4">
        <v>203</v>
      </c>
      <c r="AA603" s="4" t="s">
        <v>831</v>
      </c>
      <c r="AB603" s="4">
        <v>217</v>
      </c>
      <c r="AC603" s="4">
        <v>0</v>
      </c>
      <c r="AD603" s="4">
        <v>1701</v>
      </c>
      <c r="AE603" s="4">
        <v>558</v>
      </c>
      <c r="AG603" s="4">
        <v>403</v>
      </c>
      <c r="AH603" s="4">
        <v>268</v>
      </c>
      <c r="AI603" s="4" t="s">
        <v>20</v>
      </c>
      <c r="AJ603" s="4" t="s">
        <v>9</v>
      </c>
      <c r="AK603" s="3" t="s">
        <v>2</v>
      </c>
      <c r="AL603" s="4">
        <v>26</v>
      </c>
      <c r="AM603" s="4" t="s">
        <v>1433</v>
      </c>
      <c r="AN603" s="4">
        <v>328</v>
      </c>
    </row>
    <row r="604" spans="1:40" ht="18" x14ac:dyDescent="0.35">
      <c r="A604" s="4" t="s">
        <v>21</v>
      </c>
      <c r="B604" s="3" t="s">
        <v>68</v>
      </c>
      <c r="C604" s="4" t="s">
        <v>59</v>
      </c>
      <c r="D604" s="4">
        <v>1329</v>
      </c>
      <c r="E604" s="2">
        <v>41219</v>
      </c>
      <c r="F604" s="4">
        <v>2733</v>
      </c>
      <c r="G604" s="4">
        <v>683</v>
      </c>
      <c r="H604" s="4">
        <v>196</v>
      </c>
      <c r="I604" s="4">
        <v>866</v>
      </c>
      <c r="K604" s="4">
        <v>1300</v>
      </c>
      <c r="L604" s="4">
        <v>81</v>
      </c>
      <c r="N604" s="4">
        <v>977</v>
      </c>
      <c r="O604" s="4">
        <v>3462</v>
      </c>
      <c r="P604" s="4" t="s">
        <v>48</v>
      </c>
      <c r="Q604" s="4">
        <v>456</v>
      </c>
      <c r="S604" s="3" t="s">
        <v>621</v>
      </c>
      <c r="V604" s="4">
        <v>82</v>
      </c>
      <c r="X604" s="4">
        <v>0</v>
      </c>
      <c r="AA604" s="4" t="s">
        <v>832</v>
      </c>
      <c r="AB604" s="4">
        <v>107</v>
      </c>
      <c r="AC604" s="4">
        <v>0</v>
      </c>
      <c r="AD604" s="4">
        <v>579</v>
      </c>
      <c r="AE604" s="4">
        <v>462</v>
      </c>
      <c r="AG604" s="4">
        <v>121</v>
      </c>
      <c r="AH604" s="4">
        <v>108</v>
      </c>
      <c r="AI604" s="4" t="s">
        <v>21</v>
      </c>
      <c r="AJ604" s="4" t="s">
        <v>1142</v>
      </c>
      <c r="AK604" s="3" t="s">
        <v>1270</v>
      </c>
      <c r="AL604" s="4">
        <v>189</v>
      </c>
      <c r="AM604" s="4" t="s">
        <v>1434</v>
      </c>
      <c r="AN604" s="4">
        <v>64</v>
      </c>
    </row>
    <row r="605" spans="1:40" ht="18" x14ac:dyDescent="0.35">
      <c r="A605" s="4" t="s">
        <v>26</v>
      </c>
      <c r="B605" s="3" t="s">
        <v>93</v>
      </c>
      <c r="C605" s="4">
        <v>2104</v>
      </c>
      <c r="D605" s="4">
        <v>464</v>
      </c>
      <c r="E605" s="1" t="s">
        <v>1</v>
      </c>
      <c r="F605" s="4">
        <v>1017</v>
      </c>
      <c r="G605" s="4">
        <v>418</v>
      </c>
      <c r="H605" s="4">
        <v>1235</v>
      </c>
      <c r="I605" s="4">
        <v>445</v>
      </c>
      <c r="K605" s="4">
        <v>549</v>
      </c>
      <c r="L605" s="4">
        <v>0</v>
      </c>
      <c r="N605" s="4">
        <v>704</v>
      </c>
      <c r="O605" s="4">
        <v>1584</v>
      </c>
      <c r="P605" s="4" t="s">
        <v>49</v>
      </c>
      <c r="Q605" s="4">
        <v>315</v>
      </c>
      <c r="S605" s="3" t="s">
        <v>622</v>
      </c>
      <c r="V605" s="4">
        <v>0</v>
      </c>
      <c r="X605" s="4">
        <v>733</v>
      </c>
      <c r="AA605" s="4" t="s">
        <v>17</v>
      </c>
      <c r="AB605" s="4">
        <v>110</v>
      </c>
      <c r="AC605" s="4">
        <v>0</v>
      </c>
      <c r="AD605" s="4">
        <v>320</v>
      </c>
      <c r="AE605" s="4">
        <v>96</v>
      </c>
      <c r="AG605" s="4">
        <v>521</v>
      </c>
      <c r="AH605" s="4">
        <v>53</v>
      </c>
      <c r="AI605" s="4" t="s">
        <v>26</v>
      </c>
      <c r="AJ605" s="4" t="s">
        <v>9</v>
      </c>
      <c r="AK605" s="3" t="s">
        <v>1105</v>
      </c>
      <c r="AL605" s="4">
        <v>0</v>
      </c>
      <c r="AM605" s="4" t="s">
        <v>11</v>
      </c>
      <c r="AN605" s="4">
        <v>264</v>
      </c>
    </row>
    <row r="606" spans="1:40" x14ac:dyDescent="0.3">
      <c r="A606" s="4" t="s">
        <v>47</v>
      </c>
      <c r="B606" s="4" t="s">
        <v>5</v>
      </c>
      <c r="C606" s="4">
        <v>728</v>
      </c>
      <c r="D606" s="4">
        <v>158</v>
      </c>
      <c r="E606" s="3" t="s">
        <v>2</v>
      </c>
      <c r="F606" s="4">
        <v>615</v>
      </c>
      <c r="G606" s="4">
        <v>0</v>
      </c>
      <c r="H606" s="4">
        <v>533</v>
      </c>
      <c r="I606" s="4">
        <v>421</v>
      </c>
      <c r="K606" s="4">
        <v>278</v>
      </c>
      <c r="L606" s="4">
        <v>100</v>
      </c>
      <c r="N606" s="4">
        <v>273</v>
      </c>
      <c r="O606" s="4">
        <v>11634</v>
      </c>
      <c r="P606" s="4" t="s">
        <v>53</v>
      </c>
      <c r="Q606" s="4">
        <v>141</v>
      </c>
      <c r="S606" s="3" t="s">
        <v>299</v>
      </c>
      <c r="V606" s="4">
        <v>419</v>
      </c>
      <c r="X606" s="4">
        <v>519</v>
      </c>
      <c r="AA606" s="4" t="s">
        <v>833</v>
      </c>
      <c r="AB606" s="4">
        <v>0</v>
      </c>
      <c r="AC606" s="4">
        <v>0</v>
      </c>
      <c r="AD606" s="4">
        <v>259</v>
      </c>
      <c r="AE606" s="4">
        <v>2165</v>
      </c>
      <c r="AG606" s="4">
        <v>176</v>
      </c>
      <c r="AH606" s="4">
        <v>55</v>
      </c>
      <c r="AI606" s="4" t="s">
        <v>47</v>
      </c>
      <c r="AJ606" s="4" t="s">
        <v>1143</v>
      </c>
      <c r="AK606" s="4" t="s">
        <v>5</v>
      </c>
      <c r="AL606" s="4">
        <v>596</v>
      </c>
      <c r="AM606" s="4" t="s">
        <v>1435</v>
      </c>
      <c r="AN606" s="4">
        <v>0</v>
      </c>
    </row>
    <row r="607" spans="1:40" x14ac:dyDescent="0.3">
      <c r="A607" s="4" t="s">
        <v>48</v>
      </c>
      <c r="B607" s="4" t="s">
        <v>70</v>
      </c>
      <c r="C607" s="4">
        <v>465</v>
      </c>
      <c r="D607" s="4">
        <v>306</v>
      </c>
      <c r="E607" s="3" t="s">
        <v>166</v>
      </c>
      <c r="F607" s="4">
        <v>402</v>
      </c>
      <c r="G607" s="4">
        <v>299</v>
      </c>
      <c r="H607" s="4">
        <v>154</v>
      </c>
      <c r="I607" s="4">
        <v>0</v>
      </c>
      <c r="K607" s="4">
        <v>271</v>
      </c>
      <c r="L607" s="4">
        <v>67</v>
      </c>
      <c r="N607" s="4">
        <v>0</v>
      </c>
      <c r="O607" s="4">
        <v>5217</v>
      </c>
      <c r="P607" s="4">
        <v>931</v>
      </c>
      <c r="Q607" s="4">
        <v>0</v>
      </c>
      <c r="S607" s="4" t="s">
        <v>5</v>
      </c>
      <c r="V607" s="4">
        <v>279</v>
      </c>
      <c r="X607" s="4">
        <v>214</v>
      </c>
      <c r="AA607" s="4" t="s">
        <v>19</v>
      </c>
      <c r="AB607" s="4">
        <v>220</v>
      </c>
      <c r="AC607" s="4">
        <v>13419</v>
      </c>
      <c r="AD607" s="4">
        <v>1701</v>
      </c>
      <c r="AE607" s="4">
        <v>728</v>
      </c>
      <c r="AG607" s="4">
        <v>122</v>
      </c>
      <c r="AH607" s="4">
        <v>0</v>
      </c>
      <c r="AI607" s="4" t="s">
        <v>48</v>
      </c>
      <c r="AJ607" s="4" t="s">
        <v>9</v>
      </c>
      <c r="AK607" s="4" t="s">
        <v>1271</v>
      </c>
      <c r="AL607" s="4">
        <v>188</v>
      </c>
      <c r="AM607" s="4" t="s">
        <v>1436</v>
      </c>
      <c r="AN607" s="4">
        <v>0</v>
      </c>
    </row>
    <row r="608" spans="1:40" x14ac:dyDescent="0.3">
      <c r="A608" s="4" t="s">
        <v>49</v>
      </c>
      <c r="B608" s="4" t="s">
        <v>71</v>
      </c>
      <c r="C608" s="4">
        <v>263</v>
      </c>
      <c r="D608" s="4">
        <v>1329</v>
      </c>
      <c r="E608" s="3" t="s">
        <v>92</v>
      </c>
      <c r="F608" s="4">
        <v>2733</v>
      </c>
      <c r="G608" s="4">
        <v>158</v>
      </c>
      <c r="H608" s="4">
        <v>379</v>
      </c>
      <c r="I608" s="4">
        <v>322</v>
      </c>
      <c r="K608" s="4">
        <v>1300</v>
      </c>
      <c r="L608" s="4">
        <v>33</v>
      </c>
      <c r="N608" s="4">
        <v>255</v>
      </c>
      <c r="O608" s="4">
        <v>3366</v>
      </c>
      <c r="P608" s="4">
        <v>405</v>
      </c>
      <c r="Q608" s="4">
        <v>209</v>
      </c>
      <c r="S608" s="4" t="s">
        <v>623</v>
      </c>
      <c r="V608" s="4">
        <v>140</v>
      </c>
      <c r="X608" s="4">
        <v>0</v>
      </c>
      <c r="AA608" s="4" t="s">
        <v>20</v>
      </c>
      <c r="AB608" s="4">
        <v>94</v>
      </c>
      <c r="AC608" s="4">
        <v>6028</v>
      </c>
      <c r="AD608" s="4">
        <v>574</v>
      </c>
      <c r="AE608" s="4">
        <v>551</v>
      </c>
      <c r="AG608" s="4">
        <v>54</v>
      </c>
      <c r="AH608" s="4">
        <v>268</v>
      </c>
      <c r="AI608" s="4" t="s">
        <v>49</v>
      </c>
      <c r="AJ608" s="4" t="s">
        <v>1144</v>
      </c>
      <c r="AK608" s="4" t="s">
        <v>1272</v>
      </c>
      <c r="AL608" s="4">
        <v>161</v>
      </c>
      <c r="AM608" s="4" t="s">
        <v>1437</v>
      </c>
      <c r="AN608" s="4">
        <v>184</v>
      </c>
    </row>
    <row r="609" spans="1:40" x14ac:dyDescent="0.3">
      <c r="A609" s="4" t="s">
        <v>56</v>
      </c>
      <c r="B609" s="4" t="s">
        <v>72</v>
      </c>
      <c r="C609" s="4">
        <v>2104</v>
      </c>
      <c r="D609" s="4">
        <v>461</v>
      </c>
      <c r="E609" s="4" t="s">
        <v>5</v>
      </c>
      <c r="F609" s="4">
        <v>1025</v>
      </c>
      <c r="G609" s="4">
        <v>141</v>
      </c>
      <c r="H609" s="4">
        <v>1235</v>
      </c>
      <c r="I609" s="4">
        <v>175</v>
      </c>
      <c r="K609" s="4">
        <v>512</v>
      </c>
      <c r="L609" s="4">
        <v>0</v>
      </c>
      <c r="N609" s="4">
        <v>170</v>
      </c>
      <c r="O609" s="4">
        <v>1851</v>
      </c>
      <c r="P609" s="4">
        <v>79</v>
      </c>
      <c r="Q609" s="4">
        <v>138</v>
      </c>
      <c r="S609" s="4" t="s">
        <v>624</v>
      </c>
      <c r="V609" s="4">
        <v>11645</v>
      </c>
      <c r="X609" s="4">
        <v>262</v>
      </c>
      <c r="AA609" s="4" t="s">
        <v>21</v>
      </c>
      <c r="AB609" s="4">
        <v>126</v>
      </c>
      <c r="AC609" s="4">
        <v>3373</v>
      </c>
      <c r="AD609" s="4">
        <v>313</v>
      </c>
      <c r="AE609" s="4">
        <v>177</v>
      </c>
      <c r="AG609" s="4">
        <v>521</v>
      </c>
      <c r="AH609" s="4">
        <v>98</v>
      </c>
      <c r="AI609" s="4" t="s">
        <v>354</v>
      </c>
      <c r="AJ609" s="4" t="s">
        <v>1145</v>
      </c>
      <c r="AK609" s="4" t="s">
        <v>1273</v>
      </c>
      <c r="AL609" s="4">
        <v>27</v>
      </c>
      <c r="AM609" s="4" t="s">
        <v>1438</v>
      </c>
      <c r="AN609" s="4">
        <v>30</v>
      </c>
    </row>
    <row r="610" spans="1:40" ht="18" x14ac:dyDescent="0.35">
      <c r="A610" s="4">
        <v>2633</v>
      </c>
      <c r="B610" s="4" t="s">
        <v>73</v>
      </c>
      <c r="C610" s="4">
        <v>733</v>
      </c>
      <c r="D610" s="4">
        <v>317</v>
      </c>
      <c r="E610" s="4" t="s">
        <v>167</v>
      </c>
      <c r="F610" s="4">
        <v>559</v>
      </c>
      <c r="G610" s="4">
        <v>0</v>
      </c>
      <c r="H610" s="4">
        <v>502</v>
      </c>
      <c r="I610" s="4">
        <v>147</v>
      </c>
      <c r="K610" s="4">
        <v>258</v>
      </c>
      <c r="L610" s="4">
        <v>102</v>
      </c>
      <c r="N610" s="4">
        <v>85</v>
      </c>
      <c r="O610" s="1" t="s">
        <v>0</v>
      </c>
      <c r="P610" s="4">
        <v>326</v>
      </c>
      <c r="Q610" s="4">
        <v>71</v>
      </c>
      <c r="S610" s="4" t="s">
        <v>625</v>
      </c>
      <c r="V610" s="4">
        <v>5291</v>
      </c>
      <c r="X610" s="4">
        <v>170</v>
      </c>
      <c r="AA610" s="4" t="s">
        <v>26</v>
      </c>
      <c r="AB610" s="4">
        <v>0</v>
      </c>
      <c r="AC610" s="4">
        <v>2655</v>
      </c>
      <c r="AD610" s="4">
        <v>261</v>
      </c>
      <c r="AE610" s="4">
        <v>2165</v>
      </c>
      <c r="AG610" s="4">
        <v>172</v>
      </c>
      <c r="AH610" s="4">
        <v>62</v>
      </c>
      <c r="AI610" s="4" t="s">
        <v>21</v>
      </c>
      <c r="AJ610" s="4" t="s">
        <v>1146</v>
      </c>
      <c r="AK610" s="4" t="s">
        <v>1274</v>
      </c>
      <c r="AL610" s="4">
        <v>70</v>
      </c>
      <c r="AM610" s="4" t="s">
        <v>17</v>
      </c>
      <c r="AN610" s="4">
        <v>3</v>
      </c>
    </row>
    <row r="611" spans="1:40" ht="18" x14ac:dyDescent="0.35">
      <c r="A611" s="4">
        <v>976</v>
      </c>
      <c r="B611" s="4" t="s">
        <v>74</v>
      </c>
      <c r="C611" s="4">
        <v>482</v>
      </c>
      <c r="D611" s="4">
        <v>144</v>
      </c>
      <c r="E611" s="4" t="s">
        <v>23</v>
      </c>
      <c r="F611" s="4">
        <v>466</v>
      </c>
      <c r="G611" s="4">
        <v>303</v>
      </c>
      <c r="H611" s="4">
        <v>279</v>
      </c>
      <c r="I611" s="4">
        <v>0</v>
      </c>
      <c r="K611" s="4">
        <v>254</v>
      </c>
      <c r="L611" s="4">
        <v>70</v>
      </c>
      <c r="N611" s="4">
        <v>0</v>
      </c>
      <c r="O611" s="2">
        <v>41219</v>
      </c>
      <c r="P611" s="4">
        <v>931</v>
      </c>
      <c r="Q611" s="4">
        <v>0</v>
      </c>
      <c r="S611" s="4" t="s">
        <v>626</v>
      </c>
      <c r="V611" s="4">
        <v>3562</v>
      </c>
      <c r="X611" s="4">
        <v>92</v>
      </c>
      <c r="AA611" s="4" t="s">
        <v>47</v>
      </c>
      <c r="AB611" s="4">
        <v>1</v>
      </c>
      <c r="AC611" s="4">
        <v>13419</v>
      </c>
      <c r="AD611" s="4">
        <v>1012</v>
      </c>
      <c r="AE611" s="4">
        <v>738</v>
      </c>
      <c r="AG611" s="4">
        <v>123</v>
      </c>
      <c r="AH611" s="4">
        <v>36</v>
      </c>
      <c r="AI611" s="4" t="s">
        <v>26</v>
      </c>
      <c r="AJ611" s="4" t="s">
        <v>9</v>
      </c>
      <c r="AK611" s="4" t="s">
        <v>1275</v>
      </c>
      <c r="AL611" s="4">
        <v>46</v>
      </c>
      <c r="AM611" s="4" t="s">
        <v>1439</v>
      </c>
      <c r="AN611" s="4">
        <v>7</v>
      </c>
    </row>
    <row r="612" spans="1:40" ht="18" x14ac:dyDescent="0.35">
      <c r="A612" s="4">
        <v>611</v>
      </c>
      <c r="B612" s="4" t="s">
        <v>23</v>
      </c>
      <c r="C612" s="4">
        <v>251</v>
      </c>
      <c r="D612" s="4">
        <v>745</v>
      </c>
      <c r="E612" s="4" t="s">
        <v>168</v>
      </c>
      <c r="F612" s="4">
        <v>847</v>
      </c>
      <c r="G612" s="4">
        <v>176</v>
      </c>
      <c r="H612" s="4">
        <v>223</v>
      </c>
      <c r="I612" s="4">
        <v>324</v>
      </c>
      <c r="K612" s="4">
        <v>2011</v>
      </c>
      <c r="L612" s="4">
        <v>32</v>
      </c>
      <c r="N612" s="4">
        <v>256</v>
      </c>
      <c r="O612" s="1" t="s">
        <v>1</v>
      </c>
      <c r="P612" s="4">
        <v>371</v>
      </c>
      <c r="Q612" s="4">
        <v>208</v>
      </c>
      <c r="S612" s="4" t="s">
        <v>627</v>
      </c>
      <c r="V612" s="4">
        <v>1729</v>
      </c>
      <c r="X612" s="4">
        <v>0</v>
      </c>
      <c r="AA612" s="4" t="s">
        <v>48</v>
      </c>
      <c r="AB612" s="4">
        <v>1</v>
      </c>
      <c r="AC612" s="4">
        <v>6018</v>
      </c>
      <c r="AD612" s="4">
        <v>292</v>
      </c>
      <c r="AE612" s="4">
        <v>588</v>
      </c>
      <c r="AG612" s="4">
        <v>49</v>
      </c>
      <c r="AH612" s="4">
        <v>391</v>
      </c>
      <c r="AI612" s="4" t="s">
        <v>47</v>
      </c>
      <c r="AJ612" s="4" t="s">
        <v>1147</v>
      </c>
      <c r="AK612" s="4" t="s">
        <v>1276</v>
      </c>
      <c r="AL612" s="4">
        <v>8</v>
      </c>
      <c r="AM612" s="4" t="s">
        <v>9</v>
      </c>
      <c r="AN612" s="4">
        <v>142</v>
      </c>
    </row>
    <row r="613" spans="1:40" x14ac:dyDescent="0.3">
      <c r="A613" s="4">
        <v>365</v>
      </c>
      <c r="B613" s="4" t="s">
        <v>75</v>
      </c>
      <c r="C613" s="4">
        <v>1853</v>
      </c>
      <c r="D613" s="4">
        <v>282</v>
      </c>
      <c r="E613" s="4" t="s">
        <v>169</v>
      </c>
      <c r="F613" s="4">
        <v>226</v>
      </c>
      <c r="G613" s="4">
        <v>127</v>
      </c>
      <c r="H613" s="4">
        <v>0</v>
      </c>
      <c r="I613" s="4">
        <v>167</v>
      </c>
      <c r="K613" s="4">
        <v>930</v>
      </c>
      <c r="L613" s="4">
        <v>11847</v>
      </c>
      <c r="N613" s="4">
        <v>165</v>
      </c>
      <c r="O613" s="3" t="s">
        <v>2</v>
      </c>
      <c r="P613" s="4">
        <v>282</v>
      </c>
      <c r="Q613" s="4">
        <v>127</v>
      </c>
      <c r="S613" s="4" t="s">
        <v>538</v>
      </c>
      <c r="X613" s="4">
        <v>261</v>
      </c>
      <c r="AA613" s="4" t="s">
        <v>49</v>
      </c>
      <c r="AB613" s="4">
        <v>0</v>
      </c>
      <c r="AC613" s="4">
        <v>3269</v>
      </c>
      <c r="AD613" s="4">
        <v>203</v>
      </c>
      <c r="AE613" s="4">
        <v>150</v>
      </c>
      <c r="AG613" s="4">
        <v>1658</v>
      </c>
      <c r="AH613" s="4">
        <v>189</v>
      </c>
      <c r="AI613" s="4" t="s">
        <v>48</v>
      </c>
      <c r="AJ613" s="4" t="s">
        <v>1148</v>
      </c>
      <c r="AK613" s="4" t="s">
        <v>1277</v>
      </c>
      <c r="AL613" s="4">
        <v>2</v>
      </c>
      <c r="AM613" s="4" t="s">
        <v>1440</v>
      </c>
      <c r="AN613" s="4">
        <v>2</v>
      </c>
    </row>
    <row r="614" spans="1:40" x14ac:dyDescent="0.3">
      <c r="A614" s="4">
        <v>2633</v>
      </c>
      <c r="B614" s="4" t="s">
        <v>23</v>
      </c>
      <c r="C614" s="4">
        <v>552</v>
      </c>
      <c r="D614" s="4">
        <v>95</v>
      </c>
      <c r="E614" s="4" t="s">
        <v>170</v>
      </c>
      <c r="F614" s="4">
        <v>110</v>
      </c>
      <c r="G614" s="4">
        <v>0</v>
      </c>
      <c r="H614" s="4">
        <v>1404</v>
      </c>
      <c r="I614" s="4">
        <v>157</v>
      </c>
      <c r="K614" s="4">
        <v>519</v>
      </c>
      <c r="L614" s="4">
        <v>4698</v>
      </c>
      <c r="N614" s="4">
        <v>91</v>
      </c>
      <c r="O614" s="3" t="s">
        <v>507</v>
      </c>
      <c r="P614" s="4">
        <v>89</v>
      </c>
      <c r="Q614" s="4">
        <v>81</v>
      </c>
      <c r="S614" s="4" t="s">
        <v>628</v>
      </c>
      <c r="X614" s="4">
        <v>166</v>
      </c>
      <c r="AA614" s="4" t="s">
        <v>53</v>
      </c>
      <c r="AB614" s="4">
        <v>0</v>
      </c>
      <c r="AC614" s="4">
        <v>2749</v>
      </c>
      <c r="AD614" s="4">
        <v>89</v>
      </c>
      <c r="AE614" s="4">
        <v>2300</v>
      </c>
      <c r="AG614" s="4">
        <v>684</v>
      </c>
      <c r="AH614" s="4">
        <v>94</v>
      </c>
      <c r="AI614" s="4" t="s">
        <v>49</v>
      </c>
      <c r="AJ614" s="4" t="s">
        <v>1149</v>
      </c>
      <c r="AK614" s="4" t="s">
        <v>23</v>
      </c>
      <c r="AL614" s="4">
        <v>1</v>
      </c>
      <c r="AM614" s="4" t="s">
        <v>1441</v>
      </c>
      <c r="AN614" s="4">
        <v>0</v>
      </c>
    </row>
    <row r="615" spans="1:40" x14ac:dyDescent="0.3">
      <c r="A615" s="4">
        <v>978</v>
      </c>
      <c r="B615" s="4" t="s">
        <v>76</v>
      </c>
      <c r="C615" s="4">
        <v>398</v>
      </c>
      <c r="D615" s="4">
        <v>187</v>
      </c>
      <c r="E615" s="4" t="s">
        <v>23</v>
      </c>
      <c r="F615" s="4">
        <v>116</v>
      </c>
      <c r="G615" s="4">
        <v>716</v>
      </c>
      <c r="H615" s="4">
        <v>449</v>
      </c>
      <c r="I615" s="4">
        <v>0</v>
      </c>
      <c r="K615" s="4">
        <v>411</v>
      </c>
      <c r="L615" s="4">
        <v>3146</v>
      </c>
      <c r="N615" s="4">
        <v>0</v>
      </c>
      <c r="O615" s="3" t="s">
        <v>450</v>
      </c>
      <c r="P615" s="4">
        <v>916</v>
      </c>
      <c r="Q615" s="4">
        <v>0</v>
      </c>
      <c r="S615" s="4" t="s">
        <v>538</v>
      </c>
      <c r="X615" s="4">
        <v>95</v>
      </c>
      <c r="AA615" s="4" t="s">
        <v>21</v>
      </c>
      <c r="AB615" s="4">
        <v>1</v>
      </c>
      <c r="AD615" s="4">
        <v>1012</v>
      </c>
      <c r="AE615" s="4">
        <v>772</v>
      </c>
      <c r="AG615" s="4">
        <v>484</v>
      </c>
      <c r="AH615" s="4">
        <v>95</v>
      </c>
      <c r="AI615" s="4" t="s">
        <v>355</v>
      </c>
      <c r="AJ615" s="4" t="s">
        <v>9</v>
      </c>
      <c r="AK615" s="4" t="s">
        <v>1278</v>
      </c>
      <c r="AL615" s="4">
        <v>35</v>
      </c>
      <c r="AM615" s="4" t="s">
        <v>1442</v>
      </c>
      <c r="AN615" s="4">
        <v>109</v>
      </c>
    </row>
    <row r="616" spans="1:40" x14ac:dyDescent="0.3">
      <c r="A616" s="4">
        <v>627</v>
      </c>
      <c r="B616" s="4" t="s">
        <v>77</v>
      </c>
      <c r="C616" s="4">
        <v>154</v>
      </c>
      <c r="D616" s="4">
        <v>745</v>
      </c>
      <c r="E616" s="4" t="s">
        <v>171</v>
      </c>
      <c r="F616" s="4">
        <v>847</v>
      </c>
      <c r="G616" s="4">
        <v>387</v>
      </c>
      <c r="H616" s="4">
        <v>955</v>
      </c>
      <c r="I616" s="4">
        <v>1089</v>
      </c>
      <c r="K616" s="4">
        <v>2011</v>
      </c>
      <c r="L616" s="4">
        <v>1552</v>
      </c>
      <c r="N616" s="4">
        <v>392</v>
      </c>
      <c r="O616" s="4" t="s">
        <v>5</v>
      </c>
      <c r="P616" s="4">
        <v>317</v>
      </c>
      <c r="Q616" s="4">
        <v>196</v>
      </c>
      <c r="S616" s="4" t="s">
        <v>629</v>
      </c>
      <c r="X616" s="4">
        <v>0</v>
      </c>
      <c r="AA616" s="4" t="s">
        <v>26</v>
      </c>
      <c r="AB616" s="4">
        <v>1</v>
      </c>
      <c r="AD616" s="4">
        <v>288</v>
      </c>
      <c r="AE616" s="4">
        <v>579</v>
      </c>
      <c r="AG616" s="4">
        <v>200</v>
      </c>
      <c r="AH616" s="4">
        <v>0</v>
      </c>
      <c r="AI616" s="4">
        <v>137</v>
      </c>
      <c r="AJ616" s="4" t="s">
        <v>1150</v>
      </c>
      <c r="AK616" s="4" t="s">
        <v>11</v>
      </c>
      <c r="AL616" s="4">
        <v>0</v>
      </c>
      <c r="AM616" s="4" t="s">
        <v>1443</v>
      </c>
      <c r="AN616" s="4">
        <v>14</v>
      </c>
    </row>
    <row r="617" spans="1:40" x14ac:dyDescent="0.3">
      <c r="A617" s="4">
        <v>351</v>
      </c>
      <c r="B617" s="4" t="s">
        <v>78</v>
      </c>
      <c r="C617" s="4">
        <v>1853</v>
      </c>
      <c r="D617" s="4">
        <v>289</v>
      </c>
      <c r="E617" s="4" t="s">
        <v>172</v>
      </c>
      <c r="F617" s="4">
        <v>233</v>
      </c>
      <c r="G617" s="4">
        <v>329</v>
      </c>
      <c r="H617" s="4">
        <v>0</v>
      </c>
      <c r="I617" s="4">
        <v>596</v>
      </c>
      <c r="K617" s="4">
        <v>884</v>
      </c>
      <c r="L617" s="4">
        <v>11847</v>
      </c>
      <c r="N617" s="4">
        <v>283</v>
      </c>
      <c r="O617" s="4" t="s">
        <v>508</v>
      </c>
      <c r="P617" s="4">
        <v>94</v>
      </c>
      <c r="Q617" s="4">
        <v>159</v>
      </c>
      <c r="S617" s="4" t="s">
        <v>630</v>
      </c>
      <c r="X617" s="4">
        <v>499</v>
      </c>
      <c r="AA617" s="4" t="s">
        <v>47</v>
      </c>
      <c r="AB617" s="4">
        <v>0</v>
      </c>
      <c r="AD617" s="4">
        <v>201</v>
      </c>
      <c r="AE617" s="4">
        <v>193</v>
      </c>
      <c r="AG617" s="4">
        <v>1658</v>
      </c>
      <c r="AH617" s="4">
        <v>391</v>
      </c>
      <c r="AI617" s="4">
        <v>31</v>
      </c>
      <c r="AJ617" s="4" t="s">
        <v>1151</v>
      </c>
      <c r="AK617" s="4" t="s">
        <v>1279</v>
      </c>
      <c r="AL617" s="4">
        <v>70</v>
      </c>
      <c r="AM617" s="4" t="s">
        <v>1148</v>
      </c>
      <c r="AN617" s="4">
        <v>92</v>
      </c>
    </row>
    <row r="618" spans="1:40" x14ac:dyDescent="0.3">
      <c r="A618" s="4">
        <v>2913</v>
      </c>
      <c r="B618" s="4" t="s">
        <v>17</v>
      </c>
      <c r="C618" s="4">
        <v>554</v>
      </c>
      <c r="D618" s="4">
        <v>201</v>
      </c>
      <c r="E618" s="4" t="s">
        <v>173</v>
      </c>
      <c r="F618" s="4">
        <v>104</v>
      </c>
      <c r="G618" s="4">
        <v>0</v>
      </c>
      <c r="H618" s="4">
        <v>1317</v>
      </c>
      <c r="I618" s="4">
        <v>493</v>
      </c>
      <c r="K618" s="4">
        <v>498</v>
      </c>
      <c r="L618" s="4">
        <v>4713</v>
      </c>
      <c r="N618" s="4">
        <v>109</v>
      </c>
      <c r="O618" s="4" t="s">
        <v>509</v>
      </c>
      <c r="P618" s="4">
        <v>223</v>
      </c>
      <c r="Q618" s="4">
        <v>37</v>
      </c>
      <c r="S618" s="4" t="s">
        <v>631</v>
      </c>
      <c r="X618" s="4">
        <v>347</v>
      </c>
      <c r="AA618" s="4" t="s">
        <v>48</v>
      </c>
      <c r="AB618" s="4">
        <v>13359</v>
      </c>
      <c r="AD618" s="4">
        <v>87</v>
      </c>
      <c r="AE618" s="4">
        <v>2300</v>
      </c>
      <c r="AG618" s="4">
        <v>684</v>
      </c>
      <c r="AH618" s="4">
        <v>182</v>
      </c>
      <c r="AI618" s="4">
        <v>17</v>
      </c>
      <c r="AJ618" s="4" t="s">
        <v>9</v>
      </c>
      <c r="AK618" s="4" t="s">
        <v>9</v>
      </c>
      <c r="AL618" s="4">
        <v>36</v>
      </c>
      <c r="AM618" s="4" t="s">
        <v>1444</v>
      </c>
      <c r="AN618" s="4">
        <v>3</v>
      </c>
    </row>
    <row r="619" spans="1:40" x14ac:dyDescent="0.3">
      <c r="A619" s="4">
        <v>323</v>
      </c>
      <c r="B619" s="4" t="s">
        <v>79</v>
      </c>
      <c r="C619" s="4">
        <v>395</v>
      </c>
      <c r="D619" s="4">
        <v>88</v>
      </c>
      <c r="E619" s="4" t="s">
        <v>174</v>
      </c>
      <c r="F619" s="4">
        <v>129</v>
      </c>
      <c r="G619" s="4">
        <v>717</v>
      </c>
      <c r="H619" s="4">
        <v>800</v>
      </c>
      <c r="I619" s="4">
        <v>0</v>
      </c>
      <c r="K619" s="4">
        <v>386</v>
      </c>
      <c r="L619" s="4">
        <v>3007</v>
      </c>
      <c r="N619" s="4">
        <v>0</v>
      </c>
      <c r="O619" s="4" t="s">
        <v>510</v>
      </c>
      <c r="P619" s="4">
        <v>916</v>
      </c>
      <c r="Q619" s="4">
        <v>0</v>
      </c>
      <c r="S619" s="4" t="s">
        <v>632</v>
      </c>
      <c r="X619" s="4">
        <v>152</v>
      </c>
      <c r="AA619" s="4" t="s">
        <v>49</v>
      </c>
      <c r="AB619" s="4">
        <v>6273</v>
      </c>
      <c r="AD619" s="4">
        <v>563</v>
      </c>
      <c r="AE619" s="4">
        <v>810</v>
      </c>
      <c r="AG619" s="4">
        <v>485</v>
      </c>
      <c r="AH619" s="4">
        <v>117</v>
      </c>
      <c r="AI619" s="4">
        <v>14</v>
      </c>
      <c r="AJ619" s="4" t="s">
        <v>1152</v>
      </c>
      <c r="AK619" s="4" t="s">
        <v>1280</v>
      </c>
      <c r="AL619" s="4">
        <v>36</v>
      </c>
      <c r="AM619" s="4" t="s">
        <v>594</v>
      </c>
      <c r="AN619" s="4">
        <v>0</v>
      </c>
    </row>
    <row r="620" spans="1:40" x14ac:dyDescent="0.3">
      <c r="A620" s="4">
        <v>219</v>
      </c>
      <c r="B620" s="4" t="s">
        <v>19</v>
      </c>
      <c r="C620" s="4">
        <v>159</v>
      </c>
      <c r="D620" s="4">
        <v>2090</v>
      </c>
      <c r="E620" s="4" t="s">
        <v>175</v>
      </c>
      <c r="F620" s="4">
        <v>342</v>
      </c>
      <c r="G620" s="4">
        <v>390</v>
      </c>
      <c r="H620" s="4">
        <v>517</v>
      </c>
      <c r="I620" s="4">
        <v>1068</v>
      </c>
      <c r="K620" s="4">
        <v>2107</v>
      </c>
      <c r="L620" s="4">
        <v>1706</v>
      </c>
      <c r="N620" s="4">
        <v>392</v>
      </c>
      <c r="O620" s="4" t="s">
        <v>511</v>
      </c>
      <c r="P620" s="4">
        <v>289</v>
      </c>
      <c r="Q620" s="4">
        <v>197</v>
      </c>
      <c r="S620" s="4" t="s">
        <v>17</v>
      </c>
      <c r="X620" s="4">
        <v>0</v>
      </c>
      <c r="AA620" s="4" t="s">
        <v>55</v>
      </c>
      <c r="AB620" s="4">
        <v>3167</v>
      </c>
      <c r="AD620" s="4">
        <v>141</v>
      </c>
      <c r="AE620" s="4">
        <v>642</v>
      </c>
      <c r="AG620" s="4">
        <v>199</v>
      </c>
      <c r="AH620" s="4">
        <v>65</v>
      </c>
      <c r="AI620" s="4">
        <v>137</v>
      </c>
      <c r="AJ620" s="4" t="s">
        <v>17</v>
      </c>
      <c r="AK620" s="4" t="s">
        <v>9</v>
      </c>
      <c r="AL620" s="4">
        <v>0</v>
      </c>
      <c r="AM620" s="4" t="s">
        <v>1445</v>
      </c>
      <c r="AN620" s="4">
        <v>3</v>
      </c>
    </row>
    <row r="621" spans="1:40" ht="18" x14ac:dyDescent="0.35">
      <c r="A621" s="4">
        <v>104</v>
      </c>
      <c r="B621" s="4" t="s">
        <v>20</v>
      </c>
      <c r="C621" s="4">
        <v>2889</v>
      </c>
      <c r="D621" s="4">
        <v>763</v>
      </c>
      <c r="E621" s="4" t="s">
        <v>23</v>
      </c>
      <c r="F621" s="4">
        <v>87</v>
      </c>
      <c r="G621" s="4">
        <v>327</v>
      </c>
      <c r="H621" s="4">
        <v>0</v>
      </c>
      <c r="I621" s="4">
        <v>571</v>
      </c>
      <c r="K621" s="4">
        <v>915</v>
      </c>
      <c r="L621" s="1" t="s">
        <v>0</v>
      </c>
      <c r="N621" s="4">
        <v>284</v>
      </c>
      <c r="O621" s="4" t="s">
        <v>512</v>
      </c>
      <c r="P621" s="4">
        <v>197</v>
      </c>
      <c r="Q621" s="4">
        <v>146</v>
      </c>
      <c r="S621" s="4" t="s">
        <v>633</v>
      </c>
      <c r="X621" s="4">
        <v>499</v>
      </c>
      <c r="AA621" s="4">
        <v>1681</v>
      </c>
      <c r="AB621" s="4">
        <v>3106</v>
      </c>
      <c r="AD621" s="4">
        <v>83</v>
      </c>
      <c r="AE621" s="4">
        <v>168</v>
      </c>
      <c r="AG621" s="4">
        <v>0</v>
      </c>
      <c r="AH621" s="4">
        <v>57</v>
      </c>
      <c r="AI621" s="4">
        <v>31</v>
      </c>
      <c r="AJ621" s="4" t="s">
        <v>1153</v>
      </c>
      <c r="AK621" s="4" t="s">
        <v>1281</v>
      </c>
      <c r="AL621" s="4">
        <v>128</v>
      </c>
      <c r="AM621" s="4" t="s">
        <v>1446</v>
      </c>
      <c r="AN621" s="4">
        <v>0</v>
      </c>
    </row>
    <row r="622" spans="1:40" ht="18" x14ac:dyDescent="0.35">
      <c r="A622" s="4">
        <v>2913</v>
      </c>
      <c r="B622" s="4" t="s">
        <v>21</v>
      </c>
      <c r="C622" s="4">
        <v>925</v>
      </c>
      <c r="D622" s="4">
        <v>270</v>
      </c>
      <c r="E622" s="4" t="s">
        <v>176</v>
      </c>
      <c r="F622" s="4">
        <v>59</v>
      </c>
      <c r="G622" s="4">
        <v>12648</v>
      </c>
      <c r="H622" s="4">
        <v>519</v>
      </c>
      <c r="I622" s="4">
        <v>497</v>
      </c>
      <c r="K622" s="4">
        <v>473</v>
      </c>
      <c r="L622" s="2">
        <v>41219</v>
      </c>
      <c r="N622" s="4">
        <v>108</v>
      </c>
      <c r="O622" s="4" t="s">
        <v>513</v>
      </c>
      <c r="P622" s="4">
        <v>92</v>
      </c>
      <c r="Q622" s="4">
        <v>51</v>
      </c>
      <c r="S622" s="4" t="s">
        <v>19</v>
      </c>
      <c r="X622" s="4">
        <v>345</v>
      </c>
      <c r="AA622" s="4">
        <v>761</v>
      </c>
      <c r="AB622" s="4">
        <v>13359</v>
      </c>
      <c r="AD622" s="4">
        <v>58</v>
      </c>
      <c r="AE622" s="4">
        <v>2092</v>
      </c>
      <c r="AG622" s="4">
        <v>1425</v>
      </c>
      <c r="AH622" s="4">
        <v>28</v>
      </c>
      <c r="AI622" s="4">
        <v>18</v>
      </c>
      <c r="AJ622" s="4" t="s">
        <v>9</v>
      </c>
      <c r="AK622" s="4" t="s">
        <v>11</v>
      </c>
      <c r="AL622" s="4">
        <v>46</v>
      </c>
      <c r="AM622" s="4" t="s">
        <v>9</v>
      </c>
      <c r="AN622" s="4">
        <v>0</v>
      </c>
    </row>
    <row r="623" spans="1:40" ht="18" x14ac:dyDescent="0.35">
      <c r="A623" s="4">
        <v>310</v>
      </c>
      <c r="B623" s="4" t="s">
        <v>26</v>
      </c>
      <c r="C623" s="4">
        <v>671</v>
      </c>
      <c r="D623" s="4">
        <v>493</v>
      </c>
      <c r="E623" s="4" t="s">
        <v>177</v>
      </c>
      <c r="F623" s="4">
        <v>28</v>
      </c>
      <c r="G623" s="4">
        <v>6005</v>
      </c>
      <c r="H623" s="4">
        <v>246</v>
      </c>
      <c r="I623" s="4">
        <v>12507</v>
      </c>
      <c r="K623" s="4">
        <v>442</v>
      </c>
      <c r="L623" s="1" t="s">
        <v>1</v>
      </c>
      <c r="N623" s="4">
        <v>12355</v>
      </c>
      <c r="O623" s="4" t="s">
        <v>514</v>
      </c>
      <c r="P623" s="4">
        <v>1249</v>
      </c>
      <c r="Q623" s="4">
        <v>9698</v>
      </c>
      <c r="S623" s="4" t="s">
        <v>20</v>
      </c>
      <c r="X623" s="4">
        <v>154</v>
      </c>
      <c r="AA623" s="4">
        <v>523</v>
      </c>
      <c r="AB623" s="4">
        <v>6636</v>
      </c>
      <c r="AD623" s="4">
        <v>563</v>
      </c>
      <c r="AE623" s="4">
        <v>807</v>
      </c>
      <c r="AG623" s="4">
        <v>1051</v>
      </c>
      <c r="AH623" s="4">
        <v>9</v>
      </c>
      <c r="AI623" s="4">
        <v>13</v>
      </c>
      <c r="AJ623" s="4" t="s">
        <v>1154</v>
      </c>
      <c r="AK623" s="4" t="s">
        <v>1282</v>
      </c>
      <c r="AL623" s="4">
        <v>14</v>
      </c>
      <c r="AM623" s="4" t="s">
        <v>1447</v>
      </c>
      <c r="AN623" s="4">
        <v>0</v>
      </c>
    </row>
    <row r="624" spans="1:40" x14ac:dyDescent="0.3">
      <c r="A624" s="4">
        <v>224</v>
      </c>
      <c r="B624" s="4" t="s">
        <v>47</v>
      </c>
      <c r="C624" s="4">
        <v>254</v>
      </c>
      <c r="D624" s="4">
        <v>2090</v>
      </c>
      <c r="E624" s="4" t="s">
        <v>17</v>
      </c>
      <c r="F624" s="4">
        <v>342</v>
      </c>
      <c r="G624" s="4">
        <v>3288</v>
      </c>
      <c r="H624" s="4">
        <v>273</v>
      </c>
      <c r="I624" s="4">
        <v>6078</v>
      </c>
      <c r="K624" s="4">
        <v>2107</v>
      </c>
      <c r="L624" s="3" t="s">
        <v>2</v>
      </c>
      <c r="N624" s="4">
        <v>5725</v>
      </c>
      <c r="O624" s="4" t="s">
        <v>515</v>
      </c>
      <c r="P624" s="4">
        <v>442</v>
      </c>
      <c r="Q624" s="4">
        <v>3706</v>
      </c>
      <c r="S624" s="4" t="s">
        <v>21</v>
      </c>
      <c r="X624" s="4">
        <v>12124</v>
      </c>
      <c r="AA624" s="4">
        <v>238</v>
      </c>
      <c r="AB624" s="4">
        <v>2791</v>
      </c>
      <c r="AD624" s="4">
        <v>142</v>
      </c>
      <c r="AE624" s="4">
        <v>589</v>
      </c>
      <c r="AG624" s="4">
        <v>374</v>
      </c>
      <c r="AH624" s="4">
        <v>19</v>
      </c>
      <c r="AI624" s="4">
        <v>1900</v>
      </c>
      <c r="AJ624" s="4" t="s">
        <v>9</v>
      </c>
      <c r="AK624" s="4" t="s">
        <v>1283</v>
      </c>
      <c r="AL624" s="4">
        <v>0</v>
      </c>
      <c r="AM624" s="4" t="s">
        <v>1448</v>
      </c>
      <c r="AN624" s="4">
        <v>3</v>
      </c>
    </row>
    <row r="625" spans="1:40" x14ac:dyDescent="0.3">
      <c r="A625" s="4">
        <v>86</v>
      </c>
      <c r="B625" s="4" t="s">
        <v>48</v>
      </c>
      <c r="C625" s="4">
        <v>2889</v>
      </c>
      <c r="D625" s="4">
        <v>751</v>
      </c>
      <c r="E625" s="4" t="s">
        <v>178</v>
      </c>
      <c r="F625" s="4">
        <v>85</v>
      </c>
      <c r="G625" s="4">
        <v>2717</v>
      </c>
      <c r="H625" s="4">
        <v>0</v>
      </c>
      <c r="I625" s="4">
        <v>3336</v>
      </c>
      <c r="K625" s="4">
        <v>873</v>
      </c>
      <c r="L625" s="3" t="s">
        <v>439</v>
      </c>
      <c r="N625" s="4">
        <v>3912</v>
      </c>
      <c r="O625" s="4" t="s">
        <v>516</v>
      </c>
      <c r="P625" s="4">
        <v>122</v>
      </c>
      <c r="Q625" s="4">
        <v>2621</v>
      </c>
      <c r="S625" s="4" t="s">
        <v>26</v>
      </c>
      <c r="X625" s="4">
        <v>5826</v>
      </c>
      <c r="AA625" s="4">
        <v>1681</v>
      </c>
      <c r="AB625" s="4">
        <v>3845</v>
      </c>
      <c r="AD625" s="4">
        <v>84</v>
      </c>
      <c r="AE625" s="4">
        <v>218</v>
      </c>
      <c r="AG625" s="4">
        <v>0</v>
      </c>
      <c r="AH625" s="4">
        <v>0</v>
      </c>
      <c r="AI625" s="4">
        <v>521</v>
      </c>
      <c r="AJ625" s="4" t="s">
        <v>1155</v>
      </c>
      <c r="AK625" s="4" t="s">
        <v>9</v>
      </c>
      <c r="AL625" s="4">
        <v>3</v>
      </c>
      <c r="AM625" s="4" t="s">
        <v>1449</v>
      </c>
      <c r="AN625" s="4">
        <v>0</v>
      </c>
    </row>
    <row r="626" spans="1:40" ht="18" x14ac:dyDescent="0.35">
      <c r="A626" s="4">
        <v>600</v>
      </c>
      <c r="B626" s="4" t="s">
        <v>49</v>
      </c>
      <c r="C626" s="4">
        <v>926</v>
      </c>
      <c r="D626" s="4">
        <v>535</v>
      </c>
      <c r="E626" s="4" t="s">
        <v>19</v>
      </c>
      <c r="F626" s="4">
        <v>38</v>
      </c>
      <c r="G626" s="4">
        <v>12648</v>
      </c>
      <c r="H626" s="4">
        <v>497</v>
      </c>
      <c r="I626" s="4">
        <v>2742</v>
      </c>
      <c r="K626" s="4">
        <v>447</v>
      </c>
      <c r="L626" s="3" t="s">
        <v>226</v>
      </c>
      <c r="N626" s="4">
        <v>1813</v>
      </c>
      <c r="O626" s="4" t="s">
        <v>17</v>
      </c>
      <c r="P626" s="4">
        <v>320</v>
      </c>
      <c r="Q626" s="4">
        <v>1085</v>
      </c>
      <c r="S626" s="4" t="s">
        <v>47</v>
      </c>
      <c r="X626" s="4">
        <v>3948</v>
      </c>
      <c r="AA626" s="4">
        <v>759</v>
      </c>
      <c r="AB626" s="1" t="s">
        <v>0</v>
      </c>
      <c r="AD626" s="4">
        <v>58</v>
      </c>
      <c r="AE626" s="4">
        <v>2092</v>
      </c>
      <c r="AG626" s="4">
        <v>1405</v>
      </c>
      <c r="AH626" s="4">
        <v>57</v>
      </c>
      <c r="AI626" s="4">
        <v>366</v>
      </c>
      <c r="AJ626" s="4" t="s">
        <v>1156</v>
      </c>
      <c r="AK626" s="4" t="s">
        <v>1284</v>
      </c>
      <c r="AL626" s="4">
        <v>29</v>
      </c>
      <c r="AM626" s="4" t="s">
        <v>1450</v>
      </c>
      <c r="AN626" s="4">
        <v>0</v>
      </c>
    </row>
    <row r="627" spans="1:40" ht="18" x14ac:dyDescent="0.35">
      <c r="A627" s="4">
        <v>201</v>
      </c>
      <c r="B627" s="4" t="s">
        <v>56</v>
      </c>
      <c r="C627" s="4">
        <v>674</v>
      </c>
      <c r="D627" s="4">
        <v>216</v>
      </c>
      <c r="E627" s="4" t="s">
        <v>20</v>
      </c>
      <c r="F627" s="4">
        <v>47</v>
      </c>
      <c r="G627" s="4">
        <v>6013</v>
      </c>
      <c r="H627" s="4">
        <v>299</v>
      </c>
      <c r="I627" s="4">
        <v>12507</v>
      </c>
      <c r="K627" s="4">
        <v>426</v>
      </c>
      <c r="L627" s="4" t="s">
        <v>5</v>
      </c>
      <c r="N627" s="4">
        <v>12355</v>
      </c>
      <c r="O627" s="4" t="s">
        <v>517</v>
      </c>
      <c r="P627" s="4">
        <v>1249</v>
      </c>
      <c r="Q627" s="4">
        <v>9698</v>
      </c>
      <c r="S627" s="4" t="s">
        <v>48</v>
      </c>
      <c r="X627" s="4">
        <v>1878</v>
      </c>
      <c r="AA627" s="4">
        <v>530</v>
      </c>
      <c r="AB627" s="2">
        <v>41219</v>
      </c>
      <c r="AD627" s="4">
        <v>640</v>
      </c>
      <c r="AE627" s="4">
        <v>843</v>
      </c>
      <c r="AG627" s="4">
        <v>1022</v>
      </c>
      <c r="AH627" s="4">
        <v>27</v>
      </c>
      <c r="AI627" s="4">
        <v>155</v>
      </c>
      <c r="AJ627" s="4" t="s">
        <v>9</v>
      </c>
      <c r="AK627" s="4" t="s">
        <v>17</v>
      </c>
      <c r="AL627" s="4">
        <v>0</v>
      </c>
      <c r="AM627" s="4" t="s">
        <v>21</v>
      </c>
      <c r="AN627" s="4">
        <v>3</v>
      </c>
    </row>
    <row r="628" spans="1:40" ht="18" x14ac:dyDescent="0.35">
      <c r="A628" s="4">
        <v>136</v>
      </c>
      <c r="B628" s="4" t="s">
        <v>21</v>
      </c>
      <c r="C628" s="4">
        <v>252</v>
      </c>
      <c r="D628" s="4">
        <v>1306</v>
      </c>
      <c r="E628" s="4" t="s">
        <v>21</v>
      </c>
      <c r="F628" s="4">
        <v>1024</v>
      </c>
      <c r="G628" s="4">
        <v>3416</v>
      </c>
      <c r="H628" s="4">
        <v>198</v>
      </c>
      <c r="I628" s="4">
        <v>5984</v>
      </c>
      <c r="K628" s="4">
        <v>2663</v>
      </c>
      <c r="L628" s="4" t="s">
        <v>440</v>
      </c>
      <c r="N628" s="4">
        <v>5735</v>
      </c>
      <c r="O628" s="4" t="s">
        <v>19</v>
      </c>
      <c r="P628" s="4">
        <v>412</v>
      </c>
      <c r="Q628" s="4">
        <v>3666</v>
      </c>
      <c r="S628" s="4" t="s">
        <v>49</v>
      </c>
      <c r="X628" s="4">
        <v>12124</v>
      </c>
      <c r="AA628" s="4">
        <v>229</v>
      </c>
      <c r="AB628" s="1" t="s">
        <v>1</v>
      </c>
      <c r="AD628" s="4">
        <v>217</v>
      </c>
      <c r="AE628" s="4">
        <v>653</v>
      </c>
      <c r="AG628" s="4">
        <v>383</v>
      </c>
      <c r="AH628" s="4">
        <v>13</v>
      </c>
      <c r="AI628" s="4">
        <v>1900</v>
      </c>
      <c r="AJ628" s="4" t="s">
        <v>1157</v>
      </c>
      <c r="AK628" s="4" t="s">
        <v>1285</v>
      </c>
      <c r="AL628" s="4">
        <v>128</v>
      </c>
      <c r="AM628" s="4" t="s">
        <v>26</v>
      </c>
      <c r="AN628" s="4">
        <v>0</v>
      </c>
    </row>
    <row r="629" spans="1:40" x14ac:dyDescent="0.3">
      <c r="A629" s="4">
        <v>65</v>
      </c>
      <c r="B629" s="4" t="s">
        <v>26</v>
      </c>
      <c r="C629" s="4">
        <v>4302</v>
      </c>
      <c r="D629" s="4">
        <v>340</v>
      </c>
      <c r="E629" s="4" t="s">
        <v>26</v>
      </c>
      <c r="F629" s="4">
        <v>368</v>
      </c>
      <c r="G629" s="4">
        <v>2597</v>
      </c>
      <c r="H629" s="4">
        <v>0</v>
      </c>
      <c r="I629" s="4">
        <v>3159</v>
      </c>
      <c r="K629" s="4">
        <v>1047</v>
      </c>
      <c r="L629" s="4" t="s">
        <v>441</v>
      </c>
      <c r="N629" s="4">
        <v>3904</v>
      </c>
      <c r="O629" s="4" t="s">
        <v>20</v>
      </c>
      <c r="P629" s="4">
        <v>258</v>
      </c>
      <c r="Q629" s="4">
        <v>2412</v>
      </c>
      <c r="S629" s="4" t="s">
        <v>231</v>
      </c>
      <c r="X629" s="4">
        <v>5830</v>
      </c>
      <c r="AA629" s="4">
        <v>1989</v>
      </c>
      <c r="AB629" s="3" t="s">
        <v>2</v>
      </c>
      <c r="AD629" s="4">
        <v>116</v>
      </c>
      <c r="AE629" s="4">
        <v>190</v>
      </c>
      <c r="AG629" s="4">
        <v>0</v>
      </c>
      <c r="AH629" s="4">
        <v>14</v>
      </c>
      <c r="AI629" s="4">
        <v>516</v>
      </c>
      <c r="AJ629" s="4" t="s">
        <v>9</v>
      </c>
      <c r="AK629" s="4" t="s">
        <v>9</v>
      </c>
      <c r="AL629" s="4">
        <v>41</v>
      </c>
      <c r="AM629" s="4" t="s">
        <v>35</v>
      </c>
      <c r="AN629" s="4">
        <v>3</v>
      </c>
    </row>
    <row r="630" spans="1:40" ht="18" x14ac:dyDescent="0.35">
      <c r="A630" s="4">
        <v>600</v>
      </c>
      <c r="B630" s="4" t="s">
        <v>47</v>
      </c>
      <c r="C630" s="4">
        <v>501</v>
      </c>
      <c r="D630" s="4">
        <v>145</v>
      </c>
      <c r="E630" s="4" t="s">
        <v>47</v>
      </c>
      <c r="F630" s="4">
        <v>178</v>
      </c>
      <c r="G630" s="1" t="s">
        <v>0</v>
      </c>
      <c r="H630" s="4">
        <v>494</v>
      </c>
      <c r="I630" s="4">
        <v>2825</v>
      </c>
      <c r="K630" s="4">
        <v>608</v>
      </c>
      <c r="L630" s="4" t="s">
        <v>442</v>
      </c>
      <c r="N630" s="4">
        <v>1831</v>
      </c>
      <c r="O630" s="4" t="s">
        <v>21</v>
      </c>
      <c r="P630" s="4">
        <v>154</v>
      </c>
      <c r="Q630" s="4">
        <v>1254</v>
      </c>
      <c r="S630" s="4" t="s">
        <v>21</v>
      </c>
      <c r="X630" s="4">
        <v>3953</v>
      </c>
      <c r="AA630" s="4">
        <v>888</v>
      </c>
      <c r="AB630" s="3" t="s">
        <v>854</v>
      </c>
      <c r="AD630" s="4">
        <v>101</v>
      </c>
      <c r="AE630" s="4">
        <v>2695</v>
      </c>
      <c r="AG630" s="4">
        <v>317</v>
      </c>
      <c r="AH630" s="4">
        <v>606</v>
      </c>
      <c r="AI630" s="4">
        <v>352</v>
      </c>
      <c r="AJ630" s="4" t="s">
        <v>1158</v>
      </c>
      <c r="AK630" s="4" t="s">
        <v>1286</v>
      </c>
      <c r="AL630" s="4">
        <v>40</v>
      </c>
      <c r="AM630" s="4" t="s">
        <v>36</v>
      </c>
      <c r="AN630" s="4">
        <v>0</v>
      </c>
    </row>
    <row r="631" spans="1:40" ht="18" x14ac:dyDescent="0.35">
      <c r="A631" s="4">
        <v>200</v>
      </c>
      <c r="B631" s="4" t="s">
        <v>48</v>
      </c>
      <c r="C631" s="4">
        <v>370</v>
      </c>
      <c r="D631" s="4">
        <v>195</v>
      </c>
      <c r="E631" s="4" t="s">
        <v>48</v>
      </c>
      <c r="F631" s="4">
        <v>190</v>
      </c>
      <c r="G631" s="2">
        <v>41219</v>
      </c>
      <c r="H631" s="4">
        <v>171</v>
      </c>
      <c r="I631" s="1" t="s">
        <v>0</v>
      </c>
      <c r="K631" s="4">
        <v>439</v>
      </c>
      <c r="L631" s="4" t="s">
        <v>443</v>
      </c>
      <c r="N631" s="1" t="s">
        <v>0</v>
      </c>
      <c r="O631" s="4" t="s">
        <v>26</v>
      </c>
      <c r="P631" s="4">
        <v>1368</v>
      </c>
      <c r="Q631" s="1" t="s">
        <v>0</v>
      </c>
      <c r="S631" s="4" t="s">
        <v>26</v>
      </c>
      <c r="X631" s="4">
        <v>1877</v>
      </c>
      <c r="AA631" s="4">
        <v>579</v>
      </c>
      <c r="AB631" s="3" t="s">
        <v>226</v>
      </c>
      <c r="AD631" s="4">
        <v>640</v>
      </c>
      <c r="AE631" s="4">
        <v>983</v>
      </c>
      <c r="AG631" s="4">
        <v>218</v>
      </c>
      <c r="AH631" s="4">
        <v>262</v>
      </c>
      <c r="AI631" s="4">
        <v>164</v>
      </c>
      <c r="AJ631" s="4" t="s">
        <v>1159</v>
      </c>
      <c r="AK631" s="4" t="s">
        <v>23</v>
      </c>
      <c r="AL631" s="4">
        <v>1</v>
      </c>
      <c r="AM631" s="4" t="s">
        <v>37</v>
      </c>
      <c r="AN631" s="4">
        <v>8768</v>
      </c>
    </row>
    <row r="632" spans="1:40" ht="18" x14ac:dyDescent="0.35">
      <c r="A632" s="4">
        <v>134</v>
      </c>
      <c r="B632" s="4" t="s">
        <v>49</v>
      </c>
      <c r="C632" s="4">
        <v>131</v>
      </c>
      <c r="D632" s="4">
        <v>1306</v>
      </c>
      <c r="E632" s="4" t="s">
        <v>49</v>
      </c>
      <c r="F632" s="4">
        <v>1024</v>
      </c>
      <c r="G632" s="1" t="s">
        <v>1</v>
      </c>
      <c r="H632" s="4">
        <v>323</v>
      </c>
      <c r="I632" s="2">
        <v>41219</v>
      </c>
      <c r="K632" s="4">
        <v>2663</v>
      </c>
      <c r="L632" s="4" t="s">
        <v>444</v>
      </c>
      <c r="N632" s="2">
        <v>41219</v>
      </c>
      <c r="O632" s="4" t="s">
        <v>47</v>
      </c>
      <c r="P632" s="4">
        <v>414</v>
      </c>
      <c r="Q632" s="2">
        <v>41219</v>
      </c>
      <c r="S632" s="4" t="s">
        <v>47</v>
      </c>
      <c r="X632" s="1" t="s">
        <v>0</v>
      </c>
      <c r="AA632" s="4">
        <v>309</v>
      </c>
      <c r="AB632" s="4" t="s">
        <v>5</v>
      </c>
      <c r="AD632" s="4">
        <v>217</v>
      </c>
      <c r="AE632" s="4">
        <v>750</v>
      </c>
      <c r="AG632" s="4">
        <v>99</v>
      </c>
      <c r="AH632" s="4">
        <v>122</v>
      </c>
      <c r="AI632" s="4">
        <v>1906</v>
      </c>
      <c r="AJ632" s="4" t="s">
        <v>1160</v>
      </c>
      <c r="AK632" s="4" t="s">
        <v>1287</v>
      </c>
      <c r="AL632" s="4">
        <v>187</v>
      </c>
      <c r="AM632" s="4" t="s">
        <v>38</v>
      </c>
      <c r="AN632" s="4">
        <v>4053</v>
      </c>
    </row>
    <row r="633" spans="1:40" ht="18" x14ac:dyDescent="0.35">
      <c r="A633" s="4">
        <v>66</v>
      </c>
      <c r="B633" s="4" t="s">
        <v>58</v>
      </c>
      <c r="C633" s="4">
        <v>4302</v>
      </c>
      <c r="D633" s="4">
        <v>319</v>
      </c>
      <c r="E633" s="4" t="s">
        <v>53</v>
      </c>
      <c r="F633" s="4">
        <v>364</v>
      </c>
      <c r="G633" s="3" t="s">
        <v>2</v>
      </c>
      <c r="H633" s="4">
        <v>0</v>
      </c>
      <c r="I633" s="1" t="s">
        <v>1</v>
      </c>
      <c r="K633" s="4">
        <v>998</v>
      </c>
      <c r="L633" s="4" t="s">
        <v>445</v>
      </c>
      <c r="N633" s="1" t="s">
        <v>1</v>
      </c>
      <c r="O633" s="4" t="s">
        <v>48</v>
      </c>
      <c r="P633" s="4">
        <v>153</v>
      </c>
      <c r="Q633" s="1" t="s">
        <v>1</v>
      </c>
      <c r="S633" s="4" t="s">
        <v>48</v>
      </c>
      <c r="X633" s="2">
        <v>41219</v>
      </c>
      <c r="AA633" s="4">
        <v>1989</v>
      </c>
      <c r="AB633" s="4" t="s">
        <v>855</v>
      </c>
      <c r="AD633" s="4">
        <v>113</v>
      </c>
      <c r="AE633" s="4">
        <v>233</v>
      </c>
      <c r="AG633" s="4">
        <v>0</v>
      </c>
      <c r="AH633" s="4">
        <v>140</v>
      </c>
      <c r="AI633" s="4">
        <v>390</v>
      </c>
      <c r="AJ633" s="4" t="s">
        <v>9</v>
      </c>
      <c r="AK633" s="4" t="s">
        <v>538</v>
      </c>
      <c r="AL633" s="4">
        <v>86</v>
      </c>
      <c r="AM633" s="4" t="s">
        <v>31</v>
      </c>
      <c r="AN633" s="4">
        <v>874</v>
      </c>
    </row>
    <row r="634" spans="1:40" ht="18" x14ac:dyDescent="0.35">
      <c r="A634" s="4">
        <v>3206</v>
      </c>
      <c r="B634" s="4">
        <v>2278</v>
      </c>
      <c r="C634" s="4">
        <v>499</v>
      </c>
      <c r="D634" s="4">
        <v>199</v>
      </c>
      <c r="E634" s="4" t="s">
        <v>21</v>
      </c>
      <c r="F634" s="4">
        <v>171</v>
      </c>
      <c r="G634" s="3" t="s">
        <v>281</v>
      </c>
      <c r="H634" s="4">
        <v>476</v>
      </c>
      <c r="I634" s="3" t="s">
        <v>2</v>
      </c>
      <c r="K634" s="4">
        <v>595</v>
      </c>
      <c r="L634" s="4" t="s">
        <v>446</v>
      </c>
      <c r="N634" s="3" t="s">
        <v>2</v>
      </c>
      <c r="O634" s="4" t="s">
        <v>49</v>
      </c>
      <c r="P634" s="4">
        <v>261</v>
      </c>
      <c r="Q634" s="3" t="s">
        <v>2</v>
      </c>
      <c r="S634" s="4" t="s">
        <v>49</v>
      </c>
      <c r="X634" s="1" t="s">
        <v>1</v>
      </c>
      <c r="AA634" s="4">
        <v>879</v>
      </c>
      <c r="AB634" s="4" t="s">
        <v>9</v>
      </c>
      <c r="AD634" s="4">
        <v>104</v>
      </c>
      <c r="AE634" s="4">
        <v>2695</v>
      </c>
      <c r="AG634" s="4">
        <v>313</v>
      </c>
      <c r="AH634" s="4">
        <v>0</v>
      </c>
      <c r="AI634" s="4">
        <v>276</v>
      </c>
      <c r="AJ634" s="4" t="s">
        <v>1161</v>
      </c>
      <c r="AK634" s="4" t="s">
        <v>1288</v>
      </c>
      <c r="AL634" s="4">
        <v>25</v>
      </c>
      <c r="AM634" s="4" t="s">
        <v>39</v>
      </c>
      <c r="AN634" s="4">
        <v>61</v>
      </c>
    </row>
    <row r="635" spans="1:40" x14ac:dyDescent="0.3">
      <c r="A635" s="4">
        <v>1139</v>
      </c>
      <c r="B635" s="4">
        <v>804</v>
      </c>
      <c r="C635" s="4">
        <v>379</v>
      </c>
      <c r="D635" s="4">
        <v>120</v>
      </c>
      <c r="E635" s="4" t="s">
        <v>26</v>
      </c>
      <c r="F635" s="4">
        <v>193</v>
      </c>
      <c r="G635" s="3" t="s">
        <v>299</v>
      </c>
      <c r="H635" s="4">
        <v>261</v>
      </c>
      <c r="I635" s="3" t="s">
        <v>361</v>
      </c>
      <c r="K635" s="4">
        <v>403</v>
      </c>
      <c r="L635" s="4" t="s">
        <v>17</v>
      </c>
      <c r="N635" s="3" t="s">
        <v>480</v>
      </c>
      <c r="O635" s="4" t="s">
        <v>379</v>
      </c>
      <c r="P635" s="4">
        <v>1368</v>
      </c>
      <c r="Q635" s="3" t="s">
        <v>567</v>
      </c>
      <c r="S635" s="4" t="s">
        <v>233</v>
      </c>
      <c r="X635" s="3" t="s">
        <v>2</v>
      </c>
      <c r="AA635" s="4">
        <v>574</v>
      </c>
      <c r="AB635" s="4" t="s">
        <v>856</v>
      </c>
      <c r="AD635" s="4">
        <v>1024</v>
      </c>
      <c r="AE635" s="4">
        <v>1025</v>
      </c>
      <c r="AG635" s="4">
        <v>222</v>
      </c>
      <c r="AH635" s="4">
        <v>606</v>
      </c>
      <c r="AI635" s="4">
        <v>114</v>
      </c>
      <c r="AJ635" s="4" t="s">
        <v>1162</v>
      </c>
      <c r="AK635" s="4" t="s">
        <v>538</v>
      </c>
      <c r="AL635" s="4">
        <v>0</v>
      </c>
      <c r="AM635" s="4" t="s">
        <v>21</v>
      </c>
      <c r="AN635" s="4">
        <v>122</v>
      </c>
    </row>
    <row r="636" spans="1:40" x14ac:dyDescent="0.3">
      <c r="A636" s="4">
        <v>703</v>
      </c>
      <c r="B636" s="4">
        <v>469</v>
      </c>
      <c r="C636" s="4">
        <v>120</v>
      </c>
      <c r="D636" s="4">
        <v>1830</v>
      </c>
      <c r="E636" s="4" t="s">
        <v>47</v>
      </c>
      <c r="F636" s="4">
        <v>1099</v>
      </c>
      <c r="G636" s="4" t="s">
        <v>5</v>
      </c>
      <c r="H636" s="4">
        <v>215</v>
      </c>
      <c r="I636" s="3" t="s">
        <v>377</v>
      </c>
      <c r="K636" s="4">
        <v>2586</v>
      </c>
      <c r="L636" s="4" t="s">
        <v>447</v>
      </c>
      <c r="N636" s="3" t="s">
        <v>229</v>
      </c>
      <c r="O636" s="4" t="s">
        <v>21</v>
      </c>
      <c r="P636" s="4">
        <v>405</v>
      </c>
      <c r="Q636" s="3" t="s">
        <v>299</v>
      </c>
      <c r="S636" s="4">
        <v>1894</v>
      </c>
      <c r="X636" s="3" t="s">
        <v>747</v>
      </c>
      <c r="AA636" s="4">
        <v>305</v>
      </c>
      <c r="AB636" s="4" t="s">
        <v>857</v>
      </c>
      <c r="AD636" s="4">
        <v>246</v>
      </c>
      <c r="AE636" s="4">
        <v>802</v>
      </c>
      <c r="AG636" s="4">
        <v>91</v>
      </c>
      <c r="AH636" s="4">
        <v>255</v>
      </c>
      <c r="AI636" s="4">
        <v>1906</v>
      </c>
      <c r="AJ636" s="4" t="s">
        <v>9</v>
      </c>
      <c r="AK636" s="4" t="s">
        <v>1289</v>
      </c>
      <c r="AL636" s="4">
        <v>2</v>
      </c>
      <c r="AM636" s="4" t="s">
        <v>26</v>
      </c>
      <c r="AN636" s="4">
        <v>2979</v>
      </c>
    </row>
    <row r="637" spans="1:40" x14ac:dyDescent="0.3">
      <c r="A637" s="4">
        <v>436</v>
      </c>
      <c r="B637" s="4">
        <v>335</v>
      </c>
      <c r="C637" s="4">
        <v>1279</v>
      </c>
      <c r="D637" s="4">
        <v>508</v>
      </c>
      <c r="E637" s="4" t="s">
        <v>48</v>
      </c>
      <c r="F637" s="4">
        <v>350</v>
      </c>
      <c r="G637" s="4" t="s">
        <v>283</v>
      </c>
      <c r="H637" s="4">
        <v>12894</v>
      </c>
      <c r="I637" s="4" t="s">
        <v>5</v>
      </c>
      <c r="K637" s="4">
        <v>1104</v>
      </c>
      <c r="L637" s="4" t="s">
        <v>19</v>
      </c>
      <c r="N637" s="4" t="s">
        <v>5</v>
      </c>
      <c r="O637" s="4" t="s">
        <v>26</v>
      </c>
      <c r="P637" s="4">
        <v>245</v>
      </c>
      <c r="Q637" s="4" t="s">
        <v>5</v>
      </c>
      <c r="S637" s="4">
        <v>803</v>
      </c>
      <c r="X637" s="3" t="s">
        <v>232</v>
      </c>
      <c r="AA637" s="4">
        <v>1730</v>
      </c>
      <c r="AB637" s="4" t="s">
        <v>858</v>
      </c>
      <c r="AD637" s="4">
        <v>144</v>
      </c>
      <c r="AE637" s="4">
        <v>223</v>
      </c>
      <c r="AG637" s="4">
        <v>0</v>
      </c>
      <c r="AH637" s="4">
        <v>174</v>
      </c>
      <c r="AI637" s="4">
        <v>388</v>
      </c>
      <c r="AJ637" s="4" t="s">
        <v>1163</v>
      </c>
      <c r="AK637" s="4" t="s">
        <v>9</v>
      </c>
      <c r="AL637" s="4">
        <v>59</v>
      </c>
      <c r="AM637" s="4" t="s">
        <v>1463</v>
      </c>
      <c r="AN637" s="4">
        <v>17</v>
      </c>
    </row>
    <row r="638" spans="1:40" x14ac:dyDescent="0.3">
      <c r="A638" s="4">
        <v>3206</v>
      </c>
      <c r="B638" s="4">
        <v>2278</v>
      </c>
      <c r="C638" s="4">
        <v>475</v>
      </c>
      <c r="D638" s="4">
        <v>242</v>
      </c>
      <c r="E638" s="4" t="s">
        <v>49</v>
      </c>
      <c r="F638" s="4">
        <v>250</v>
      </c>
      <c r="G638" s="4" t="s">
        <v>284</v>
      </c>
      <c r="H638" s="4">
        <v>7468</v>
      </c>
      <c r="I638" s="4" t="s">
        <v>362</v>
      </c>
      <c r="K638" s="4">
        <v>665</v>
      </c>
      <c r="L638" s="4" t="s">
        <v>20</v>
      </c>
      <c r="N638" s="4" t="s">
        <v>481</v>
      </c>
      <c r="O638" s="4" t="s">
        <v>47</v>
      </c>
      <c r="P638" s="4">
        <v>160</v>
      </c>
      <c r="Q638" s="4" t="s">
        <v>568</v>
      </c>
      <c r="S638" s="4">
        <v>625</v>
      </c>
      <c r="X638" s="4" t="s">
        <v>5</v>
      </c>
      <c r="AA638" s="4">
        <v>704</v>
      </c>
      <c r="AB638" s="4" t="s">
        <v>859</v>
      </c>
      <c r="AD638" s="4">
        <v>102</v>
      </c>
      <c r="AE638" s="4">
        <v>0</v>
      </c>
      <c r="AG638" s="4">
        <v>6</v>
      </c>
      <c r="AH638" s="4">
        <v>81</v>
      </c>
      <c r="AI638" s="4">
        <v>269</v>
      </c>
      <c r="AJ638" s="4" t="s">
        <v>9</v>
      </c>
      <c r="AK638" s="4" t="s">
        <v>1290</v>
      </c>
      <c r="AL638" s="4">
        <v>0</v>
      </c>
      <c r="AM638" s="4" t="s">
        <v>1464</v>
      </c>
      <c r="AN638" s="4">
        <v>8768</v>
      </c>
    </row>
    <row r="639" spans="1:40" x14ac:dyDescent="0.3">
      <c r="A639" s="4">
        <v>1106</v>
      </c>
      <c r="B639" s="4">
        <v>805</v>
      </c>
      <c r="C639" s="4">
        <v>305</v>
      </c>
      <c r="D639" s="4">
        <v>266</v>
      </c>
      <c r="E639" s="4" t="s">
        <v>55</v>
      </c>
      <c r="F639" s="4">
        <v>100</v>
      </c>
      <c r="G639" s="4" t="s">
        <v>285</v>
      </c>
      <c r="H639" s="4">
        <v>2410</v>
      </c>
      <c r="I639" s="4" t="s">
        <v>363</v>
      </c>
      <c r="K639" s="4">
        <v>439</v>
      </c>
      <c r="L639" s="4" t="s">
        <v>21</v>
      </c>
      <c r="N639" s="4" t="s">
        <v>9</v>
      </c>
      <c r="O639" s="4" t="s">
        <v>48</v>
      </c>
      <c r="P639" s="4">
        <v>1625</v>
      </c>
      <c r="Q639" s="4" t="s">
        <v>569</v>
      </c>
      <c r="S639" s="4">
        <v>178</v>
      </c>
      <c r="X639" s="4" t="s">
        <v>748</v>
      </c>
      <c r="AA639" s="4">
        <v>484</v>
      </c>
      <c r="AB639" s="4" t="s">
        <v>860</v>
      </c>
      <c r="AD639" s="4">
        <v>1024</v>
      </c>
      <c r="AE639" s="4">
        <v>944</v>
      </c>
      <c r="AG639" s="4">
        <v>3</v>
      </c>
      <c r="AH639" s="4">
        <v>75</v>
      </c>
      <c r="AI639" s="4">
        <v>119</v>
      </c>
      <c r="AJ639" s="4" t="s">
        <v>1164</v>
      </c>
      <c r="AK639" s="4" t="s">
        <v>1291</v>
      </c>
      <c r="AL639" s="4">
        <v>187</v>
      </c>
      <c r="AM639" s="4" t="s">
        <v>31</v>
      </c>
      <c r="AN639" s="4">
        <v>3873</v>
      </c>
    </row>
    <row r="640" spans="1:40" x14ac:dyDescent="0.3">
      <c r="A640" s="4">
        <v>697</v>
      </c>
      <c r="B640" s="4">
        <v>485</v>
      </c>
      <c r="C640" s="4">
        <v>170</v>
      </c>
      <c r="D640" s="4">
        <v>1830</v>
      </c>
      <c r="E640" s="4">
        <v>559</v>
      </c>
      <c r="F640" s="4">
        <v>1099</v>
      </c>
      <c r="G640" s="4" t="s">
        <v>286</v>
      </c>
      <c r="H640" s="4">
        <v>5058</v>
      </c>
      <c r="I640" s="4" t="s">
        <v>9</v>
      </c>
      <c r="K640" s="4">
        <v>2586</v>
      </c>
      <c r="L640" s="4" t="s">
        <v>26</v>
      </c>
      <c r="N640" s="4" t="s">
        <v>482</v>
      </c>
      <c r="O640" s="4" t="s">
        <v>49</v>
      </c>
      <c r="P640" s="4">
        <v>402</v>
      </c>
      <c r="Q640" s="4" t="s">
        <v>570</v>
      </c>
      <c r="S640" s="4">
        <v>1894</v>
      </c>
      <c r="X640" s="4" t="s">
        <v>749</v>
      </c>
      <c r="AA640" s="4">
        <v>220</v>
      </c>
      <c r="AB640" s="4" t="s">
        <v>861</v>
      </c>
      <c r="AD640" s="4">
        <v>242</v>
      </c>
      <c r="AE640" s="4">
        <v>729</v>
      </c>
      <c r="AG640" s="4">
        <v>3</v>
      </c>
      <c r="AH640" s="4">
        <v>42</v>
      </c>
      <c r="AI640" s="4">
        <v>197</v>
      </c>
      <c r="AJ640" s="4" t="s">
        <v>9</v>
      </c>
      <c r="AK640" s="4" t="s">
        <v>17</v>
      </c>
      <c r="AL640" s="4">
        <v>75</v>
      </c>
      <c r="AM640" s="4" t="s">
        <v>1465</v>
      </c>
      <c r="AN640" s="4">
        <v>631</v>
      </c>
    </row>
    <row r="641" spans="1:40" x14ac:dyDescent="0.3">
      <c r="A641" s="4">
        <v>409</v>
      </c>
      <c r="B641" s="4">
        <v>320</v>
      </c>
      <c r="C641" s="4">
        <v>1279</v>
      </c>
      <c r="D641" s="4">
        <v>500</v>
      </c>
      <c r="E641" s="4">
        <v>148</v>
      </c>
      <c r="F641" s="4">
        <v>353</v>
      </c>
      <c r="G641" s="4" t="s">
        <v>287</v>
      </c>
      <c r="H641" s="4">
        <v>12894</v>
      </c>
      <c r="I641" s="4" t="s">
        <v>364</v>
      </c>
      <c r="K641" s="4">
        <v>1049</v>
      </c>
      <c r="L641" s="4" t="s">
        <v>47</v>
      </c>
      <c r="N641" s="4" t="s">
        <v>11</v>
      </c>
      <c r="O641" s="4" t="s">
        <v>360</v>
      </c>
      <c r="P641" s="4">
        <v>175</v>
      </c>
      <c r="Q641" s="4" t="s">
        <v>571</v>
      </c>
      <c r="S641" s="4">
        <v>796</v>
      </c>
      <c r="X641" s="4" t="s">
        <v>750</v>
      </c>
      <c r="AA641" s="4">
        <v>1730</v>
      </c>
      <c r="AB641" s="4" t="s">
        <v>862</v>
      </c>
      <c r="AD641" s="4">
        <v>138</v>
      </c>
      <c r="AE641" s="4">
        <v>215</v>
      </c>
      <c r="AG641" s="4">
        <v>0</v>
      </c>
      <c r="AH641" s="4">
        <v>6</v>
      </c>
      <c r="AI641" s="4">
        <v>28</v>
      </c>
      <c r="AJ641" s="4" t="s">
        <v>1165</v>
      </c>
      <c r="AK641" s="4" t="s">
        <v>1292</v>
      </c>
      <c r="AL641" s="4">
        <v>74</v>
      </c>
      <c r="AM641" s="4">
        <v>131</v>
      </c>
      <c r="AN641" s="4">
        <v>3215</v>
      </c>
    </row>
    <row r="642" spans="1:40" x14ac:dyDescent="0.3">
      <c r="A642" s="4">
        <v>1841</v>
      </c>
      <c r="B642" s="4">
        <v>1121</v>
      </c>
      <c r="C642" s="4">
        <v>477</v>
      </c>
      <c r="D642" s="4">
        <v>307</v>
      </c>
      <c r="E642" s="4">
        <v>96</v>
      </c>
      <c r="F642" s="4">
        <v>251</v>
      </c>
      <c r="G642" s="4" t="s">
        <v>288</v>
      </c>
      <c r="H642" s="4">
        <v>7106</v>
      </c>
      <c r="I642" s="4" t="s">
        <v>9</v>
      </c>
      <c r="K642" s="4">
        <v>634</v>
      </c>
      <c r="L642" s="4" t="s">
        <v>48</v>
      </c>
      <c r="N642" s="4" t="s">
        <v>483</v>
      </c>
      <c r="O642" s="4">
        <v>1347</v>
      </c>
      <c r="P642" s="4">
        <v>227</v>
      </c>
      <c r="Q642" s="4" t="s">
        <v>572</v>
      </c>
      <c r="S642" s="4">
        <v>618</v>
      </c>
      <c r="X642" s="4" t="s">
        <v>751</v>
      </c>
      <c r="AA642" s="4">
        <v>709</v>
      </c>
      <c r="AB642" s="4" t="s">
        <v>863</v>
      </c>
      <c r="AD642" s="4">
        <v>104</v>
      </c>
      <c r="AE642" s="4">
        <v>0</v>
      </c>
      <c r="AG642" s="4">
        <v>6</v>
      </c>
      <c r="AH642" s="4">
        <v>36</v>
      </c>
      <c r="AI642" s="4">
        <v>15</v>
      </c>
      <c r="AJ642" s="4" t="s">
        <v>9</v>
      </c>
      <c r="AK642" s="4" t="s">
        <v>19</v>
      </c>
      <c r="AL642" s="4">
        <v>1</v>
      </c>
      <c r="AM642" s="4">
        <v>44</v>
      </c>
      <c r="AN642" s="4">
        <v>27</v>
      </c>
    </row>
    <row r="643" spans="1:40" ht="18" x14ac:dyDescent="0.35">
      <c r="A643" s="4">
        <v>605</v>
      </c>
      <c r="B643" s="4">
        <v>470</v>
      </c>
      <c r="C643" s="4">
        <v>305</v>
      </c>
      <c r="D643" s="4">
        <v>193</v>
      </c>
      <c r="E643" s="4">
        <v>52</v>
      </c>
      <c r="F643" s="4">
        <v>102</v>
      </c>
      <c r="G643" s="4" t="s">
        <v>289</v>
      </c>
      <c r="H643" s="4">
        <v>4102</v>
      </c>
      <c r="I643" s="4" t="s">
        <v>365</v>
      </c>
      <c r="K643" s="4">
        <v>415</v>
      </c>
      <c r="L643" s="4" t="s">
        <v>49</v>
      </c>
      <c r="N643" s="4" t="s">
        <v>484</v>
      </c>
      <c r="O643" s="4">
        <v>542</v>
      </c>
      <c r="P643" s="4">
        <v>1625</v>
      </c>
      <c r="Q643" s="4" t="s">
        <v>573</v>
      </c>
      <c r="S643" s="4">
        <v>178</v>
      </c>
      <c r="X643" s="4" t="s">
        <v>752</v>
      </c>
      <c r="AA643" s="4">
        <v>488</v>
      </c>
      <c r="AB643" s="4" t="s">
        <v>23</v>
      </c>
      <c r="AD643" s="4">
        <v>2455</v>
      </c>
      <c r="AE643" s="4">
        <v>981</v>
      </c>
      <c r="AG643" s="4">
        <v>3</v>
      </c>
      <c r="AH643" s="4">
        <v>0</v>
      </c>
      <c r="AI643" s="4">
        <v>13</v>
      </c>
      <c r="AJ643" s="4" t="s">
        <v>1166</v>
      </c>
      <c r="AK643" s="4" t="s">
        <v>20</v>
      </c>
      <c r="AL643" s="4">
        <v>41</v>
      </c>
      <c r="AM643" s="4">
        <v>10</v>
      </c>
      <c r="AN643" s="1" t="s">
        <v>0</v>
      </c>
    </row>
    <row r="644" spans="1:40" ht="18" x14ac:dyDescent="0.35">
      <c r="A644" s="4">
        <v>398</v>
      </c>
      <c r="B644" s="4">
        <v>288</v>
      </c>
      <c r="C644" s="4">
        <v>172</v>
      </c>
      <c r="D644" s="4">
        <v>846</v>
      </c>
      <c r="E644" s="4">
        <v>559</v>
      </c>
      <c r="F644" s="4">
        <v>902</v>
      </c>
      <c r="G644" s="4" t="s">
        <v>290</v>
      </c>
      <c r="H644" s="4">
        <v>3004</v>
      </c>
      <c r="I644" s="4" t="s">
        <v>366</v>
      </c>
      <c r="K644" s="4">
        <v>0</v>
      </c>
      <c r="L644" s="4" t="s">
        <v>227</v>
      </c>
      <c r="N644" s="4" t="s">
        <v>485</v>
      </c>
      <c r="O644" s="4">
        <v>409</v>
      </c>
      <c r="P644" s="4">
        <v>381</v>
      </c>
      <c r="Q644" s="4" t="s">
        <v>574</v>
      </c>
      <c r="S644" s="4">
        <v>1683</v>
      </c>
      <c r="X644" s="4" t="s">
        <v>753</v>
      </c>
      <c r="AA644" s="4">
        <v>221</v>
      </c>
      <c r="AB644" s="4" t="s">
        <v>864</v>
      </c>
      <c r="AD644" s="4">
        <v>695</v>
      </c>
      <c r="AE644" s="4">
        <v>790</v>
      </c>
      <c r="AG644" s="4">
        <v>3</v>
      </c>
      <c r="AH644" s="4">
        <v>75</v>
      </c>
      <c r="AI644" s="4">
        <v>197</v>
      </c>
      <c r="AJ644" s="4" t="s">
        <v>9</v>
      </c>
      <c r="AK644" s="4" t="s">
        <v>21</v>
      </c>
      <c r="AL644" s="4">
        <v>14</v>
      </c>
      <c r="AM644" s="4">
        <v>0</v>
      </c>
      <c r="AN644" s="2">
        <v>41219</v>
      </c>
    </row>
    <row r="645" spans="1:40" ht="18" x14ac:dyDescent="0.35">
      <c r="A645" s="4">
        <v>207</v>
      </c>
      <c r="B645" s="4">
        <v>182</v>
      </c>
      <c r="C645" s="4">
        <v>0</v>
      </c>
      <c r="D645" s="4">
        <v>194</v>
      </c>
      <c r="E645" s="4">
        <v>146</v>
      </c>
      <c r="F645" s="4">
        <v>219</v>
      </c>
      <c r="G645" s="4" t="s">
        <v>9</v>
      </c>
      <c r="H645" s="1" t="s">
        <v>0</v>
      </c>
      <c r="I645" s="4" t="s">
        <v>367</v>
      </c>
      <c r="K645" s="4">
        <v>1396</v>
      </c>
      <c r="L645" s="4" t="s">
        <v>21</v>
      </c>
      <c r="N645" s="4" t="s">
        <v>11</v>
      </c>
      <c r="O645" s="4">
        <v>133</v>
      </c>
      <c r="P645" s="4">
        <v>241</v>
      </c>
      <c r="Q645" s="4" t="s">
        <v>575</v>
      </c>
      <c r="S645" s="4">
        <v>633</v>
      </c>
      <c r="X645" s="4" t="s">
        <v>754</v>
      </c>
      <c r="AA645" s="4">
        <v>1750</v>
      </c>
      <c r="AB645" s="4" t="s">
        <v>865</v>
      </c>
      <c r="AD645" s="4">
        <v>485</v>
      </c>
      <c r="AE645" s="4">
        <v>191</v>
      </c>
      <c r="AG645" s="4">
        <v>12937</v>
      </c>
      <c r="AH645" s="4">
        <v>42</v>
      </c>
      <c r="AI645" s="4">
        <v>28</v>
      </c>
      <c r="AJ645" s="4" t="s">
        <v>1167</v>
      </c>
      <c r="AK645" s="4" t="s">
        <v>26</v>
      </c>
      <c r="AL645" s="4">
        <v>0</v>
      </c>
      <c r="AM645" s="4">
        <v>1</v>
      </c>
      <c r="AN645" s="1" t="s">
        <v>1</v>
      </c>
    </row>
    <row r="646" spans="1:40" ht="18" x14ac:dyDescent="0.35">
      <c r="A646" s="4">
        <v>1841</v>
      </c>
      <c r="B646" s="4">
        <v>1121</v>
      </c>
      <c r="C646" s="4">
        <v>980</v>
      </c>
      <c r="D646" s="4">
        <v>75</v>
      </c>
      <c r="E646" s="4">
        <v>91</v>
      </c>
      <c r="F646" s="4">
        <v>146</v>
      </c>
      <c r="G646" s="4" t="s">
        <v>291</v>
      </c>
      <c r="H646" s="2">
        <v>41219</v>
      </c>
      <c r="I646" s="4" t="s">
        <v>368</v>
      </c>
      <c r="K646" s="4">
        <v>879</v>
      </c>
      <c r="L646" s="4" t="s">
        <v>26</v>
      </c>
      <c r="N646" s="4" t="s">
        <v>486</v>
      </c>
      <c r="O646" s="4">
        <v>1347</v>
      </c>
      <c r="P646" s="4">
        <v>140</v>
      </c>
      <c r="Q646" s="4" t="s">
        <v>17</v>
      </c>
      <c r="S646" s="4">
        <v>447</v>
      </c>
      <c r="X646" s="4" t="s">
        <v>755</v>
      </c>
      <c r="AA646" s="4">
        <v>749</v>
      </c>
      <c r="AB646" s="4" t="s">
        <v>866</v>
      </c>
      <c r="AD646" s="4">
        <v>210</v>
      </c>
      <c r="AE646" s="4">
        <v>0</v>
      </c>
      <c r="AG646" s="4">
        <v>6253</v>
      </c>
      <c r="AH646" s="4">
        <v>29</v>
      </c>
      <c r="AI646" s="4">
        <v>15</v>
      </c>
      <c r="AJ646" s="4" t="s">
        <v>9</v>
      </c>
      <c r="AK646" s="4" t="s">
        <v>1295</v>
      </c>
      <c r="AL646" s="4">
        <v>0</v>
      </c>
      <c r="AM646" s="4">
        <v>33</v>
      </c>
      <c r="AN646" s="3" t="s">
        <v>2</v>
      </c>
    </row>
    <row r="647" spans="1:40" ht="18" x14ac:dyDescent="0.35">
      <c r="A647" s="4">
        <v>590</v>
      </c>
      <c r="B647" s="4">
        <v>467</v>
      </c>
      <c r="C647" s="4">
        <v>719</v>
      </c>
      <c r="D647" s="4">
        <v>119</v>
      </c>
      <c r="E647" s="4">
        <v>55</v>
      </c>
      <c r="F647" s="4">
        <v>73</v>
      </c>
      <c r="G647" s="4" t="s">
        <v>292</v>
      </c>
      <c r="H647" s="1" t="s">
        <v>1</v>
      </c>
      <c r="I647" s="4" t="s">
        <v>369</v>
      </c>
      <c r="K647" s="4">
        <v>517</v>
      </c>
      <c r="L647" s="4" t="s">
        <v>47</v>
      </c>
      <c r="N647" s="4" t="s">
        <v>487</v>
      </c>
      <c r="O647" s="4">
        <v>534</v>
      </c>
      <c r="P647" s="4">
        <v>1907</v>
      </c>
      <c r="Q647" s="4" t="s">
        <v>576</v>
      </c>
      <c r="S647" s="4">
        <v>186</v>
      </c>
      <c r="X647" s="4" t="s">
        <v>756</v>
      </c>
      <c r="AA647" s="4">
        <v>515</v>
      </c>
      <c r="AB647" s="4" t="s">
        <v>867</v>
      </c>
      <c r="AD647" s="4">
        <v>2455</v>
      </c>
      <c r="AE647" s="4">
        <v>405</v>
      </c>
      <c r="AG647" s="4">
        <v>4637</v>
      </c>
      <c r="AH647" s="4">
        <v>13</v>
      </c>
      <c r="AI647" s="4">
        <v>13</v>
      </c>
      <c r="AJ647" s="4" t="s">
        <v>1168</v>
      </c>
      <c r="AK647" s="4" t="s">
        <v>31</v>
      </c>
      <c r="AL647" s="4">
        <v>0</v>
      </c>
      <c r="AM647" s="4">
        <v>0</v>
      </c>
      <c r="AN647" s="3" t="s">
        <v>1533</v>
      </c>
    </row>
    <row r="648" spans="1:40" x14ac:dyDescent="0.3">
      <c r="A648" s="4">
        <v>404</v>
      </c>
      <c r="B648" s="4">
        <v>290</v>
      </c>
      <c r="C648" s="4">
        <v>261</v>
      </c>
      <c r="D648" s="4">
        <v>846</v>
      </c>
      <c r="E648" s="4">
        <v>4075</v>
      </c>
      <c r="F648" s="4">
        <v>902</v>
      </c>
      <c r="G648" s="4" t="s">
        <v>293</v>
      </c>
      <c r="H648" s="3" t="s">
        <v>2</v>
      </c>
      <c r="I648" s="4" t="s">
        <v>17</v>
      </c>
      <c r="K648" s="4">
        <v>0</v>
      </c>
      <c r="L648" s="4" t="s">
        <v>48</v>
      </c>
      <c r="N648" s="4" t="s">
        <v>9</v>
      </c>
      <c r="O648" s="4">
        <v>404</v>
      </c>
      <c r="P648" s="4">
        <v>650</v>
      </c>
      <c r="Q648" s="4" t="s">
        <v>19</v>
      </c>
      <c r="S648" s="4">
        <v>1683</v>
      </c>
      <c r="X648" s="4" t="s">
        <v>17</v>
      </c>
      <c r="AA648" s="4">
        <v>234</v>
      </c>
      <c r="AB648" s="4" t="s">
        <v>17</v>
      </c>
      <c r="AD648" s="4">
        <v>692</v>
      </c>
      <c r="AE648" s="4">
        <v>292</v>
      </c>
      <c r="AG648" s="4">
        <v>1616</v>
      </c>
      <c r="AH648" s="4">
        <v>995</v>
      </c>
      <c r="AI648" s="4">
        <v>1833</v>
      </c>
      <c r="AJ648" s="4" t="s">
        <v>1169</v>
      </c>
      <c r="AK648" s="4" t="s">
        <v>1296</v>
      </c>
      <c r="AL648" s="4">
        <v>14</v>
      </c>
      <c r="AM648" s="4">
        <v>131</v>
      </c>
      <c r="AN648" s="3" t="s">
        <v>1559</v>
      </c>
    </row>
    <row r="649" spans="1:40" x14ac:dyDescent="0.3">
      <c r="A649" s="4">
        <v>186</v>
      </c>
      <c r="B649" s="4">
        <v>177</v>
      </c>
      <c r="C649" s="4">
        <v>0</v>
      </c>
      <c r="D649" s="4">
        <v>183</v>
      </c>
      <c r="E649" s="4">
        <v>1629</v>
      </c>
      <c r="F649" s="4">
        <v>225</v>
      </c>
      <c r="G649" s="4" t="s">
        <v>294</v>
      </c>
      <c r="H649" s="3" t="s">
        <v>315</v>
      </c>
      <c r="I649" s="4" t="s">
        <v>370</v>
      </c>
      <c r="K649" s="4">
        <v>1277</v>
      </c>
      <c r="L649" s="4" t="s">
        <v>49</v>
      </c>
      <c r="N649" s="4" t="s">
        <v>488</v>
      </c>
      <c r="O649" s="4">
        <v>130</v>
      </c>
      <c r="P649" s="4">
        <v>178</v>
      </c>
      <c r="Q649" s="4" t="s">
        <v>20</v>
      </c>
      <c r="S649" s="4">
        <v>631</v>
      </c>
      <c r="X649" s="4" t="s">
        <v>757</v>
      </c>
      <c r="AA649" s="4">
        <v>1750</v>
      </c>
      <c r="AB649" s="4" t="s">
        <v>868</v>
      </c>
      <c r="AD649" s="4">
        <v>467</v>
      </c>
      <c r="AE649" s="4">
        <v>113</v>
      </c>
      <c r="AG649" s="4">
        <v>12937</v>
      </c>
      <c r="AH649" s="4">
        <v>455</v>
      </c>
      <c r="AI649" s="4">
        <v>518</v>
      </c>
      <c r="AJ649" s="4" t="s">
        <v>1170</v>
      </c>
      <c r="AK649" s="4" t="s">
        <v>21</v>
      </c>
      <c r="AL649" s="4">
        <v>0</v>
      </c>
      <c r="AM649" s="4">
        <v>43</v>
      </c>
      <c r="AN649" s="4" t="s">
        <v>5</v>
      </c>
    </row>
    <row r="650" spans="1:40" x14ac:dyDescent="0.3">
      <c r="A650" s="4">
        <v>2623</v>
      </c>
      <c r="B650" s="4">
        <v>2647</v>
      </c>
      <c r="C650" s="4">
        <v>973</v>
      </c>
      <c r="D650" s="4">
        <v>129</v>
      </c>
      <c r="E650" s="4">
        <v>1190</v>
      </c>
      <c r="F650" s="4">
        <v>151</v>
      </c>
      <c r="G650" s="4" t="s">
        <v>17</v>
      </c>
      <c r="H650" s="3" t="s">
        <v>351</v>
      </c>
      <c r="I650" s="4" t="s">
        <v>19</v>
      </c>
      <c r="K650" s="4">
        <v>781</v>
      </c>
      <c r="L650" s="4" t="s">
        <v>228</v>
      </c>
      <c r="N650" s="4" t="s">
        <v>489</v>
      </c>
      <c r="O650" s="4">
        <v>1281</v>
      </c>
      <c r="P650" s="4">
        <v>472</v>
      </c>
      <c r="Q650" s="4" t="s">
        <v>21</v>
      </c>
      <c r="S650" s="4">
        <v>428</v>
      </c>
      <c r="X650" s="4" t="s">
        <v>19</v>
      </c>
      <c r="AA650" s="4">
        <v>740</v>
      </c>
      <c r="AB650" s="4" t="s">
        <v>19</v>
      </c>
      <c r="AD650" s="4">
        <v>225</v>
      </c>
      <c r="AE650" s="4">
        <v>0</v>
      </c>
      <c r="AG650" s="4">
        <v>6131</v>
      </c>
      <c r="AH650" s="4">
        <v>224</v>
      </c>
      <c r="AI650" s="4">
        <v>368</v>
      </c>
      <c r="AJ650" s="4" t="s">
        <v>1171</v>
      </c>
      <c r="AK650" s="4" t="s">
        <v>26</v>
      </c>
      <c r="AL650" s="4">
        <v>41</v>
      </c>
      <c r="AM650" s="4">
        <v>6</v>
      </c>
      <c r="AN650" s="4" t="s">
        <v>1535</v>
      </c>
    </row>
    <row r="651" spans="1:40" x14ac:dyDescent="0.3">
      <c r="A651" s="4">
        <v>954</v>
      </c>
      <c r="B651" s="4">
        <v>954</v>
      </c>
      <c r="C651" s="4">
        <v>738</v>
      </c>
      <c r="D651" s="4">
        <v>54</v>
      </c>
      <c r="E651" s="4">
        <v>439</v>
      </c>
      <c r="F651" s="4">
        <v>74</v>
      </c>
      <c r="G651" s="4" t="s">
        <v>295</v>
      </c>
      <c r="H651" s="4" t="s">
        <v>5</v>
      </c>
      <c r="I651" s="4" t="s">
        <v>20</v>
      </c>
      <c r="K651" s="4">
        <v>496</v>
      </c>
      <c r="L651" s="4">
        <v>1830</v>
      </c>
      <c r="N651" s="4" t="s">
        <v>17</v>
      </c>
      <c r="O651" s="4">
        <v>285</v>
      </c>
      <c r="P651" s="4">
        <v>1907</v>
      </c>
      <c r="Q651" s="4" t="s">
        <v>26</v>
      </c>
      <c r="S651" s="4">
        <v>203</v>
      </c>
      <c r="X651" s="4" t="s">
        <v>20</v>
      </c>
      <c r="AA651" s="4">
        <v>506</v>
      </c>
      <c r="AB651" s="4" t="s">
        <v>20</v>
      </c>
      <c r="AD651" s="4">
        <v>1981</v>
      </c>
      <c r="AE651" s="4">
        <v>414</v>
      </c>
      <c r="AG651" s="4">
        <v>4509</v>
      </c>
      <c r="AH651" s="4">
        <v>231</v>
      </c>
      <c r="AI651" s="4">
        <v>150</v>
      </c>
      <c r="AJ651" s="4" t="s">
        <v>11</v>
      </c>
      <c r="AK651" s="4" t="s">
        <v>47</v>
      </c>
      <c r="AL651" s="4">
        <v>8</v>
      </c>
      <c r="AM651" s="4">
        <v>37</v>
      </c>
      <c r="AN651" s="4" t="s">
        <v>318</v>
      </c>
    </row>
    <row r="652" spans="1:40" x14ac:dyDescent="0.3">
      <c r="A652" s="4">
        <v>591</v>
      </c>
      <c r="B652" s="4">
        <v>666</v>
      </c>
      <c r="C652" s="4">
        <v>235</v>
      </c>
      <c r="D652" s="4">
        <v>521</v>
      </c>
      <c r="E652" s="4">
        <v>4075</v>
      </c>
      <c r="F652" s="4">
        <v>1122</v>
      </c>
      <c r="G652" s="4" t="s">
        <v>19</v>
      </c>
      <c r="H652" s="4" t="s">
        <v>316</v>
      </c>
      <c r="I652" s="4" t="s">
        <v>21</v>
      </c>
      <c r="K652" s="4">
        <v>0</v>
      </c>
      <c r="L652" s="4">
        <v>711</v>
      </c>
      <c r="N652" s="4" t="s">
        <v>490</v>
      </c>
      <c r="O652" s="4">
        <v>203</v>
      </c>
      <c r="P652" s="4">
        <v>598</v>
      </c>
      <c r="Q652" s="4" t="s">
        <v>47</v>
      </c>
      <c r="S652" s="4">
        <v>1548</v>
      </c>
      <c r="X652" s="4" t="s">
        <v>21</v>
      </c>
      <c r="AA652" s="4">
        <v>234</v>
      </c>
      <c r="AB652" s="4" t="s">
        <v>21</v>
      </c>
      <c r="AD652" s="4">
        <v>550</v>
      </c>
      <c r="AE652" s="4">
        <v>300</v>
      </c>
      <c r="AG652" s="4">
        <v>1622</v>
      </c>
      <c r="AH652" s="4">
        <v>0</v>
      </c>
      <c r="AI652" s="4">
        <v>1833</v>
      </c>
      <c r="AJ652" s="4" t="s">
        <v>1172</v>
      </c>
      <c r="AK652" s="4" t="s">
        <v>48</v>
      </c>
      <c r="AL652" s="4">
        <v>8</v>
      </c>
      <c r="AM652" s="4">
        <v>0</v>
      </c>
      <c r="AN652" s="4" t="s">
        <v>1536</v>
      </c>
    </row>
    <row r="653" spans="1:40" ht="18" x14ac:dyDescent="0.35">
      <c r="A653" s="4">
        <v>363</v>
      </c>
      <c r="B653" s="4">
        <v>288</v>
      </c>
      <c r="C653" s="4">
        <v>0</v>
      </c>
      <c r="D653" s="4">
        <v>172</v>
      </c>
      <c r="E653" s="4">
        <v>1592</v>
      </c>
      <c r="F653" s="4">
        <v>339</v>
      </c>
      <c r="G653" s="4" t="s">
        <v>20</v>
      </c>
      <c r="H653" s="4" t="s">
        <v>11</v>
      </c>
      <c r="I653" s="4" t="s">
        <v>26</v>
      </c>
      <c r="K653" s="4">
        <v>265</v>
      </c>
      <c r="L653" s="4">
        <v>388</v>
      </c>
      <c r="N653" s="4" t="s">
        <v>19</v>
      </c>
      <c r="O653" s="4">
        <v>82</v>
      </c>
      <c r="P653" s="4">
        <v>431</v>
      </c>
      <c r="Q653" s="4" t="s">
        <v>48</v>
      </c>
      <c r="S653" s="4">
        <v>593</v>
      </c>
      <c r="X653" s="4" t="s">
        <v>26</v>
      </c>
      <c r="AA653" s="4">
        <v>1557</v>
      </c>
      <c r="AB653" s="4" t="s">
        <v>26</v>
      </c>
      <c r="AD653" s="4">
        <v>372</v>
      </c>
      <c r="AE653" s="4">
        <v>114</v>
      </c>
      <c r="AG653" s="1" t="s">
        <v>0</v>
      </c>
      <c r="AH653" s="4">
        <v>995</v>
      </c>
      <c r="AI653" s="4">
        <v>510</v>
      </c>
      <c r="AJ653" s="4" t="s">
        <v>1173</v>
      </c>
      <c r="AK653" s="4" t="s">
        <v>49</v>
      </c>
      <c r="AL653" s="4">
        <v>0</v>
      </c>
      <c r="AM653" s="4">
        <v>105</v>
      </c>
      <c r="AN653" s="4" t="s">
        <v>1537</v>
      </c>
    </row>
    <row r="654" spans="1:40" ht="18" x14ac:dyDescent="0.35">
      <c r="A654" s="4">
        <v>2623</v>
      </c>
      <c r="B654" s="4">
        <v>2647</v>
      </c>
      <c r="C654" s="4">
        <v>288</v>
      </c>
      <c r="D654" s="4">
        <v>64</v>
      </c>
      <c r="E654" s="4">
        <v>1132</v>
      </c>
      <c r="F654" s="4">
        <v>218</v>
      </c>
      <c r="G654" s="4" t="s">
        <v>21</v>
      </c>
      <c r="H654" s="4" t="s">
        <v>317</v>
      </c>
      <c r="I654" s="4" t="s">
        <v>47</v>
      </c>
      <c r="K654" s="4">
        <v>146</v>
      </c>
      <c r="L654" s="4">
        <v>323</v>
      </c>
      <c r="N654" s="4" t="s">
        <v>20</v>
      </c>
      <c r="O654" s="4">
        <v>1281</v>
      </c>
      <c r="P654" s="4">
        <v>167</v>
      </c>
      <c r="Q654" s="4" t="s">
        <v>49</v>
      </c>
      <c r="S654" s="4">
        <v>413</v>
      </c>
      <c r="X654" s="4" t="s">
        <v>47</v>
      </c>
      <c r="AA654" s="4">
        <v>635</v>
      </c>
      <c r="AB654" s="4" t="s">
        <v>47</v>
      </c>
      <c r="AD654" s="4">
        <v>178</v>
      </c>
      <c r="AE654" s="4">
        <v>0</v>
      </c>
      <c r="AG654" s="2">
        <v>41219</v>
      </c>
      <c r="AH654" s="4">
        <v>425</v>
      </c>
      <c r="AI654" s="4">
        <v>363</v>
      </c>
      <c r="AJ654" s="4" t="s">
        <v>9</v>
      </c>
      <c r="AK654" s="4" t="s">
        <v>50</v>
      </c>
      <c r="AL654" s="4">
        <v>815</v>
      </c>
      <c r="AM654" s="4">
        <v>50</v>
      </c>
      <c r="AN654" s="4" t="s">
        <v>9</v>
      </c>
    </row>
    <row r="655" spans="1:40" ht="18" x14ac:dyDescent="0.35">
      <c r="A655" s="4">
        <v>947</v>
      </c>
      <c r="B655" s="4">
        <v>949</v>
      </c>
      <c r="C655" s="4">
        <v>204</v>
      </c>
      <c r="D655" s="4">
        <v>108</v>
      </c>
      <c r="E655" s="4">
        <v>460</v>
      </c>
      <c r="F655" s="4">
        <v>121</v>
      </c>
      <c r="G655" s="4" t="s">
        <v>26</v>
      </c>
      <c r="H655" s="4" t="s">
        <v>318</v>
      </c>
      <c r="I655" s="4" t="s">
        <v>48</v>
      </c>
      <c r="K655" s="4">
        <v>119</v>
      </c>
      <c r="L655" s="4">
        <v>1830</v>
      </c>
      <c r="N655" s="4" t="s">
        <v>21</v>
      </c>
      <c r="O655" s="4">
        <v>284</v>
      </c>
      <c r="P655" s="4">
        <v>1196</v>
      </c>
      <c r="Q655" s="4" t="s">
        <v>231</v>
      </c>
      <c r="S655" s="4">
        <v>180</v>
      </c>
      <c r="X655" s="4" t="s">
        <v>48</v>
      </c>
      <c r="AA655" s="4">
        <v>448</v>
      </c>
      <c r="AB655" s="4" t="s">
        <v>48</v>
      </c>
      <c r="AD655" s="4">
        <v>1981</v>
      </c>
      <c r="AE655" s="4">
        <v>981</v>
      </c>
      <c r="AG655" s="1" t="s">
        <v>1</v>
      </c>
      <c r="AH655" s="4">
        <v>283</v>
      </c>
      <c r="AI655" s="4">
        <v>147</v>
      </c>
      <c r="AJ655" s="4" t="s">
        <v>1174</v>
      </c>
      <c r="AK655" s="4">
        <v>470</v>
      </c>
      <c r="AL655" s="4">
        <v>307</v>
      </c>
      <c r="AM655" s="4">
        <v>42</v>
      </c>
      <c r="AN655" s="4" t="s">
        <v>1538</v>
      </c>
    </row>
    <row r="656" spans="1:40" x14ac:dyDescent="0.3">
      <c r="A656" s="4">
        <v>587</v>
      </c>
      <c r="B656" s="4">
        <v>665</v>
      </c>
      <c r="C656" s="4">
        <v>84</v>
      </c>
      <c r="D656" s="4">
        <v>521</v>
      </c>
      <c r="E656" s="4">
        <v>1299</v>
      </c>
      <c r="F656" s="4">
        <v>1122</v>
      </c>
      <c r="G656" s="4" t="s">
        <v>47</v>
      </c>
      <c r="H656" s="4" t="s">
        <v>319</v>
      </c>
      <c r="I656" s="4" t="s">
        <v>49</v>
      </c>
      <c r="K656" s="4">
        <v>0</v>
      </c>
      <c r="L656" s="4">
        <v>714</v>
      </c>
      <c r="N656" s="4" t="s">
        <v>26</v>
      </c>
      <c r="O656" s="4">
        <v>201</v>
      </c>
      <c r="P656" s="4">
        <v>283</v>
      </c>
      <c r="Q656" s="4" t="s">
        <v>21</v>
      </c>
      <c r="S656" s="4">
        <v>1548</v>
      </c>
      <c r="X656" s="4" t="s">
        <v>49</v>
      </c>
      <c r="AA656" s="4">
        <v>187</v>
      </c>
      <c r="AB656" s="4" t="s">
        <v>49</v>
      </c>
      <c r="AD656" s="4">
        <v>547</v>
      </c>
      <c r="AE656" s="4">
        <v>733</v>
      </c>
      <c r="AG656" s="3" t="s">
        <v>2</v>
      </c>
      <c r="AH656" s="4">
        <v>142</v>
      </c>
      <c r="AI656" s="4">
        <v>1856</v>
      </c>
      <c r="AJ656" s="4" t="s">
        <v>1175</v>
      </c>
      <c r="AK656" s="4">
        <v>69</v>
      </c>
      <c r="AL656" s="4">
        <v>150</v>
      </c>
      <c r="AM656" s="4">
        <v>0</v>
      </c>
      <c r="AN656" s="4" t="s">
        <v>292</v>
      </c>
    </row>
    <row r="657" spans="1:40" x14ac:dyDescent="0.3">
      <c r="A657" s="4">
        <v>360</v>
      </c>
      <c r="B657" s="4">
        <v>284</v>
      </c>
      <c r="C657" s="4">
        <v>0</v>
      </c>
      <c r="D657" s="4">
        <v>161</v>
      </c>
      <c r="E657" s="4">
        <v>509</v>
      </c>
      <c r="F657" s="4">
        <v>338</v>
      </c>
      <c r="G657" s="4" t="s">
        <v>48</v>
      </c>
      <c r="H657" s="4" t="s">
        <v>320</v>
      </c>
      <c r="I657" s="4" t="s">
        <v>378</v>
      </c>
      <c r="K657" s="4">
        <v>234</v>
      </c>
      <c r="L657" s="4">
        <v>397</v>
      </c>
      <c r="N657" s="4" t="s">
        <v>47</v>
      </c>
      <c r="O657" s="4">
        <v>83</v>
      </c>
      <c r="P657" s="4">
        <v>95</v>
      </c>
      <c r="Q657" s="4" t="s">
        <v>26</v>
      </c>
      <c r="S657" s="4">
        <v>593</v>
      </c>
      <c r="X657" s="4" t="s">
        <v>233</v>
      </c>
      <c r="AA657" s="4">
        <v>1557</v>
      </c>
      <c r="AB657" s="4" t="s">
        <v>227</v>
      </c>
      <c r="AD657" s="4">
        <v>357</v>
      </c>
      <c r="AE657" s="4">
        <v>248</v>
      </c>
      <c r="AG657" s="3" t="s">
        <v>1024</v>
      </c>
      <c r="AH657" s="4">
        <v>196</v>
      </c>
      <c r="AI657" s="4">
        <v>552</v>
      </c>
      <c r="AJ657" s="4" t="s">
        <v>9</v>
      </c>
      <c r="AK657" s="4">
        <v>69</v>
      </c>
      <c r="AL657" s="4">
        <v>7</v>
      </c>
      <c r="AM657" s="4">
        <v>1</v>
      </c>
      <c r="AN657" s="4" t="s">
        <v>1539</v>
      </c>
    </row>
    <row r="658" spans="1:40" x14ac:dyDescent="0.3">
      <c r="A658" s="4">
        <v>603</v>
      </c>
      <c r="B658" s="4">
        <v>2149</v>
      </c>
      <c r="C658" s="4">
        <v>289</v>
      </c>
      <c r="D658" s="4">
        <v>98</v>
      </c>
      <c r="E658" s="4">
        <v>383</v>
      </c>
      <c r="F658" s="4">
        <v>220</v>
      </c>
      <c r="G658" s="4" t="s">
        <v>49</v>
      </c>
      <c r="H658" s="4" t="s">
        <v>321</v>
      </c>
      <c r="I658" s="4" t="s">
        <v>21</v>
      </c>
      <c r="K658" s="4">
        <v>127</v>
      </c>
      <c r="L658" s="4">
        <v>317</v>
      </c>
      <c r="N658" s="4" t="s">
        <v>48</v>
      </c>
      <c r="O658" s="4">
        <v>1358</v>
      </c>
      <c r="P658" s="4">
        <v>188</v>
      </c>
      <c r="Q658" s="4" t="s">
        <v>47</v>
      </c>
      <c r="S658" s="4">
        <v>393</v>
      </c>
      <c r="X658" s="4">
        <v>561</v>
      </c>
      <c r="AA658" s="4">
        <v>631</v>
      </c>
      <c r="AB658" s="4" t="s">
        <v>21</v>
      </c>
      <c r="AD658" s="4">
        <v>190</v>
      </c>
      <c r="AE658" s="4">
        <v>0</v>
      </c>
      <c r="AG658" s="3" t="s">
        <v>186</v>
      </c>
      <c r="AH658" s="4">
        <v>45</v>
      </c>
      <c r="AI658" s="4">
        <v>412</v>
      </c>
      <c r="AJ658" s="4" t="s">
        <v>21</v>
      </c>
      <c r="AK658" s="4">
        <v>0</v>
      </c>
      <c r="AL658" s="4">
        <v>24</v>
      </c>
      <c r="AM658" s="4">
        <v>7</v>
      </c>
      <c r="AN658" s="4" t="s">
        <v>1540</v>
      </c>
    </row>
    <row r="659" spans="1:40" x14ac:dyDescent="0.3">
      <c r="A659" s="4">
        <v>257</v>
      </c>
      <c r="B659" s="4">
        <v>855</v>
      </c>
      <c r="C659" s="4">
        <v>207</v>
      </c>
      <c r="D659" s="4">
        <v>63</v>
      </c>
      <c r="E659" s="4">
        <v>126</v>
      </c>
      <c r="F659" s="4">
        <v>118</v>
      </c>
      <c r="G659" s="4" t="s">
        <v>231</v>
      </c>
      <c r="H659" s="4">
        <v>2</v>
      </c>
      <c r="I659" s="4" t="s">
        <v>26</v>
      </c>
      <c r="K659" s="4">
        <v>107</v>
      </c>
      <c r="L659" s="4">
        <v>1750</v>
      </c>
      <c r="N659" s="4" t="s">
        <v>49</v>
      </c>
      <c r="O659" s="4">
        <v>395</v>
      </c>
      <c r="P659" s="4">
        <v>1196</v>
      </c>
      <c r="Q659" s="4" t="s">
        <v>48</v>
      </c>
      <c r="S659" s="4">
        <v>200</v>
      </c>
      <c r="X659" s="4">
        <v>183</v>
      </c>
      <c r="AA659" s="4">
        <v>443</v>
      </c>
      <c r="AB659" s="4" t="s">
        <v>26</v>
      </c>
      <c r="AD659" s="4">
        <v>1662</v>
      </c>
      <c r="AE659" s="4">
        <v>1032</v>
      </c>
      <c r="AG659" s="4" t="s">
        <v>5</v>
      </c>
      <c r="AH659" s="4">
        <v>23</v>
      </c>
      <c r="AI659" s="4">
        <v>140</v>
      </c>
      <c r="AJ659" s="4" t="s">
        <v>26</v>
      </c>
      <c r="AK659" s="4">
        <v>470</v>
      </c>
      <c r="AL659" s="4">
        <v>122</v>
      </c>
      <c r="AM659" s="4">
        <v>0</v>
      </c>
      <c r="AN659" s="4" t="s">
        <v>1541</v>
      </c>
    </row>
    <row r="660" spans="1:40" x14ac:dyDescent="0.3">
      <c r="A660" s="4">
        <v>155</v>
      </c>
      <c r="B660" s="4">
        <v>570</v>
      </c>
      <c r="C660" s="4">
        <v>82</v>
      </c>
      <c r="D660" s="4">
        <v>0</v>
      </c>
      <c r="E660" s="4">
        <v>1299</v>
      </c>
      <c r="F660" s="4">
        <v>0</v>
      </c>
      <c r="G660" s="4" t="s">
        <v>21</v>
      </c>
      <c r="H660" s="4" t="s">
        <v>322</v>
      </c>
      <c r="I660" s="4" t="s">
        <v>47</v>
      </c>
      <c r="K660" s="4">
        <v>0</v>
      </c>
      <c r="L660" s="4">
        <v>586</v>
      </c>
      <c r="N660" s="4" t="s">
        <v>230</v>
      </c>
      <c r="O660" s="4">
        <v>288</v>
      </c>
      <c r="P660" s="4">
        <v>275</v>
      </c>
      <c r="Q660" s="4" t="s">
        <v>49</v>
      </c>
      <c r="S660" s="4">
        <v>1214</v>
      </c>
      <c r="X660" s="4">
        <v>123</v>
      </c>
      <c r="AA660" s="4">
        <v>188</v>
      </c>
      <c r="AB660" s="4" t="s">
        <v>47</v>
      </c>
      <c r="AD660" s="4">
        <v>541</v>
      </c>
      <c r="AE660" s="4">
        <v>810</v>
      </c>
      <c r="AG660" s="4" t="s">
        <v>1004</v>
      </c>
      <c r="AH660" s="4">
        <v>21</v>
      </c>
      <c r="AI660" s="4">
        <v>1856</v>
      </c>
      <c r="AJ660" s="4" t="s">
        <v>35</v>
      </c>
      <c r="AK660" s="4">
        <v>68</v>
      </c>
      <c r="AL660" s="4">
        <v>4</v>
      </c>
      <c r="AM660" s="4">
        <v>105</v>
      </c>
      <c r="AN660" s="4" t="s">
        <v>1542</v>
      </c>
    </row>
    <row r="661" spans="1:40" x14ac:dyDescent="0.3">
      <c r="A661" s="4">
        <v>102</v>
      </c>
      <c r="B661" s="4">
        <v>285</v>
      </c>
      <c r="C661" s="4">
        <v>0</v>
      </c>
      <c r="D661" s="4">
        <v>877</v>
      </c>
      <c r="E661" s="4">
        <v>502</v>
      </c>
      <c r="F661" s="4">
        <v>1062</v>
      </c>
      <c r="G661" s="4" t="s">
        <v>26</v>
      </c>
      <c r="H661" s="4" t="s">
        <v>9</v>
      </c>
      <c r="I661" s="4" t="s">
        <v>48</v>
      </c>
      <c r="K661" s="4">
        <v>447</v>
      </c>
      <c r="L661" s="4">
        <v>359</v>
      </c>
      <c r="N661" s="4" t="s">
        <v>21</v>
      </c>
      <c r="O661" s="4">
        <v>107</v>
      </c>
      <c r="P661" s="4">
        <v>183</v>
      </c>
      <c r="Q661" s="4" t="s">
        <v>233</v>
      </c>
      <c r="S661" s="4">
        <v>472</v>
      </c>
      <c r="X661" s="4">
        <v>60</v>
      </c>
      <c r="AA661" s="4">
        <v>254</v>
      </c>
      <c r="AB661" s="4" t="s">
        <v>48</v>
      </c>
      <c r="AD661" s="4">
        <v>371</v>
      </c>
      <c r="AE661" s="4">
        <v>222</v>
      </c>
      <c r="AG661" s="4" t="s">
        <v>1005</v>
      </c>
      <c r="AH661" s="4">
        <v>1</v>
      </c>
      <c r="AI661" s="4">
        <v>538</v>
      </c>
      <c r="AJ661" s="4" t="s">
        <v>36</v>
      </c>
      <c r="AK661" s="4">
        <v>54</v>
      </c>
      <c r="AL661" s="4">
        <v>815</v>
      </c>
      <c r="AM661" s="4">
        <v>49</v>
      </c>
      <c r="AN661" s="4" t="s">
        <v>9</v>
      </c>
    </row>
    <row r="662" spans="1:40" x14ac:dyDescent="0.3">
      <c r="A662" s="4">
        <v>603</v>
      </c>
      <c r="B662" s="4">
        <v>2149</v>
      </c>
      <c r="C662" s="4">
        <v>434</v>
      </c>
      <c r="D662" s="4">
        <v>361</v>
      </c>
      <c r="E662" s="4">
        <v>369</v>
      </c>
      <c r="F662" s="4">
        <v>677</v>
      </c>
      <c r="G662" s="4" t="s">
        <v>47</v>
      </c>
      <c r="H662" s="4" t="s">
        <v>323</v>
      </c>
      <c r="I662" s="4" t="s">
        <v>49</v>
      </c>
      <c r="K662" s="4">
        <v>248</v>
      </c>
      <c r="L662" s="4">
        <v>227</v>
      </c>
      <c r="N662" s="4" t="s">
        <v>26</v>
      </c>
      <c r="O662" s="4">
        <v>1358</v>
      </c>
      <c r="P662" s="4">
        <v>92</v>
      </c>
      <c r="Q662" s="4">
        <v>1691</v>
      </c>
      <c r="S662" s="4">
        <v>342</v>
      </c>
      <c r="X662" s="4">
        <v>2499</v>
      </c>
      <c r="AA662" s="4">
        <v>113</v>
      </c>
      <c r="AB662" s="4" t="s">
        <v>49</v>
      </c>
      <c r="AD662" s="4">
        <v>170</v>
      </c>
      <c r="AE662" s="4">
        <v>14356</v>
      </c>
      <c r="AG662" s="4" t="s">
        <v>1006</v>
      </c>
      <c r="AH662" s="4">
        <v>196</v>
      </c>
      <c r="AI662" s="4">
        <v>399</v>
      </c>
      <c r="AJ662" s="4" t="s">
        <v>37</v>
      </c>
      <c r="AK662" s="4">
        <v>14</v>
      </c>
      <c r="AL662" s="4">
        <v>241</v>
      </c>
      <c r="AM662" s="4">
        <v>3</v>
      </c>
      <c r="AN662" s="4" t="s">
        <v>1543</v>
      </c>
    </row>
    <row r="663" spans="1:40" x14ac:dyDescent="0.3">
      <c r="A663" s="4">
        <v>252</v>
      </c>
      <c r="B663" s="4">
        <v>857</v>
      </c>
      <c r="C663" s="4">
        <v>297</v>
      </c>
      <c r="D663" s="4">
        <v>516</v>
      </c>
      <c r="E663" s="4">
        <v>133</v>
      </c>
      <c r="F663" s="4">
        <v>385</v>
      </c>
      <c r="G663" s="4" t="s">
        <v>48</v>
      </c>
      <c r="H663" s="4" t="s">
        <v>9</v>
      </c>
      <c r="I663" s="4" t="s">
        <v>379</v>
      </c>
      <c r="K663" s="4">
        <v>199</v>
      </c>
      <c r="L663" s="4">
        <v>1750</v>
      </c>
      <c r="N663" s="4" t="s">
        <v>47</v>
      </c>
      <c r="O663" s="4">
        <v>391</v>
      </c>
      <c r="P663" s="4">
        <v>753</v>
      </c>
      <c r="Q663" s="4">
        <v>429</v>
      </c>
      <c r="S663" s="4">
        <v>130</v>
      </c>
      <c r="X663" s="4">
        <v>939</v>
      </c>
      <c r="AA663" s="4">
        <v>69</v>
      </c>
      <c r="AB663" s="4" t="s">
        <v>228</v>
      </c>
      <c r="AD663" s="4">
        <v>1662</v>
      </c>
      <c r="AE663" s="4">
        <v>7494</v>
      </c>
      <c r="AG663" s="4" t="s">
        <v>1007</v>
      </c>
      <c r="AH663" s="4">
        <v>43</v>
      </c>
      <c r="AI663" s="4">
        <v>139</v>
      </c>
      <c r="AJ663" s="4" t="s">
        <v>38</v>
      </c>
      <c r="AK663" s="4">
        <v>233</v>
      </c>
      <c r="AL663" s="4">
        <v>223</v>
      </c>
      <c r="AM663" s="4">
        <v>46</v>
      </c>
      <c r="AN663" s="4" t="s">
        <v>1544</v>
      </c>
    </row>
    <row r="664" spans="1:40" x14ac:dyDescent="0.3">
      <c r="A664" s="4">
        <v>153</v>
      </c>
      <c r="B664" s="4">
        <v>590</v>
      </c>
      <c r="C664" s="4">
        <v>137</v>
      </c>
      <c r="D664" s="4">
        <v>0</v>
      </c>
      <c r="E664" s="4">
        <v>1974</v>
      </c>
      <c r="F664" s="4">
        <v>0</v>
      </c>
      <c r="G664" s="4" t="s">
        <v>49</v>
      </c>
      <c r="H664" s="4" t="s">
        <v>324</v>
      </c>
      <c r="I664" s="4">
        <v>1810</v>
      </c>
      <c r="K664" s="4">
        <v>0</v>
      </c>
      <c r="L664" s="4">
        <v>590</v>
      </c>
      <c r="N664" s="4" t="s">
        <v>48</v>
      </c>
      <c r="O664" s="4">
        <v>284</v>
      </c>
      <c r="P664" s="4">
        <v>207</v>
      </c>
      <c r="Q664" s="4">
        <v>275</v>
      </c>
      <c r="S664" s="4">
        <v>1214</v>
      </c>
      <c r="X664" s="4">
        <v>622</v>
      </c>
      <c r="AA664" s="4">
        <v>44</v>
      </c>
      <c r="AB664" s="4">
        <v>1465</v>
      </c>
      <c r="AD664" s="4">
        <v>539</v>
      </c>
      <c r="AE664" s="4">
        <v>5641</v>
      </c>
      <c r="AG664" s="4" t="s">
        <v>1008</v>
      </c>
      <c r="AH664" s="4">
        <v>33</v>
      </c>
      <c r="AI664" s="4">
        <v>3256</v>
      </c>
      <c r="AJ664" s="4" t="s">
        <v>31</v>
      </c>
      <c r="AK664" s="4">
        <v>37</v>
      </c>
      <c r="AL664" s="4">
        <v>18</v>
      </c>
      <c r="AM664" s="4">
        <v>0</v>
      </c>
      <c r="AN664" s="4" t="s">
        <v>1545</v>
      </c>
    </row>
    <row r="665" spans="1:40" x14ac:dyDescent="0.3">
      <c r="A665" s="4">
        <v>99</v>
      </c>
      <c r="B665" s="4">
        <v>267</v>
      </c>
      <c r="C665" s="4">
        <v>0</v>
      </c>
      <c r="D665" s="4">
        <v>842</v>
      </c>
      <c r="E665" s="4">
        <v>650</v>
      </c>
      <c r="F665" s="4">
        <v>1063</v>
      </c>
      <c r="G665" s="4" t="s">
        <v>233</v>
      </c>
      <c r="H665" s="4" t="s">
        <v>17</v>
      </c>
      <c r="I665" s="4">
        <v>630</v>
      </c>
      <c r="K665" s="4">
        <v>413</v>
      </c>
      <c r="L665" s="4">
        <v>369</v>
      </c>
      <c r="N665" s="4" t="s">
        <v>49</v>
      </c>
      <c r="O665" s="4">
        <v>107</v>
      </c>
      <c r="P665" s="4">
        <v>63</v>
      </c>
      <c r="Q665" s="4">
        <v>154</v>
      </c>
      <c r="S665" s="4">
        <v>465</v>
      </c>
      <c r="X665" s="4">
        <v>317</v>
      </c>
      <c r="AA665" s="4">
        <v>254</v>
      </c>
      <c r="AB665" s="4">
        <v>477</v>
      </c>
      <c r="AD665" s="4">
        <v>357</v>
      </c>
      <c r="AE665" s="4">
        <v>1853</v>
      </c>
      <c r="AG665" s="4" t="s">
        <v>1009</v>
      </c>
      <c r="AH665" s="4">
        <v>10</v>
      </c>
      <c r="AI665" s="4">
        <v>1101</v>
      </c>
      <c r="AJ665" s="4" t="s">
        <v>39</v>
      </c>
      <c r="AK665" s="4">
        <v>36</v>
      </c>
      <c r="AL665" s="4">
        <v>296</v>
      </c>
      <c r="AM665" s="4">
        <v>63</v>
      </c>
      <c r="AN665" s="4" t="s">
        <v>9</v>
      </c>
    </row>
    <row r="666" spans="1:40" x14ac:dyDescent="0.3">
      <c r="A666" s="4">
        <v>0</v>
      </c>
      <c r="B666" s="4">
        <v>4668</v>
      </c>
      <c r="C666" s="4">
        <v>438</v>
      </c>
      <c r="D666" s="4">
        <v>606</v>
      </c>
      <c r="E666" s="4">
        <v>465</v>
      </c>
      <c r="F666" s="4">
        <v>643</v>
      </c>
      <c r="G666" s="4">
        <v>1914</v>
      </c>
      <c r="H666" s="4" t="s">
        <v>325</v>
      </c>
      <c r="I666" s="4">
        <v>264</v>
      </c>
      <c r="K666" s="4">
        <v>231</v>
      </c>
      <c r="L666" s="4">
        <v>221</v>
      </c>
      <c r="N666" s="4" t="s">
        <v>231</v>
      </c>
      <c r="O666" s="4">
        <v>1296</v>
      </c>
      <c r="P666" s="4">
        <v>144</v>
      </c>
      <c r="Q666" s="4">
        <v>1691</v>
      </c>
      <c r="S666" s="4">
        <v>321</v>
      </c>
      <c r="X666" s="4">
        <v>1869</v>
      </c>
      <c r="AA666" s="4">
        <v>113</v>
      </c>
      <c r="AB666" s="4">
        <v>300</v>
      </c>
      <c r="AD666" s="4">
        <v>182</v>
      </c>
      <c r="AE666" s="4">
        <v>14356</v>
      </c>
      <c r="AG666" s="4" t="s">
        <v>1010</v>
      </c>
      <c r="AH666" s="4">
        <v>68</v>
      </c>
      <c r="AI666" s="4">
        <v>777</v>
      </c>
      <c r="AJ666" s="4" t="s">
        <v>21</v>
      </c>
      <c r="AK666" s="4">
        <v>1</v>
      </c>
      <c r="AL666" s="4">
        <v>140</v>
      </c>
      <c r="AM666" s="4">
        <v>28</v>
      </c>
      <c r="AN666" s="4" t="s">
        <v>1546</v>
      </c>
    </row>
    <row r="667" spans="1:40" x14ac:dyDescent="0.3">
      <c r="A667" s="4">
        <v>1387</v>
      </c>
      <c r="B667" s="4">
        <v>1664</v>
      </c>
      <c r="C667" s="4">
        <v>312</v>
      </c>
      <c r="D667" s="4">
        <v>236</v>
      </c>
      <c r="E667" s="4">
        <v>185</v>
      </c>
      <c r="F667" s="4">
        <v>420</v>
      </c>
      <c r="G667" s="4">
        <v>532</v>
      </c>
      <c r="H667" s="4" t="s">
        <v>326</v>
      </c>
      <c r="I667" s="4">
        <v>366</v>
      </c>
      <c r="K667" s="4">
        <v>182</v>
      </c>
      <c r="L667" s="4">
        <v>4078</v>
      </c>
      <c r="N667" s="4">
        <v>1287</v>
      </c>
      <c r="O667" s="4">
        <v>373</v>
      </c>
      <c r="P667" s="4">
        <v>753</v>
      </c>
      <c r="Q667" s="4">
        <v>429</v>
      </c>
      <c r="S667" s="4">
        <v>144</v>
      </c>
      <c r="X667" s="4">
        <v>740</v>
      </c>
      <c r="AA667" s="4">
        <v>71</v>
      </c>
      <c r="AB667" s="4">
        <v>177</v>
      </c>
      <c r="AD667" s="4">
        <v>2310</v>
      </c>
      <c r="AE667" s="4">
        <v>7819</v>
      </c>
      <c r="AG667" s="4" t="s">
        <v>17</v>
      </c>
      <c r="AH667" s="4">
        <v>17</v>
      </c>
      <c r="AI667" s="4">
        <v>324</v>
      </c>
      <c r="AJ667" s="4" t="s">
        <v>26</v>
      </c>
      <c r="AK667" s="4">
        <v>233</v>
      </c>
      <c r="AL667" s="4">
        <v>18</v>
      </c>
      <c r="AM667" s="4">
        <v>9</v>
      </c>
      <c r="AN667" s="4" t="s">
        <v>1547</v>
      </c>
    </row>
    <row r="668" spans="1:40" x14ac:dyDescent="0.3">
      <c r="A668" s="4">
        <v>942</v>
      </c>
      <c r="B668" s="4">
        <v>1190</v>
      </c>
      <c r="C668" s="4">
        <v>126</v>
      </c>
      <c r="D668" s="4">
        <v>0</v>
      </c>
      <c r="E668" s="4">
        <v>1974</v>
      </c>
      <c r="F668" s="4">
        <v>0</v>
      </c>
      <c r="G668" s="4">
        <v>287</v>
      </c>
      <c r="H668" s="4" t="s">
        <v>327</v>
      </c>
      <c r="I668" s="4">
        <v>1810</v>
      </c>
      <c r="K668" s="4">
        <v>12941</v>
      </c>
      <c r="L668" s="4">
        <v>412</v>
      </c>
      <c r="N668" s="4">
        <v>406</v>
      </c>
      <c r="O668" s="4">
        <v>241</v>
      </c>
      <c r="P668" s="4">
        <v>193</v>
      </c>
      <c r="Q668" s="4">
        <v>259</v>
      </c>
      <c r="S668" s="4">
        <v>1683</v>
      </c>
      <c r="X668" s="4">
        <v>525</v>
      </c>
      <c r="AA668" s="4">
        <v>42</v>
      </c>
      <c r="AB668" s="4">
        <v>1465</v>
      </c>
      <c r="AD668" s="4">
        <v>780</v>
      </c>
      <c r="AE668" s="4">
        <v>6152</v>
      </c>
      <c r="AG668" s="4" t="s">
        <v>1011</v>
      </c>
      <c r="AH668" s="4">
        <v>13</v>
      </c>
      <c r="AI668" s="4">
        <v>3256</v>
      </c>
      <c r="AJ668" s="4" t="s">
        <v>1106</v>
      </c>
      <c r="AK668" s="4">
        <v>41</v>
      </c>
      <c r="AL668" s="4">
        <v>2</v>
      </c>
      <c r="AM668" s="4">
        <v>0</v>
      </c>
      <c r="AN668" s="4" t="s">
        <v>9</v>
      </c>
    </row>
    <row r="669" spans="1:40" x14ac:dyDescent="0.3">
      <c r="A669" s="4">
        <v>445</v>
      </c>
      <c r="B669" s="4">
        <v>474</v>
      </c>
      <c r="C669" s="4">
        <v>12427</v>
      </c>
      <c r="D669" s="4">
        <v>407</v>
      </c>
      <c r="E669" s="4">
        <v>633</v>
      </c>
      <c r="F669" s="4">
        <v>177</v>
      </c>
      <c r="G669" s="4">
        <v>245</v>
      </c>
      <c r="H669" s="4" t="s">
        <v>17</v>
      </c>
      <c r="I669" s="4">
        <v>606</v>
      </c>
      <c r="K669" s="4">
        <v>7460</v>
      </c>
      <c r="L669" s="4">
        <v>294</v>
      </c>
      <c r="N669" s="4">
        <v>299</v>
      </c>
      <c r="O669" s="4">
        <v>132</v>
      </c>
      <c r="P669" s="4">
        <v>135</v>
      </c>
      <c r="Q669" s="4">
        <v>170</v>
      </c>
      <c r="S669" s="4">
        <v>529</v>
      </c>
      <c r="X669" s="4">
        <v>215</v>
      </c>
      <c r="AA669" s="4">
        <v>1806</v>
      </c>
      <c r="AB669" s="4">
        <v>480</v>
      </c>
      <c r="AD669" s="4">
        <v>431</v>
      </c>
      <c r="AE669" s="4">
        <v>1667</v>
      </c>
      <c r="AG669" s="4" t="s">
        <v>1012</v>
      </c>
      <c r="AH669" s="4">
        <v>4</v>
      </c>
      <c r="AI669" s="4">
        <v>1092</v>
      </c>
      <c r="AJ669" s="4" t="s">
        <v>1107</v>
      </c>
      <c r="AK669" s="4">
        <v>29</v>
      </c>
      <c r="AL669" s="4">
        <v>1</v>
      </c>
      <c r="AM669" s="4">
        <v>0</v>
      </c>
      <c r="AN669" s="4" t="s">
        <v>1548</v>
      </c>
    </row>
    <row r="670" spans="1:40" ht="18" x14ac:dyDescent="0.35">
      <c r="A670" s="4">
        <v>0</v>
      </c>
      <c r="B670" s="4">
        <v>4668</v>
      </c>
      <c r="C670" s="4">
        <v>4883</v>
      </c>
      <c r="D670" s="4">
        <v>229</v>
      </c>
      <c r="E670" s="4">
        <v>432</v>
      </c>
      <c r="F670" s="4">
        <v>98</v>
      </c>
      <c r="G670" s="4">
        <v>1914</v>
      </c>
      <c r="H670" s="4" t="s">
        <v>328</v>
      </c>
      <c r="I670" s="4">
        <v>340</v>
      </c>
      <c r="K670" s="4">
        <v>4267</v>
      </c>
      <c r="L670" s="4">
        <v>118</v>
      </c>
      <c r="N670" s="4">
        <v>107</v>
      </c>
      <c r="O670" s="4">
        <v>1296</v>
      </c>
      <c r="P670" s="4">
        <v>58</v>
      </c>
      <c r="Q670" s="4">
        <v>1905</v>
      </c>
      <c r="S670" s="4">
        <v>371</v>
      </c>
      <c r="X670" s="4">
        <v>1830</v>
      </c>
      <c r="AA670" s="4">
        <v>617</v>
      </c>
      <c r="AB670" s="4">
        <v>312</v>
      </c>
      <c r="AD670" s="4">
        <v>349</v>
      </c>
      <c r="AE670" s="1" t="s">
        <v>0</v>
      </c>
      <c r="AG670" s="4" t="s">
        <v>11</v>
      </c>
      <c r="AH670" s="4">
        <v>0</v>
      </c>
      <c r="AI670" s="4">
        <v>742</v>
      </c>
      <c r="AJ670" s="4" t="s">
        <v>31</v>
      </c>
      <c r="AK670" s="4">
        <v>12</v>
      </c>
      <c r="AL670" s="4">
        <v>119</v>
      </c>
      <c r="AM670" s="4">
        <v>19</v>
      </c>
      <c r="AN670" s="4" t="s">
        <v>9</v>
      </c>
    </row>
    <row r="671" spans="1:40" ht="18" x14ac:dyDescent="0.35">
      <c r="A671" s="4">
        <v>1342</v>
      </c>
      <c r="B671" s="4">
        <v>1658</v>
      </c>
      <c r="C671" s="4">
        <v>3429</v>
      </c>
      <c r="D671" s="4">
        <v>178</v>
      </c>
      <c r="E671" s="4">
        <v>201</v>
      </c>
      <c r="F671" s="4">
        <v>79</v>
      </c>
      <c r="G671" s="4">
        <v>544</v>
      </c>
      <c r="H671" s="4" t="s">
        <v>19</v>
      </c>
      <c r="I671" s="4">
        <v>266</v>
      </c>
      <c r="K671" s="4">
        <v>3193</v>
      </c>
      <c r="L671" s="4">
        <v>4078</v>
      </c>
      <c r="N671" s="4">
        <v>1287</v>
      </c>
      <c r="O671" s="4">
        <v>370</v>
      </c>
      <c r="P671" s="4">
        <v>1096</v>
      </c>
      <c r="Q671" s="4">
        <v>417</v>
      </c>
      <c r="S671" s="4">
        <v>158</v>
      </c>
      <c r="X671" s="4">
        <v>727</v>
      </c>
      <c r="AA671" s="4">
        <v>433</v>
      </c>
      <c r="AB671" s="4">
        <v>168</v>
      </c>
      <c r="AD671" s="4">
        <v>2310</v>
      </c>
      <c r="AE671" s="2">
        <v>41219</v>
      </c>
      <c r="AG671" s="4" t="s">
        <v>1013</v>
      </c>
      <c r="AH671" s="4">
        <v>68</v>
      </c>
      <c r="AI671" s="4">
        <v>350</v>
      </c>
      <c r="AJ671" s="4" t="s">
        <v>1108</v>
      </c>
      <c r="AK671" s="4">
        <v>1789</v>
      </c>
      <c r="AL671" s="4">
        <v>0</v>
      </c>
      <c r="AM671" s="4">
        <v>0</v>
      </c>
      <c r="AN671" s="4" t="s">
        <v>1549</v>
      </c>
    </row>
    <row r="672" spans="1:40" ht="18" x14ac:dyDescent="0.35">
      <c r="A672" s="4">
        <v>956</v>
      </c>
      <c r="B672" s="4">
        <v>1201</v>
      </c>
      <c r="C672" s="4">
        <v>1454</v>
      </c>
      <c r="D672" s="4">
        <v>0</v>
      </c>
      <c r="E672" s="4">
        <v>556</v>
      </c>
      <c r="F672" s="4">
        <v>0</v>
      </c>
      <c r="G672" s="4">
        <v>326</v>
      </c>
      <c r="H672" s="4" t="s">
        <v>20</v>
      </c>
      <c r="I672" s="4">
        <v>1454</v>
      </c>
      <c r="K672" s="4">
        <v>12941</v>
      </c>
      <c r="L672" s="4">
        <v>416</v>
      </c>
      <c r="N672" s="4">
        <v>406</v>
      </c>
      <c r="O672" s="4">
        <v>248</v>
      </c>
      <c r="P672" s="4">
        <v>373</v>
      </c>
      <c r="Q672" s="4">
        <v>281</v>
      </c>
      <c r="S672" s="4">
        <v>1683</v>
      </c>
      <c r="X672" s="4">
        <v>492</v>
      </c>
      <c r="AA672" s="4">
        <v>184</v>
      </c>
      <c r="AB672" s="4">
        <v>370</v>
      </c>
      <c r="AD672" s="4">
        <v>785</v>
      </c>
      <c r="AE672" s="1" t="s">
        <v>1</v>
      </c>
      <c r="AG672" s="4" t="s">
        <v>1014</v>
      </c>
      <c r="AH672" s="4">
        <v>15</v>
      </c>
      <c r="AI672" s="4">
        <v>135</v>
      </c>
      <c r="AJ672" s="4">
        <v>314</v>
      </c>
      <c r="AK672" s="4">
        <v>583</v>
      </c>
      <c r="AL672" s="4">
        <v>296</v>
      </c>
      <c r="AM672" s="4">
        <v>63</v>
      </c>
      <c r="AN672" s="4" t="s">
        <v>1550</v>
      </c>
    </row>
    <row r="673" spans="1:40" x14ac:dyDescent="0.3">
      <c r="A673" s="4">
        <v>386</v>
      </c>
      <c r="B673" s="4">
        <v>457</v>
      </c>
      <c r="C673" s="4">
        <v>12427</v>
      </c>
      <c r="D673" s="4">
        <v>396</v>
      </c>
      <c r="E673" s="4">
        <v>219</v>
      </c>
      <c r="F673" s="4">
        <v>182</v>
      </c>
      <c r="G673" s="4">
        <v>218</v>
      </c>
      <c r="H673" s="4" t="s">
        <v>21</v>
      </c>
      <c r="I673" s="4">
        <v>543</v>
      </c>
      <c r="K673" s="4">
        <v>7013</v>
      </c>
      <c r="L673" s="4">
        <v>298</v>
      </c>
      <c r="N673" s="4">
        <v>300</v>
      </c>
      <c r="O673" s="4">
        <v>122</v>
      </c>
      <c r="P673" s="4">
        <v>117</v>
      </c>
      <c r="Q673" s="4">
        <v>136</v>
      </c>
      <c r="S673" s="4">
        <v>530</v>
      </c>
      <c r="X673" s="4">
        <v>235</v>
      </c>
      <c r="AA673" s="4">
        <v>1806</v>
      </c>
      <c r="AB673" s="4">
        <v>88</v>
      </c>
      <c r="AD673" s="4">
        <v>412</v>
      </c>
      <c r="AE673" s="3" t="s">
        <v>2</v>
      </c>
      <c r="AG673" s="4" t="s">
        <v>1015</v>
      </c>
      <c r="AH673" s="4">
        <v>12</v>
      </c>
      <c r="AI673" s="4">
        <v>52</v>
      </c>
      <c r="AJ673" s="4">
        <v>112</v>
      </c>
      <c r="AK673" s="4">
        <v>563</v>
      </c>
      <c r="AL673" s="4">
        <v>135</v>
      </c>
      <c r="AM673" s="4">
        <v>28</v>
      </c>
      <c r="AN673" s="4" t="s">
        <v>1551</v>
      </c>
    </row>
    <row r="674" spans="1:40" x14ac:dyDescent="0.3">
      <c r="A674" s="4">
        <v>0</v>
      </c>
      <c r="B674" s="4">
        <v>1112</v>
      </c>
      <c r="C674" s="4">
        <v>4889</v>
      </c>
      <c r="D674" s="4">
        <v>258</v>
      </c>
      <c r="E674" s="4">
        <v>145</v>
      </c>
      <c r="F674" s="4">
        <v>95</v>
      </c>
      <c r="G674" s="4">
        <v>1742</v>
      </c>
      <c r="H674" s="4" t="s">
        <v>26</v>
      </c>
      <c r="I674" s="4">
        <v>240</v>
      </c>
      <c r="K674" s="4">
        <v>4001</v>
      </c>
      <c r="L674" s="4">
        <v>118</v>
      </c>
      <c r="N674" s="4">
        <v>106</v>
      </c>
      <c r="O674" s="4">
        <v>3253</v>
      </c>
      <c r="P674" s="4">
        <v>256</v>
      </c>
      <c r="Q674" s="4">
        <v>1905</v>
      </c>
      <c r="S674" s="4">
        <v>367</v>
      </c>
      <c r="X674" s="4">
        <v>1810</v>
      </c>
      <c r="AA674" s="4">
        <v>615</v>
      </c>
      <c r="AB674" s="4">
        <v>51</v>
      </c>
      <c r="AD674" s="4">
        <v>373</v>
      </c>
      <c r="AE674" s="3" t="s">
        <v>944</v>
      </c>
      <c r="AG674" s="4" t="s">
        <v>17</v>
      </c>
      <c r="AH674" s="4">
        <v>3</v>
      </c>
      <c r="AI674" s="4">
        <v>37</v>
      </c>
      <c r="AJ674" s="4">
        <v>29</v>
      </c>
      <c r="AK674" s="4">
        <v>20</v>
      </c>
      <c r="AL674" s="4">
        <v>133</v>
      </c>
      <c r="AM674" s="4">
        <v>5</v>
      </c>
      <c r="AN674" s="4" t="s">
        <v>11</v>
      </c>
    </row>
    <row r="675" spans="1:40" x14ac:dyDescent="0.3">
      <c r="A675" s="4">
        <v>262</v>
      </c>
      <c r="B675" s="4">
        <v>456</v>
      </c>
      <c r="C675" s="4">
        <v>3492</v>
      </c>
      <c r="D675" s="4">
        <v>138</v>
      </c>
      <c r="E675" s="4">
        <v>74</v>
      </c>
      <c r="F675" s="4">
        <v>87</v>
      </c>
      <c r="G675" s="4">
        <v>502</v>
      </c>
      <c r="H675" s="4" t="s">
        <v>47</v>
      </c>
      <c r="I675" s="4">
        <v>303</v>
      </c>
      <c r="K675" s="4">
        <v>3012</v>
      </c>
      <c r="L675" s="4">
        <v>2755</v>
      </c>
      <c r="N675" s="4">
        <v>2248</v>
      </c>
      <c r="O675" s="4">
        <v>1031</v>
      </c>
      <c r="P675" s="4">
        <v>1096</v>
      </c>
      <c r="Q675" s="4">
        <v>412</v>
      </c>
      <c r="S675" s="4">
        <v>163</v>
      </c>
      <c r="X675" s="4">
        <v>600</v>
      </c>
      <c r="AA675" s="4">
        <v>432</v>
      </c>
      <c r="AB675" s="4">
        <v>37</v>
      </c>
      <c r="AD675" s="4">
        <v>1217</v>
      </c>
      <c r="AE675" s="3" t="s">
        <v>57</v>
      </c>
      <c r="AG675" s="4" t="s">
        <v>1016</v>
      </c>
      <c r="AH675" s="4">
        <v>3477</v>
      </c>
      <c r="AI675" s="4">
        <v>15</v>
      </c>
      <c r="AJ675" s="4">
        <v>2</v>
      </c>
      <c r="AK675" s="4">
        <v>1789</v>
      </c>
      <c r="AL675" s="4">
        <v>2</v>
      </c>
      <c r="AM675" s="4">
        <v>22</v>
      </c>
      <c r="AN675" s="4" t="s">
        <v>1552</v>
      </c>
    </row>
    <row r="676" spans="1:40" ht="18" x14ac:dyDescent="0.35">
      <c r="A676" s="4">
        <v>178</v>
      </c>
      <c r="B676" s="4">
        <v>262</v>
      </c>
      <c r="C676" s="4">
        <v>1397</v>
      </c>
      <c r="D676" s="4">
        <v>0</v>
      </c>
      <c r="E676" s="4">
        <v>556</v>
      </c>
      <c r="F676" s="4">
        <v>0</v>
      </c>
      <c r="G676" s="4">
        <v>300</v>
      </c>
      <c r="H676" s="4" t="s">
        <v>48</v>
      </c>
      <c r="I676" s="4">
        <v>1454</v>
      </c>
      <c r="K676" s="1" t="s">
        <v>0</v>
      </c>
      <c r="L676" s="4">
        <v>804</v>
      </c>
      <c r="N676" s="4">
        <v>685</v>
      </c>
      <c r="O676" s="4">
        <v>726</v>
      </c>
      <c r="P676" s="4">
        <v>349</v>
      </c>
      <c r="Q676" s="4">
        <v>249</v>
      </c>
      <c r="S676" s="4">
        <v>1812</v>
      </c>
      <c r="X676" s="4">
        <v>398</v>
      </c>
      <c r="AA676" s="4">
        <v>183</v>
      </c>
      <c r="AB676" s="4">
        <v>370</v>
      </c>
      <c r="AD676" s="4">
        <v>372</v>
      </c>
      <c r="AE676" s="4" t="s">
        <v>5</v>
      </c>
      <c r="AG676" s="4" t="s">
        <v>19</v>
      </c>
      <c r="AH676" s="4">
        <v>1578</v>
      </c>
      <c r="AI676" s="4">
        <v>135</v>
      </c>
      <c r="AJ676" s="4">
        <v>2</v>
      </c>
      <c r="AK676" s="4">
        <v>648</v>
      </c>
      <c r="AL676" s="4">
        <v>414</v>
      </c>
      <c r="AM676" s="4">
        <v>1</v>
      </c>
      <c r="AN676" s="4" t="s">
        <v>9</v>
      </c>
    </row>
    <row r="677" spans="1:40" ht="18" x14ac:dyDescent="0.35">
      <c r="A677" s="4">
        <v>84</v>
      </c>
      <c r="B677" s="4">
        <v>194</v>
      </c>
      <c r="D677" s="4">
        <v>732</v>
      </c>
      <c r="E677" s="4">
        <v>216</v>
      </c>
      <c r="F677" s="4">
        <v>2</v>
      </c>
      <c r="G677" s="4">
        <v>202</v>
      </c>
      <c r="H677" s="4" t="s">
        <v>49</v>
      </c>
      <c r="I677" s="4">
        <v>526</v>
      </c>
      <c r="K677" s="2">
        <v>41219</v>
      </c>
      <c r="L677" s="4">
        <v>494</v>
      </c>
      <c r="N677" s="4">
        <v>454</v>
      </c>
      <c r="O677" s="4">
        <v>305</v>
      </c>
      <c r="P677" s="4">
        <v>247</v>
      </c>
      <c r="Q677" s="4">
        <v>163</v>
      </c>
      <c r="S677" s="4">
        <v>732</v>
      </c>
      <c r="X677" s="4">
        <v>202</v>
      </c>
      <c r="AA677" s="4">
        <v>2755</v>
      </c>
      <c r="AB677" s="4">
        <v>90</v>
      </c>
      <c r="AD677" s="4">
        <v>194</v>
      </c>
      <c r="AE677" s="4" t="s">
        <v>945</v>
      </c>
      <c r="AG677" s="4" t="s">
        <v>20</v>
      </c>
      <c r="AH677" s="4">
        <v>876</v>
      </c>
      <c r="AI677" s="4">
        <v>52</v>
      </c>
      <c r="AJ677" s="4">
        <v>79</v>
      </c>
      <c r="AK677" s="4">
        <v>464</v>
      </c>
      <c r="AL677" s="4">
        <v>171</v>
      </c>
      <c r="AM677" s="4">
        <v>98</v>
      </c>
      <c r="AN677" s="4" t="s">
        <v>1553</v>
      </c>
    </row>
    <row r="678" spans="1:40" ht="18" x14ac:dyDescent="0.35">
      <c r="A678" s="4">
        <v>0</v>
      </c>
      <c r="B678" s="4">
        <v>1112</v>
      </c>
      <c r="D678" s="4">
        <v>273</v>
      </c>
      <c r="E678" s="4">
        <v>142</v>
      </c>
      <c r="F678" s="4">
        <v>1</v>
      </c>
      <c r="G678" s="4">
        <v>1742</v>
      </c>
      <c r="H678" s="4" t="s">
        <v>55</v>
      </c>
      <c r="I678" s="4">
        <v>312</v>
      </c>
      <c r="K678" s="1" t="s">
        <v>1</v>
      </c>
      <c r="L678" s="4">
        <v>310</v>
      </c>
      <c r="N678" s="4">
        <v>231</v>
      </c>
      <c r="O678" s="4">
        <v>3253</v>
      </c>
      <c r="P678" s="4">
        <v>102</v>
      </c>
      <c r="Q678" s="4">
        <v>1854</v>
      </c>
      <c r="S678" s="4">
        <v>551</v>
      </c>
      <c r="X678" s="4">
        <v>1426</v>
      </c>
      <c r="AA678" s="4">
        <v>1095</v>
      </c>
      <c r="AB678" s="4">
        <v>52</v>
      </c>
      <c r="AD678" s="4">
        <v>178</v>
      </c>
      <c r="AE678" s="4" t="s">
        <v>11</v>
      </c>
      <c r="AG678" s="4" t="s">
        <v>21</v>
      </c>
      <c r="AH678" s="4">
        <v>700</v>
      </c>
      <c r="AI678" s="4">
        <v>40</v>
      </c>
      <c r="AJ678" s="4">
        <v>0</v>
      </c>
      <c r="AK678" s="4">
        <v>184</v>
      </c>
      <c r="AL678" s="4">
        <v>25</v>
      </c>
      <c r="AM678" s="4">
        <v>14</v>
      </c>
      <c r="AN678" s="4" t="s">
        <v>1554</v>
      </c>
    </row>
    <row r="679" spans="1:40" x14ac:dyDescent="0.3">
      <c r="A679" s="4">
        <v>225</v>
      </c>
      <c r="B679" s="4">
        <v>456</v>
      </c>
      <c r="D679" s="4">
        <v>459</v>
      </c>
      <c r="E679" s="4">
        <v>74</v>
      </c>
      <c r="F679" s="4">
        <v>1</v>
      </c>
      <c r="G679" s="4">
        <v>510</v>
      </c>
      <c r="H679" s="4" t="s">
        <v>21</v>
      </c>
      <c r="I679" s="4">
        <v>214</v>
      </c>
      <c r="K679" s="3" t="s">
        <v>2</v>
      </c>
      <c r="L679" s="4">
        <v>2755</v>
      </c>
      <c r="N679" s="4">
        <v>2248</v>
      </c>
      <c r="O679" s="4">
        <v>1027</v>
      </c>
      <c r="P679" s="4">
        <v>1516</v>
      </c>
      <c r="Q679" s="4">
        <v>579</v>
      </c>
      <c r="S679" s="4">
        <v>181</v>
      </c>
      <c r="X679" s="4">
        <v>479</v>
      </c>
      <c r="AA679" s="4">
        <v>777</v>
      </c>
      <c r="AB679" s="4">
        <v>38</v>
      </c>
      <c r="AD679" s="4">
        <v>1217</v>
      </c>
      <c r="AE679" s="4" t="s">
        <v>946</v>
      </c>
      <c r="AG679" s="4" t="s">
        <v>26</v>
      </c>
      <c r="AH679" s="4">
        <v>2</v>
      </c>
      <c r="AI679" s="4">
        <v>12</v>
      </c>
      <c r="AJ679" s="4">
        <v>314</v>
      </c>
      <c r="AK679" s="4">
        <v>1945</v>
      </c>
      <c r="AL679" s="4">
        <v>1</v>
      </c>
      <c r="AM679" s="4">
        <v>4</v>
      </c>
      <c r="AN679" s="4" t="s">
        <v>23</v>
      </c>
    </row>
    <row r="680" spans="1:40" x14ac:dyDescent="0.3">
      <c r="A680" s="4">
        <v>148</v>
      </c>
      <c r="B680" s="4">
        <v>271</v>
      </c>
      <c r="D680" s="4">
        <v>0</v>
      </c>
      <c r="E680" s="4">
        <v>349</v>
      </c>
      <c r="F680" s="4">
        <v>0</v>
      </c>
      <c r="G680" s="4">
        <v>317</v>
      </c>
      <c r="H680" s="4" t="s">
        <v>26</v>
      </c>
      <c r="I680" s="4">
        <v>2082</v>
      </c>
      <c r="K680" s="3" t="s">
        <v>412</v>
      </c>
      <c r="L680" s="4">
        <v>803</v>
      </c>
      <c r="N680" s="4">
        <v>688</v>
      </c>
      <c r="O680" s="4">
        <v>719</v>
      </c>
      <c r="P680" s="4">
        <v>664</v>
      </c>
      <c r="Q680" s="4">
        <v>405</v>
      </c>
      <c r="S680" s="4">
        <v>1812</v>
      </c>
      <c r="X680" s="4">
        <v>325</v>
      </c>
      <c r="AA680" s="4">
        <v>318</v>
      </c>
      <c r="AB680" s="4">
        <v>174</v>
      </c>
      <c r="AD680" s="4">
        <v>372</v>
      </c>
      <c r="AE680" s="4" t="s">
        <v>23</v>
      </c>
      <c r="AG680" s="4" t="s">
        <v>47</v>
      </c>
      <c r="AH680" s="4">
        <v>3477</v>
      </c>
      <c r="AI680" s="4">
        <v>136</v>
      </c>
      <c r="AJ680" s="4">
        <v>113</v>
      </c>
      <c r="AK680" s="4">
        <v>551</v>
      </c>
      <c r="AL680" s="4">
        <v>1</v>
      </c>
      <c r="AM680" s="4">
        <v>0</v>
      </c>
      <c r="AN680" s="4" t="s">
        <v>1555</v>
      </c>
    </row>
    <row r="681" spans="1:40" x14ac:dyDescent="0.3">
      <c r="A681" s="4">
        <v>77</v>
      </c>
      <c r="B681" s="4">
        <v>185</v>
      </c>
      <c r="D681" s="4">
        <v>714</v>
      </c>
      <c r="E681" s="4">
        <v>139</v>
      </c>
      <c r="F681" s="4">
        <v>2</v>
      </c>
      <c r="G681" s="4">
        <v>193</v>
      </c>
      <c r="H681" s="4" t="s">
        <v>47</v>
      </c>
      <c r="I681" s="4">
        <v>587</v>
      </c>
      <c r="K681" s="3" t="s">
        <v>353</v>
      </c>
      <c r="L681" s="4">
        <v>493</v>
      </c>
      <c r="N681" s="4">
        <v>488</v>
      </c>
      <c r="O681" s="4">
        <v>308</v>
      </c>
      <c r="P681" s="4">
        <v>141</v>
      </c>
      <c r="Q681" s="4">
        <v>174</v>
      </c>
      <c r="S681" s="4">
        <v>730</v>
      </c>
      <c r="X681" s="4">
        <v>154</v>
      </c>
      <c r="AA681" s="4">
        <v>2755</v>
      </c>
      <c r="AB681" s="4">
        <v>52</v>
      </c>
      <c r="AD681" s="4">
        <v>181</v>
      </c>
      <c r="AE681" s="4" t="s">
        <v>947</v>
      </c>
      <c r="AG681" s="4" t="s">
        <v>48</v>
      </c>
      <c r="AH681" s="4">
        <v>1490</v>
      </c>
      <c r="AI681" s="4">
        <v>52</v>
      </c>
      <c r="AJ681" s="4">
        <v>60</v>
      </c>
      <c r="AK681" s="4">
        <v>516</v>
      </c>
      <c r="AL681" s="4">
        <v>144</v>
      </c>
      <c r="AM681" s="4">
        <v>0</v>
      </c>
      <c r="AN681" s="4" t="s">
        <v>1556</v>
      </c>
    </row>
    <row r="682" spans="1:40" x14ac:dyDescent="0.3">
      <c r="A682" s="4">
        <v>0</v>
      </c>
      <c r="B682" s="4">
        <v>0</v>
      </c>
      <c r="D682" s="4">
        <v>494</v>
      </c>
      <c r="E682" s="4">
        <v>72</v>
      </c>
      <c r="F682" s="4">
        <v>1</v>
      </c>
      <c r="G682" s="4">
        <v>2025</v>
      </c>
      <c r="H682" s="4" t="s">
        <v>48</v>
      </c>
      <c r="I682" s="4">
        <v>231</v>
      </c>
      <c r="K682" s="4" t="s">
        <v>5</v>
      </c>
      <c r="L682" s="4">
        <v>310</v>
      </c>
      <c r="N682" s="4">
        <v>200</v>
      </c>
      <c r="O682" s="4">
        <v>1849</v>
      </c>
      <c r="P682" s="4">
        <v>523</v>
      </c>
      <c r="Q682" s="4">
        <v>1854</v>
      </c>
      <c r="S682" s="4">
        <v>533</v>
      </c>
      <c r="X682" s="4">
        <v>2129</v>
      </c>
      <c r="AA682" s="4">
        <v>1092</v>
      </c>
      <c r="AB682" s="4">
        <v>33</v>
      </c>
      <c r="AD682" s="4">
        <v>191</v>
      </c>
      <c r="AE682" s="4" t="s">
        <v>948</v>
      </c>
      <c r="AG682" s="4" t="s">
        <v>49</v>
      </c>
      <c r="AH682" s="4">
        <v>1023</v>
      </c>
      <c r="AI682" s="4">
        <v>27</v>
      </c>
      <c r="AJ682" s="4">
        <v>53</v>
      </c>
      <c r="AK682" s="4">
        <v>35</v>
      </c>
      <c r="AL682" s="4">
        <v>0</v>
      </c>
      <c r="AM682" s="4">
        <v>10</v>
      </c>
      <c r="AN682" s="4" t="s">
        <v>17</v>
      </c>
    </row>
    <row r="683" spans="1:40" x14ac:dyDescent="0.3">
      <c r="A683" s="4">
        <v>470</v>
      </c>
      <c r="B683" s="4">
        <v>1056</v>
      </c>
      <c r="D683" s="4">
        <v>220</v>
      </c>
      <c r="E683" s="4">
        <v>67</v>
      </c>
      <c r="F683" s="4">
        <v>1</v>
      </c>
      <c r="G683" s="4">
        <v>695</v>
      </c>
      <c r="H683" s="4" t="s">
        <v>49</v>
      </c>
      <c r="I683" s="4">
        <v>356</v>
      </c>
      <c r="K683" s="4" t="s">
        <v>413</v>
      </c>
      <c r="L683" s="4">
        <v>1434</v>
      </c>
      <c r="N683" s="4">
        <v>1530</v>
      </c>
      <c r="O683" s="4">
        <v>417</v>
      </c>
      <c r="P683" s="4">
        <v>1516</v>
      </c>
      <c r="Q683" s="4">
        <v>574</v>
      </c>
      <c r="S683" s="4">
        <v>197</v>
      </c>
      <c r="X683" s="4">
        <v>672</v>
      </c>
      <c r="AA683" s="4">
        <v>777</v>
      </c>
      <c r="AB683" s="4">
        <v>19</v>
      </c>
      <c r="AD683" s="4">
        <v>460</v>
      </c>
      <c r="AE683" s="4" t="s">
        <v>949</v>
      </c>
      <c r="AG683" s="4" t="s">
        <v>959</v>
      </c>
      <c r="AH683" s="4">
        <v>467</v>
      </c>
      <c r="AI683" s="4">
        <v>25</v>
      </c>
      <c r="AJ683" s="4">
        <v>0</v>
      </c>
      <c r="AK683" s="4">
        <v>1945</v>
      </c>
      <c r="AL683" s="4">
        <v>414</v>
      </c>
      <c r="AM683" s="4">
        <v>0</v>
      </c>
      <c r="AN683" s="4" t="s">
        <v>1557</v>
      </c>
    </row>
    <row r="684" spans="1:40" x14ac:dyDescent="0.3">
      <c r="A684" s="4">
        <v>283</v>
      </c>
      <c r="B684" s="4">
        <v>762</v>
      </c>
      <c r="D684" s="4">
        <v>13072</v>
      </c>
      <c r="E684" s="4">
        <v>349</v>
      </c>
      <c r="F684" s="4">
        <v>8924</v>
      </c>
      <c r="G684" s="4">
        <v>404</v>
      </c>
      <c r="H684" s="4" t="s">
        <v>352</v>
      </c>
      <c r="I684" s="4">
        <v>2082</v>
      </c>
      <c r="K684" s="4" t="s">
        <v>414</v>
      </c>
      <c r="L684" s="4">
        <v>557</v>
      </c>
      <c r="N684" s="4">
        <v>440</v>
      </c>
      <c r="O684" s="4">
        <v>291</v>
      </c>
      <c r="P684" s="4">
        <v>607</v>
      </c>
      <c r="Q684" s="4">
        <v>377</v>
      </c>
      <c r="S684" s="4">
        <v>1202</v>
      </c>
      <c r="X684" s="4">
        <v>454</v>
      </c>
      <c r="AA684" s="4">
        <v>315</v>
      </c>
      <c r="AB684" s="4">
        <v>174</v>
      </c>
      <c r="AD684" s="4">
        <v>129</v>
      </c>
      <c r="AE684" s="4" t="s">
        <v>950</v>
      </c>
      <c r="AG684" s="4">
        <v>2005</v>
      </c>
      <c r="AH684" s="4">
        <v>3597</v>
      </c>
      <c r="AI684" s="4">
        <v>136</v>
      </c>
      <c r="AJ684" s="4">
        <v>174</v>
      </c>
      <c r="AK684" s="4">
        <v>581</v>
      </c>
      <c r="AL684" s="4">
        <v>168</v>
      </c>
      <c r="AM684" s="4">
        <v>98</v>
      </c>
      <c r="AN684" s="4" t="s">
        <v>19</v>
      </c>
    </row>
    <row r="685" spans="1:40" x14ac:dyDescent="0.3">
      <c r="A685" s="4">
        <v>187</v>
      </c>
      <c r="B685" s="4">
        <v>294</v>
      </c>
      <c r="D685" s="4">
        <v>6151</v>
      </c>
      <c r="E685" s="4">
        <v>138</v>
      </c>
      <c r="F685" s="4">
        <v>4183</v>
      </c>
      <c r="G685" s="4">
        <v>291</v>
      </c>
      <c r="H685" s="4">
        <v>1793</v>
      </c>
      <c r="I685" s="4">
        <v>573</v>
      </c>
      <c r="K685" s="4" t="s">
        <v>415</v>
      </c>
      <c r="L685" s="4">
        <v>364</v>
      </c>
      <c r="N685" s="4">
        <v>289</v>
      </c>
      <c r="O685" s="4">
        <v>126</v>
      </c>
      <c r="P685" s="4">
        <v>431</v>
      </c>
      <c r="Q685" s="4">
        <v>197</v>
      </c>
      <c r="S685" s="4">
        <v>377</v>
      </c>
      <c r="X685" s="4">
        <v>218</v>
      </c>
      <c r="AA685" s="4">
        <v>1632</v>
      </c>
      <c r="AB685" s="4">
        <v>52</v>
      </c>
      <c r="AD685" s="4">
        <v>84</v>
      </c>
      <c r="AE685" s="4" t="s">
        <v>951</v>
      </c>
      <c r="AG685" s="4">
        <v>535</v>
      </c>
      <c r="AH685" s="4">
        <v>1586</v>
      </c>
      <c r="AI685" s="4">
        <v>50</v>
      </c>
      <c r="AJ685" s="4">
        <v>89</v>
      </c>
      <c r="AK685" s="4">
        <v>416</v>
      </c>
      <c r="AL685" s="4">
        <v>167</v>
      </c>
      <c r="AM685" s="4">
        <v>14</v>
      </c>
      <c r="AN685" s="4" t="s">
        <v>20</v>
      </c>
    </row>
    <row r="686" spans="1:40" x14ac:dyDescent="0.3">
      <c r="A686" s="4">
        <v>0</v>
      </c>
      <c r="B686" s="4">
        <v>0</v>
      </c>
      <c r="D686" s="4">
        <v>2434</v>
      </c>
      <c r="E686" s="4">
        <v>67</v>
      </c>
      <c r="F686" s="4">
        <v>2530</v>
      </c>
      <c r="G686" s="4">
        <v>2025</v>
      </c>
      <c r="H686" s="4">
        <v>690</v>
      </c>
      <c r="I686" s="4">
        <v>279</v>
      </c>
      <c r="K686" s="4" t="s">
        <v>416</v>
      </c>
      <c r="L686" s="4">
        <v>193</v>
      </c>
      <c r="N686" s="4">
        <v>151</v>
      </c>
      <c r="O686" s="4">
        <v>1849</v>
      </c>
      <c r="P686" s="4">
        <v>176</v>
      </c>
      <c r="Q686" s="4">
        <v>1067</v>
      </c>
      <c r="S686" s="4">
        <v>269</v>
      </c>
      <c r="X686" s="4">
        <v>0</v>
      </c>
      <c r="AA686" s="4">
        <v>703</v>
      </c>
      <c r="AB686" s="4">
        <v>33</v>
      </c>
      <c r="AD686" s="4">
        <v>45</v>
      </c>
      <c r="AE686" s="4" t="s">
        <v>952</v>
      </c>
      <c r="AG686" s="4">
        <v>388</v>
      </c>
      <c r="AH686" s="4">
        <v>940</v>
      </c>
      <c r="AI686" s="4">
        <v>32</v>
      </c>
      <c r="AJ686" s="4">
        <v>25</v>
      </c>
      <c r="AK686" s="4">
        <v>165</v>
      </c>
      <c r="AL686" s="4">
        <v>1</v>
      </c>
      <c r="AM686" s="4">
        <v>6</v>
      </c>
      <c r="AN686" s="4" t="s">
        <v>21</v>
      </c>
    </row>
    <row r="687" spans="1:40" x14ac:dyDescent="0.3">
      <c r="A687" s="4">
        <v>461</v>
      </c>
      <c r="B687" s="4">
        <v>1060</v>
      </c>
      <c r="D687" s="4">
        <v>3717</v>
      </c>
      <c r="E687" s="4">
        <v>71</v>
      </c>
      <c r="F687" s="4">
        <v>1653</v>
      </c>
      <c r="G687" s="4">
        <v>708</v>
      </c>
      <c r="H687" s="4">
        <v>397</v>
      </c>
      <c r="I687" s="4">
        <v>294</v>
      </c>
      <c r="K687" s="4" t="s">
        <v>17</v>
      </c>
      <c r="L687" s="4">
        <v>1434</v>
      </c>
      <c r="N687" s="4">
        <v>1530</v>
      </c>
      <c r="O687" s="4">
        <v>410</v>
      </c>
      <c r="P687" s="4">
        <v>0</v>
      </c>
      <c r="Q687" s="4">
        <v>220</v>
      </c>
      <c r="S687" s="4">
        <v>108</v>
      </c>
      <c r="X687" s="4">
        <v>732</v>
      </c>
      <c r="AA687" s="4">
        <v>515</v>
      </c>
      <c r="AB687" s="4">
        <v>19</v>
      </c>
      <c r="AD687" s="4">
        <v>460</v>
      </c>
      <c r="AE687" s="4" t="s">
        <v>953</v>
      </c>
      <c r="AG687" s="4">
        <v>147</v>
      </c>
      <c r="AH687" s="4">
        <v>643</v>
      </c>
      <c r="AI687" s="4">
        <v>18</v>
      </c>
      <c r="AJ687" s="4">
        <v>1</v>
      </c>
      <c r="AK687" s="4">
        <v>1924</v>
      </c>
      <c r="AL687" s="4">
        <v>429</v>
      </c>
      <c r="AM687" s="4">
        <v>8</v>
      </c>
      <c r="AN687" s="4" t="s">
        <v>26</v>
      </c>
    </row>
    <row r="688" spans="1:40" x14ac:dyDescent="0.3">
      <c r="A688" s="4">
        <v>280</v>
      </c>
      <c r="B688" s="4">
        <v>800</v>
      </c>
      <c r="D688" s="4">
        <v>13072</v>
      </c>
      <c r="E688" s="4">
        <v>1087</v>
      </c>
      <c r="F688" s="4">
        <v>8924</v>
      </c>
      <c r="G688" s="4">
        <v>422</v>
      </c>
      <c r="H688" s="4">
        <v>293</v>
      </c>
      <c r="I688" s="4">
        <v>1394</v>
      </c>
      <c r="K688" s="4" t="s">
        <v>417</v>
      </c>
      <c r="L688" s="4">
        <v>563</v>
      </c>
      <c r="N688" s="4">
        <v>443</v>
      </c>
      <c r="O688" s="4">
        <v>289</v>
      </c>
      <c r="P688" s="4">
        <v>1055</v>
      </c>
      <c r="Q688" s="4">
        <v>160</v>
      </c>
      <c r="S688" s="4">
        <v>1202</v>
      </c>
      <c r="X688" s="4">
        <v>524</v>
      </c>
      <c r="AA688" s="4">
        <v>188</v>
      </c>
      <c r="AB688" s="4">
        <v>1842</v>
      </c>
      <c r="AD688" s="4">
        <v>126</v>
      </c>
      <c r="AE688" s="4" t="s">
        <v>17</v>
      </c>
      <c r="AG688" s="4">
        <v>2233</v>
      </c>
      <c r="AH688" s="4">
        <v>3</v>
      </c>
      <c r="AI688" s="4">
        <v>213</v>
      </c>
      <c r="AJ688" s="4">
        <v>1</v>
      </c>
      <c r="AK688" s="4">
        <v>626</v>
      </c>
      <c r="AL688" s="4">
        <v>185</v>
      </c>
      <c r="AM688" s="4">
        <v>0</v>
      </c>
      <c r="AN688" s="4" t="s">
        <v>48</v>
      </c>
    </row>
    <row r="689" spans="1:40" x14ac:dyDescent="0.3">
      <c r="A689" s="4">
        <v>181</v>
      </c>
      <c r="B689" s="4">
        <v>260</v>
      </c>
      <c r="D689" s="4">
        <v>6008</v>
      </c>
      <c r="E689" s="4">
        <v>378</v>
      </c>
      <c r="F689" s="4">
        <v>4212</v>
      </c>
      <c r="G689" s="4">
        <v>286</v>
      </c>
      <c r="H689" s="4">
        <v>1793</v>
      </c>
      <c r="I689" s="4">
        <v>348</v>
      </c>
      <c r="K689" s="4" t="s">
        <v>418</v>
      </c>
      <c r="L689" s="4">
        <v>376</v>
      </c>
      <c r="N689" s="4">
        <v>306</v>
      </c>
      <c r="O689" s="4">
        <v>121</v>
      </c>
      <c r="P689" s="4">
        <v>352</v>
      </c>
      <c r="Q689" s="4">
        <v>60</v>
      </c>
      <c r="S689" s="4">
        <v>377</v>
      </c>
      <c r="X689" s="4">
        <v>208</v>
      </c>
      <c r="AA689" s="4">
        <v>1632</v>
      </c>
      <c r="AB689" s="4">
        <v>524</v>
      </c>
      <c r="AD689" s="4">
        <v>76</v>
      </c>
      <c r="AE689" s="4" t="s">
        <v>954</v>
      </c>
      <c r="AG689" s="4">
        <v>791</v>
      </c>
      <c r="AH689" s="4">
        <v>3597</v>
      </c>
      <c r="AI689" s="4">
        <v>56</v>
      </c>
      <c r="AJ689" s="4">
        <v>62</v>
      </c>
      <c r="AK689" s="4">
        <v>599</v>
      </c>
      <c r="AL689" s="4">
        <v>54</v>
      </c>
      <c r="AM689" s="4">
        <v>171</v>
      </c>
      <c r="AN689" s="4" t="s">
        <v>1560</v>
      </c>
    </row>
    <row r="690" spans="1:40" x14ac:dyDescent="0.3">
      <c r="A690" s="4">
        <v>14419</v>
      </c>
      <c r="B690" s="4">
        <v>0</v>
      </c>
      <c r="D690" s="4">
        <v>4056</v>
      </c>
      <c r="E690" s="4">
        <v>252</v>
      </c>
      <c r="F690" s="4">
        <v>2402</v>
      </c>
      <c r="G690" s="4">
        <v>1222</v>
      </c>
      <c r="H690" s="4">
        <v>653</v>
      </c>
      <c r="I690" s="4">
        <v>154</v>
      </c>
      <c r="K690" s="4" t="s">
        <v>419</v>
      </c>
      <c r="L690" s="4">
        <v>187</v>
      </c>
      <c r="N690" s="4">
        <v>137</v>
      </c>
      <c r="O690" s="4">
        <v>1250</v>
      </c>
      <c r="P690" s="4">
        <v>703</v>
      </c>
      <c r="Q690" s="4">
        <v>1067</v>
      </c>
      <c r="S690" s="4">
        <v>258</v>
      </c>
      <c r="X690" s="4">
        <v>0</v>
      </c>
      <c r="AA690" s="4">
        <v>699</v>
      </c>
      <c r="AB690" s="4">
        <v>282</v>
      </c>
      <c r="AD690" s="4">
        <v>50</v>
      </c>
      <c r="AE690" s="4" t="s">
        <v>19</v>
      </c>
      <c r="AG690" s="4">
        <v>592</v>
      </c>
      <c r="AH690" s="4">
        <v>1481</v>
      </c>
      <c r="AI690" s="4">
        <v>32</v>
      </c>
      <c r="AJ690" s="4">
        <v>0</v>
      </c>
      <c r="AK690" s="4">
        <v>27</v>
      </c>
      <c r="AL690" s="4">
        <v>1</v>
      </c>
      <c r="AM690" s="4">
        <v>42</v>
      </c>
      <c r="AN690" s="4" t="s">
        <v>31</v>
      </c>
    </row>
    <row r="691" spans="1:40" x14ac:dyDescent="0.3">
      <c r="A691" s="4">
        <v>6574</v>
      </c>
      <c r="B691" s="4">
        <v>243</v>
      </c>
      <c r="D691" s="4">
        <v>1952</v>
      </c>
      <c r="E691" s="4">
        <v>126</v>
      </c>
      <c r="F691" s="4">
        <v>1810</v>
      </c>
      <c r="G691" s="4">
        <v>413</v>
      </c>
      <c r="H691" s="4">
        <v>382</v>
      </c>
      <c r="I691" s="4">
        <v>194</v>
      </c>
      <c r="K691" s="4" t="s">
        <v>420</v>
      </c>
      <c r="L691" s="4">
        <v>0</v>
      </c>
      <c r="N691" s="4">
        <v>1422</v>
      </c>
      <c r="O691" s="4">
        <v>331</v>
      </c>
      <c r="P691" s="4">
        <v>0</v>
      </c>
      <c r="Q691" s="4">
        <v>218</v>
      </c>
      <c r="S691" s="4">
        <v>119</v>
      </c>
      <c r="X691" s="4">
        <v>262</v>
      </c>
      <c r="AA691" s="4">
        <v>508</v>
      </c>
      <c r="AB691" s="4">
        <v>242</v>
      </c>
      <c r="AD691" s="4">
        <v>0</v>
      </c>
      <c r="AE691" s="4" t="s">
        <v>20</v>
      </c>
      <c r="AG691" s="4">
        <v>199</v>
      </c>
      <c r="AH691" s="4">
        <v>1041</v>
      </c>
      <c r="AI691" s="4">
        <v>24</v>
      </c>
      <c r="AJ691" s="4">
        <v>174</v>
      </c>
      <c r="AK691" s="4">
        <v>1924</v>
      </c>
      <c r="AL691" s="4">
        <v>4</v>
      </c>
      <c r="AM691" s="4">
        <v>6</v>
      </c>
      <c r="AN691" s="4" t="s">
        <v>1561</v>
      </c>
    </row>
    <row r="692" spans="1:40" ht="18" x14ac:dyDescent="0.35">
      <c r="A692" s="4">
        <v>4216</v>
      </c>
      <c r="B692" s="4">
        <v>156</v>
      </c>
      <c r="D692" s="1" t="s">
        <v>0</v>
      </c>
      <c r="E692" s="4">
        <v>1087</v>
      </c>
      <c r="F692" s="1" t="s">
        <v>0</v>
      </c>
      <c r="G692" s="4">
        <v>227</v>
      </c>
      <c r="H692" s="4">
        <v>271</v>
      </c>
      <c r="I692" s="4">
        <v>1394</v>
      </c>
      <c r="K692" s="4" t="s">
        <v>421</v>
      </c>
      <c r="L692" s="4">
        <v>1292</v>
      </c>
      <c r="N692" s="4">
        <v>594</v>
      </c>
      <c r="O692" s="4">
        <v>231</v>
      </c>
      <c r="P692" s="4">
        <v>959</v>
      </c>
      <c r="Q692" s="4">
        <v>145</v>
      </c>
      <c r="S692" s="4">
        <v>2015</v>
      </c>
      <c r="X692" s="4">
        <v>168</v>
      </c>
      <c r="AA692" s="4">
        <v>191</v>
      </c>
      <c r="AB692" s="4">
        <v>1842</v>
      </c>
      <c r="AD692" s="4">
        <v>2023</v>
      </c>
      <c r="AE692" s="4" t="s">
        <v>21</v>
      </c>
      <c r="AG692" s="4">
        <v>1599</v>
      </c>
      <c r="AH692" s="4">
        <v>440</v>
      </c>
      <c r="AI692" s="4">
        <v>213</v>
      </c>
      <c r="AJ692" s="4">
        <v>88</v>
      </c>
      <c r="AK692" s="4">
        <v>660</v>
      </c>
      <c r="AL692" s="4">
        <v>126</v>
      </c>
      <c r="AM692" s="4">
        <v>1</v>
      </c>
      <c r="AN692" s="4" t="s">
        <v>21</v>
      </c>
    </row>
    <row r="693" spans="1:40" ht="18" x14ac:dyDescent="0.35">
      <c r="A693" s="4">
        <v>2358</v>
      </c>
      <c r="B693" s="4">
        <v>87</v>
      </c>
      <c r="D693" s="2">
        <v>41219</v>
      </c>
      <c r="E693" s="4">
        <v>377</v>
      </c>
      <c r="F693" s="2">
        <v>41219</v>
      </c>
      <c r="G693" s="4">
        <v>186</v>
      </c>
      <c r="H693" s="4">
        <v>1641</v>
      </c>
      <c r="I693" s="4">
        <v>333</v>
      </c>
      <c r="K693" s="4" t="s">
        <v>17</v>
      </c>
      <c r="L693" s="4">
        <v>901</v>
      </c>
      <c r="N693" s="4">
        <v>427</v>
      </c>
      <c r="O693" s="4">
        <v>100</v>
      </c>
      <c r="P693" s="4">
        <v>686</v>
      </c>
      <c r="Q693" s="4">
        <v>73</v>
      </c>
      <c r="S693" s="4">
        <v>706</v>
      </c>
      <c r="X693" s="4">
        <v>94</v>
      </c>
      <c r="AA693" s="4">
        <v>0</v>
      </c>
      <c r="AB693" s="4">
        <v>526</v>
      </c>
      <c r="AD693" s="4">
        <v>1172</v>
      </c>
      <c r="AE693" s="4" t="s">
        <v>26</v>
      </c>
      <c r="AG693" s="4">
        <v>574</v>
      </c>
      <c r="AH693" s="4">
        <v>0</v>
      </c>
      <c r="AI693" s="4">
        <v>56</v>
      </c>
      <c r="AJ693" s="4">
        <v>52</v>
      </c>
      <c r="AK693" s="4">
        <v>474</v>
      </c>
      <c r="AL693" s="4">
        <v>0</v>
      </c>
      <c r="AM693" s="4">
        <v>0</v>
      </c>
      <c r="AN693" s="4" t="s">
        <v>26</v>
      </c>
    </row>
    <row r="694" spans="1:40" ht="18" x14ac:dyDescent="0.35">
      <c r="A694" s="4">
        <v>14419</v>
      </c>
      <c r="B694" s="4">
        <v>0</v>
      </c>
      <c r="D694" s="1" t="s">
        <v>1</v>
      </c>
      <c r="E694" s="4">
        <v>247</v>
      </c>
      <c r="F694" s="1" t="s">
        <v>1</v>
      </c>
      <c r="G694" s="4">
        <v>1222</v>
      </c>
      <c r="H694" s="4">
        <v>678</v>
      </c>
      <c r="I694" s="4">
        <v>174</v>
      </c>
      <c r="K694" s="4" t="s">
        <v>422</v>
      </c>
      <c r="L694" s="4">
        <v>391</v>
      </c>
      <c r="N694" s="4">
        <v>167</v>
      </c>
      <c r="O694" s="4">
        <v>1250</v>
      </c>
      <c r="P694" s="4">
        <v>273</v>
      </c>
      <c r="Q694" s="4">
        <v>1456</v>
      </c>
      <c r="S694" s="4">
        <v>507</v>
      </c>
      <c r="X694" s="4">
        <v>0</v>
      </c>
      <c r="AA694" s="4">
        <v>1612</v>
      </c>
      <c r="AB694" s="4">
        <v>279</v>
      </c>
      <c r="AD694" s="4">
        <v>851</v>
      </c>
      <c r="AE694" s="4" t="s">
        <v>47</v>
      </c>
      <c r="AG694" s="4">
        <v>422</v>
      </c>
      <c r="AH694" s="4">
        <v>1946</v>
      </c>
      <c r="AI694" s="4">
        <v>31</v>
      </c>
      <c r="AJ694" s="4">
        <v>36</v>
      </c>
      <c r="AK694" s="4">
        <v>186</v>
      </c>
      <c r="AL694" s="4">
        <v>429</v>
      </c>
      <c r="AM694" s="4">
        <v>35</v>
      </c>
      <c r="AN694" s="4" t="s">
        <v>47</v>
      </c>
    </row>
    <row r="695" spans="1:40" x14ac:dyDescent="0.3">
      <c r="A695" s="4">
        <v>6411</v>
      </c>
      <c r="B695" s="4">
        <v>243</v>
      </c>
      <c r="D695" s="3" t="s">
        <v>2</v>
      </c>
      <c r="E695" s="4">
        <v>130</v>
      </c>
      <c r="F695" s="3" t="s">
        <v>2</v>
      </c>
      <c r="G695" s="4">
        <v>421</v>
      </c>
      <c r="H695" s="4">
        <v>404</v>
      </c>
      <c r="I695" s="4">
        <v>159</v>
      </c>
      <c r="K695" s="4" t="s">
        <v>19</v>
      </c>
      <c r="L695" s="4">
        <v>0</v>
      </c>
      <c r="N695" s="4">
        <v>1422</v>
      </c>
      <c r="O695" s="4">
        <v>329</v>
      </c>
      <c r="P695" s="4">
        <v>0</v>
      </c>
      <c r="Q695" s="4">
        <v>484</v>
      </c>
      <c r="S695" s="4">
        <v>199</v>
      </c>
      <c r="X695" s="4">
        <v>500</v>
      </c>
      <c r="AA695" s="4">
        <v>1140</v>
      </c>
      <c r="AB695" s="4">
        <v>247</v>
      </c>
      <c r="AD695" s="4">
        <v>0</v>
      </c>
      <c r="AE695" s="4" t="s">
        <v>48</v>
      </c>
      <c r="AG695" s="4">
        <v>152</v>
      </c>
      <c r="AH695" s="4">
        <v>969</v>
      </c>
      <c r="AI695" s="4">
        <v>25</v>
      </c>
      <c r="AJ695" s="4">
        <v>0</v>
      </c>
      <c r="AK695" s="4">
        <v>232</v>
      </c>
      <c r="AL695" s="4">
        <v>173</v>
      </c>
      <c r="AM695" s="4">
        <v>0</v>
      </c>
      <c r="AN695" s="4" t="s">
        <v>48</v>
      </c>
    </row>
    <row r="696" spans="1:40" x14ac:dyDescent="0.3">
      <c r="A696" s="4">
        <v>4210</v>
      </c>
      <c r="B696" s="4">
        <v>156</v>
      </c>
      <c r="D696" s="3" t="s">
        <v>136</v>
      </c>
      <c r="E696" s="4">
        <v>798</v>
      </c>
      <c r="F696" s="3" t="s">
        <v>203</v>
      </c>
      <c r="G696" s="4">
        <v>253</v>
      </c>
      <c r="H696" s="4">
        <v>274</v>
      </c>
      <c r="I696" s="4">
        <v>3227</v>
      </c>
      <c r="K696" s="4" t="s">
        <v>20</v>
      </c>
      <c r="L696" s="4">
        <v>1291</v>
      </c>
      <c r="N696" s="4">
        <v>604</v>
      </c>
      <c r="O696" s="4">
        <v>233</v>
      </c>
      <c r="P696" s="4">
        <v>560</v>
      </c>
      <c r="Q696" s="4">
        <v>339</v>
      </c>
      <c r="S696" s="4">
        <v>2015</v>
      </c>
      <c r="X696" s="4">
        <v>342</v>
      </c>
      <c r="AA696" s="4">
        <v>472</v>
      </c>
      <c r="AB696" s="4">
        <v>326</v>
      </c>
      <c r="AD696" s="4">
        <v>2010</v>
      </c>
      <c r="AE696" s="4" t="s">
        <v>49</v>
      </c>
      <c r="AG696" s="4">
        <v>501</v>
      </c>
      <c r="AH696" s="4">
        <v>973</v>
      </c>
      <c r="AI696" s="4">
        <v>127</v>
      </c>
      <c r="AJ696" s="4">
        <v>143</v>
      </c>
      <c r="AK696" s="4">
        <v>17</v>
      </c>
      <c r="AL696" s="4">
        <v>170</v>
      </c>
      <c r="AM696" s="4">
        <v>171</v>
      </c>
      <c r="AN696" s="4" t="s">
        <v>49</v>
      </c>
    </row>
    <row r="697" spans="1:40" x14ac:dyDescent="0.3">
      <c r="A697" s="4">
        <v>2201</v>
      </c>
      <c r="B697" s="4">
        <v>87</v>
      </c>
      <c r="D697" s="3" t="s">
        <v>54</v>
      </c>
      <c r="E697" s="4">
        <v>172</v>
      </c>
      <c r="F697" s="3" t="s">
        <v>226</v>
      </c>
      <c r="G697" s="4">
        <v>168</v>
      </c>
      <c r="H697" s="4">
        <v>1641</v>
      </c>
      <c r="I697" s="4">
        <v>991</v>
      </c>
      <c r="K697" s="4" t="s">
        <v>21</v>
      </c>
      <c r="L697" s="4">
        <v>899</v>
      </c>
      <c r="N697" s="4">
        <v>435</v>
      </c>
      <c r="O697" s="4">
        <v>96</v>
      </c>
      <c r="P697" s="4">
        <v>294</v>
      </c>
      <c r="Q697" s="4">
        <v>145</v>
      </c>
      <c r="S697" s="4">
        <v>701</v>
      </c>
      <c r="X697" s="4">
        <v>158</v>
      </c>
      <c r="AA697" s="4">
        <v>0</v>
      </c>
      <c r="AB697" s="4">
        <v>103</v>
      </c>
      <c r="AD697" s="4">
        <v>1146</v>
      </c>
      <c r="AE697" s="4" t="s">
        <v>959</v>
      </c>
      <c r="AG697" s="4">
        <v>57</v>
      </c>
      <c r="AH697" s="4">
        <v>4</v>
      </c>
      <c r="AI697" s="4">
        <v>0</v>
      </c>
      <c r="AJ697" s="4">
        <v>47</v>
      </c>
      <c r="AK697" s="4">
        <v>17</v>
      </c>
      <c r="AL697" s="4">
        <v>3</v>
      </c>
      <c r="AM697" s="4">
        <v>39</v>
      </c>
      <c r="AN697" s="4" t="s">
        <v>50</v>
      </c>
    </row>
    <row r="698" spans="1:40" ht="18" x14ac:dyDescent="0.35">
      <c r="A698" s="1" t="s">
        <v>0</v>
      </c>
      <c r="B698" s="4">
        <v>0</v>
      </c>
      <c r="D698" s="4" t="s">
        <v>5</v>
      </c>
      <c r="E698" s="4">
        <v>137</v>
      </c>
      <c r="F698" s="4" t="s">
        <v>5</v>
      </c>
      <c r="G698" s="4">
        <v>1472</v>
      </c>
      <c r="H698" s="4">
        <v>636</v>
      </c>
      <c r="I698" s="4">
        <v>464</v>
      </c>
      <c r="K698" s="4" t="s">
        <v>26</v>
      </c>
      <c r="L698" s="4">
        <v>392</v>
      </c>
      <c r="N698" s="4">
        <v>169</v>
      </c>
      <c r="O698" s="4">
        <v>0</v>
      </c>
      <c r="P698" s="4">
        <v>266</v>
      </c>
      <c r="Q698" s="4">
        <v>1456</v>
      </c>
      <c r="S698" s="4">
        <v>493</v>
      </c>
      <c r="X698" s="4">
        <v>12124</v>
      </c>
      <c r="AA698" s="4">
        <v>1603</v>
      </c>
      <c r="AB698" s="4">
        <v>59</v>
      </c>
      <c r="AD698" s="4">
        <v>864</v>
      </c>
      <c r="AE698" s="4">
        <v>1933</v>
      </c>
      <c r="AG698" s="4">
        <v>46</v>
      </c>
      <c r="AH698" s="4">
        <v>0</v>
      </c>
      <c r="AI698" s="4">
        <v>0</v>
      </c>
      <c r="AJ698" s="4">
        <v>6</v>
      </c>
      <c r="AK698" s="4">
        <v>0</v>
      </c>
      <c r="AL698" s="4">
        <v>542</v>
      </c>
      <c r="AM698" s="4">
        <v>27</v>
      </c>
      <c r="AN698" s="4">
        <v>174</v>
      </c>
    </row>
    <row r="699" spans="1:40" ht="18" x14ac:dyDescent="0.35">
      <c r="A699" s="2">
        <v>41219</v>
      </c>
      <c r="B699" s="4">
        <v>1184</v>
      </c>
      <c r="D699" s="4" t="s">
        <v>137</v>
      </c>
      <c r="E699" s="4">
        <v>35</v>
      </c>
      <c r="F699" s="4" t="s">
        <v>205</v>
      </c>
      <c r="G699" s="4">
        <v>460</v>
      </c>
      <c r="H699" s="4">
        <v>389</v>
      </c>
      <c r="I699" s="4">
        <v>527</v>
      </c>
      <c r="K699" s="4" t="s">
        <v>47</v>
      </c>
      <c r="L699" s="4">
        <v>0</v>
      </c>
      <c r="N699" s="4">
        <v>1401</v>
      </c>
      <c r="O699" s="4">
        <v>931</v>
      </c>
      <c r="P699" s="4">
        <v>0</v>
      </c>
      <c r="Q699" s="4">
        <v>477</v>
      </c>
      <c r="S699" s="4">
        <v>208</v>
      </c>
      <c r="X699" s="4">
        <v>5834</v>
      </c>
      <c r="AA699" s="4">
        <v>1136</v>
      </c>
      <c r="AB699" s="4">
        <v>44</v>
      </c>
      <c r="AD699" s="4">
        <v>0</v>
      </c>
      <c r="AE699" s="4">
        <v>732</v>
      </c>
      <c r="AG699" s="4">
        <v>11</v>
      </c>
      <c r="AH699" s="4">
        <v>1853</v>
      </c>
      <c r="AI699" s="4">
        <v>0</v>
      </c>
      <c r="AJ699" s="4">
        <v>0</v>
      </c>
      <c r="AK699" s="4">
        <v>232</v>
      </c>
      <c r="AL699" s="4">
        <v>220</v>
      </c>
      <c r="AM699" s="4">
        <v>12</v>
      </c>
      <c r="AN699" s="4">
        <v>70</v>
      </c>
    </row>
    <row r="700" spans="1:40" ht="18" x14ac:dyDescent="0.35">
      <c r="A700" s="1" t="s">
        <v>1</v>
      </c>
      <c r="B700" s="4">
        <v>841</v>
      </c>
      <c r="D700" s="4" t="s">
        <v>138</v>
      </c>
      <c r="E700" s="4">
        <v>798</v>
      </c>
      <c r="F700" s="4" t="s">
        <v>206</v>
      </c>
      <c r="G700" s="4">
        <v>262</v>
      </c>
      <c r="H700" s="4">
        <v>247</v>
      </c>
      <c r="I700" s="4">
        <v>3227</v>
      </c>
      <c r="K700" s="4" t="s">
        <v>48</v>
      </c>
      <c r="L700" s="4">
        <v>218</v>
      </c>
      <c r="N700" s="4">
        <v>503</v>
      </c>
      <c r="O700" s="4">
        <v>664</v>
      </c>
      <c r="P700" s="4">
        <v>534</v>
      </c>
      <c r="Q700" s="4">
        <v>319</v>
      </c>
      <c r="S700" s="4">
        <v>0</v>
      </c>
      <c r="X700" s="4">
        <v>3973</v>
      </c>
      <c r="AA700" s="4">
        <v>467</v>
      </c>
      <c r="AB700" s="4">
        <v>326</v>
      </c>
      <c r="AD700" s="4">
        <v>230</v>
      </c>
      <c r="AE700" s="4">
        <v>595</v>
      </c>
      <c r="AG700" s="4">
        <v>836</v>
      </c>
      <c r="AH700" s="4">
        <v>1310</v>
      </c>
      <c r="AI700" s="4">
        <v>127</v>
      </c>
      <c r="AJ700" s="4">
        <v>3</v>
      </c>
      <c r="AK700" s="4">
        <v>22</v>
      </c>
      <c r="AL700" s="4">
        <v>33</v>
      </c>
      <c r="AM700" s="4">
        <v>0</v>
      </c>
      <c r="AN700" s="4">
        <v>68</v>
      </c>
    </row>
    <row r="701" spans="1:40" x14ac:dyDescent="0.3">
      <c r="A701" s="3" t="s">
        <v>2</v>
      </c>
      <c r="B701" s="4">
        <v>343</v>
      </c>
      <c r="D701" s="4" t="s">
        <v>139</v>
      </c>
      <c r="E701" s="4">
        <v>170</v>
      </c>
      <c r="F701" s="4" t="s">
        <v>207</v>
      </c>
      <c r="G701" s="4">
        <v>198</v>
      </c>
      <c r="H701" s="4">
        <v>1219</v>
      </c>
      <c r="I701" s="4">
        <v>961</v>
      </c>
      <c r="K701" s="4" t="s">
        <v>49</v>
      </c>
      <c r="L701" s="4">
        <v>140</v>
      </c>
      <c r="N701" s="4">
        <v>364</v>
      </c>
      <c r="O701" s="4">
        <v>267</v>
      </c>
      <c r="P701" s="4">
        <v>343</v>
      </c>
      <c r="Q701" s="4">
        <v>158</v>
      </c>
      <c r="S701" s="4">
        <v>1108</v>
      </c>
      <c r="X701" s="4">
        <v>1861</v>
      </c>
      <c r="AA701" s="4">
        <v>0</v>
      </c>
      <c r="AB701" s="4">
        <v>105</v>
      </c>
      <c r="AD701" s="4">
        <v>122</v>
      </c>
      <c r="AE701" s="4">
        <v>137</v>
      </c>
      <c r="AG701" s="4">
        <v>284</v>
      </c>
      <c r="AH701" s="4">
        <v>543</v>
      </c>
      <c r="AI701" s="4">
        <v>0</v>
      </c>
      <c r="AJ701" s="4">
        <v>38</v>
      </c>
      <c r="AK701" s="4">
        <v>17</v>
      </c>
      <c r="AL701" s="4">
        <v>3</v>
      </c>
      <c r="AM701" s="4">
        <v>230</v>
      </c>
      <c r="AN701" s="4">
        <v>2</v>
      </c>
    </row>
    <row r="702" spans="1:40" x14ac:dyDescent="0.3">
      <c r="A702" s="3" t="s">
        <v>3</v>
      </c>
      <c r="B702" s="4">
        <v>0</v>
      </c>
      <c r="D702" s="4" t="s">
        <v>140</v>
      </c>
      <c r="E702" s="4">
        <v>130</v>
      </c>
      <c r="F702" s="4" t="s">
        <v>208</v>
      </c>
      <c r="G702" s="4">
        <v>1472</v>
      </c>
      <c r="H702" s="4">
        <v>486</v>
      </c>
      <c r="I702" s="4">
        <v>528</v>
      </c>
      <c r="K702" s="4" t="s">
        <v>354</v>
      </c>
      <c r="L702" s="4">
        <v>78</v>
      </c>
      <c r="N702" s="4">
        <v>139</v>
      </c>
      <c r="O702" s="4">
        <v>0</v>
      </c>
      <c r="P702" s="4">
        <v>191</v>
      </c>
      <c r="Q702" s="4">
        <v>1725</v>
      </c>
      <c r="S702" s="4">
        <v>830</v>
      </c>
      <c r="AA702" s="4">
        <v>185</v>
      </c>
      <c r="AB702" s="4">
        <v>57</v>
      </c>
      <c r="AD702" s="4">
        <v>108</v>
      </c>
      <c r="AE702" s="4">
        <v>1961</v>
      </c>
      <c r="AG702" s="4">
        <v>198</v>
      </c>
      <c r="AH702" s="4">
        <v>0</v>
      </c>
      <c r="AI702" s="4">
        <v>0</v>
      </c>
      <c r="AJ702" s="4">
        <v>0</v>
      </c>
      <c r="AK702" s="4">
        <v>5</v>
      </c>
      <c r="AL702" s="4">
        <v>2</v>
      </c>
      <c r="AM702" s="4">
        <v>90</v>
      </c>
      <c r="AN702" s="4">
        <v>174</v>
      </c>
    </row>
    <row r="703" spans="1:40" x14ac:dyDescent="0.3">
      <c r="A703" s="3" t="s">
        <v>57</v>
      </c>
      <c r="B703" s="4">
        <v>1188</v>
      </c>
      <c r="D703" s="4" t="s">
        <v>141</v>
      </c>
      <c r="E703" s="4">
        <v>40</v>
      </c>
      <c r="F703" s="4" t="s">
        <v>209</v>
      </c>
      <c r="G703" s="4">
        <v>473</v>
      </c>
      <c r="H703" s="4">
        <v>266</v>
      </c>
      <c r="I703" s="4">
        <v>433</v>
      </c>
      <c r="K703" s="4" t="s">
        <v>21</v>
      </c>
      <c r="L703" s="4">
        <v>0</v>
      </c>
      <c r="N703" s="4">
        <v>1401</v>
      </c>
      <c r="O703" s="4">
        <v>931</v>
      </c>
      <c r="P703" s="4">
        <v>0</v>
      </c>
      <c r="Q703" s="4">
        <v>710</v>
      </c>
      <c r="S703" s="4">
        <v>278</v>
      </c>
      <c r="AA703" s="4">
        <v>122</v>
      </c>
      <c r="AB703" s="4">
        <v>48</v>
      </c>
      <c r="AD703" s="4">
        <v>0</v>
      </c>
      <c r="AE703" s="4">
        <v>673</v>
      </c>
      <c r="AG703" s="4">
        <v>86</v>
      </c>
      <c r="AH703" s="4">
        <v>84</v>
      </c>
      <c r="AI703" s="4">
        <v>0</v>
      </c>
      <c r="AJ703" s="4">
        <v>143</v>
      </c>
      <c r="AK703" s="4">
        <v>41</v>
      </c>
      <c r="AL703" s="4">
        <v>182</v>
      </c>
      <c r="AM703" s="4">
        <v>9</v>
      </c>
      <c r="AN703" s="4">
        <v>76</v>
      </c>
    </row>
    <row r="704" spans="1:40" x14ac:dyDescent="0.3">
      <c r="A704" s="4" t="s">
        <v>5</v>
      </c>
      <c r="B704" s="4">
        <v>847</v>
      </c>
      <c r="D704" s="4" t="s">
        <v>142</v>
      </c>
      <c r="E704" s="4">
        <v>2652</v>
      </c>
      <c r="F704" s="4" t="s">
        <v>210</v>
      </c>
      <c r="G704" s="4">
        <v>283</v>
      </c>
      <c r="H704" s="4">
        <v>220</v>
      </c>
      <c r="I704" s="4">
        <v>2540</v>
      </c>
      <c r="K704" s="4" t="s">
        <v>26</v>
      </c>
      <c r="L704" s="4">
        <v>217</v>
      </c>
      <c r="N704" s="4">
        <v>507</v>
      </c>
      <c r="O704" s="4">
        <v>673</v>
      </c>
      <c r="P704" s="4">
        <v>721</v>
      </c>
      <c r="Q704" s="4">
        <v>532</v>
      </c>
      <c r="S704" s="4">
        <v>0</v>
      </c>
      <c r="AA704" s="4">
        <v>63</v>
      </c>
      <c r="AB704" s="4">
        <v>1732</v>
      </c>
      <c r="AD704" s="4">
        <v>228</v>
      </c>
      <c r="AE704" s="4">
        <v>508</v>
      </c>
      <c r="AG704" s="4">
        <v>1643</v>
      </c>
      <c r="AH704" s="4">
        <v>38</v>
      </c>
      <c r="AI704" s="4">
        <v>286</v>
      </c>
      <c r="AJ704" s="4">
        <v>44</v>
      </c>
      <c r="AK704" s="4">
        <v>8</v>
      </c>
      <c r="AL704" s="4">
        <v>0</v>
      </c>
      <c r="AM704" s="4">
        <v>3</v>
      </c>
      <c r="AN704" s="4">
        <v>44</v>
      </c>
    </row>
    <row r="705" spans="1:40" x14ac:dyDescent="0.3">
      <c r="A705" s="4" t="s">
        <v>6</v>
      </c>
      <c r="B705" s="4">
        <v>341</v>
      </c>
      <c r="D705" s="4" t="s">
        <v>143</v>
      </c>
      <c r="E705" s="4">
        <v>1004</v>
      </c>
      <c r="F705" s="4" t="s">
        <v>211</v>
      </c>
      <c r="G705" s="4">
        <v>190</v>
      </c>
      <c r="H705" s="4">
        <v>1219</v>
      </c>
      <c r="I705" s="4">
        <v>753</v>
      </c>
      <c r="K705" s="4" t="s">
        <v>47</v>
      </c>
      <c r="L705" s="4">
        <v>135</v>
      </c>
      <c r="N705" s="4">
        <v>359</v>
      </c>
      <c r="O705" s="4">
        <v>258</v>
      </c>
      <c r="P705" s="4">
        <v>182</v>
      </c>
      <c r="Q705" s="4">
        <v>178</v>
      </c>
      <c r="S705" s="4">
        <v>1096</v>
      </c>
      <c r="AA705" s="4">
        <v>0</v>
      </c>
      <c r="AB705" s="4">
        <v>691</v>
      </c>
      <c r="AD705" s="4">
        <v>118</v>
      </c>
      <c r="AE705" s="4">
        <v>165</v>
      </c>
      <c r="AG705" s="4">
        <v>661</v>
      </c>
      <c r="AH705" s="4">
        <v>45</v>
      </c>
      <c r="AI705" s="4">
        <v>70</v>
      </c>
      <c r="AJ705" s="4">
        <v>14</v>
      </c>
      <c r="AK705" s="4">
        <v>8</v>
      </c>
      <c r="AL705" s="4">
        <v>542</v>
      </c>
      <c r="AM705" s="4">
        <v>9</v>
      </c>
      <c r="AN705" s="4">
        <v>32</v>
      </c>
    </row>
    <row r="706" spans="1:40" x14ac:dyDescent="0.3">
      <c r="A706" s="4" t="s">
        <v>7</v>
      </c>
      <c r="B706" s="4">
        <v>13975</v>
      </c>
      <c r="D706" s="4" t="s">
        <v>144</v>
      </c>
      <c r="E706" s="4">
        <v>747</v>
      </c>
      <c r="F706" s="4" t="s">
        <v>212</v>
      </c>
      <c r="G706" s="4">
        <v>1003</v>
      </c>
      <c r="H706" s="4">
        <v>455</v>
      </c>
      <c r="I706" s="4">
        <v>342</v>
      </c>
      <c r="K706" s="4" t="s">
        <v>48</v>
      </c>
      <c r="L706" s="4">
        <v>82</v>
      </c>
      <c r="N706" s="4">
        <v>148</v>
      </c>
      <c r="O706" s="4">
        <v>0</v>
      </c>
      <c r="P706" s="4">
        <v>539</v>
      </c>
      <c r="Q706" s="4">
        <v>1725</v>
      </c>
      <c r="S706" s="4">
        <v>788</v>
      </c>
      <c r="AA706" s="4">
        <v>183</v>
      </c>
      <c r="AB706" s="4">
        <v>315</v>
      </c>
      <c r="AD706" s="4">
        <v>110</v>
      </c>
      <c r="AE706" s="4">
        <v>1210</v>
      </c>
      <c r="AG706" s="4">
        <v>473</v>
      </c>
      <c r="AH706" s="4">
        <v>1</v>
      </c>
      <c r="AI706" s="4">
        <v>41</v>
      </c>
      <c r="AJ706" s="4">
        <v>30</v>
      </c>
      <c r="AK706" s="4">
        <v>0</v>
      </c>
      <c r="AL706" s="4">
        <v>213</v>
      </c>
      <c r="AM706" s="4">
        <v>69</v>
      </c>
      <c r="AN706" s="4">
        <v>247</v>
      </c>
    </row>
    <row r="707" spans="1:40" x14ac:dyDescent="0.3">
      <c r="A707" s="4" t="s">
        <v>8</v>
      </c>
      <c r="B707" s="4">
        <v>7686</v>
      </c>
      <c r="D707" s="4" t="s">
        <v>145</v>
      </c>
      <c r="E707" s="4">
        <v>257</v>
      </c>
      <c r="F707" s="4" t="s">
        <v>213</v>
      </c>
      <c r="G707" s="4">
        <v>268</v>
      </c>
      <c r="H707" s="4">
        <v>246</v>
      </c>
      <c r="I707" s="4">
        <v>411</v>
      </c>
      <c r="K707" s="4" t="s">
        <v>49</v>
      </c>
      <c r="L707" s="4">
        <v>0</v>
      </c>
      <c r="N707" s="4">
        <v>2768</v>
      </c>
      <c r="O707" s="4">
        <v>331</v>
      </c>
      <c r="P707" s="4">
        <v>0</v>
      </c>
      <c r="Q707" s="4">
        <v>701</v>
      </c>
      <c r="S707" s="4">
        <v>308</v>
      </c>
      <c r="AA707" s="4">
        <v>123</v>
      </c>
      <c r="AB707" s="4">
        <v>376</v>
      </c>
      <c r="AD707" s="4">
        <v>0</v>
      </c>
      <c r="AE707" s="4">
        <v>555</v>
      </c>
      <c r="AG707" s="4">
        <v>188</v>
      </c>
      <c r="AH707" s="4">
        <v>0</v>
      </c>
      <c r="AI707" s="4">
        <v>29</v>
      </c>
      <c r="AJ707" s="4">
        <v>0</v>
      </c>
      <c r="AK707" s="4">
        <v>41</v>
      </c>
      <c r="AL707" s="4">
        <v>211</v>
      </c>
      <c r="AM707" s="4">
        <v>0</v>
      </c>
      <c r="AN707" s="4">
        <v>88</v>
      </c>
    </row>
    <row r="708" spans="1:40" x14ac:dyDescent="0.3">
      <c r="A708" s="4" t="s">
        <v>9</v>
      </c>
      <c r="B708" s="4">
        <v>5204</v>
      </c>
      <c r="D708" s="4" t="s">
        <v>146</v>
      </c>
      <c r="E708" s="4">
        <v>2652</v>
      </c>
      <c r="F708" s="4" t="s">
        <v>214</v>
      </c>
      <c r="G708" s="4">
        <v>120</v>
      </c>
      <c r="H708" s="4">
        <v>209</v>
      </c>
      <c r="I708" s="4">
        <v>2540</v>
      </c>
      <c r="K708" s="4" t="s">
        <v>355</v>
      </c>
      <c r="L708" s="4">
        <v>100</v>
      </c>
      <c r="N708" s="4">
        <v>949</v>
      </c>
      <c r="O708" s="4">
        <v>226</v>
      </c>
      <c r="P708" s="4">
        <v>674</v>
      </c>
      <c r="Q708" s="4">
        <v>507</v>
      </c>
      <c r="S708" s="4">
        <v>0</v>
      </c>
      <c r="AA708" s="4">
        <v>60</v>
      </c>
      <c r="AB708" s="4">
        <v>1732</v>
      </c>
      <c r="AD708" s="4">
        <v>0</v>
      </c>
      <c r="AE708" s="4">
        <v>458</v>
      </c>
      <c r="AG708" s="4">
        <v>275</v>
      </c>
      <c r="AH708" s="4">
        <v>183</v>
      </c>
      <c r="AI708" s="4">
        <v>286</v>
      </c>
      <c r="AJ708" s="4">
        <v>342</v>
      </c>
      <c r="AK708" s="4">
        <v>10</v>
      </c>
      <c r="AL708" s="4">
        <v>2</v>
      </c>
      <c r="AM708" s="4">
        <v>230</v>
      </c>
      <c r="AN708" s="4">
        <v>84</v>
      </c>
    </row>
    <row r="709" spans="1:40" x14ac:dyDescent="0.3">
      <c r="A709" s="4" t="s">
        <v>10</v>
      </c>
      <c r="B709" s="4">
        <v>2482</v>
      </c>
      <c r="D709" s="4" t="s">
        <v>147</v>
      </c>
      <c r="E709" s="4">
        <v>988</v>
      </c>
      <c r="F709" s="4" t="s">
        <v>215</v>
      </c>
      <c r="G709" s="4">
        <v>148</v>
      </c>
      <c r="H709" s="4">
        <v>2294</v>
      </c>
      <c r="I709" s="4">
        <v>728</v>
      </c>
      <c r="K709" s="4">
        <v>970</v>
      </c>
      <c r="L709" s="4">
        <v>66</v>
      </c>
      <c r="N709" s="4">
        <v>672</v>
      </c>
      <c r="O709" s="4">
        <v>105</v>
      </c>
      <c r="P709" s="4">
        <v>470</v>
      </c>
      <c r="Q709" s="4">
        <v>194</v>
      </c>
      <c r="S709" s="4">
        <v>245</v>
      </c>
      <c r="AA709" s="4">
        <v>0</v>
      </c>
      <c r="AB709" s="4">
        <v>690</v>
      </c>
      <c r="AD709" s="4">
        <v>0</v>
      </c>
      <c r="AE709" s="4">
        <v>97</v>
      </c>
      <c r="AG709" s="4">
        <v>116</v>
      </c>
      <c r="AH709" s="4">
        <v>124</v>
      </c>
      <c r="AI709" s="4">
        <v>69</v>
      </c>
      <c r="AJ709" s="4">
        <v>136</v>
      </c>
      <c r="AK709" s="4">
        <v>5</v>
      </c>
      <c r="AL709" s="4">
        <v>269</v>
      </c>
      <c r="AM709" s="4">
        <v>85</v>
      </c>
      <c r="AN709" s="4">
        <v>4</v>
      </c>
    </row>
    <row r="710" spans="1:40" x14ac:dyDescent="0.3">
      <c r="A710" s="4" t="s">
        <v>11</v>
      </c>
      <c r="B710" s="4">
        <v>13975</v>
      </c>
      <c r="D710" s="4" t="s">
        <v>148</v>
      </c>
      <c r="E710" s="4">
        <v>708</v>
      </c>
      <c r="F710" s="4" t="s">
        <v>216</v>
      </c>
      <c r="G710" s="4">
        <v>1003</v>
      </c>
      <c r="H710" s="4">
        <v>700</v>
      </c>
      <c r="I710" s="4">
        <v>393</v>
      </c>
      <c r="K710" s="4">
        <v>323</v>
      </c>
      <c r="L710" s="4">
        <v>34</v>
      </c>
      <c r="N710" s="4">
        <v>277</v>
      </c>
      <c r="O710" s="4">
        <v>0</v>
      </c>
      <c r="P710" s="4">
        <v>204</v>
      </c>
      <c r="Q710" s="4">
        <v>0</v>
      </c>
      <c r="S710" s="4">
        <v>163</v>
      </c>
      <c r="AA710" s="4">
        <v>1036</v>
      </c>
      <c r="AB710" s="4">
        <v>301</v>
      </c>
      <c r="AD710" s="4">
        <v>0</v>
      </c>
      <c r="AE710" s="4">
        <v>2165</v>
      </c>
      <c r="AG710" s="4">
        <v>67</v>
      </c>
      <c r="AH710" s="4">
        <v>59</v>
      </c>
      <c r="AI710" s="4">
        <v>37</v>
      </c>
      <c r="AJ710" s="4">
        <v>34</v>
      </c>
      <c r="AK710" s="4">
        <v>5</v>
      </c>
      <c r="AL710" s="4">
        <v>117</v>
      </c>
      <c r="AM710" s="4">
        <v>62</v>
      </c>
      <c r="AN710" s="4">
        <v>247</v>
      </c>
    </row>
    <row r="711" spans="1:40" x14ac:dyDescent="0.3">
      <c r="A711" s="4" t="s">
        <v>12</v>
      </c>
      <c r="B711" s="4">
        <v>7683</v>
      </c>
      <c r="D711" s="4" t="s">
        <v>17</v>
      </c>
      <c r="E711" s="4">
        <v>280</v>
      </c>
      <c r="F711" s="4" t="s">
        <v>17</v>
      </c>
      <c r="G711" s="4">
        <v>275</v>
      </c>
      <c r="H711" s="4">
        <v>429</v>
      </c>
      <c r="I711" s="4">
        <v>335</v>
      </c>
      <c r="K711" s="4">
        <v>172</v>
      </c>
      <c r="L711" s="4">
        <v>0</v>
      </c>
      <c r="N711" s="4">
        <v>2768</v>
      </c>
      <c r="O711" s="4">
        <v>331</v>
      </c>
      <c r="P711" s="4">
        <v>12557</v>
      </c>
      <c r="Q711" s="4">
        <v>456</v>
      </c>
      <c r="S711" s="4">
        <v>82</v>
      </c>
      <c r="AA711" s="4">
        <v>719</v>
      </c>
      <c r="AB711" s="4">
        <v>389</v>
      </c>
      <c r="AD711" s="4">
        <v>0</v>
      </c>
      <c r="AE711" s="4">
        <v>739</v>
      </c>
      <c r="AG711" s="4">
        <v>49</v>
      </c>
      <c r="AH711" s="4">
        <v>0</v>
      </c>
      <c r="AI711" s="4">
        <v>32</v>
      </c>
      <c r="AJ711" s="4">
        <v>0</v>
      </c>
      <c r="AK711" s="4">
        <v>117</v>
      </c>
      <c r="AL711" s="4">
        <v>13</v>
      </c>
      <c r="AM711" s="4">
        <v>23</v>
      </c>
      <c r="AN711" s="4">
        <v>87</v>
      </c>
    </row>
    <row r="712" spans="1:40" x14ac:dyDescent="0.3">
      <c r="A712" s="4" t="s">
        <v>13</v>
      </c>
      <c r="B712" s="4">
        <v>5305</v>
      </c>
      <c r="D712" s="4" t="s">
        <v>149</v>
      </c>
      <c r="E712" s="4">
        <v>0</v>
      </c>
      <c r="F712" s="4" t="s">
        <v>217</v>
      </c>
      <c r="G712" s="4">
        <v>133</v>
      </c>
      <c r="H712" s="4">
        <v>271</v>
      </c>
      <c r="I712" s="4">
        <v>0</v>
      </c>
      <c r="K712" s="4">
        <v>151</v>
      </c>
      <c r="L712" s="4">
        <v>101</v>
      </c>
      <c r="N712" s="4">
        <v>961</v>
      </c>
      <c r="O712" s="4">
        <v>231</v>
      </c>
      <c r="P712" s="4">
        <v>6493</v>
      </c>
      <c r="Q712" s="4">
        <v>335</v>
      </c>
      <c r="S712" s="4">
        <v>0</v>
      </c>
      <c r="AA712" s="4">
        <v>317</v>
      </c>
      <c r="AB712" s="4">
        <v>1986</v>
      </c>
      <c r="AD712" s="4">
        <v>0</v>
      </c>
      <c r="AE712" s="4">
        <v>586</v>
      </c>
      <c r="AG712" s="4">
        <v>1666</v>
      </c>
      <c r="AH712" s="4">
        <v>27</v>
      </c>
      <c r="AI712" s="4" t="s">
        <v>33</v>
      </c>
      <c r="AJ712" s="4">
        <v>5</v>
      </c>
      <c r="AK712" s="4">
        <v>12</v>
      </c>
      <c r="AL712" s="4">
        <v>2</v>
      </c>
      <c r="AM712" s="4">
        <v>0</v>
      </c>
      <c r="AN712" s="4">
        <v>50</v>
      </c>
    </row>
    <row r="713" spans="1:40" x14ac:dyDescent="0.3">
      <c r="A713" s="4" t="s">
        <v>9</v>
      </c>
      <c r="B713" s="4">
        <v>2378</v>
      </c>
      <c r="D713" s="4" t="s">
        <v>19</v>
      </c>
      <c r="E713" s="4">
        <v>1133</v>
      </c>
      <c r="F713" s="4" t="s">
        <v>19</v>
      </c>
      <c r="G713" s="4">
        <v>142</v>
      </c>
      <c r="H713" s="4">
        <v>2294</v>
      </c>
      <c r="I713" s="4">
        <v>880</v>
      </c>
      <c r="K713" s="4">
        <v>970</v>
      </c>
      <c r="L713" s="4">
        <v>64</v>
      </c>
      <c r="N713" s="4">
        <v>683</v>
      </c>
      <c r="O713" s="4">
        <v>100</v>
      </c>
      <c r="P713" s="4">
        <v>2045</v>
      </c>
      <c r="Q713" s="4">
        <v>121</v>
      </c>
      <c r="S713" s="4">
        <v>240</v>
      </c>
      <c r="AA713" s="4">
        <v>0</v>
      </c>
      <c r="AB713" s="4">
        <v>717</v>
      </c>
      <c r="AD713" s="4">
        <v>0</v>
      </c>
      <c r="AE713" s="4">
        <v>153</v>
      </c>
      <c r="AG713" s="4">
        <v>522</v>
      </c>
      <c r="AH713" s="4">
        <v>12</v>
      </c>
      <c r="AI713" s="4" t="s">
        <v>33</v>
      </c>
      <c r="AJ713" s="4">
        <v>97</v>
      </c>
      <c r="AK713" s="4">
        <v>10</v>
      </c>
      <c r="AL713" s="4">
        <v>1</v>
      </c>
      <c r="AM713" s="4">
        <v>72</v>
      </c>
      <c r="AN713" s="4">
        <v>37</v>
      </c>
    </row>
    <row r="714" spans="1:40" x14ac:dyDescent="0.3">
      <c r="A714" s="4" t="s">
        <v>14</v>
      </c>
      <c r="D714" s="4" t="s">
        <v>20</v>
      </c>
      <c r="E714" s="4">
        <v>795</v>
      </c>
      <c r="F714" s="4" t="s">
        <v>20</v>
      </c>
      <c r="G714" s="4">
        <v>959</v>
      </c>
      <c r="H714" s="4">
        <v>677</v>
      </c>
      <c r="I714" s="4">
        <v>432</v>
      </c>
      <c r="K714" s="4">
        <v>322</v>
      </c>
      <c r="L714" s="4">
        <v>37</v>
      </c>
      <c r="N714" s="4">
        <v>278</v>
      </c>
      <c r="O714" s="4">
        <v>0</v>
      </c>
      <c r="P714" s="4">
        <v>4448</v>
      </c>
      <c r="Q714" s="4">
        <v>0</v>
      </c>
      <c r="S714" s="4">
        <v>149</v>
      </c>
      <c r="AA714" s="4">
        <v>1033</v>
      </c>
      <c r="AB714" s="4">
        <v>324</v>
      </c>
      <c r="AD714" s="4">
        <v>0</v>
      </c>
      <c r="AE714" s="4">
        <v>2300</v>
      </c>
      <c r="AG714" s="4">
        <v>392</v>
      </c>
      <c r="AH714" s="4">
        <v>15</v>
      </c>
      <c r="AI714" s="4" t="s">
        <v>33</v>
      </c>
      <c r="AJ714" s="4">
        <v>0</v>
      </c>
      <c r="AK714" s="4">
        <v>2</v>
      </c>
      <c r="AL714" s="4">
        <v>101</v>
      </c>
      <c r="AM714" s="4">
        <v>34</v>
      </c>
      <c r="AN714" s="4">
        <v>147</v>
      </c>
    </row>
    <row r="715" spans="1:40" x14ac:dyDescent="0.3">
      <c r="A715" s="4" t="s">
        <v>15</v>
      </c>
      <c r="D715" s="4" t="s">
        <v>21</v>
      </c>
      <c r="E715" s="4">
        <v>338</v>
      </c>
      <c r="F715" s="4" t="s">
        <v>21</v>
      </c>
      <c r="G715" s="4">
        <v>261</v>
      </c>
      <c r="H715" s="4">
        <v>418</v>
      </c>
      <c r="I715" s="4">
        <v>448</v>
      </c>
      <c r="K715" s="4">
        <v>157</v>
      </c>
      <c r="L715" s="4">
        <v>11847</v>
      </c>
      <c r="N715" s="4">
        <v>1699</v>
      </c>
      <c r="O715" s="4">
        <v>454</v>
      </c>
      <c r="P715" s="4">
        <v>12557</v>
      </c>
      <c r="Q715" s="4">
        <v>459</v>
      </c>
      <c r="S715" s="4">
        <v>91</v>
      </c>
      <c r="AA715" s="4">
        <v>726</v>
      </c>
      <c r="AB715" s="4">
        <v>393</v>
      </c>
      <c r="AD715" s="4">
        <v>15025</v>
      </c>
      <c r="AE715" s="4">
        <v>800</v>
      </c>
      <c r="AG715" s="4">
        <v>130</v>
      </c>
      <c r="AH715" s="4">
        <v>0</v>
      </c>
      <c r="AI715" s="4" t="s">
        <v>33</v>
      </c>
      <c r="AJ715" s="4">
        <v>342</v>
      </c>
      <c r="AK715" s="4">
        <v>117</v>
      </c>
      <c r="AL715" s="4">
        <v>0</v>
      </c>
      <c r="AM715" s="4">
        <v>4</v>
      </c>
      <c r="AN715" s="4">
        <v>53</v>
      </c>
    </row>
    <row r="716" spans="1:40" x14ac:dyDescent="0.3">
      <c r="A716" s="4" t="s">
        <v>16</v>
      </c>
      <c r="D716" s="4" t="s">
        <v>26</v>
      </c>
      <c r="E716" s="4">
        <v>0</v>
      </c>
      <c r="F716" s="4" t="s">
        <v>26</v>
      </c>
      <c r="G716" s="4">
        <v>158</v>
      </c>
      <c r="H716" s="4">
        <v>259</v>
      </c>
      <c r="I716" s="4">
        <v>0</v>
      </c>
      <c r="K716" s="4">
        <v>165</v>
      </c>
      <c r="L716" s="4">
        <v>4680</v>
      </c>
      <c r="N716" s="4">
        <v>528</v>
      </c>
      <c r="O716" s="4">
        <v>335</v>
      </c>
      <c r="P716" s="4">
        <v>6047</v>
      </c>
      <c r="Q716" s="4">
        <v>336</v>
      </c>
      <c r="S716" s="4">
        <v>0</v>
      </c>
      <c r="AA716" s="4">
        <v>307</v>
      </c>
      <c r="AB716" s="4">
        <v>1986</v>
      </c>
      <c r="AD716" s="4">
        <v>6795</v>
      </c>
      <c r="AE716" s="4">
        <v>622</v>
      </c>
      <c r="AG716" s="4">
        <v>521</v>
      </c>
      <c r="AH716" s="4">
        <v>0</v>
      </c>
      <c r="AI716" s="4" t="s">
        <v>33</v>
      </c>
      <c r="AJ716" s="4">
        <v>131</v>
      </c>
      <c r="AK716" s="4">
        <v>25</v>
      </c>
      <c r="AL716" s="4">
        <v>269</v>
      </c>
      <c r="AM716" s="4">
        <v>0</v>
      </c>
      <c r="AN716" s="4">
        <v>50</v>
      </c>
    </row>
    <row r="717" spans="1:40" x14ac:dyDescent="0.3">
      <c r="A717" s="4" t="s">
        <v>17</v>
      </c>
      <c r="D717" s="4" t="s">
        <v>47</v>
      </c>
      <c r="E717" s="4">
        <v>1111</v>
      </c>
      <c r="F717" s="4" t="s">
        <v>47</v>
      </c>
      <c r="G717" s="4">
        <v>103</v>
      </c>
      <c r="H717" s="4">
        <v>1754</v>
      </c>
      <c r="I717" s="4">
        <v>864</v>
      </c>
      <c r="K717" s="4">
        <v>1304</v>
      </c>
      <c r="L717" s="4">
        <v>3006</v>
      </c>
      <c r="N717" s="4">
        <v>318</v>
      </c>
      <c r="O717" s="4">
        <v>119</v>
      </c>
      <c r="P717" s="4">
        <v>4149</v>
      </c>
      <c r="Q717" s="4">
        <v>123</v>
      </c>
      <c r="S717" s="4">
        <v>573</v>
      </c>
      <c r="AA717" s="4">
        <v>15154</v>
      </c>
      <c r="AB717" s="4">
        <v>720</v>
      </c>
      <c r="AD717" s="4">
        <v>4097</v>
      </c>
      <c r="AE717" s="4">
        <v>178</v>
      </c>
      <c r="AG717" s="4">
        <v>172</v>
      </c>
      <c r="AH717" s="4">
        <v>26</v>
      </c>
      <c r="AI717" s="4" t="s">
        <v>33</v>
      </c>
      <c r="AJ717" s="4">
        <v>49</v>
      </c>
      <c r="AK717" s="4">
        <v>12</v>
      </c>
      <c r="AL717" s="4">
        <v>106</v>
      </c>
      <c r="AM717" s="4">
        <v>3</v>
      </c>
      <c r="AN717" s="4">
        <v>3</v>
      </c>
    </row>
    <row r="718" spans="1:40" x14ac:dyDescent="0.3">
      <c r="A718" s="4" t="s">
        <v>18</v>
      </c>
      <c r="D718" s="4" t="s">
        <v>48</v>
      </c>
      <c r="E718" s="4">
        <v>742</v>
      </c>
      <c r="F718" s="4" t="s">
        <v>48</v>
      </c>
      <c r="G718" s="4">
        <v>959</v>
      </c>
      <c r="H718" s="4">
        <v>602</v>
      </c>
      <c r="I718" s="4">
        <v>480</v>
      </c>
      <c r="K718" s="4">
        <v>453</v>
      </c>
      <c r="L718" s="4">
        <v>1674</v>
      </c>
      <c r="N718" s="4">
        <v>210</v>
      </c>
      <c r="O718" s="4">
        <v>0</v>
      </c>
      <c r="P718" s="4">
        <v>1898</v>
      </c>
      <c r="Q718" s="4">
        <v>0</v>
      </c>
      <c r="S718" s="4">
        <v>431</v>
      </c>
      <c r="AA718" s="4">
        <v>9098</v>
      </c>
      <c r="AB718" s="4">
        <v>316</v>
      </c>
      <c r="AD718" s="4">
        <v>2698</v>
      </c>
      <c r="AE718" s="4">
        <v>2092</v>
      </c>
      <c r="AG718" s="4">
        <v>122</v>
      </c>
      <c r="AH718" s="4">
        <v>18</v>
      </c>
      <c r="AI718" s="4" t="s">
        <v>33</v>
      </c>
      <c r="AJ718" s="4">
        <v>82</v>
      </c>
      <c r="AK718" s="4">
        <v>13</v>
      </c>
      <c r="AL718" s="4">
        <v>106</v>
      </c>
      <c r="AM718" s="4">
        <v>27</v>
      </c>
      <c r="AN718" s="4">
        <v>147</v>
      </c>
    </row>
    <row r="719" spans="1:40" ht="18" x14ac:dyDescent="0.35">
      <c r="A719" s="4" t="s">
        <v>19</v>
      </c>
      <c r="D719" s="4" t="s">
        <v>49</v>
      </c>
      <c r="E719" s="4">
        <v>369</v>
      </c>
      <c r="F719" s="4" t="s">
        <v>49</v>
      </c>
      <c r="G719" s="4">
        <v>265</v>
      </c>
      <c r="H719" s="4">
        <v>349</v>
      </c>
      <c r="I719" s="4">
        <v>384</v>
      </c>
      <c r="K719" s="4">
        <v>282</v>
      </c>
      <c r="L719" s="4">
        <v>11847</v>
      </c>
      <c r="N719" s="4">
        <v>1699</v>
      </c>
      <c r="O719" s="4">
        <v>450</v>
      </c>
      <c r="P719" s="1" t="s">
        <v>0</v>
      </c>
      <c r="Q719" s="4">
        <v>209</v>
      </c>
      <c r="S719" s="4">
        <v>142</v>
      </c>
      <c r="AA719" s="4">
        <v>6324</v>
      </c>
      <c r="AB719" s="4">
        <v>404</v>
      </c>
      <c r="AD719" s="4">
        <v>15025</v>
      </c>
      <c r="AE719" s="4">
        <v>828</v>
      </c>
      <c r="AG719" s="4">
        <v>50</v>
      </c>
      <c r="AH719" s="4">
        <v>8</v>
      </c>
      <c r="AI719" s="4" t="s">
        <v>33</v>
      </c>
      <c r="AJ719" s="4">
        <v>0</v>
      </c>
      <c r="AK719" s="4">
        <v>180</v>
      </c>
      <c r="AL719" s="4">
        <v>0</v>
      </c>
      <c r="AM719" s="4">
        <v>0</v>
      </c>
      <c r="AN719" s="4">
        <v>55</v>
      </c>
    </row>
    <row r="720" spans="1:40" ht="18" x14ac:dyDescent="0.35">
      <c r="A720" s="4" t="s">
        <v>20</v>
      </c>
      <c r="D720" s="4" t="s">
        <v>55</v>
      </c>
      <c r="E720" s="4">
        <v>0</v>
      </c>
      <c r="F720" s="4" t="s">
        <v>227</v>
      </c>
      <c r="G720" s="4">
        <v>160</v>
      </c>
      <c r="H720" s="4">
        <v>253</v>
      </c>
      <c r="I720" s="4">
        <v>0</v>
      </c>
      <c r="K720" s="4">
        <v>171</v>
      </c>
      <c r="L720" s="4">
        <v>4695</v>
      </c>
      <c r="N720" s="4">
        <v>538</v>
      </c>
      <c r="O720" s="4">
        <v>333</v>
      </c>
      <c r="P720" s="2">
        <v>41219</v>
      </c>
      <c r="Q720" s="4">
        <v>146</v>
      </c>
      <c r="S720" s="4">
        <v>0</v>
      </c>
      <c r="AA720" s="4">
        <v>2774</v>
      </c>
      <c r="AB720" s="4">
        <v>1877</v>
      </c>
      <c r="AD720" s="4">
        <v>6762</v>
      </c>
      <c r="AE720" s="4">
        <v>635</v>
      </c>
      <c r="AG720" s="4">
        <v>1658</v>
      </c>
      <c r="AH720" s="4">
        <v>13964</v>
      </c>
      <c r="AI720" s="4">
        <v>0</v>
      </c>
      <c r="AJ720" s="4">
        <v>60</v>
      </c>
      <c r="AK720" s="4">
        <v>71</v>
      </c>
      <c r="AL720" s="4">
        <v>215</v>
      </c>
      <c r="AM720" s="4">
        <v>72</v>
      </c>
      <c r="AN720" s="4">
        <v>39</v>
      </c>
    </row>
    <row r="721" spans="1:40" ht="18" x14ac:dyDescent="0.35">
      <c r="A721" s="4" t="s">
        <v>21</v>
      </c>
      <c r="D721" s="4" t="s">
        <v>21</v>
      </c>
      <c r="E721" s="4">
        <v>265</v>
      </c>
      <c r="F721" s="4" t="s">
        <v>21</v>
      </c>
      <c r="G721" s="4">
        <v>105</v>
      </c>
      <c r="H721" s="4">
        <v>1754</v>
      </c>
      <c r="I721" s="4">
        <v>324</v>
      </c>
      <c r="K721" s="4">
        <v>1304</v>
      </c>
      <c r="L721" s="4">
        <v>3031</v>
      </c>
      <c r="N721" s="4">
        <v>355</v>
      </c>
      <c r="O721" s="4">
        <v>117</v>
      </c>
      <c r="P721" s="1" t="s">
        <v>1</v>
      </c>
      <c r="Q721" s="4">
        <v>63</v>
      </c>
      <c r="S721" s="4">
        <v>562</v>
      </c>
      <c r="AA721" s="4">
        <v>15154</v>
      </c>
      <c r="AB721" s="4">
        <v>537</v>
      </c>
      <c r="AD721" s="4">
        <v>3963</v>
      </c>
      <c r="AE721" s="4">
        <v>193</v>
      </c>
      <c r="AG721" s="4">
        <v>684</v>
      </c>
      <c r="AH721" s="4">
        <v>8232</v>
      </c>
      <c r="AI721" s="4">
        <v>1078</v>
      </c>
      <c r="AJ721" s="4">
        <v>22</v>
      </c>
      <c r="AK721" s="4">
        <v>71</v>
      </c>
      <c r="AL721" s="4">
        <v>98</v>
      </c>
      <c r="AM721" s="4">
        <v>32</v>
      </c>
      <c r="AN721" s="4">
        <v>16</v>
      </c>
    </row>
    <row r="722" spans="1:40" x14ac:dyDescent="0.3">
      <c r="A722" s="4" t="s">
        <v>26</v>
      </c>
      <c r="D722" s="4" t="s">
        <v>26</v>
      </c>
      <c r="E722" s="4">
        <v>189</v>
      </c>
      <c r="F722" s="4" t="s">
        <v>26</v>
      </c>
      <c r="G722" s="4">
        <v>603</v>
      </c>
      <c r="H722" s="4">
        <v>575</v>
      </c>
      <c r="I722" s="4">
        <v>159</v>
      </c>
      <c r="K722" s="4">
        <v>446</v>
      </c>
      <c r="L722" s="4">
        <v>1664</v>
      </c>
      <c r="N722" s="4">
        <v>183</v>
      </c>
      <c r="O722" s="4">
        <v>11634</v>
      </c>
      <c r="P722" s="3" t="s">
        <v>2</v>
      </c>
      <c r="Q722" s="4">
        <v>0</v>
      </c>
      <c r="S722" s="4">
        <v>417</v>
      </c>
      <c r="AA722" s="4">
        <v>9056</v>
      </c>
      <c r="AB722" s="4">
        <v>378</v>
      </c>
      <c r="AD722" s="4">
        <v>2799</v>
      </c>
      <c r="AE722" s="4">
        <v>2695</v>
      </c>
      <c r="AG722" s="4">
        <v>477</v>
      </c>
      <c r="AH722" s="4">
        <v>4125</v>
      </c>
      <c r="AI722" s="4">
        <v>731</v>
      </c>
      <c r="AJ722" s="4">
        <v>2</v>
      </c>
      <c r="AK722" s="4">
        <v>0</v>
      </c>
      <c r="AL722" s="4">
        <v>19</v>
      </c>
      <c r="AM722" s="4">
        <v>12</v>
      </c>
      <c r="AN722" s="4">
        <v>1015</v>
      </c>
    </row>
    <row r="723" spans="1:40" ht="18" x14ac:dyDescent="0.35">
      <c r="A723" s="4" t="s">
        <v>47</v>
      </c>
      <c r="D723" s="4" t="s">
        <v>47</v>
      </c>
      <c r="E723" s="4">
        <v>76</v>
      </c>
      <c r="F723" s="4" t="s">
        <v>47</v>
      </c>
      <c r="G723" s="4">
        <v>109</v>
      </c>
      <c r="H723" s="4">
        <v>330</v>
      </c>
      <c r="I723" s="4">
        <v>165</v>
      </c>
      <c r="K723" s="4">
        <v>267</v>
      </c>
      <c r="L723" s="1" t="s">
        <v>0</v>
      </c>
      <c r="N723" s="4">
        <v>0</v>
      </c>
      <c r="O723" s="4">
        <v>5090</v>
      </c>
      <c r="P723" s="3" t="s">
        <v>529</v>
      </c>
      <c r="Q723" s="4">
        <v>209</v>
      </c>
      <c r="S723" s="4">
        <v>145</v>
      </c>
      <c r="AA723" s="4">
        <v>6314</v>
      </c>
      <c r="AB723" s="4">
        <v>159</v>
      </c>
      <c r="AE723" s="4">
        <v>1019</v>
      </c>
      <c r="AG723" s="4">
        <v>207</v>
      </c>
      <c r="AH723" s="4">
        <v>4091</v>
      </c>
      <c r="AI723" s="4">
        <v>347</v>
      </c>
      <c r="AJ723" s="4">
        <v>0</v>
      </c>
      <c r="AK723" s="4">
        <v>180</v>
      </c>
      <c r="AL723" s="4">
        <v>1</v>
      </c>
      <c r="AM723" s="4">
        <v>20</v>
      </c>
      <c r="AN723" s="4">
        <v>347</v>
      </c>
    </row>
    <row r="724" spans="1:40" ht="18" x14ac:dyDescent="0.35">
      <c r="A724" s="4" t="s">
        <v>48</v>
      </c>
      <c r="D724" s="4" t="s">
        <v>48</v>
      </c>
      <c r="E724" s="4">
        <v>0</v>
      </c>
      <c r="F724" s="4" t="s">
        <v>48</v>
      </c>
      <c r="G724" s="4">
        <v>43</v>
      </c>
      <c r="H724" s="4">
        <v>245</v>
      </c>
      <c r="I724" s="4">
        <v>0</v>
      </c>
      <c r="K724" s="4">
        <v>179</v>
      </c>
      <c r="L724" s="2">
        <v>41219</v>
      </c>
      <c r="N724" s="4">
        <v>978</v>
      </c>
      <c r="O724" s="4">
        <v>3614</v>
      </c>
      <c r="P724" s="3" t="s">
        <v>351</v>
      </c>
      <c r="Q724" s="4">
        <v>128</v>
      </c>
      <c r="S724" s="4">
        <v>13051</v>
      </c>
      <c r="AA724" s="4">
        <v>2742</v>
      </c>
      <c r="AB724" s="4">
        <v>1877</v>
      </c>
      <c r="AE724" s="4">
        <v>812</v>
      </c>
      <c r="AG724" s="4">
        <v>0</v>
      </c>
      <c r="AH724" s="4">
        <v>16</v>
      </c>
      <c r="AI724" s="4">
        <v>0</v>
      </c>
      <c r="AJ724" s="4">
        <v>0</v>
      </c>
      <c r="AK724" s="4">
        <v>72</v>
      </c>
      <c r="AL724" s="4">
        <v>0</v>
      </c>
      <c r="AM724" s="4">
        <v>0</v>
      </c>
      <c r="AN724" s="4">
        <v>332</v>
      </c>
    </row>
    <row r="725" spans="1:40" ht="18" x14ac:dyDescent="0.35">
      <c r="A725" s="4" t="s">
        <v>49</v>
      </c>
      <c r="D725" s="4" t="s">
        <v>49</v>
      </c>
      <c r="E725" s="4">
        <v>262</v>
      </c>
      <c r="F725" s="4" t="s">
        <v>49</v>
      </c>
      <c r="G725" s="4">
        <v>66</v>
      </c>
      <c r="H725" s="4">
        <v>606</v>
      </c>
      <c r="I725" s="4">
        <v>320</v>
      </c>
      <c r="K725" s="4">
        <v>1300</v>
      </c>
      <c r="L725" s="1" t="s">
        <v>1</v>
      </c>
      <c r="N725" s="4">
        <v>725</v>
      </c>
      <c r="O725" s="4">
        <v>1476</v>
      </c>
      <c r="P725" s="4" t="s">
        <v>5</v>
      </c>
      <c r="Q725" s="4">
        <v>81</v>
      </c>
      <c r="S725" s="4">
        <v>6771</v>
      </c>
      <c r="AA725" s="1" t="s">
        <v>0</v>
      </c>
      <c r="AB725" s="4">
        <v>545</v>
      </c>
      <c r="AE725" s="4">
        <v>207</v>
      </c>
      <c r="AG725" s="4">
        <v>1393</v>
      </c>
      <c r="AH725" s="4">
        <v>13964</v>
      </c>
      <c r="AI725" s="4">
        <v>1068</v>
      </c>
      <c r="AJ725" s="4">
        <v>20</v>
      </c>
      <c r="AK725" s="4">
        <v>44</v>
      </c>
      <c r="AL725" s="4">
        <v>78</v>
      </c>
      <c r="AM725" s="4">
        <v>828</v>
      </c>
      <c r="AN725" s="4">
        <v>15</v>
      </c>
    </row>
    <row r="726" spans="1:40" ht="18" x14ac:dyDescent="0.35">
      <c r="A726" s="4" t="s">
        <v>58</v>
      </c>
      <c r="D726" s="4" t="s">
        <v>56</v>
      </c>
      <c r="E726" s="4">
        <v>182</v>
      </c>
      <c r="F726" s="4" t="s">
        <v>228</v>
      </c>
      <c r="G726" s="4">
        <v>603</v>
      </c>
      <c r="H726" s="4">
        <v>270</v>
      </c>
      <c r="I726" s="4">
        <v>166</v>
      </c>
      <c r="K726" s="4">
        <v>518</v>
      </c>
      <c r="L726" s="3" t="s">
        <v>2</v>
      </c>
      <c r="N726" s="4">
        <v>253</v>
      </c>
      <c r="O726" s="4">
        <v>11634</v>
      </c>
      <c r="P726" s="4" t="s">
        <v>530</v>
      </c>
      <c r="Q726" s="4">
        <v>0</v>
      </c>
      <c r="S726" s="4">
        <v>4949</v>
      </c>
      <c r="AA726" s="2">
        <v>41219</v>
      </c>
      <c r="AB726" s="4">
        <v>394</v>
      </c>
      <c r="AE726" s="4">
        <v>0</v>
      </c>
      <c r="AG726" s="4">
        <v>993</v>
      </c>
      <c r="AH726" s="4">
        <v>7885</v>
      </c>
      <c r="AI726" s="4">
        <v>728</v>
      </c>
      <c r="AJ726" s="4">
        <v>0</v>
      </c>
      <c r="AK726" s="4">
        <v>28</v>
      </c>
      <c r="AL726" s="4">
        <v>0</v>
      </c>
      <c r="AM726" s="4">
        <v>244</v>
      </c>
      <c r="AN726" s="4">
        <v>1015</v>
      </c>
    </row>
    <row r="727" spans="1:40" ht="18" x14ac:dyDescent="0.35">
      <c r="A727" s="4" t="s">
        <v>21</v>
      </c>
      <c r="D727" s="4">
        <v>2713</v>
      </c>
      <c r="E727" s="4">
        <v>80</v>
      </c>
      <c r="F727" s="4" t="s">
        <v>33</v>
      </c>
      <c r="G727" s="4">
        <v>110</v>
      </c>
      <c r="H727" s="4">
        <v>163</v>
      </c>
      <c r="I727" s="4">
        <v>154</v>
      </c>
      <c r="K727" s="4">
        <v>279</v>
      </c>
      <c r="L727" s="3" t="s">
        <v>439</v>
      </c>
      <c r="N727" s="4">
        <v>0</v>
      </c>
      <c r="O727" s="4">
        <v>5057</v>
      </c>
      <c r="P727" s="4" t="s">
        <v>531</v>
      </c>
      <c r="Q727" s="4">
        <v>198</v>
      </c>
      <c r="S727" s="4">
        <v>1822</v>
      </c>
      <c r="AA727" s="1" t="s">
        <v>1</v>
      </c>
      <c r="AB727" s="4">
        <v>151</v>
      </c>
      <c r="AE727" s="4">
        <v>977</v>
      </c>
      <c r="AG727" s="4">
        <v>400</v>
      </c>
      <c r="AH727" s="4">
        <v>5429</v>
      </c>
      <c r="AI727" s="4">
        <v>340</v>
      </c>
      <c r="AJ727" s="4">
        <v>60</v>
      </c>
      <c r="AK727" s="4">
        <v>118</v>
      </c>
      <c r="AL727" s="4">
        <v>215</v>
      </c>
      <c r="AM727" s="4">
        <v>43</v>
      </c>
      <c r="AN727" s="4">
        <v>362</v>
      </c>
    </row>
    <row r="728" spans="1:40" x14ac:dyDescent="0.3">
      <c r="A728" s="4" t="s">
        <v>26</v>
      </c>
      <c r="D728" s="4">
        <v>882</v>
      </c>
      <c r="E728" s="4">
        <v>0</v>
      </c>
      <c r="F728" s="4" t="s">
        <v>33</v>
      </c>
      <c r="G728" s="4">
        <v>41</v>
      </c>
      <c r="H728" s="4">
        <v>107</v>
      </c>
      <c r="I728" s="4">
        <v>0</v>
      </c>
      <c r="K728" s="4">
        <v>239</v>
      </c>
      <c r="L728" s="3" t="s">
        <v>229</v>
      </c>
      <c r="N728" s="4">
        <v>989</v>
      </c>
      <c r="O728" s="4">
        <v>3615</v>
      </c>
      <c r="P728" s="4" t="s">
        <v>532</v>
      </c>
      <c r="Q728" s="4">
        <v>159</v>
      </c>
      <c r="S728" s="4">
        <v>13051</v>
      </c>
      <c r="AA728" s="3" t="s">
        <v>2</v>
      </c>
      <c r="AB728" s="4">
        <v>1675</v>
      </c>
      <c r="AE728" s="4">
        <v>779</v>
      </c>
      <c r="AG728" s="4">
        <v>0</v>
      </c>
      <c r="AH728" s="4">
        <v>2456</v>
      </c>
      <c r="AI728" s="4">
        <v>0</v>
      </c>
      <c r="AJ728" s="4">
        <v>22</v>
      </c>
      <c r="AK728" s="4">
        <v>13</v>
      </c>
      <c r="AL728" s="4">
        <v>94</v>
      </c>
      <c r="AM728" s="4">
        <v>5</v>
      </c>
      <c r="AN728" s="4">
        <v>259</v>
      </c>
    </row>
    <row r="729" spans="1:40" ht="18" x14ac:dyDescent="0.35">
      <c r="A729" s="4" t="s">
        <v>47</v>
      </c>
      <c r="D729" s="4">
        <v>585</v>
      </c>
      <c r="E729" s="4">
        <v>783</v>
      </c>
      <c r="F729" s="4" t="s">
        <v>33</v>
      </c>
      <c r="G729" s="4">
        <v>69</v>
      </c>
      <c r="H729" s="4">
        <v>606</v>
      </c>
      <c r="I729" s="4">
        <v>1113</v>
      </c>
      <c r="K729" s="4">
        <v>1300</v>
      </c>
      <c r="L729" s="4" t="s">
        <v>5</v>
      </c>
      <c r="N729" s="4">
        <v>722</v>
      </c>
      <c r="O729" s="4">
        <v>1442</v>
      </c>
      <c r="P729" s="4" t="s">
        <v>533</v>
      </c>
      <c r="Q729" s="4">
        <v>39</v>
      </c>
      <c r="S729" s="4">
        <v>6721</v>
      </c>
      <c r="AA729" s="3" t="s">
        <v>821</v>
      </c>
      <c r="AB729" s="4">
        <v>513</v>
      </c>
      <c r="AE729" s="4">
        <v>198</v>
      </c>
      <c r="AG729" s="4">
        <v>314</v>
      </c>
      <c r="AH729" s="1" t="s">
        <v>0</v>
      </c>
      <c r="AI729" s="4">
        <v>154</v>
      </c>
      <c r="AJ729" s="4">
        <v>3</v>
      </c>
      <c r="AK729" s="4">
        <v>13</v>
      </c>
      <c r="AL729" s="4">
        <v>94</v>
      </c>
      <c r="AM729" s="4">
        <v>13</v>
      </c>
      <c r="AN729" s="4">
        <v>103</v>
      </c>
    </row>
    <row r="730" spans="1:40" ht="18" x14ac:dyDescent="0.35">
      <c r="A730" s="4" t="s">
        <v>48</v>
      </c>
      <c r="D730" s="4">
        <v>297</v>
      </c>
      <c r="E730" s="4">
        <v>563</v>
      </c>
      <c r="F730" s="4" t="s">
        <v>33</v>
      </c>
      <c r="G730" s="4">
        <v>1708</v>
      </c>
      <c r="H730" s="4">
        <v>245</v>
      </c>
      <c r="I730" s="4">
        <v>505</v>
      </c>
      <c r="K730" s="4">
        <v>509</v>
      </c>
      <c r="L730" s="4" t="s">
        <v>440</v>
      </c>
      <c r="N730" s="4">
        <v>267</v>
      </c>
      <c r="O730" s="1" t="s">
        <v>0</v>
      </c>
      <c r="P730" s="4" t="s">
        <v>23</v>
      </c>
      <c r="Q730" s="4">
        <v>0</v>
      </c>
      <c r="S730" s="4">
        <v>4765</v>
      </c>
      <c r="AA730" s="3" t="s">
        <v>492</v>
      </c>
      <c r="AB730" s="4">
        <v>240</v>
      </c>
      <c r="AE730" s="4">
        <v>0</v>
      </c>
      <c r="AG730" s="4">
        <v>218</v>
      </c>
      <c r="AH730" s="2">
        <v>41219</v>
      </c>
      <c r="AI730" s="4">
        <v>105</v>
      </c>
      <c r="AJ730" s="4">
        <v>18</v>
      </c>
      <c r="AK730" s="4">
        <v>0</v>
      </c>
      <c r="AL730" s="4">
        <v>0</v>
      </c>
      <c r="AM730" s="4">
        <v>183</v>
      </c>
      <c r="AN730" s="4">
        <v>1747</v>
      </c>
    </row>
    <row r="731" spans="1:40" ht="18" x14ac:dyDescent="0.35">
      <c r="A731" s="4" t="s">
        <v>49</v>
      </c>
      <c r="D731" s="4">
        <v>2713</v>
      </c>
      <c r="E731" s="4">
        <v>220</v>
      </c>
      <c r="F731" s="4" t="s">
        <v>33</v>
      </c>
      <c r="G731" s="4">
        <v>662</v>
      </c>
      <c r="H731" s="4">
        <v>140</v>
      </c>
      <c r="I731" s="4">
        <v>608</v>
      </c>
      <c r="K731" s="4">
        <v>252</v>
      </c>
      <c r="L731" s="4" t="s">
        <v>441</v>
      </c>
      <c r="N731" s="4">
        <v>0</v>
      </c>
      <c r="O731" s="2">
        <v>41219</v>
      </c>
      <c r="P731" s="4" t="s">
        <v>534</v>
      </c>
      <c r="Q731" s="4">
        <v>194</v>
      </c>
      <c r="S731" s="4">
        <v>1956</v>
      </c>
      <c r="AA731" s="4" t="s">
        <v>5</v>
      </c>
      <c r="AB731" s="4">
        <v>273</v>
      </c>
      <c r="AE731" s="4">
        <v>406</v>
      </c>
      <c r="AG731" s="4">
        <v>96</v>
      </c>
      <c r="AH731" s="1" t="s">
        <v>1</v>
      </c>
      <c r="AI731" s="4">
        <v>49</v>
      </c>
      <c r="AJ731" s="4">
        <v>1</v>
      </c>
      <c r="AK731" s="4">
        <v>118</v>
      </c>
      <c r="AL731" s="4">
        <v>431</v>
      </c>
      <c r="AM731" s="4">
        <v>0</v>
      </c>
      <c r="AN731" s="4">
        <v>727</v>
      </c>
    </row>
    <row r="732" spans="1:40" ht="18" x14ac:dyDescent="0.35">
      <c r="A732" s="4" t="s">
        <v>59</v>
      </c>
      <c r="D732" s="4">
        <v>881</v>
      </c>
      <c r="E732" s="4">
        <v>0</v>
      </c>
      <c r="F732" s="4" t="s">
        <v>33</v>
      </c>
      <c r="G732" s="4">
        <v>353</v>
      </c>
      <c r="H732" s="4">
        <v>105</v>
      </c>
      <c r="I732" s="4">
        <v>0</v>
      </c>
      <c r="K732" s="4">
        <v>257</v>
      </c>
      <c r="L732" s="4" t="s">
        <v>442</v>
      </c>
      <c r="N732" s="4">
        <v>253</v>
      </c>
      <c r="O732" s="1" t="s">
        <v>1</v>
      </c>
      <c r="P732" s="4" t="s">
        <v>535</v>
      </c>
      <c r="Q732" s="4">
        <v>147</v>
      </c>
      <c r="AA732" s="4" t="s">
        <v>822</v>
      </c>
      <c r="AB732" s="4">
        <v>1675</v>
      </c>
      <c r="AE732" s="4">
        <v>300</v>
      </c>
      <c r="AG732" s="4">
        <v>0</v>
      </c>
      <c r="AH732" s="3" t="s">
        <v>621</v>
      </c>
      <c r="AI732" s="4">
        <v>0</v>
      </c>
      <c r="AJ732" s="4">
        <v>133</v>
      </c>
      <c r="AK732" s="4">
        <v>13</v>
      </c>
      <c r="AL732" s="4">
        <v>179</v>
      </c>
      <c r="AM732" s="4">
        <v>828</v>
      </c>
      <c r="AN732" s="4">
        <v>696</v>
      </c>
    </row>
    <row r="733" spans="1:40" x14ac:dyDescent="0.3">
      <c r="A733" s="4">
        <v>2633</v>
      </c>
      <c r="D733" s="4">
        <v>606</v>
      </c>
      <c r="E733" s="4">
        <v>763</v>
      </c>
      <c r="F733" s="4" t="s">
        <v>33</v>
      </c>
      <c r="G733" s="4">
        <v>309</v>
      </c>
      <c r="H733" s="4">
        <v>1233</v>
      </c>
      <c r="I733" s="4">
        <v>1075</v>
      </c>
      <c r="K733" s="4">
        <v>2011</v>
      </c>
      <c r="L733" s="4" t="s">
        <v>443</v>
      </c>
      <c r="N733" s="4">
        <v>180</v>
      </c>
      <c r="O733" s="3" t="s">
        <v>2</v>
      </c>
      <c r="P733" s="4" t="s">
        <v>536</v>
      </c>
      <c r="Q733" s="4">
        <v>47</v>
      </c>
      <c r="AA733" s="4" t="s">
        <v>823</v>
      </c>
      <c r="AB733" s="4">
        <v>514</v>
      </c>
      <c r="AE733" s="4">
        <v>106</v>
      </c>
      <c r="AG733" s="4">
        <v>6</v>
      </c>
      <c r="AH733" s="3" t="s">
        <v>1040</v>
      </c>
      <c r="AI733" s="4">
        <v>152</v>
      </c>
      <c r="AJ733" s="4">
        <v>51</v>
      </c>
      <c r="AK733" s="4">
        <v>8</v>
      </c>
      <c r="AL733" s="4">
        <v>25</v>
      </c>
      <c r="AM733" s="4">
        <v>237</v>
      </c>
      <c r="AN733" s="4">
        <v>31</v>
      </c>
    </row>
    <row r="734" spans="1:40" x14ac:dyDescent="0.3">
      <c r="A734" s="4">
        <v>976</v>
      </c>
      <c r="D734" s="4">
        <v>275</v>
      </c>
      <c r="E734" s="4">
        <v>519</v>
      </c>
      <c r="F734" s="4" t="s">
        <v>33</v>
      </c>
      <c r="G734" s="4">
        <v>1708</v>
      </c>
      <c r="H734" s="4">
        <v>480</v>
      </c>
      <c r="I734" s="4">
        <v>600</v>
      </c>
      <c r="K734" s="4">
        <v>883</v>
      </c>
      <c r="L734" s="4" t="s">
        <v>444</v>
      </c>
      <c r="N734" s="4">
        <v>73</v>
      </c>
      <c r="O734" s="3" t="s">
        <v>507</v>
      </c>
      <c r="P734" s="4" t="s">
        <v>537</v>
      </c>
      <c r="Q734" s="4">
        <v>9698</v>
      </c>
      <c r="AA734" s="4" t="s">
        <v>824</v>
      </c>
      <c r="AB734" s="4">
        <v>238</v>
      </c>
      <c r="AE734" s="4">
        <v>0</v>
      </c>
      <c r="AG734" s="4">
        <v>4</v>
      </c>
      <c r="AH734" s="3" t="s">
        <v>51</v>
      </c>
      <c r="AI734" s="4">
        <v>107</v>
      </c>
      <c r="AJ734" s="4">
        <v>19</v>
      </c>
      <c r="AK734" s="4">
        <v>5</v>
      </c>
      <c r="AL734" s="4">
        <v>3</v>
      </c>
      <c r="AM734" s="4">
        <v>152</v>
      </c>
      <c r="AN734" s="4">
        <v>1747</v>
      </c>
    </row>
    <row r="735" spans="1:40" x14ac:dyDescent="0.3">
      <c r="A735" s="4">
        <v>635</v>
      </c>
      <c r="D735" s="4">
        <v>531</v>
      </c>
      <c r="E735" s="4">
        <v>244</v>
      </c>
      <c r="F735" s="4" t="s">
        <v>33</v>
      </c>
      <c r="G735" s="4">
        <v>670</v>
      </c>
      <c r="H735" s="4">
        <v>248</v>
      </c>
      <c r="I735" s="4">
        <v>475</v>
      </c>
      <c r="K735" s="4">
        <v>531</v>
      </c>
      <c r="L735" s="4" t="s">
        <v>445</v>
      </c>
      <c r="N735" s="4">
        <v>0</v>
      </c>
      <c r="O735" s="3" t="s">
        <v>226</v>
      </c>
      <c r="P735" s="4" t="s">
        <v>538</v>
      </c>
      <c r="Q735" s="4">
        <v>3702</v>
      </c>
      <c r="AA735" s="4" t="s">
        <v>825</v>
      </c>
      <c r="AB735" s="4">
        <v>276</v>
      </c>
      <c r="AE735" s="4">
        <v>1028</v>
      </c>
      <c r="AG735" s="4">
        <v>2</v>
      </c>
      <c r="AH735" s="4" t="s">
        <v>5</v>
      </c>
      <c r="AI735" s="4">
        <v>45</v>
      </c>
      <c r="AJ735" s="4">
        <v>0</v>
      </c>
      <c r="AK735" s="4">
        <v>200</v>
      </c>
      <c r="AL735" s="4">
        <v>2</v>
      </c>
      <c r="AM735" s="4">
        <v>85</v>
      </c>
      <c r="AN735" s="4">
        <v>752</v>
      </c>
    </row>
    <row r="736" spans="1:40" x14ac:dyDescent="0.3">
      <c r="A736" s="4">
        <v>341</v>
      </c>
      <c r="D736" s="4">
        <v>198</v>
      </c>
      <c r="E736" s="4">
        <v>13349</v>
      </c>
      <c r="F736" s="4" t="s">
        <v>33</v>
      </c>
      <c r="G736" s="4">
        <v>369</v>
      </c>
      <c r="H736" s="4">
        <v>232</v>
      </c>
      <c r="I736" s="4">
        <v>12507</v>
      </c>
      <c r="K736" s="4">
        <v>352</v>
      </c>
      <c r="L736" s="4" t="s">
        <v>446</v>
      </c>
      <c r="N736" s="4">
        <v>256</v>
      </c>
      <c r="O736" s="4" t="s">
        <v>5</v>
      </c>
      <c r="P736" s="4" t="s">
        <v>539</v>
      </c>
      <c r="Q736" s="4">
        <v>2632</v>
      </c>
      <c r="AA736" s="4" t="s">
        <v>826</v>
      </c>
      <c r="AB736" s="4">
        <v>1912</v>
      </c>
      <c r="AE736" s="4">
        <v>799</v>
      </c>
      <c r="AG736" s="4">
        <v>12937</v>
      </c>
      <c r="AH736" s="4" t="s">
        <v>1041</v>
      </c>
      <c r="AI736" s="4">
        <v>0</v>
      </c>
      <c r="AJ736" s="4">
        <v>0</v>
      </c>
      <c r="AK736" s="4">
        <v>79</v>
      </c>
      <c r="AL736" s="4">
        <v>149</v>
      </c>
      <c r="AM736" s="4">
        <v>0</v>
      </c>
      <c r="AN736" s="4">
        <v>553</v>
      </c>
    </row>
    <row r="737" spans="1:40" x14ac:dyDescent="0.3">
      <c r="A737" s="4">
        <v>2633</v>
      </c>
      <c r="D737" s="4">
        <v>127</v>
      </c>
      <c r="E737" s="4">
        <v>7029</v>
      </c>
      <c r="F737" s="4" t="s">
        <v>33</v>
      </c>
      <c r="G737" s="4">
        <v>301</v>
      </c>
      <c r="H737" s="4">
        <v>1233</v>
      </c>
      <c r="I737" s="4">
        <v>6169</v>
      </c>
      <c r="K737" s="4">
        <v>2011</v>
      </c>
      <c r="L737" s="4" t="s">
        <v>17</v>
      </c>
      <c r="N737" s="4">
        <v>181</v>
      </c>
      <c r="O737" s="4" t="s">
        <v>508</v>
      </c>
      <c r="P737" s="4" t="s">
        <v>540</v>
      </c>
      <c r="Q737" s="4">
        <v>1070</v>
      </c>
      <c r="AA737" s="4" t="s">
        <v>11</v>
      </c>
      <c r="AB737" s="4">
        <v>557</v>
      </c>
      <c r="AE737" s="4">
        <v>229</v>
      </c>
      <c r="AG737" s="4">
        <v>6109</v>
      </c>
      <c r="AH737" s="4" t="s">
        <v>1042</v>
      </c>
      <c r="AI737" s="4">
        <v>1</v>
      </c>
      <c r="AJ737" s="4">
        <v>32</v>
      </c>
      <c r="AK737" s="4">
        <v>77</v>
      </c>
      <c r="AL737" s="4">
        <v>0</v>
      </c>
      <c r="AM737" s="4">
        <v>112</v>
      </c>
      <c r="AN737" s="4">
        <v>199</v>
      </c>
    </row>
    <row r="738" spans="1:40" x14ac:dyDescent="0.3">
      <c r="A738" s="4">
        <v>980</v>
      </c>
      <c r="D738" s="4">
        <v>71</v>
      </c>
      <c r="E738" s="4">
        <v>5034</v>
      </c>
      <c r="F738" s="4" t="s">
        <v>33</v>
      </c>
      <c r="G738" s="4">
        <v>0</v>
      </c>
      <c r="H738" s="4">
        <v>436</v>
      </c>
      <c r="I738" s="4">
        <v>2791</v>
      </c>
      <c r="K738" s="4">
        <v>867</v>
      </c>
      <c r="L738" s="4" t="s">
        <v>447</v>
      </c>
      <c r="N738" s="4">
        <v>75</v>
      </c>
      <c r="O738" s="4" t="s">
        <v>509</v>
      </c>
      <c r="P738" s="4" t="s">
        <v>9</v>
      </c>
      <c r="Q738" s="4">
        <v>9698</v>
      </c>
      <c r="AA738" s="4" t="s">
        <v>827</v>
      </c>
      <c r="AB738" s="4">
        <v>229</v>
      </c>
      <c r="AE738" s="4">
        <v>14356</v>
      </c>
      <c r="AG738" s="4">
        <v>4392</v>
      </c>
      <c r="AH738" s="4" t="s">
        <v>1043</v>
      </c>
      <c r="AI738" s="4">
        <v>0</v>
      </c>
      <c r="AJ738" s="4">
        <v>0</v>
      </c>
      <c r="AK738" s="4">
        <v>2</v>
      </c>
      <c r="AL738" s="4">
        <v>431</v>
      </c>
      <c r="AM738" s="4">
        <v>44</v>
      </c>
      <c r="AN738" s="4">
        <v>354</v>
      </c>
    </row>
    <row r="739" spans="1:40" x14ac:dyDescent="0.3">
      <c r="A739" s="4">
        <v>652</v>
      </c>
      <c r="D739" s="4">
        <v>531</v>
      </c>
      <c r="E739" s="4">
        <v>1995</v>
      </c>
      <c r="F739" s="4" t="s">
        <v>33</v>
      </c>
      <c r="G739" s="4">
        <v>1106</v>
      </c>
      <c r="H739" s="4">
        <v>227</v>
      </c>
      <c r="I739" s="4">
        <v>3378</v>
      </c>
      <c r="K739" s="4">
        <v>481</v>
      </c>
      <c r="L739" s="4" t="s">
        <v>19</v>
      </c>
      <c r="N739" s="4">
        <v>0</v>
      </c>
      <c r="O739" s="4" t="s">
        <v>510</v>
      </c>
      <c r="P739" s="4" t="s">
        <v>541</v>
      </c>
      <c r="Q739" s="4">
        <v>3673</v>
      </c>
      <c r="AA739" s="4" t="s">
        <v>828</v>
      </c>
      <c r="AB739" s="4">
        <v>328</v>
      </c>
      <c r="AE739" s="4">
        <v>7757</v>
      </c>
      <c r="AG739" s="4">
        <v>1717</v>
      </c>
      <c r="AH739" s="4" t="s">
        <v>1044</v>
      </c>
      <c r="AI739" s="4">
        <v>1</v>
      </c>
      <c r="AJ739" s="4">
        <v>133</v>
      </c>
      <c r="AK739" s="4">
        <v>200</v>
      </c>
      <c r="AL739" s="4">
        <v>166</v>
      </c>
      <c r="AM739" s="4">
        <v>1</v>
      </c>
      <c r="AN739" s="4">
        <v>82</v>
      </c>
    </row>
    <row r="740" spans="1:40" x14ac:dyDescent="0.3">
      <c r="A740" s="4">
        <v>328</v>
      </c>
      <c r="D740" s="4">
        <v>195</v>
      </c>
      <c r="E740" s="4">
        <v>13349</v>
      </c>
      <c r="F740" s="4" t="s">
        <v>33</v>
      </c>
      <c r="G740" s="4">
        <v>667</v>
      </c>
      <c r="H740" s="4">
        <v>209</v>
      </c>
      <c r="I740" s="4">
        <v>12507</v>
      </c>
      <c r="K740" s="4">
        <v>386</v>
      </c>
      <c r="L740" s="4" t="s">
        <v>20</v>
      </c>
      <c r="N740" s="4">
        <v>394</v>
      </c>
      <c r="O740" s="4" t="s">
        <v>511</v>
      </c>
      <c r="P740" s="4" t="s">
        <v>542</v>
      </c>
      <c r="Q740" s="4">
        <v>2467</v>
      </c>
      <c r="AA740" s="4" t="s">
        <v>538</v>
      </c>
      <c r="AB740" s="4">
        <v>1912</v>
      </c>
      <c r="AE740" s="4">
        <v>6094</v>
      </c>
      <c r="AH740" s="4" t="s">
        <v>1045</v>
      </c>
      <c r="AI740" s="4">
        <v>0</v>
      </c>
      <c r="AJ740" s="4">
        <v>50</v>
      </c>
      <c r="AK740" s="4">
        <v>81</v>
      </c>
      <c r="AL740" s="4">
        <v>163</v>
      </c>
      <c r="AM740" s="4">
        <v>0</v>
      </c>
      <c r="AN740" s="4">
        <v>81</v>
      </c>
    </row>
    <row r="741" spans="1:40" x14ac:dyDescent="0.3">
      <c r="A741" s="4">
        <v>2913</v>
      </c>
      <c r="D741" s="4">
        <v>128</v>
      </c>
      <c r="E741" s="4">
        <v>6898</v>
      </c>
      <c r="F741" s="4" t="s">
        <v>33</v>
      </c>
      <c r="G741" s="4">
        <v>439</v>
      </c>
      <c r="H741" s="4">
        <v>1119</v>
      </c>
      <c r="I741" s="4">
        <v>5986</v>
      </c>
      <c r="K741" s="4">
        <v>2107</v>
      </c>
      <c r="L741" s="4" t="s">
        <v>21</v>
      </c>
      <c r="N741" s="4">
        <v>290</v>
      </c>
      <c r="O741" s="4" t="s">
        <v>512</v>
      </c>
      <c r="P741" s="4" t="s">
        <v>17</v>
      </c>
      <c r="Q741" s="4">
        <v>1206</v>
      </c>
      <c r="AA741" s="4" t="s">
        <v>829</v>
      </c>
      <c r="AB741" s="4">
        <v>554</v>
      </c>
      <c r="AE741" s="4">
        <v>1663</v>
      </c>
      <c r="AH741" s="4" t="s">
        <v>1046</v>
      </c>
      <c r="AI741" s="4">
        <v>1</v>
      </c>
      <c r="AJ741" s="4">
        <v>29</v>
      </c>
      <c r="AK741" s="4">
        <v>47</v>
      </c>
      <c r="AL741" s="4">
        <v>3</v>
      </c>
      <c r="AM741" s="4">
        <v>1</v>
      </c>
      <c r="AN741" s="4">
        <v>1</v>
      </c>
    </row>
    <row r="742" spans="1:40" x14ac:dyDescent="0.3">
      <c r="A742" s="4">
        <v>311</v>
      </c>
      <c r="D742" s="4">
        <v>67</v>
      </c>
      <c r="E742" s="4">
        <v>4761</v>
      </c>
      <c r="F742" s="4" t="s">
        <v>33</v>
      </c>
      <c r="G742" s="4">
        <v>0</v>
      </c>
      <c r="H742" s="4">
        <v>404</v>
      </c>
      <c r="I742" s="4">
        <v>3272</v>
      </c>
      <c r="K742" s="4">
        <v>882</v>
      </c>
      <c r="L742" s="4" t="s">
        <v>26</v>
      </c>
      <c r="N742" s="4">
        <v>104</v>
      </c>
      <c r="O742" s="4" t="s">
        <v>513</v>
      </c>
      <c r="P742" s="4" t="s">
        <v>543</v>
      </c>
      <c r="AA742" s="4" t="s">
        <v>830</v>
      </c>
      <c r="AB742" s="4">
        <v>231</v>
      </c>
      <c r="AH742" s="4" t="s">
        <v>1047</v>
      </c>
      <c r="AI742" s="4">
        <v>0</v>
      </c>
      <c r="AJ742" s="4">
        <v>21</v>
      </c>
      <c r="AK742" s="4">
        <v>34</v>
      </c>
      <c r="AL742" s="4">
        <v>95</v>
      </c>
      <c r="AM742" s="4">
        <v>41</v>
      </c>
      <c r="AN742" s="4">
        <v>354</v>
      </c>
    </row>
    <row r="743" spans="1:40" x14ac:dyDescent="0.3">
      <c r="A743" s="4">
        <v>228</v>
      </c>
      <c r="D743" s="4">
        <v>1161</v>
      </c>
      <c r="E743" s="4">
        <v>2137</v>
      </c>
      <c r="F743" s="4">
        <v>855</v>
      </c>
      <c r="G743" s="4">
        <v>1119</v>
      </c>
      <c r="H743" s="4">
        <v>208</v>
      </c>
      <c r="I743" s="4">
        <v>2714</v>
      </c>
      <c r="K743" s="4">
        <v>479</v>
      </c>
      <c r="L743" s="4" t="s">
        <v>47</v>
      </c>
      <c r="N743" s="4">
        <v>0</v>
      </c>
      <c r="O743" s="4" t="s">
        <v>514</v>
      </c>
      <c r="P743" s="4" t="s">
        <v>19</v>
      </c>
      <c r="AA743" s="4" t="s">
        <v>831</v>
      </c>
      <c r="AB743" s="4">
        <v>323</v>
      </c>
      <c r="AH743" s="4" t="s">
        <v>1048</v>
      </c>
      <c r="AI743" s="4">
        <v>1</v>
      </c>
      <c r="AJ743" s="4">
        <v>0</v>
      </c>
      <c r="AK743" s="4">
        <v>339</v>
      </c>
      <c r="AL743" s="4">
        <v>53</v>
      </c>
      <c r="AM743" s="4">
        <v>1</v>
      </c>
      <c r="AN743" s="4">
        <v>91</v>
      </c>
    </row>
    <row r="744" spans="1:40" ht="18" x14ac:dyDescent="0.35">
      <c r="A744" s="4">
        <v>83</v>
      </c>
      <c r="D744" s="4">
        <v>307</v>
      </c>
      <c r="E744" s="1" t="s">
        <v>0</v>
      </c>
      <c r="F744" s="4">
        <v>339</v>
      </c>
      <c r="G744" s="4">
        <v>696</v>
      </c>
      <c r="H744" s="4">
        <v>196</v>
      </c>
      <c r="I744" s="1" t="s">
        <v>0</v>
      </c>
      <c r="K744" s="4">
        <v>403</v>
      </c>
      <c r="L744" s="4" t="s">
        <v>48</v>
      </c>
      <c r="N744" s="4">
        <v>396</v>
      </c>
      <c r="O744" s="4" t="s">
        <v>515</v>
      </c>
      <c r="P744" s="4" t="s">
        <v>20</v>
      </c>
      <c r="AA744" s="4" t="s">
        <v>832</v>
      </c>
      <c r="AB744" s="4">
        <v>0</v>
      </c>
      <c r="AH744" s="4" t="s">
        <v>17</v>
      </c>
      <c r="AI744" s="4">
        <v>11982</v>
      </c>
      <c r="AJ744" s="4">
        <v>239</v>
      </c>
      <c r="AK744" s="4">
        <v>94</v>
      </c>
      <c r="AL744" s="4">
        <v>8</v>
      </c>
      <c r="AM744" s="4">
        <v>112</v>
      </c>
      <c r="AN744" s="4">
        <v>52</v>
      </c>
    </row>
    <row r="745" spans="1:40" ht="18" x14ac:dyDescent="0.35">
      <c r="A745" s="4">
        <v>2913</v>
      </c>
      <c r="D745" s="4">
        <v>193</v>
      </c>
      <c r="E745" s="2">
        <v>41219</v>
      </c>
      <c r="F745" s="4">
        <v>171</v>
      </c>
      <c r="G745" s="4">
        <v>423</v>
      </c>
      <c r="H745" s="4">
        <v>1119</v>
      </c>
      <c r="I745" s="2">
        <v>41219</v>
      </c>
      <c r="K745" s="4">
        <v>2107</v>
      </c>
      <c r="L745" s="4" t="s">
        <v>49</v>
      </c>
      <c r="N745" s="4">
        <v>297</v>
      </c>
      <c r="O745" s="4" t="s">
        <v>516</v>
      </c>
      <c r="P745" s="4" t="s">
        <v>21</v>
      </c>
      <c r="AA745" s="4" t="s">
        <v>17</v>
      </c>
      <c r="AB745" s="4">
        <v>1774</v>
      </c>
      <c r="AH745" s="4" t="s">
        <v>1049</v>
      </c>
      <c r="AI745" s="4">
        <v>4604</v>
      </c>
      <c r="AJ745" s="4">
        <v>97</v>
      </c>
      <c r="AK745" s="4">
        <v>90</v>
      </c>
      <c r="AL745" s="4">
        <v>0</v>
      </c>
      <c r="AM745" s="4">
        <v>39</v>
      </c>
      <c r="AN745" s="4">
        <v>39</v>
      </c>
    </row>
    <row r="746" spans="1:40" ht="18" x14ac:dyDescent="0.35">
      <c r="A746" s="4">
        <v>314</v>
      </c>
      <c r="D746" s="4">
        <v>114</v>
      </c>
      <c r="E746" s="1" t="s">
        <v>1</v>
      </c>
      <c r="F746" s="4">
        <v>168</v>
      </c>
      <c r="G746" s="4">
        <v>0</v>
      </c>
      <c r="H746" s="4">
        <v>380</v>
      </c>
      <c r="I746" s="1" t="s">
        <v>1</v>
      </c>
      <c r="K746" s="4">
        <v>867</v>
      </c>
      <c r="L746" s="4" t="s">
        <v>230</v>
      </c>
      <c r="N746" s="4">
        <v>99</v>
      </c>
      <c r="O746" s="4" t="s">
        <v>17</v>
      </c>
      <c r="P746" s="4" t="s">
        <v>26</v>
      </c>
      <c r="AA746" s="4" t="s">
        <v>833</v>
      </c>
      <c r="AB746" s="4">
        <v>981</v>
      </c>
      <c r="AH746" s="4" t="s">
        <v>9</v>
      </c>
      <c r="AI746" s="4">
        <v>3204</v>
      </c>
      <c r="AJ746" s="4">
        <v>14</v>
      </c>
      <c r="AK746" s="4">
        <v>4</v>
      </c>
      <c r="AL746" s="4">
        <v>0</v>
      </c>
      <c r="AM746" s="4">
        <v>35</v>
      </c>
      <c r="AN746" s="4">
        <v>83</v>
      </c>
    </row>
    <row r="747" spans="1:40" x14ac:dyDescent="0.3">
      <c r="A747" s="4">
        <v>236</v>
      </c>
      <c r="D747" s="4">
        <v>1161</v>
      </c>
      <c r="E747" s="3" t="s">
        <v>2</v>
      </c>
      <c r="F747" s="4">
        <v>855</v>
      </c>
      <c r="G747" s="4">
        <v>303</v>
      </c>
      <c r="H747" s="4">
        <v>192</v>
      </c>
      <c r="I747" s="3" t="s">
        <v>2</v>
      </c>
      <c r="K747" s="4">
        <v>436</v>
      </c>
      <c r="L747" s="4" t="s">
        <v>21</v>
      </c>
      <c r="N747" s="4">
        <v>12355</v>
      </c>
      <c r="O747" s="4" t="s">
        <v>517</v>
      </c>
      <c r="P747" s="4" t="s">
        <v>47</v>
      </c>
      <c r="AA747" s="4" t="s">
        <v>19</v>
      </c>
      <c r="AB747" s="4">
        <v>793</v>
      </c>
      <c r="AH747" s="4" t="s">
        <v>1050</v>
      </c>
      <c r="AI747" s="4">
        <v>1400</v>
      </c>
      <c r="AJ747" s="4">
        <v>3</v>
      </c>
      <c r="AK747" s="4">
        <v>339</v>
      </c>
      <c r="AL747" s="4">
        <v>45</v>
      </c>
      <c r="AM747" s="4">
        <v>3</v>
      </c>
      <c r="AN747" s="4">
        <v>28</v>
      </c>
    </row>
    <row r="748" spans="1:40" x14ac:dyDescent="0.3">
      <c r="A748" s="4">
        <v>78</v>
      </c>
      <c r="D748" s="4">
        <v>304</v>
      </c>
      <c r="E748" s="3" t="s">
        <v>166</v>
      </c>
      <c r="F748" s="4">
        <v>339</v>
      </c>
      <c r="G748" s="4">
        <v>182</v>
      </c>
      <c r="H748" s="4">
        <v>188</v>
      </c>
      <c r="I748" s="3" t="s">
        <v>361</v>
      </c>
      <c r="K748" s="4">
        <v>431</v>
      </c>
      <c r="L748" s="4" t="s">
        <v>26</v>
      </c>
      <c r="N748" s="4">
        <v>5730</v>
      </c>
      <c r="O748" s="4" t="s">
        <v>19</v>
      </c>
      <c r="P748" s="4" t="s">
        <v>48</v>
      </c>
      <c r="AA748" s="4" t="s">
        <v>20</v>
      </c>
      <c r="AB748" s="4">
        <v>0</v>
      </c>
      <c r="AH748" s="4" t="s">
        <v>1051</v>
      </c>
      <c r="AI748" s="4">
        <v>11982</v>
      </c>
      <c r="AJ748" s="4">
        <v>5</v>
      </c>
      <c r="AK748" s="4">
        <v>102</v>
      </c>
      <c r="AL748" s="4">
        <v>0</v>
      </c>
      <c r="AM748" s="4">
        <v>1</v>
      </c>
      <c r="AN748" s="4">
        <v>27</v>
      </c>
    </row>
    <row r="749" spans="1:40" x14ac:dyDescent="0.3">
      <c r="A749" s="4">
        <v>600</v>
      </c>
      <c r="D749" s="4">
        <v>197</v>
      </c>
      <c r="E749" s="3" t="s">
        <v>93</v>
      </c>
      <c r="F749" s="4">
        <v>183</v>
      </c>
      <c r="G749" s="4">
        <v>121</v>
      </c>
      <c r="H749" s="4">
        <v>1235</v>
      </c>
      <c r="I749" s="3" t="s">
        <v>359</v>
      </c>
      <c r="K749" s="4">
        <v>2663</v>
      </c>
      <c r="L749" s="4" t="s">
        <v>47</v>
      </c>
      <c r="N749" s="4">
        <v>4018</v>
      </c>
      <c r="O749" s="4" t="s">
        <v>20</v>
      </c>
      <c r="P749" s="4" t="s">
        <v>49</v>
      </c>
      <c r="AA749" s="4" t="s">
        <v>21</v>
      </c>
      <c r="AB749" s="4">
        <v>1777</v>
      </c>
      <c r="AH749" s="4" t="s">
        <v>1052</v>
      </c>
      <c r="AI749" s="4">
        <v>4551</v>
      </c>
      <c r="AJ749" s="4">
        <v>75</v>
      </c>
      <c r="AK749" s="4">
        <v>65</v>
      </c>
      <c r="AL749" s="4">
        <v>95</v>
      </c>
      <c r="AM749" s="4">
        <v>231</v>
      </c>
      <c r="AN749" s="4">
        <v>1</v>
      </c>
    </row>
    <row r="750" spans="1:40" x14ac:dyDescent="0.3">
      <c r="A750" s="4">
        <v>200</v>
      </c>
      <c r="D750" s="4">
        <v>107</v>
      </c>
      <c r="E750" s="4" t="s">
        <v>5</v>
      </c>
      <c r="F750" s="4">
        <v>156</v>
      </c>
      <c r="G750" s="4">
        <v>0</v>
      </c>
      <c r="H750" s="4">
        <v>500</v>
      </c>
      <c r="I750" s="4" t="s">
        <v>5</v>
      </c>
      <c r="K750" s="4">
        <v>993</v>
      </c>
      <c r="L750" s="4" t="s">
        <v>48</v>
      </c>
      <c r="N750" s="4">
        <v>1712</v>
      </c>
      <c r="O750" s="4" t="s">
        <v>21</v>
      </c>
      <c r="P750" s="4" t="s">
        <v>55</v>
      </c>
      <c r="AA750" s="4" t="s">
        <v>26</v>
      </c>
      <c r="AB750" s="4">
        <v>969</v>
      </c>
      <c r="AH750" s="4" t="s">
        <v>1053</v>
      </c>
      <c r="AI750" s="4">
        <v>3133</v>
      </c>
      <c r="AJ750" s="4">
        <v>0</v>
      </c>
      <c r="AK750" s="4">
        <v>37</v>
      </c>
      <c r="AL750" s="4">
        <v>51</v>
      </c>
      <c r="AM750" s="4">
        <v>91</v>
      </c>
      <c r="AN750" s="4">
        <v>83</v>
      </c>
    </row>
    <row r="751" spans="1:40" x14ac:dyDescent="0.3">
      <c r="A751" s="4">
        <v>135</v>
      </c>
      <c r="D751" s="4">
        <v>1329</v>
      </c>
      <c r="E751" s="4" t="s">
        <v>167</v>
      </c>
      <c r="F751" s="4">
        <v>2733</v>
      </c>
      <c r="G751" s="4">
        <v>313</v>
      </c>
      <c r="H751" s="4">
        <v>277</v>
      </c>
      <c r="I751" s="4" t="s">
        <v>362</v>
      </c>
      <c r="K751" s="4">
        <v>600</v>
      </c>
      <c r="L751" s="4" t="s">
        <v>49</v>
      </c>
      <c r="N751" s="4">
        <v>12355</v>
      </c>
      <c r="O751" s="4" t="s">
        <v>26</v>
      </c>
      <c r="P751" s="4" t="s">
        <v>21</v>
      </c>
      <c r="AA751" s="4" t="s">
        <v>47</v>
      </c>
      <c r="AB751" s="4">
        <v>808</v>
      </c>
      <c r="AH751" s="4" t="s">
        <v>17</v>
      </c>
      <c r="AI751" s="4">
        <v>1418</v>
      </c>
      <c r="AJ751" s="4">
        <v>239</v>
      </c>
      <c r="AK751" s="4">
        <v>141</v>
      </c>
      <c r="AL751" s="4">
        <v>51</v>
      </c>
      <c r="AM751" s="4">
        <v>17</v>
      </c>
      <c r="AN751" s="4">
        <v>32</v>
      </c>
    </row>
    <row r="752" spans="1:40" ht="18" x14ac:dyDescent="0.35">
      <c r="A752" s="4">
        <v>65</v>
      </c>
      <c r="D752" s="4">
        <v>451</v>
      </c>
      <c r="E752" s="4" t="s">
        <v>23</v>
      </c>
      <c r="F752" s="4">
        <v>1018</v>
      </c>
      <c r="G752" s="4">
        <v>191</v>
      </c>
      <c r="H752" s="4">
        <v>223</v>
      </c>
      <c r="I752" s="4" t="s">
        <v>363</v>
      </c>
      <c r="K752" s="4">
        <v>393</v>
      </c>
      <c r="L752" s="4" t="s">
        <v>231</v>
      </c>
      <c r="N752" s="4">
        <v>5788</v>
      </c>
      <c r="O752" s="4" t="s">
        <v>47</v>
      </c>
      <c r="P752" s="4" t="s">
        <v>26</v>
      </c>
      <c r="AA752" s="4" t="s">
        <v>48</v>
      </c>
      <c r="AB752" s="4">
        <v>0</v>
      </c>
      <c r="AH752" s="4" t="s">
        <v>1054</v>
      </c>
      <c r="AI752" s="1" t="s">
        <v>0</v>
      </c>
      <c r="AJ752" s="4">
        <v>96</v>
      </c>
      <c r="AK752" s="4">
        <v>72</v>
      </c>
      <c r="AL752" s="4">
        <v>0</v>
      </c>
      <c r="AM752" s="4">
        <v>1</v>
      </c>
      <c r="AN752" s="4">
        <v>22</v>
      </c>
    </row>
    <row r="753" spans="1:40" ht="18" x14ac:dyDescent="0.35">
      <c r="A753" s="4">
        <v>600</v>
      </c>
      <c r="D753" s="4">
        <v>292</v>
      </c>
      <c r="E753" s="4" t="s">
        <v>168</v>
      </c>
      <c r="F753" s="4">
        <v>566</v>
      </c>
      <c r="G753" s="4">
        <v>122</v>
      </c>
      <c r="H753" s="4">
        <v>1235</v>
      </c>
      <c r="I753" s="4" t="s">
        <v>9</v>
      </c>
      <c r="K753" s="4">
        <v>2663</v>
      </c>
      <c r="L753" s="4">
        <v>1830</v>
      </c>
      <c r="N753" s="4">
        <v>4126</v>
      </c>
      <c r="O753" s="4" t="s">
        <v>48</v>
      </c>
      <c r="P753" s="4" t="s">
        <v>47</v>
      </c>
      <c r="AA753" s="4" t="s">
        <v>49</v>
      </c>
      <c r="AB753" s="4">
        <v>215</v>
      </c>
      <c r="AH753" s="4" t="s">
        <v>318</v>
      </c>
      <c r="AI753" s="2">
        <v>41219</v>
      </c>
      <c r="AJ753" s="4">
        <v>52</v>
      </c>
      <c r="AK753" s="4">
        <v>71</v>
      </c>
      <c r="AL753" s="4">
        <v>333</v>
      </c>
      <c r="AM753" s="4">
        <v>7</v>
      </c>
      <c r="AN753" s="4">
        <v>10</v>
      </c>
    </row>
    <row r="754" spans="1:40" ht="18" x14ac:dyDescent="0.35">
      <c r="A754" s="4">
        <v>200</v>
      </c>
      <c r="D754" s="4">
        <v>159</v>
      </c>
      <c r="E754" s="4" t="s">
        <v>169</v>
      </c>
      <c r="F754" s="4">
        <v>452</v>
      </c>
      <c r="G754" s="4">
        <v>0</v>
      </c>
      <c r="H754" s="4">
        <v>466</v>
      </c>
      <c r="I754" s="4" t="s">
        <v>364</v>
      </c>
      <c r="K754" s="4">
        <v>988</v>
      </c>
      <c r="L754" s="4">
        <v>713</v>
      </c>
      <c r="N754" s="4">
        <v>1662</v>
      </c>
      <c r="O754" s="4" t="s">
        <v>49</v>
      </c>
      <c r="P754" s="4" t="s">
        <v>48</v>
      </c>
      <c r="AA754" s="4" t="s">
        <v>376</v>
      </c>
      <c r="AB754" s="4">
        <v>116</v>
      </c>
      <c r="AH754" s="4" t="s">
        <v>1055</v>
      </c>
      <c r="AI754" s="1" t="s">
        <v>1</v>
      </c>
      <c r="AJ754" s="4">
        <v>43</v>
      </c>
      <c r="AK754" s="4">
        <v>1</v>
      </c>
      <c r="AL754" s="4">
        <v>168</v>
      </c>
      <c r="AM754" s="4">
        <v>66</v>
      </c>
      <c r="AN754" s="4">
        <v>186</v>
      </c>
    </row>
    <row r="755" spans="1:40" ht="18" x14ac:dyDescent="0.35">
      <c r="A755" s="4">
        <v>139</v>
      </c>
      <c r="D755" s="4">
        <v>1329</v>
      </c>
      <c r="E755" s="4" t="s">
        <v>170</v>
      </c>
      <c r="F755" s="4">
        <v>2733</v>
      </c>
      <c r="G755" s="4">
        <v>721</v>
      </c>
      <c r="H755" s="4">
        <v>252</v>
      </c>
      <c r="I755" s="4" t="s">
        <v>9</v>
      </c>
      <c r="K755" s="4">
        <v>574</v>
      </c>
      <c r="L755" s="4">
        <v>403</v>
      </c>
      <c r="N755" s="1" t="s">
        <v>0</v>
      </c>
      <c r="O755" s="4" t="s">
        <v>227</v>
      </c>
      <c r="P755" s="4" t="s">
        <v>49</v>
      </c>
      <c r="AA755" s="4" t="s">
        <v>21</v>
      </c>
      <c r="AB755" s="4">
        <v>99</v>
      </c>
      <c r="AH755" s="4" t="s">
        <v>1056</v>
      </c>
      <c r="AI755" s="3" t="s">
        <v>2</v>
      </c>
      <c r="AJ755" s="4">
        <v>1</v>
      </c>
      <c r="AK755" s="4">
        <v>141</v>
      </c>
      <c r="AL755" s="4">
        <v>26</v>
      </c>
      <c r="AM755" s="4">
        <v>0</v>
      </c>
      <c r="AN755" s="4">
        <v>83</v>
      </c>
    </row>
    <row r="756" spans="1:40" ht="18" x14ac:dyDescent="0.35">
      <c r="A756" s="4">
        <v>61</v>
      </c>
      <c r="D756" s="4">
        <v>450</v>
      </c>
      <c r="E756" s="4" t="s">
        <v>23</v>
      </c>
      <c r="F756" s="4">
        <v>1019</v>
      </c>
      <c r="G756" s="4">
        <v>386</v>
      </c>
      <c r="H756" s="4">
        <v>214</v>
      </c>
      <c r="I756" s="4" t="s">
        <v>365</v>
      </c>
      <c r="K756" s="4">
        <v>414</v>
      </c>
      <c r="L756" s="4">
        <v>310</v>
      </c>
      <c r="N756" s="2">
        <v>41219</v>
      </c>
      <c r="O756" s="4" t="s">
        <v>21</v>
      </c>
      <c r="P756" s="4" t="s">
        <v>352</v>
      </c>
      <c r="AA756" s="4" t="s">
        <v>26</v>
      </c>
      <c r="AB756" s="4">
        <v>0</v>
      </c>
      <c r="AH756" s="4" t="s">
        <v>1057</v>
      </c>
      <c r="AI756" s="3" t="s">
        <v>1086</v>
      </c>
      <c r="AJ756" s="4">
        <v>64</v>
      </c>
      <c r="AK756" s="4">
        <v>69</v>
      </c>
      <c r="AL756" s="4">
        <v>0</v>
      </c>
      <c r="AM756" s="4">
        <v>231</v>
      </c>
      <c r="AN756" s="4">
        <v>80</v>
      </c>
    </row>
    <row r="757" spans="1:40" ht="18" x14ac:dyDescent="0.35">
      <c r="A757" s="4">
        <v>3206</v>
      </c>
      <c r="D757" s="4">
        <v>299</v>
      </c>
      <c r="E757" s="4" t="s">
        <v>171</v>
      </c>
      <c r="F757" s="4">
        <v>603</v>
      </c>
      <c r="G757" s="4">
        <v>335</v>
      </c>
      <c r="H757" s="4">
        <v>0</v>
      </c>
      <c r="I757" s="4" t="s">
        <v>366</v>
      </c>
      <c r="K757" s="4">
        <v>2586</v>
      </c>
      <c r="L757" s="4">
        <v>1830</v>
      </c>
      <c r="N757" s="1" t="s">
        <v>1</v>
      </c>
      <c r="O757" s="4" t="s">
        <v>26</v>
      </c>
      <c r="P757" s="4">
        <v>931</v>
      </c>
      <c r="AA757" s="4" t="s">
        <v>47</v>
      </c>
      <c r="AB757" s="4">
        <v>212</v>
      </c>
      <c r="AH757" s="4" t="s">
        <v>1058</v>
      </c>
      <c r="AI757" s="3" t="s">
        <v>1112</v>
      </c>
      <c r="AJ757" s="4">
        <v>23</v>
      </c>
      <c r="AK757" s="4">
        <v>42</v>
      </c>
      <c r="AL757" s="4">
        <v>0</v>
      </c>
      <c r="AM757" s="4">
        <v>86</v>
      </c>
      <c r="AN757" s="4">
        <v>3</v>
      </c>
    </row>
    <row r="758" spans="1:40" x14ac:dyDescent="0.3">
      <c r="A758" s="4">
        <v>1104</v>
      </c>
      <c r="D758" s="4">
        <v>151</v>
      </c>
      <c r="E758" s="4" t="s">
        <v>172</v>
      </c>
      <c r="F758" s="4">
        <v>416</v>
      </c>
      <c r="G758" s="4">
        <v>0</v>
      </c>
      <c r="H758" s="4">
        <v>1311</v>
      </c>
      <c r="I758" s="4" t="s">
        <v>367</v>
      </c>
      <c r="K758" s="4">
        <v>1048</v>
      </c>
      <c r="L758" s="4">
        <v>721</v>
      </c>
      <c r="N758" s="3" t="s">
        <v>2</v>
      </c>
      <c r="O758" s="4" t="s">
        <v>47</v>
      </c>
      <c r="P758" s="4">
        <v>368</v>
      </c>
      <c r="AA758" s="4" t="s">
        <v>48</v>
      </c>
      <c r="AB758" s="4">
        <v>112</v>
      </c>
      <c r="AH758" s="4" t="s">
        <v>17</v>
      </c>
      <c r="AI758" s="4" t="s">
        <v>5</v>
      </c>
      <c r="AJ758" s="4">
        <v>4</v>
      </c>
      <c r="AK758" s="4">
        <v>27</v>
      </c>
      <c r="AL758" s="4">
        <v>141</v>
      </c>
      <c r="AM758" s="4">
        <v>57</v>
      </c>
      <c r="AN758" s="4">
        <v>186</v>
      </c>
    </row>
    <row r="759" spans="1:40" x14ac:dyDescent="0.3">
      <c r="A759" s="4">
        <v>712</v>
      </c>
      <c r="D759" s="4">
        <v>745</v>
      </c>
      <c r="E759" s="4" t="s">
        <v>173</v>
      </c>
      <c r="F759" s="4">
        <v>847</v>
      </c>
      <c r="G759" s="4">
        <v>738</v>
      </c>
      <c r="H759" s="4">
        <v>788</v>
      </c>
      <c r="I759" s="4" t="s">
        <v>368</v>
      </c>
      <c r="K759" s="4">
        <v>653</v>
      </c>
      <c r="L759" s="4">
        <v>412</v>
      </c>
      <c r="N759" s="3" t="s">
        <v>480</v>
      </c>
      <c r="O759" s="4" t="s">
        <v>48</v>
      </c>
      <c r="P759" s="4">
        <v>279</v>
      </c>
      <c r="AA759" s="4" t="s">
        <v>49</v>
      </c>
      <c r="AB759" s="4">
        <v>100</v>
      </c>
      <c r="AH759" s="4" t="s">
        <v>1059</v>
      </c>
      <c r="AI759" s="4" t="s">
        <v>1088</v>
      </c>
      <c r="AJ759" s="4">
        <v>0</v>
      </c>
      <c r="AK759" s="4">
        <v>71</v>
      </c>
      <c r="AL759" s="4">
        <v>1</v>
      </c>
      <c r="AM759" s="4">
        <v>29</v>
      </c>
      <c r="AN759" s="4">
        <v>84</v>
      </c>
    </row>
    <row r="760" spans="1:40" x14ac:dyDescent="0.3">
      <c r="A760" s="4">
        <v>392</v>
      </c>
      <c r="D760" s="4">
        <v>283</v>
      </c>
      <c r="E760" s="4" t="s">
        <v>174</v>
      </c>
      <c r="F760" s="4">
        <v>236</v>
      </c>
      <c r="G760" s="4">
        <v>416</v>
      </c>
      <c r="H760" s="4">
        <v>523</v>
      </c>
      <c r="I760" s="4" t="s">
        <v>369</v>
      </c>
      <c r="K760" s="4">
        <v>395</v>
      </c>
      <c r="L760" s="4">
        <v>309</v>
      </c>
      <c r="N760" s="3" t="s">
        <v>232</v>
      </c>
      <c r="O760" s="4" t="s">
        <v>49</v>
      </c>
      <c r="P760" s="4">
        <v>89</v>
      </c>
      <c r="AA760" s="4" t="s">
        <v>378</v>
      </c>
      <c r="AB760" s="4">
        <v>0</v>
      </c>
      <c r="AH760" s="4" t="s">
        <v>19</v>
      </c>
      <c r="AI760" s="4" t="s">
        <v>9</v>
      </c>
      <c r="AJ760" s="4">
        <v>1</v>
      </c>
      <c r="AK760" s="4">
        <v>21</v>
      </c>
      <c r="AL760" s="4">
        <v>333</v>
      </c>
      <c r="AM760" s="4">
        <v>0</v>
      </c>
      <c r="AN760" s="4">
        <v>49</v>
      </c>
    </row>
    <row r="761" spans="1:40" x14ac:dyDescent="0.3">
      <c r="A761" s="4">
        <v>3206</v>
      </c>
      <c r="D761" s="4">
        <v>181</v>
      </c>
      <c r="E761" s="4" t="s">
        <v>175</v>
      </c>
      <c r="F761" s="4">
        <v>120</v>
      </c>
      <c r="G761" s="4">
        <v>322</v>
      </c>
      <c r="H761" s="4">
        <v>0</v>
      </c>
      <c r="I761" s="4" t="s">
        <v>17</v>
      </c>
      <c r="K761" s="4">
        <v>2586</v>
      </c>
      <c r="L761" s="4">
        <v>1750</v>
      </c>
      <c r="N761" s="4" t="s">
        <v>5</v>
      </c>
      <c r="O761" s="4" t="s">
        <v>228</v>
      </c>
      <c r="P761" s="4">
        <v>931</v>
      </c>
      <c r="AA761" s="4">
        <v>1681</v>
      </c>
      <c r="AB761" s="4">
        <v>1</v>
      </c>
      <c r="AH761" s="4" t="s">
        <v>20</v>
      </c>
      <c r="AI761" s="4" t="s">
        <v>1089</v>
      </c>
      <c r="AJ761" s="4">
        <v>18</v>
      </c>
      <c r="AK761" s="4">
        <v>21</v>
      </c>
      <c r="AL761" s="4">
        <v>161</v>
      </c>
      <c r="AM761" s="4">
        <v>505</v>
      </c>
      <c r="AN761" s="4">
        <v>35</v>
      </c>
    </row>
    <row r="762" spans="1:40" x14ac:dyDescent="0.3">
      <c r="A762" s="4">
        <v>1111</v>
      </c>
      <c r="D762" s="4">
        <v>102</v>
      </c>
      <c r="E762" s="4" t="s">
        <v>23</v>
      </c>
      <c r="F762" s="4">
        <v>116</v>
      </c>
      <c r="G762" s="4">
        <v>12648</v>
      </c>
      <c r="H762" s="4">
        <v>1222</v>
      </c>
      <c r="I762" s="4" t="s">
        <v>370</v>
      </c>
      <c r="K762" s="4">
        <v>1043</v>
      </c>
      <c r="L762" s="4">
        <v>587</v>
      </c>
      <c r="N762" s="4" t="s">
        <v>481</v>
      </c>
      <c r="O762" s="4">
        <v>1347</v>
      </c>
      <c r="P762" s="4">
        <v>345</v>
      </c>
      <c r="AA762" s="4">
        <v>710</v>
      </c>
      <c r="AB762" s="4">
        <v>1</v>
      </c>
      <c r="AH762" s="4" t="s">
        <v>21</v>
      </c>
      <c r="AI762" s="4" t="s">
        <v>1090</v>
      </c>
      <c r="AJ762" s="4">
        <v>0</v>
      </c>
      <c r="AK762" s="4">
        <v>0</v>
      </c>
      <c r="AL762" s="4">
        <v>160</v>
      </c>
      <c r="AM762" s="4">
        <v>190</v>
      </c>
      <c r="AN762" s="4">
        <v>227</v>
      </c>
    </row>
    <row r="763" spans="1:40" x14ac:dyDescent="0.3">
      <c r="A763" s="4">
        <v>739</v>
      </c>
      <c r="D763" s="4">
        <v>745</v>
      </c>
      <c r="E763" s="4" t="s">
        <v>176</v>
      </c>
      <c r="F763" s="4">
        <v>847</v>
      </c>
      <c r="G763" s="4">
        <v>6032</v>
      </c>
      <c r="H763" s="4">
        <v>732</v>
      </c>
      <c r="I763" s="4" t="s">
        <v>19</v>
      </c>
      <c r="K763" s="4">
        <v>630</v>
      </c>
      <c r="L763" s="4">
        <v>377</v>
      </c>
      <c r="N763" s="4" t="s">
        <v>9</v>
      </c>
      <c r="O763" s="4">
        <v>528</v>
      </c>
      <c r="P763" s="4">
        <v>266</v>
      </c>
      <c r="AA763" s="4">
        <v>494</v>
      </c>
      <c r="AB763" s="4">
        <v>0</v>
      </c>
      <c r="AH763" s="4" t="s">
        <v>26</v>
      </c>
      <c r="AI763" s="4" t="s">
        <v>1091</v>
      </c>
      <c r="AJ763" s="4">
        <v>64</v>
      </c>
      <c r="AK763" s="4">
        <v>71</v>
      </c>
      <c r="AL763" s="4">
        <v>1</v>
      </c>
      <c r="AM763" s="4">
        <v>48</v>
      </c>
      <c r="AN763" s="4">
        <v>64</v>
      </c>
    </row>
    <row r="764" spans="1:40" x14ac:dyDescent="0.3">
      <c r="A764" s="4">
        <v>372</v>
      </c>
      <c r="D764" s="4">
        <v>282</v>
      </c>
      <c r="E764" s="4" t="s">
        <v>177</v>
      </c>
      <c r="F764" s="4">
        <v>231</v>
      </c>
      <c r="G764" s="4">
        <v>3389</v>
      </c>
      <c r="H764" s="4">
        <v>490</v>
      </c>
      <c r="I764" s="4" t="s">
        <v>20</v>
      </c>
      <c r="K764" s="4">
        <v>413</v>
      </c>
      <c r="L764" s="4">
        <v>210</v>
      </c>
      <c r="N764" s="4" t="s">
        <v>482</v>
      </c>
      <c r="O764" s="4">
        <v>395</v>
      </c>
      <c r="P764" s="4">
        <v>79</v>
      </c>
      <c r="AA764" s="4">
        <v>216</v>
      </c>
      <c r="AB764" s="4">
        <v>0</v>
      </c>
      <c r="AH764" s="4" t="s">
        <v>47</v>
      </c>
      <c r="AI764" s="4" t="s">
        <v>1092</v>
      </c>
      <c r="AJ764" s="4">
        <v>23</v>
      </c>
      <c r="AK764" s="4">
        <v>27</v>
      </c>
      <c r="AL764" s="4">
        <v>232</v>
      </c>
      <c r="AM764" s="4">
        <v>3</v>
      </c>
      <c r="AN764" s="4">
        <v>57</v>
      </c>
    </row>
    <row r="765" spans="1:40" x14ac:dyDescent="0.3">
      <c r="A765" s="4">
        <v>1841</v>
      </c>
      <c r="D765" s="4">
        <v>184</v>
      </c>
      <c r="E765" s="4" t="s">
        <v>17</v>
      </c>
      <c r="F765" s="4">
        <v>117</v>
      </c>
      <c r="G765" s="4">
        <v>2643</v>
      </c>
      <c r="H765" s="4">
        <v>0</v>
      </c>
      <c r="I765" s="4" t="s">
        <v>21</v>
      </c>
      <c r="K765" s="4">
        <v>0</v>
      </c>
      <c r="L765" s="4">
        <v>1750</v>
      </c>
      <c r="N765" s="4" t="s">
        <v>11</v>
      </c>
      <c r="O765" s="4">
        <v>133</v>
      </c>
      <c r="P765" s="4">
        <v>916</v>
      </c>
      <c r="AA765" s="4">
        <v>1681</v>
      </c>
      <c r="AB765" s="4">
        <v>1</v>
      </c>
      <c r="AH765" s="4" t="s">
        <v>48</v>
      </c>
      <c r="AI765" s="4" t="s">
        <v>1093</v>
      </c>
      <c r="AJ765" s="4">
        <v>10</v>
      </c>
      <c r="AK765" s="4">
        <v>18</v>
      </c>
      <c r="AL765" s="4">
        <v>122</v>
      </c>
      <c r="AM765" s="4">
        <v>3</v>
      </c>
      <c r="AN765" s="4">
        <v>7</v>
      </c>
    </row>
    <row r="766" spans="1:40" x14ac:dyDescent="0.3">
      <c r="A766" s="4">
        <v>588</v>
      </c>
      <c r="D766" s="4">
        <v>98</v>
      </c>
      <c r="E766" s="4" t="s">
        <v>178</v>
      </c>
      <c r="F766" s="4">
        <v>114</v>
      </c>
      <c r="G766" s="4">
        <v>12648</v>
      </c>
      <c r="H766" s="4">
        <v>492</v>
      </c>
      <c r="I766" s="4" t="s">
        <v>26</v>
      </c>
      <c r="K766" s="4">
        <v>1276</v>
      </c>
      <c r="L766" s="4">
        <v>589</v>
      </c>
      <c r="N766" s="4" t="s">
        <v>483</v>
      </c>
      <c r="O766" s="4">
        <v>1347</v>
      </c>
      <c r="P766" s="4">
        <v>290</v>
      </c>
      <c r="AA766" s="4">
        <v>755</v>
      </c>
      <c r="AB766" s="4">
        <v>1</v>
      </c>
      <c r="AH766" s="4" t="s">
        <v>49</v>
      </c>
      <c r="AI766" s="4" t="s">
        <v>1094</v>
      </c>
      <c r="AJ766" s="4">
        <v>13</v>
      </c>
      <c r="AK766" s="4">
        <v>9</v>
      </c>
      <c r="AL766" s="4">
        <v>23</v>
      </c>
      <c r="AM766" s="4">
        <v>136</v>
      </c>
      <c r="AN766" s="4">
        <v>227</v>
      </c>
    </row>
    <row r="767" spans="1:40" x14ac:dyDescent="0.3">
      <c r="A767" s="4">
        <v>399</v>
      </c>
      <c r="D767" s="4">
        <v>2090</v>
      </c>
      <c r="E767" s="4" t="s">
        <v>19</v>
      </c>
      <c r="F767" s="4">
        <v>342</v>
      </c>
      <c r="G767" s="4">
        <v>6146</v>
      </c>
      <c r="H767" s="4">
        <v>303</v>
      </c>
      <c r="I767" s="4" t="s">
        <v>47</v>
      </c>
      <c r="K767" s="4">
        <v>783</v>
      </c>
      <c r="L767" s="4">
        <v>373</v>
      </c>
      <c r="N767" s="4" t="s">
        <v>484</v>
      </c>
      <c r="O767" s="4">
        <v>529</v>
      </c>
      <c r="P767" s="4">
        <v>191</v>
      </c>
      <c r="AA767" s="4">
        <v>417</v>
      </c>
      <c r="AB767" s="4">
        <v>0</v>
      </c>
      <c r="AH767" s="4" t="s">
        <v>52</v>
      </c>
      <c r="AI767" s="4" t="s">
        <v>538</v>
      </c>
      <c r="AJ767" s="4">
        <v>0</v>
      </c>
      <c r="AK767" s="4">
        <v>308</v>
      </c>
      <c r="AL767" s="4">
        <v>1</v>
      </c>
      <c r="AM767" s="4">
        <v>0</v>
      </c>
      <c r="AN767" s="4">
        <v>70</v>
      </c>
    </row>
    <row r="768" spans="1:40" x14ac:dyDescent="0.3">
      <c r="A768" s="4">
        <v>189</v>
      </c>
      <c r="D768" s="4">
        <v>740</v>
      </c>
      <c r="E768" s="4" t="s">
        <v>20</v>
      </c>
      <c r="F768" s="4">
        <v>85</v>
      </c>
      <c r="G768" s="4">
        <v>3607</v>
      </c>
      <c r="H768" s="4">
        <v>189</v>
      </c>
      <c r="I768" s="4" t="s">
        <v>48</v>
      </c>
      <c r="K768" s="4">
        <v>493</v>
      </c>
      <c r="L768" s="4">
        <v>216</v>
      </c>
      <c r="N768" s="4" t="s">
        <v>485</v>
      </c>
      <c r="O768" s="4">
        <v>387</v>
      </c>
      <c r="P768" s="4">
        <v>99</v>
      </c>
      <c r="AA768" s="4">
        <v>338</v>
      </c>
      <c r="AB768" s="4">
        <v>13359</v>
      </c>
      <c r="AH768" s="4" t="s">
        <v>21</v>
      </c>
      <c r="AI768" s="4" t="s">
        <v>1095</v>
      </c>
      <c r="AJ768" s="4">
        <v>70</v>
      </c>
      <c r="AK768" s="4">
        <v>114</v>
      </c>
      <c r="AL768" s="4">
        <v>2</v>
      </c>
      <c r="AM768" s="4">
        <v>505</v>
      </c>
      <c r="AN768" s="4">
        <v>49</v>
      </c>
    </row>
    <row r="769" spans="1:40" x14ac:dyDescent="0.3">
      <c r="A769" s="4">
        <v>1841</v>
      </c>
      <c r="D769" s="4">
        <v>507</v>
      </c>
      <c r="E769" s="4" t="s">
        <v>21</v>
      </c>
      <c r="F769" s="4">
        <v>38</v>
      </c>
      <c r="G769" s="4">
        <v>2539</v>
      </c>
      <c r="H769" s="4">
        <v>0</v>
      </c>
      <c r="I769" s="4" t="s">
        <v>49</v>
      </c>
      <c r="K769" s="4">
        <v>0</v>
      </c>
      <c r="L769" s="4">
        <v>4078</v>
      </c>
      <c r="N769" s="4" t="s">
        <v>11</v>
      </c>
      <c r="O769" s="4">
        <v>142</v>
      </c>
      <c r="P769" s="4">
        <v>916</v>
      </c>
      <c r="AA769" s="4">
        <v>1989</v>
      </c>
      <c r="AB769" s="4">
        <v>6249</v>
      </c>
      <c r="AH769" s="4" t="s">
        <v>26</v>
      </c>
      <c r="AI769" s="4" t="s">
        <v>318</v>
      </c>
      <c r="AJ769" s="4">
        <v>32</v>
      </c>
      <c r="AK769" s="4">
        <v>113</v>
      </c>
      <c r="AL769" s="4">
        <v>96</v>
      </c>
      <c r="AM769" s="4">
        <v>172</v>
      </c>
      <c r="AN769" s="4">
        <v>21</v>
      </c>
    </row>
    <row r="770" spans="1:40" x14ac:dyDescent="0.3">
      <c r="A770" s="4">
        <v>594</v>
      </c>
      <c r="D770" s="4">
        <v>233</v>
      </c>
      <c r="E770" s="4" t="s">
        <v>26</v>
      </c>
      <c r="F770" s="4">
        <v>47</v>
      </c>
      <c r="H770" s="4">
        <v>438</v>
      </c>
      <c r="I770" s="4" t="s">
        <v>360</v>
      </c>
      <c r="K770" s="4">
        <v>1269</v>
      </c>
      <c r="L770" s="4">
        <v>414</v>
      </c>
      <c r="N770" s="4" t="s">
        <v>486</v>
      </c>
      <c r="O770" s="4">
        <v>1281</v>
      </c>
      <c r="P770" s="4">
        <v>271</v>
      </c>
      <c r="AA770" s="4">
        <v>826</v>
      </c>
      <c r="AB770" s="4">
        <v>3309</v>
      </c>
      <c r="AH770" s="4" t="s">
        <v>47</v>
      </c>
      <c r="AI770" s="4" t="s">
        <v>1096</v>
      </c>
      <c r="AJ770" s="4">
        <v>8</v>
      </c>
      <c r="AK770" s="4">
        <v>1</v>
      </c>
      <c r="AL770" s="4">
        <v>0</v>
      </c>
      <c r="AM770" s="4">
        <v>47</v>
      </c>
      <c r="AN770" s="4">
        <v>215</v>
      </c>
    </row>
    <row r="771" spans="1:40" x14ac:dyDescent="0.3">
      <c r="A771" s="4">
        <v>409</v>
      </c>
      <c r="D771" s="4">
        <v>2090</v>
      </c>
      <c r="E771" s="4" t="s">
        <v>47</v>
      </c>
      <c r="F771" s="4">
        <v>342</v>
      </c>
      <c r="H771" s="4">
        <v>272</v>
      </c>
      <c r="I771" s="4" t="s">
        <v>21</v>
      </c>
      <c r="K771" s="4">
        <v>777</v>
      </c>
      <c r="L771" s="4">
        <v>307</v>
      </c>
      <c r="N771" s="4" t="s">
        <v>487</v>
      </c>
      <c r="O771" s="4">
        <v>282</v>
      </c>
      <c r="P771" s="4">
        <v>181</v>
      </c>
      <c r="AA771" s="4">
        <v>522</v>
      </c>
      <c r="AB771" s="4">
        <v>2940</v>
      </c>
      <c r="AH771" s="4" t="s">
        <v>48</v>
      </c>
      <c r="AI771" s="4" t="s">
        <v>1097</v>
      </c>
      <c r="AJ771" s="4">
        <v>3</v>
      </c>
      <c r="AK771" s="4">
        <v>308</v>
      </c>
      <c r="AL771" s="4">
        <v>232</v>
      </c>
      <c r="AM771" s="4">
        <v>123</v>
      </c>
      <c r="AN771" s="4">
        <v>88</v>
      </c>
    </row>
    <row r="772" spans="1:40" x14ac:dyDescent="0.3">
      <c r="A772" s="4">
        <v>185</v>
      </c>
      <c r="D772" s="4">
        <v>741</v>
      </c>
      <c r="E772" s="4" t="s">
        <v>48</v>
      </c>
      <c r="F772" s="4">
        <v>84</v>
      </c>
      <c r="H772" s="4">
        <v>166</v>
      </c>
      <c r="I772" s="4" t="s">
        <v>26</v>
      </c>
      <c r="K772" s="4">
        <v>492</v>
      </c>
      <c r="L772" s="4">
        <v>107</v>
      </c>
      <c r="N772" s="4" t="s">
        <v>9</v>
      </c>
      <c r="O772" s="4">
        <v>198</v>
      </c>
      <c r="P772" s="4">
        <v>90</v>
      </c>
      <c r="AA772" s="4">
        <v>304</v>
      </c>
      <c r="AB772" s="4">
        <v>13359</v>
      </c>
      <c r="AH772" s="4" t="s">
        <v>49</v>
      </c>
      <c r="AI772" s="4" t="s">
        <v>1098</v>
      </c>
      <c r="AJ772" s="4">
        <v>0</v>
      </c>
      <c r="AK772" s="4">
        <v>114</v>
      </c>
      <c r="AL772" s="4">
        <v>116</v>
      </c>
      <c r="AM772" s="4">
        <v>2</v>
      </c>
      <c r="AN772" s="4">
        <v>85</v>
      </c>
    </row>
    <row r="773" spans="1:40" x14ac:dyDescent="0.3">
      <c r="A773" s="4">
        <v>2623</v>
      </c>
      <c r="D773" s="4">
        <v>515</v>
      </c>
      <c r="E773" s="4" t="s">
        <v>49</v>
      </c>
      <c r="F773" s="4">
        <v>49</v>
      </c>
      <c r="H773" s="4">
        <v>0</v>
      </c>
      <c r="I773" s="4" t="s">
        <v>47</v>
      </c>
      <c r="K773" s="4">
        <v>0</v>
      </c>
      <c r="L773" s="4">
        <v>4078</v>
      </c>
      <c r="N773" s="4" t="s">
        <v>488</v>
      </c>
      <c r="O773" s="4">
        <v>84</v>
      </c>
      <c r="P773" s="4">
        <v>1249</v>
      </c>
      <c r="AA773" s="4">
        <v>1989</v>
      </c>
      <c r="AB773" s="4">
        <v>6266</v>
      </c>
      <c r="AH773" s="4" t="s">
        <v>53</v>
      </c>
      <c r="AI773" s="4" t="s">
        <v>9</v>
      </c>
      <c r="AJ773" s="4">
        <v>21</v>
      </c>
      <c r="AK773" s="4">
        <v>76</v>
      </c>
      <c r="AL773" s="4">
        <v>115</v>
      </c>
      <c r="AM773" s="4">
        <v>272</v>
      </c>
      <c r="AN773" s="4">
        <v>3</v>
      </c>
    </row>
    <row r="774" spans="1:40" x14ac:dyDescent="0.3">
      <c r="A774" s="4">
        <v>947</v>
      </c>
      <c r="D774" s="4">
        <v>226</v>
      </c>
      <c r="E774" s="4" t="s">
        <v>56</v>
      </c>
      <c r="F774" s="4">
        <v>35</v>
      </c>
      <c r="H774" s="4">
        <v>476</v>
      </c>
      <c r="I774" s="4" t="s">
        <v>48</v>
      </c>
      <c r="K774" s="4">
        <v>239</v>
      </c>
      <c r="L774" s="4">
        <v>412</v>
      </c>
      <c r="N774" s="4" t="s">
        <v>489</v>
      </c>
      <c r="O774" s="4">
        <v>1281</v>
      </c>
      <c r="P774" s="4">
        <v>409</v>
      </c>
      <c r="AA774" s="4">
        <v>876</v>
      </c>
      <c r="AB774" s="4">
        <v>3295</v>
      </c>
      <c r="AH774" s="4">
        <v>342</v>
      </c>
      <c r="AI774" s="4" t="s">
        <v>1099</v>
      </c>
      <c r="AJ774" s="4">
        <v>0</v>
      </c>
      <c r="AK774" s="4">
        <v>38</v>
      </c>
      <c r="AL774" s="4">
        <v>1</v>
      </c>
      <c r="AM774" s="4">
        <v>105</v>
      </c>
      <c r="AN774" s="4">
        <v>215</v>
      </c>
    </row>
    <row r="775" spans="1:40" x14ac:dyDescent="0.3">
      <c r="A775" s="4">
        <v>611</v>
      </c>
      <c r="D775" s="4">
        <v>1306</v>
      </c>
      <c r="E775" s="4" t="s">
        <v>21</v>
      </c>
      <c r="F775" s="4">
        <v>1024</v>
      </c>
      <c r="H775" s="4">
        <v>261</v>
      </c>
      <c r="I775" s="4" t="s">
        <v>49</v>
      </c>
      <c r="K775" s="4">
        <v>135</v>
      </c>
      <c r="L775" s="4">
        <v>313</v>
      </c>
      <c r="N775" s="4" t="s">
        <v>17</v>
      </c>
      <c r="O775" s="4">
        <v>285</v>
      </c>
      <c r="P775" s="4">
        <v>255</v>
      </c>
      <c r="AA775" s="4">
        <v>489</v>
      </c>
      <c r="AB775" s="4">
        <v>2971</v>
      </c>
      <c r="AH775" s="4">
        <v>196</v>
      </c>
      <c r="AI775" s="4" t="s">
        <v>318</v>
      </c>
      <c r="AJ775" s="4">
        <v>70</v>
      </c>
      <c r="AK775" s="4">
        <v>479</v>
      </c>
      <c r="AL775" s="4">
        <v>349</v>
      </c>
      <c r="AM775" s="4">
        <v>16</v>
      </c>
      <c r="AN775" s="4">
        <v>93</v>
      </c>
    </row>
    <row r="776" spans="1:40" ht="18" x14ac:dyDescent="0.35">
      <c r="A776" s="4">
        <v>336</v>
      </c>
      <c r="D776" s="4">
        <v>322</v>
      </c>
      <c r="E776" s="4" t="s">
        <v>26</v>
      </c>
      <c r="F776" s="4">
        <v>365</v>
      </c>
      <c r="H776" s="4">
        <v>215</v>
      </c>
      <c r="I776" s="4" t="s">
        <v>224</v>
      </c>
      <c r="K776" s="4">
        <v>104</v>
      </c>
      <c r="L776" s="4">
        <v>99</v>
      </c>
      <c r="N776" s="4" t="s">
        <v>490</v>
      </c>
      <c r="O776" s="4">
        <v>202</v>
      </c>
      <c r="P776" s="4">
        <v>154</v>
      </c>
      <c r="AA776" s="4">
        <v>387</v>
      </c>
      <c r="AB776" s="1" t="s">
        <v>0</v>
      </c>
      <c r="AH776" s="4">
        <v>80</v>
      </c>
      <c r="AI776" s="4" t="s">
        <v>1100</v>
      </c>
      <c r="AJ776" s="4">
        <v>32</v>
      </c>
      <c r="AK776" s="4">
        <v>139</v>
      </c>
      <c r="AL776" s="4">
        <v>121</v>
      </c>
      <c r="AM776" s="4">
        <v>1</v>
      </c>
      <c r="AN776" s="4">
        <v>53</v>
      </c>
    </row>
    <row r="777" spans="1:40" ht="18" x14ac:dyDescent="0.35">
      <c r="A777" s="4">
        <v>2623</v>
      </c>
      <c r="D777" s="4">
        <v>208</v>
      </c>
      <c r="E777" s="4" t="s">
        <v>47</v>
      </c>
      <c r="F777" s="4">
        <v>166</v>
      </c>
      <c r="H777" s="4">
        <v>0</v>
      </c>
      <c r="I777" s="4">
        <v>1810</v>
      </c>
      <c r="K777" s="4">
        <v>0</v>
      </c>
      <c r="L777" s="4">
        <v>2755</v>
      </c>
      <c r="N777" s="4" t="s">
        <v>19</v>
      </c>
      <c r="O777" s="4">
        <v>83</v>
      </c>
      <c r="P777" s="4">
        <v>1249</v>
      </c>
      <c r="AA777" s="4">
        <v>1730</v>
      </c>
      <c r="AB777" s="2">
        <v>41219</v>
      </c>
      <c r="AH777" s="4">
        <v>116</v>
      </c>
      <c r="AI777" s="4" t="s">
        <v>23</v>
      </c>
      <c r="AJ777" s="4">
        <v>19</v>
      </c>
      <c r="AK777" s="4">
        <v>134</v>
      </c>
      <c r="AL777" s="4">
        <v>33</v>
      </c>
      <c r="AM777" s="4">
        <v>7</v>
      </c>
      <c r="AN777" s="4">
        <v>40</v>
      </c>
    </row>
    <row r="778" spans="1:40" ht="18" x14ac:dyDescent="0.35">
      <c r="A778" s="4">
        <v>949</v>
      </c>
      <c r="D778" s="4">
        <v>114</v>
      </c>
      <c r="E778" s="4" t="s">
        <v>48</v>
      </c>
      <c r="F778" s="4">
        <v>199</v>
      </c>
      <c r="H778" s="4">
        <v>454</v>
      </c>
      <c r="I778" s="4">
        <v>605</v>
      </c>
      <c r="K778" s="4">
        <v>233</v>
      </c>
      <c r="L778" s="4">
        <v>805</v>
      </c>
      <c r="N778" s="4" t="s">
        <v>20</v>
      </c>
      <c r="O778" s="4">
        <v>1358</v>
      </c>
      <c r="P778" s="4">
        <v>387</v>
      </c>
      <c r="AA778" s="4">
        <v>666</v>
      </c>
      <c r="AB778" s="1" t="s">
        <v>1</v>
      </c>
      <c r="AH778" s="4">
        <v>342</v>
      </c>
      <c r="AI778" s="4" t="s">
        <v>1101</v>
      </c>
      <c r="AJ778" s="4">
        <v>13</v>
      </c>
      <c r="AK778" s="4">
        <v>5</v>
      </c>
      <c r="AL778" s="4">
        <v>0</v>
      </c>
      <c r="AM778" s="4">
        <v>81</v>
      </c>
      <c r="AN778" s="4">
        <v>82</v>
      </c>
    </row>
    <row r="779" spans="1:40" x14ac:dyDescent="0.3">
      <c r="A779" s="4">
        <v>622</v>
      </c>
      <c r="D779" s="4">
        <v>1306</v>
      </c>
      <c r="E779" s="4" t="s">
        <v>49</v>
      </c>
      <c r="F779" s="4">
        <v>1024</v>
      </c>
      <c r="H779" s="4">
        <v>244</v>
      </c>
      <c r="I779" s="4">
        <v>334</v>
      </c>
      <c r="K779" s="4">
        <v>124</v>
      </c>
      <c r="L779" s="4">
        <v>507</v>
      </c>
      <c r="N779" s="4" t="s">
        <v>21</v>
      </c>
      <c r="O779" s="4">
        <v>387</v>
      </c>
      <c r="P779" s="4">
        <v>248</v>
      </c>
      <c r="AA779" s="4">
        <v>446</v>
      </c>
      <c r="AB779" s="3" t="s">
        <v>2</v>
      </c>
      <c r="AH779" s="4">
        <v>191</v>
      </c>
      <c r="AI779" s="4" t="s">
        <v>1102</v>
      </c>
      <c r="AJ779" s="4">
        <v>0</v>
      </c>
      <c r="AK779" s="4">
        <v>479</v>
      </c>
      <c r="AL779" s="4">
        <v>4</v>
      </c>
      <c r="AM779" s="4">
        <v>0</v>
      </c>
      <c r="AN779" s="4">
        <v>31</v>
      </c>
    </row>
    <row r="780" spans="1:40" x14ac:dyDescent="0.3">
      <c r="A780" s="4">
        <v>327</v>
      </c>
      <c r="D780" s="4">
        <v>317</v>
      </c>
      <c r="E780" s="4" t="s">
        <v>58</v>
      </c>
      <c r="F780" s="4">
        <v>365</v>
      </c>
      <c r="H780" s="4">
        <v>210</v>
      </c>
      <c r="I780" s="4">
        <v>271</v>
      </c>
      <c r="K780" s="4">
        <v>109</v>
      </c>
      <c r="L780" s="4">
        <v>298</v>
      </c>
      <c r="N780" s="4" t="s">
        <v>26</v>
      </c>
      <c r="O780" s="4">
        <v>277</v>
      </c>
      <c r="P780" s="4">
        <v>139</v>
      </c>
      <c r="AA780" s="4">
        <v>220</v>
      </c>
      <c r="AB780" s="3" t="s">
        <v>854</v>
      </c>
      <c r="AH780" s="4">
        <v>115</v>
      </c>
      <c r="AI780" s="4" t="s">
        <v>17</v>
      </c>
      <c r="AJ780" s="4">
        <v>1550</v>
      </c>
      <c r="AK780" s="4">
        <v>167</v>
      </c>
      <c r="AL780" s="4">
        <v>84</v>
      </c>
      <c r="AM780" s="4">
        <v>272</v>
      </c>
      <c r="AN780" s="4">
        <v>31</v>
      </c>
    </row>
    <row r="781" spans="1:40" x14ac:dyDescent="0.3">
      <c r="A781" s="4">
        <v>603</v>
      </c>
      <c r="D781" s="4">
        <v>209</v>
      </c>
      <c r="E781" s="4">
        <v>559</v>
      </c>
      <c r="F781" s="4">
        <v>167</v>
      </c>
      <c r="H781" s="4">
        <v>12894</v>
      </c>
      <c r="I781" s="4">
        <v>1810</v>
      </c>
      <c r="K781" s="4">
        <v>0</v>
      </c>
      <c r="L781" s="4">
        <v>2755</v>
      </c>
      <c r="N781" s="4" t="s">
        <v>47</v>
      </c>
      <c r="O781" s="4">
        <v>110</v>
      </c>
      <c r="P781" s="4">
        <v>1368</v>
      </c>
      <c r="AA781" s="4">
        <v>1730</v>
      </c>
      <c r="AB781" s="3" t="s">
        <v>229</v>
      </c>
      <c r="AH781" s="4">
        <v>76</v>
      </c>
      <c r="AI781" s="4" t="s">
        <v>1103</v>
      </c>
      <c r="AJ781" s="4">
        <v>686</v>
      </c>
      <c r="AK781" s="4">
        <v>135</v>
      </c>
      <c r="AL781" s="4">
        <v>0</v>
      </c>
      <c r="AM781" s="4">
        <v>99</v>
      </c>
      <c r="AN781" s="4">
        <v>0</v>
      </c>
    </row>
    <row r="782" spans="1:40" x14ac:dyDescent="0.3">
      <c r="A782" s="4">
        <v>250</v>
      </c>
      <c r="D782" s="4">
        <v>108</v>
      </c>
      <c r="E782" s="4">
        <v>140</v>
      </c>
      <c r="F782" s="4">
        <v>198</v>
      </c>
      <c r="H782" s="4">
        <v>7089</v>
      </c>
      <c r="I782" s="4">
        <v>599</v>
      </c>
      <c r="K782" s="4">
        <v>414</v>
      </c>
      <c r="L782" s="4">
        <v>808</v>
      </c>
      <c r="N782" s="4" t="s">
        <v>48</v>
      </c>
      <c r="O782" s="4">
        <v>1358</v>
      </c>
      <c r="P782" s="4">
        <v>404</v>
      </c>
      <c r="AA782" s="4">
        <v>707</v>
      </c>
      <c r="AB782" s="4" t="s">
        <v>5</v>
      </c>
      <c r="AH782" s="4">
        <v>964</v>
      </c>
      <c r="AI782" s="4" t="s">
        <v>19</v>
      </c>
      <c r="AJ782" s="4">
        <v>255</v>
      </c>
      <c r="AK782" s="4">
        <v>32</v>
      </c>
      <c r="AL782" s="4">
        <v>349</v>
      </c>
      <c r="AM782" s="4">
        <v>52</v>
      </c>
      <c r="AN782" s="4">
        <v>82</v>
      </c>
    </row>
    <row r="783" spans="1:40" x14ac:dyDescent="0.3">
      <c r="A783" s="4">
        <v>148</v>
      </c>
      <c r="D783" s="4">
        <v>1830</v>
      </c>
      <c r="E783" s="4">
        <v>86</v>
      </c>
      <c r="F783" s="4">
        <v>1099</v>
      </c>
      <c r="H783" s="4">
        <v>4093</v>
      </c>
      <c r="I783" s="4">
        <v>363</v>
      </c>
      <c r="K783" s="4">
        <v>229</v>
      </c>
      <c r="L783" s="4">
        <v>507</v>
      </c>
      <c r="N783" s="4" t="s">
        <v>49</v>
      </c>
      <c r="O783" s="4">
        <v>390</v>
      </c>
      <c r="P783" s="4">
        <v>241</v>
      </c>
      <c r="AA783" s="4">
        <v>379</v>
      </c>
      <c r="AB783" s="4" t="s">
        <v>855</v>
      </c>
      <c r="AH783" s="4">
        <v>364</v>
      </c>
      <c r="AI783" s="4" t="s">
        <v>20</v>
      </c>
      <c r="AJ783" s="4">
        <v>16</v>
      </c>
      <c r="AK783" s="4">
        <v>72</v>
      </c>
      <c r="AL783" s="4">
        <v>114</v>
      </c>
      <c r="AM783" s="4">
        <v>47</v>
      </c>
      <c r="AN783" s="4">
        <v>33</v>
      </c>
    </row>
    <row r="784" spans="1:40" x14ac:dyDescent="0.3">
      <c r="A784" s="4">
        <v>102</v>
      </c>
      <c r="D784" s="4">
        <v>497</v>
      </c>
      <c r="E784" s="4">
        <v>54</v>
      </c>
      <c r="F784" s="4">
        <v>396</v>
      </c>
      <c r="H784" s="4">
        <v>2996</v>
      </c>
      <c r="I784" s="4">
        <v>236</v>
      </c>
      <c r="K784" s="4">
        <v>185</v>
      </c>
      <c r="L784" s="4">
        <v>301</v>
      </c>
      <c r="N784" s="4" t="s">
        <v>233</v>
      </c>
      <c r="O784" s="4">
        <v>282</v>
      </c>
      <c r="P784" s="4">
        <v>163</v>
      </c>
      <c r="AA784" s="4">
        <v>328</v>
      </c>
      <c r="AB784" s="4" t="s">
        <v>9</v>
      </c>
      <c r="AH784" s="4">
        <v>104</v>
      </c>
      <c r="AI784" s="4" t="s">
        <v>21</v>
      </c>
      <c r="AJ784" s="4">
        <v>21</v>
      </c>
      <c r="AK784" s="4">
        <v>32</v>
      </c>
      <c r="AL784" s="4">
        <v>112</v>
      </c>
      <c r="AM784" s="4">
        <v>0</v>
      </c>
      <c r="AN784" s="4">
        <v>22</v>
      </c>
    </row>
    <row r="785" spans="1:40" x14ac:dyDescent="0.3">
      <c r="A785" s="4">
        <v>603</v>
      </c>
      <c r="D785" s="4">
        <v>304</v>
      </c>
      <c r="E785" s="4">
        <v>559</v>
      </c>
      <c r="F785" s="4">
        <v>314</v>
      </c>
      <c r="H785" s="4">
        <v>12894</v>
      </c>
      <c r="I785" s="4">
        <v>1454</v>
      </c>
      <c r="K785" s="4">
        <v>0</v>
      </c>
      <c r="L785" s="4">
        <v>1434</v>
      </c>
      <c r="N785" s="4">
        <v>1287</v>
      </c>
      <c r="O785" s="4">
        <v>108</v>
      </c>
      <c r="P785" s="4">
        <v>1368</v>
      </c>
      <c r="AA785" s="4">
        <v>1750</v>
      </c>
      <c r="AB785" s="4" t="s">
        <v>856</v>
      </c>
      <c r="AH785" s="4">
        <v>260</v>
      </c>
      <c r="AI785" s="4" t="s">
        <v>26</v>
      </c>
      <c r="AJ785" s="4">
        <v>392</v>
      </c>
      <c r="AK785" s="4">
        <v>31</v>
      </c>
      <c r="AL785" s="4">
        <v>2</v>
      </c>
      <c r="AM785" s="4">
        <v>248</v>
      </c>
      <c r="AN785" s="4">
        <v>11</v>
      </c>
    </row>
    <row r="786" spans="1:40" x14ac:dyDescent="0.3">
      <c r="A786" s="4">
        <v>249</v>
      </c>
      <c r="D786" s="4">
        <v>193</v>
      </c>
      <c r="E786" s="4">
        <v>140</v>
      </c>
      <c r="F786" s="4">
        <v>82</v>
      </c>
      <c r="H786" s="4">
        <v>6637</v>
      </c>
      <c r="I786" s="4">
        <v>520</v>
      </c>
      <c r="K786" s="4">
        <v>411</v>
      </c>
      <c r="L786" s="4">
        <v>558</v>
      </c>
      <c r="N786" s="4">
        <v>406</v>
      </c>
      <c r="O786" s="4">
        <v>1296</v>
      </c>
      <c r="P786" s="4">
        <v>379</v>
      </c>
      <c r="AA786" s="4">
        <v>697</v>
      </c>
      <c r="AB786" s="4" t="s">
        <v>857</v>
      </c>
      <c r="AH786" s="4">
        <v>964</v>
      </c>
      <c r="AI786" s="4" t="s">
        <v>47</v>
      </c>
      <c r="AJ786" s="4">
        <v>2</v>
      </c>
      <c r="AK786" s="4">
        <v>1</v>
      </c>
      <c r="AL786" s="4">
        <v>0</v>
      </c>
      <c r="AM786" s="4">
        <v>178</v>
      </c>
      <c r="AN786" s="4">
        <v>1947</v>
      </c>
    </row>
    <row r="787" spans="1:40" x14ac:dyDescent="0.3">
      <c r="A787" s="4">
        <v>162</v>
      </c>
      <c r="D787" s="4">
        <v>1830</v>
      </c>
      <c r="E787" s="4">
        <v>91</v>
      </c>
      <c r="F787" s="4">
        <v>1099</v>
      </c>
      <c r="H787" s="4">
        <v>3824</v>
      </c>
      <c r="I787" s="4">
        <v>309</v>
      </c>
      <c r="K787" s="4">
        <v>221</v>
      </c>
      <c r="L787" s="4">
        <v>384</v>
      </c>
      <c r="N787" s="4">
        <v>289</v>
      </c>
      <c r="O787" s="4">
        <v>369</v>
      </c>
      <c r="P787" s="4">
        <v>238</v>
      </c>
      <c r="AA787" s="4">
        <v>475</v>
      </c>
      <c r="AB787" s="4" t="s">
        <v>858</v>
      </c>
      <c r="AH787" s="4">
        <v>351</v>
      </c>
      <c r="AI787" s="4" t="s">
        <v>48</v>
      </c>
      <c r="AJ787" s="4">
        <v>1550</v>
      </c>
      <c r="AK787" s="4">
        <v>72</v>
      </c>
      <c r="AL787" s="4">
        <v>967</v>
      </c>
      <c r="AM787" s="4">
        <v>37</v>
      </c>
      <c r="AN787" s="4">
        <v>621</v>
      </c>
    </row>
    <row r="788" spans="1:40" x14ac:dyDescent="0.3">
      <c r="A788" s="4">
        <v>87</v>
      </c>
      <c r="D788" s="4">
        <v>490</v>
      </c>
      <c r="E788" s="4">
        <v>49</v>
      </c>
      <c r="F788" s="4">
        <v>354</v>
      </c>
      <c r="H788" s="4">
        <v>2813</v>
      </c>
      <c r="I788" s="4">
        <v>211</v>
      </c>
      <c r="K788" s="4">
        <v>190</v>
      </c>
      <c r="L788" s="4">
        <v>174</v>
      </c>
      <c r="N788" s="4">
        <v>117</v>
      </c>
      <c r="O788" s="4">
        <v>237</v>
      </c>
      <c r="P788" s="4">
        <v>141</v>
      </c>
      <c r="AA788" s="4">
        <v>222</v>
      </c>
      <c r="AB788" s="4" t="s">
        <v>859</v>
      </c>
      <c r="AH788" s="4">
        <v>221</v>
      </c>
      <c r="AI788" s="4" t="s">
        <v>49</v>
      </c>
      <c r="AJ788" s="4">
        <v>660</v>
      </c>
      <c r="AK788" s="4">
        <v>32</v>
      </c>
      <c r="AL788" s="4">
        <v>396</v>
      </c>
      <c r="AM788" s="4">
        <v>2</v>
      </c>
      <c r="AN788" s="4">
        <v>593</v>
      </c>
    </row>
    <row r="789" spans="1:40" ht="18" x14ac:dyDescent="0.35">
      <c r="A789" s="4">
        <v>0</v>
      </c>
      <c r="D789" s="4">
        <v>314</v>
      </c>
      <c r="E789" s="4">
        <v>4075</v>
      </c>
      <c r="F789" s="4">
        <v>237</v>
      </c>
      <c r="H789" s="1" t="s">
        <v>0</v>
      </c>
      <c r="I789" s="4">
        <v>1454</v>
      </c>
      <c r="K789" s="4">
        <v>12941</v>
      </c>
      <c r="L789" s="4">
        <v>1434</v>
      </c>
      <c r="N789" s="4">
        <v>2248</v>
      </c>
      <c r="O789" s="4">
        <v>132</v>
      </c>
      <c r="P789" s="4">
        <v>1625</v>
      </c>
      <c r="AA789" s="4">
        <v>1750</v>
      </c>
      <c r="AB789" s="4" t="s">
        <v>860</v>
      </c>
      <c r="AH789" s="4">
        <v>130</v>
      </c>
      <c r="AI789" s="4" t="s">
        <v>227</v>
      </c>
      <c r="AJ789" s="4">
        <v>227</v>
      </c>
      <c r="AK789" s="4">
        <v>28</v>
      </c>
      <c r="AL789" s="4">
        <v>20</v>
      </c>
      <c r="AM789" s="4">
        <v>4</v>
      </c>
      <c r="AN789" s="4">
        <v>28</v>
      </c>
    </row>
    <row r="790" spans="1:40" ht="18" x14ac:dyDescent="0.35">
      <c r="A790" s="4">
        <v>1339</v>
      </c>
      <c r="D790" s="4">
        <v>176</v>
      </c>
      <c r="E790" s="4">
        <v>1592</v>
      </c>
      <c r="F790" s="4">
        <v>117</v>
      </c>
      <c r="H790" s="2">
        <v>41219</v>
      </c>
      <c r="I790" s="4">
        <v>522</v>
      </c>
      <c r="K790" s="4">
        <v>7029</v>
      </c>
      <c r="L790" s="4">
        <v>564</v>
      </c>
      <c r="N790" s="4">
        <v>685</v>
      </c>
      <c r="O790" s="4">
        <v>1296</v>
      </c>
      <c r="P790" s="4">
        <v>382</v>
      </c>
      <c r="AA790" s="4">
        <v>735</v>
      </c>
      <c r="AB790" s="4" t="s">
        <v>861</v>
      </c>
      <c r="AH790" s="4">
        <v>1950</v>
      </c>
      <c r="AI790" s="4" t="s">
        <v>21</v>
      </c>
      <c r="AJ790" s="4">
        <v>431</v>
      </c>
      <c r="AK790" s="4">
        <v>4</v>
      </c>
      <c r="AL790" s="4">
        <v>66</v>
      </c>
      <c r="AM790" s="4">
        <v>135</v>
      </c>
      <c r="AN790" s="4">
        <v>1947</v>
      </c>
    </row>
    <row r="791" spans="1:40" ht="18" x14ac:dyDescent="0.35">
      <c r="A791" s="4">
        <v>965</v>
      </c>
      <c r="D791" s="4">
        <v>846</v>
      </c>
      <c r="E791" s="4">
        <v>1137</v>
      </c>
      <c r="F791" s="4">
        <v>902</v>
      </c>
      <c r="H791" s="1" t="s">
        <v>1</v>
      </c>
      <c r="I791" s="4">
        <v>334</v>
      </c>
      <c r="K791" s="4">
        <v>4143</v>
      </c>
      <c r="L791" s="4">
        <v>381</v>
      </c>
      <c r="N791" s="4">
        <v>450</v>
      </c>
      <c r="O791" s="4">
        <v>368</v>
      </c>
      <c r="P791" s="4">
        <v>241</v>
      </c>
      <c r="AA791" s="4">
        <v>420</v>
      </c>
      <c r="AB791" s="4" t="s">
        <v>862</v>
      </c>
      <c r="AH791" s="4">
        <v>766</v>
      </c>
      <c r="AI791" s="4" t="s">
        <v>26</v>
      </c>
      <c r="AJ791" s="4">
        <v>2</v>
      </c>
      <c r="AK791" s="4">
        <v>327</v>
      </c>
      <c r="AL791" s="4">
        <v>478</v>
      </c>
      <c r="AM791" s="4">
        <v>0</v>
      </c>
      <c r="AN791" s="4">
        <v>700</v>
      </c>
    </row>
    <row r="792" spans="1:40" x14ac:dyDescent="0.3">
      <c r="A792" s="4">
        <v>374</v>
      </c>
      <c r="D792" s="4">
        <v>186</v>
      </c>
      <c r="E792" s="4">
        <v>455</v>
      </c>
      <c r="F792" s="4">
        <v>252</v>
      </c>
      <c r="H792" s="3" t="s">
        <v>2</v>
      </c>
      <c r="I792" s="4">
        <v>188</v>
      </c>
      <c r="K792" s="4">
        <v>2886</v>
      </c>
      <c r="L792" s="4">
        <v>183</v>
      </c>
      <c r="N792" s="4">
        <v>235</v>
      </c>
      <c r="O792" s="4">
        <v>242</v>
      </c>
      <c r="P792" s="4">
        <v>141</v>
      </c>
      <c r="AA792" s="4">
        <v>315</v>
      </c>
      <c r="AB792" s="4" t="s">
        <v>863</v>
      </c>
      <c r="AH792" s="4">
        <v>220</v>
      </c>
      <c r="AI792" s="4" t="s">
        <v>47</v>
      </c>
      <c r="AJ792" s="4">
        <v>79</v>
      </c>
      <c r="AK792" s="4">
        <v>109</v>
      </c>
      <c r="AL792" s="4">
        <v>7</v>
      </c>
      <c r="AM792" s="4">
        <v>248</v>
      </c>
      <c r="AN792" s="4">
        <v>485</v>
      </c>
    </row>
    <row r="793" spans="1:40" x14ac:dyDescent="0.3">
      <c r="A793" s="4">
        <v>0</v>
      </c>
      <c r="D793" s="4">
        <v>126</v>
      </c>
      <c r="E793" s="4">
        <v>4075</v>
      </c>
      <c r="F793" s="4">
        <v>181</v>
      </c>
      <c r="H793" s="3" t="s">
        <v>315</v>
      </c>
      <c r="I793" s="4">
        <v>2082</v>
      </c>
      <c r="K793" s="4">
        <v>12941</v>
      </c>
      <c r="L793" s="4">
        <v>0</v>
      </c>
      <c r="N793" s="4">
        <v>1530</v>
      </c>
      <c r="O793" s="4">
        <v>126</v>
      </c>
      <c r="P793" s="4">
        <v>1625</v>
      </c>
      <c r="AA793" s="4">
        <v>1557</v>
      </c>
      <c r="AB793" s="4" t="s">
        <v>23</v>
      </c>
      <c r="AH793" s="4">
        <v>546</v>
      </c>
      <c r="AI793" s="4" t="s">
        <v>48</v>
      </c>
      <c r="AJ793" s="4">
        <v>35</v>
      </c>
      <c r="AK793" s="4">
        <v>108</v>
      </c>
      <c r="AL793" s="4">
        <v>0</v>
      </c>
      <c r="AM793" s="4">
        <v>172</v>
      </c>
      <c r="AN793" s="4">
        <v>215</v>
      </c>
    </row>
    <row r="794" spans="1:40" x14ac:dyDescent="0.3">
      <c r="A794" s="4">
        <v>1342</v>
      </c>
      <c r="D794" s="4">
        <v>60</v>
      </c>
      <c r="E794" s="4">
        <v>1588</v>
      </c>
      <c r="F794" s="4">
        <v>71</v>
      </c>
      <c r="H794" s="3" t="s">
        <v>353</v>
      </c>
      <c r="I794" s="4">
        <v>574</v>
      </c>
      <c r="K794" s="4">
        <v>6955</v>
      </c>
      <c r="L794" s="4">
        <v>1293</v>
      </c>
      <c r="N794" s="4">
        <v>440</v>
      </c>
      <c r="O794" s="4">
        <v>3253</v>
      </c>
      <c r="P794" s="4">
        <v>360</v>
      </c>
      <c r="AA794" s="4">
        <v>596</v>
      </c>
      <c r="AB794" s="4" t="s">
        <v>864</v>
      </c>
      <c r="AH794" s="4">
        <v>1950</v>
      </c>
      <c r="AI794" s="4" t="s">
        <v>49</v>
      </c>
      <c r="AJ794" s="4">
        <v>9</v>
      </c>
      <c r="AK794" s="4">
        <v>1</v>
      </c>
      <c r="AL794" s="4">
        <v>671</v>
      </c>
      <c r="AM794" s="4">
        <v>68</v>
      </c>
      <c r="AN794" s="4">
        <v>280</v>
      </c>
    </row>
    <row r="795" spans="1:40" x14ac:dyDescent="0.3">
      <c r="A795" s="4">
        <v>1000</v>
      </c>
      <c r="D795" s="4">
        <v>846</v>
      </c>
      <c r="E795" s="4">
        <v>1160</v>
      </c>
      <c r="F795" s="4">
        <v>902</v>
      </c>
      <c r="H795" s="4" t="s">
        <v>5</v>
      </c>
      <c r="I795" s="4">
        <v>291</v>
      </c>
      <c r="K795" s="4">
        <v>3919</v>
      </c>
      <c r="L795" s="4">
        <v>920</v>
      </c>
      <c r="N795" s="4">
        <v>287</v>
      </c>
      <c r="O795" s="4">
        <v>1019</v>
      </c>
      <c r="P795" s="4">
        <v>233</v>
      </c>
      <c r="AA795" s="4">
        <v>418</v>
      </c>
      <c r="AB795" s="4" t="s">
        <v>865</v>
      </c>
      <c r="AH795" s="4">
        <v>720</v>
      </c>
      <c r="AI795" s="4" t="s">
        <v>228</v>
      </c>
      <c r="AJ795" s="4">
        <v>0</v>
      </c>
      <c r="AK795" s="4">
        <v>327</v>
      </c>
      <c r="AL795" s="4">
        <v>591</v>
      </c>
      <c r="AM795" s="4">
        <v>103</v>
      </c>
      <c r="AN795" s="4">
        <v>125</v>
      </c>
    </row>
    <row r="796" spans="1:40" x14ac:dyDescent="0.3">
      <c r="A796" s="4">
        <v>342</v>
      </c>
      <c r="D796" s="4">
        <v>185</v>
      </c>
      <c r="E796" s="4">
        <v>428</v>
      </c>
      <c r="F796" s="4">
        <v>224</v>
      </c>
      <c r="H796" s="4" t="s">
        <v>316</v>
      </c>
      <c r="I796" s="4">
        <v>283</v>
      </c>
      <c r="K796" s="4">
        <v>3036</v>
      </c>
      <c r="L796" s="4">
        <v>373</v>
      </c>
      <c r="N796" s="4">
        <v>153</v>
      </c>
      <c r="O796" s="4">
        <v>708</v>
      </c>
      <c r="P796" s="4">
        <v>127</v>
      </c>
      <c r="AA796" s="4">
        <v>178</v>
      </c>
      <c r="AB796" s="4" t="s">
        <v>866</v>
      </c>
      <c r="AH796" s="4">
        <v>498</v>
      </c>
      <c r="AI796" s="4">
        <v>137</v>
      </c>
      <c r="AJ796" s="4">
        <v>1</v>
      </c>
      <c r="AK796" s="4">
        <v>121</v>
      </c>
      <c r="AL796" s="4">
        <v>80</v>
      </c>
      <c r="AM796" s="4">
        <v>1</v>
      </c>
      <c r="AN796" s="4">
        <v>123</v>
      </c>
    </row>
    <row r="797" spans="1:40" ht="18" x14ac:dyDescent="0.35">
      <c r="A797" s="4">
        <v>0</v>
      </c>
      <c r="D797" s="4">
        <v>120</v>
      </c>
      <c r="E797" s="4">
        <v>1299</v>
      </c>
      <c r="F797" s="4">
        <v>140</v>
      </c>
      <c r="H797" s="4" t="s">
        <v>11</v>
      </c>
      <c r="I797" s="4">
        <v>2082</v>
      </c>
      <c r="K797" s="1" t="s">
        <v>0</v>
      </c>
      <c r="L797" s="4">
        <v>0</v>
      </c>
      <c r="N797" s="4">
        <v>1422</v>
      </c>
      <c r="O797" s="4">
        <v>311</v>
      </c>
      <c r="P797" s="4">
        <v>1907</v>
      </c>
      <c r="AA797" s="4">
        <v>1557</v>
      </c>
      <c r="AB797" s="4" t="s">
        <v>867</v>
      </c>
      <c r="AH797" s="4">
        <v>222</v>
      </c>
      <c r="AI797" s="4">
        <v>31</v>
      </c>
      <c r="AJ797" s="4">
        <v>25</v>
      </c>
      <c r="AK797" s="4">
        <v>81</v>
      </c>
      <c r="AL797" s="4">
        <v>0</v>
      </c>
      <c r="AM797" s="4">
        <v>60</v>
      </c>
      <c r="AN797" s="4">
        <v>2</v>
      </c>
    </row>
    <row r="798" spans="1:40" ht="18" x14ac:dyDescent="0.35">
      <c r="A798" s="4">
        <v>228</v>
      </c>
      <c r="D798" s="4">
        <v>65</v>
      </c>
      <c r="E798" s="4">
        <v>499</v>
      </c>
      <c r="F798" s="4">
        <v>84</v>
      </c>
      <c r="H798" s="4" t="s">
        <v>317</v>
      </c>
      <c r="I798" s="4">
        <v>571</v>
      </c>
      <c r="K798" s="2">
        <v>41219</v>
      </c>
      <c r="L798" s="4">
        <v>1299</v>
      </c>
      <c r="N798" s="4">
        <v>596</v>
      </c>
      <c r="O798" s="4">
        <v>3253</v>
      </c>
      <c r="P798" s="4">
        <v>588</v>
      </c>
      <c r="AA798" s="4">
        <v>629</v>
      </c>
      <c r="AB798" s="4" t="s">
        <v>17</v>
      </c>
      <c r="AH798" s="4">
        <v>290</v>
      </c>
      <c r="AI798" s="4">
        <v>18</v>
      </c>
      <c r="AJ798" s="4">
        <v>0</v>
      </c>
      <c r="AK798" s="4">
        <v>40</v>
      </c>
      <c r="AL798" s="4">
        <v>283</v>
      </c>
      <c r="AM798" s="4">
        <v>42</v>
      </c>
      <c r="AN798" s="4">
        <v>280</v>
      </c>
    </row>
    <row r="799" spans="1:40" ht="18" x14ac:dyDescent="0.35">
      <c r="A799" s="4">
        <v>163</v>
      </c>
      <c r="D799" s="4">
        <v>521</v>
      </c>
      <c r="E799" s="4">
        <v>371</v>
      </c>
      <c r="F799" s="4">
        <v>1122</v>
      </c>
      <c r="H799" s="4" t="s">
        <v>318</v>
      </c>
      <c r="I799" s="4">
        <v>315</v>
      </c>
      <c r="K799" s="1" t="s">
        <v>1</v>
      </c>
      <c r="L799" s="4">
        <v>930</v>
      </c>
      <c r="N799" s="4">
        <v>417</v>
      </c>
      <c r="O799" s="4">
        <v>1018</v>
      </c>
      <c r="P799" s="4">
        <v>423</v>
      </c>
      <c r="AA799" s="4">
        <v>385</v>
      </c>
      <c r="AB799" s="4" t="s">
        <v>868</v>
      </c>
      <c r="AH799" s="4">
        <v>98</v>
      </c>
      <c r="AI799" s="4">
        <v>13</v>
      </c>
      <c r="AJ799" s="4">
        <v>79</v>
      </c>
      <c r="AK799" s="4">
        <v>530</v>
      </c>
      <c r="AL799" s="4">
        <v>69</v>
      </c>
      <c r="AM799" s="4">
        <v>9</v>
      </c>
      <c r="AN799" s="4">
        <v>133</v>
      </c>
    </row>
    <row r="800" spans="1:40" x14ac:dyDescent="0.3">
      <c r="A800" s="4">
        <v>65</v>
      </c>
      <c r="D800" s="4">
        <v>160</v>
      </c>
      <c r="E800" s="4">
        <v>128</v>
      </c>
      <c r="F800" s="4">
        <v>373</v>
      </c>
      <c r="H800" s="4" t="s">
        <v>319</v>
      </c>
      <c r="I800" s="4">
        <v>256</v>
      </c>
      <c r="K800" s="3" t="s">
        <v>2</v>
      </c>
      <c r="L800" s="4">
        <v>369</v>
      </c>
      <c r="N800" s="4">
        <v>179</v>
      </c>
      <c r="O800" s="4">
        <v>712</v>
      </c>
      <c r="P800" s="4">
        <v>165</v>
      </c>
      <c r="AA800" s="4">
        <v>244</v>
      </c>
      <c r="AB800" s="4" t="s">
        <v>19</v>
      </c>
      <c r="AH800" s="4">
        <v>28</v>
      </c>
      <c r="AI800" s="4">
        <v>137</v>
      </c>
      <c r="AJ800" s="4">
        <v>35</v>
      </c>
      <c r="AK800" s="4">
        <v>173</v>
      </c>
      <c r="AL800" s="4">
        <v>4</v>
      </c>
      <c r="AM800" s="4">
        <v>0</v>
      </c>
      <c r="AN800" s="4">
        <v>81</v>
      </c>
    </row>
    <row r="801" spans="1:40" x14ac:dyDescent="0.3">
      <c r="A801" s="4">
        <v>0</v>
      </c>
      <c r="D801" s="4">
        <v>89</v>
      </c>
      <c r="E801" s="4">
        <v>1299</v>
      </c>
      <c r="F801" s="4">
        <v>259</v>
      </c>
      <c r="H801" s="4" t="s">
        <v>320</v>
      </c>
      <c r="I801" s="4">
        <v>1394</v>
      </c>
      <c r="K801" s="3" t="s">
        <v>412</v>
      </c>
      <c r="L801" s="4">
        <v>0</v>
      </c>
      <c r="N801" s="4">
        <v>1401</v>
      </c>
      <c r="O801" s="4">
        <v>306</v>
      </c>
      <c r="P801" s="4">
        <v>1907</v>
      </c>
      <c r="AA801" s="4">
        <v>254</v>
      </c>
      <c r="AB801" s="4" t="s">
        <v>20</v>
      </c>
      <c r="AH801" s="4">
        <v>70</v>
      </c>
      <c r="AI801" s="4">
        <v>31</v>
      </c>
      <c r="AJ801" s="4">
        <v>13</v>
      </c>
      <c r="AK801" s="4">
        <v>167</v>
      </c>
      <c r="AL801" s="4">
        <v>25</v>
      </c>
      <c r="AM801" s="4">
        <v>0</v>
      </c>
      <c r="AN801" s="4">
        <v>52</v>
      </c>
    </row>
    <row r="802" spans="1:40" x14ac:dyDescent="0.3">
      <c r="A802" s="4">
        <v>230</v>
      </c>
      <c r="D802" s="4">
        <v>71</v>
      </c>
      <c r="E802" s="4">
        <v>500</v>
      </c>
      <c r="F802" s="4">
        <v>114</v>
      </c>
      <c r="H802" s="4" t="s">
        <v>321</v>
      </c>
      <c r="I802" s="4">
        <v>334</v>
      </c>
      <c r="K802" s="3" t="s">
        <v>356</v>
      </c>
      <c r="L802" s="4">
        <v>217</v>
      </c>
      <c r="N802" s="4">
        <v>503</v>
      </c>
      <c r="O802" s="4">
        <v>1849</v>
      </c>
      <c r="P802" s="4">
        <v>526</v>
      </c>
      <c r="AA802" s="4">
        <v>107</v>
      </c>
      <c r="AB802" s="4" t="s">
        <v>21</v>
      </c>
      <c r="AH802" s="4">
        <v>290</v>
      </c>
      <c r="AI802" s="4">
        <v>17</v>
      </c>
      <c r="AJ802" s="4">
        <v>21</v>
      </c>
      <c r="AK802" s="4">
        <v>6</v>
      </c>
      <c r="AL802" s="4">
        <v>185</v>
      </c>
      <c r="AM802" s="4">
        <v>33</v>
      </c>
      <c r="AN802" s="4">
        <v>369</v>
      </c>
    </row>
    <row r="803" spans="1:40" x14ac:dyDescent="0.3">
      <c r="A803" s="4">
        <v>163</v>
      </c>
      <c r="D803" s="4">
        <v>521</v>
      </c>
      <c r="E803" s="4">
        <v>373</v>
      </c>
      <c r="F803" s="4">
        <v>1122</v>
      </c>
      <c r="H803" s="4">
        <v>2</v>
      </c>
      <c r="I803" s="4">
        <v>178</v>
      </c>
      <c r="K803" s="4" t="s">
        <v>5</v>
      </c>
      <c r="L803" s="4">
        <v>139</v>
      </c>
      <c r="N803" s="4">
        <v>346</v>
      </c>
      <c r="O803" s="4">
        <v>410</v>
      </c>
      <c r="P803" s="4">
        <v>379</v>
      </c>
      <c r="AA803" s="4">
        <v>64</v>
      </c>
      <c r="AB803" s="4" t="s">
        <v>26</v>
      </c>
      <c r="AH803" s="4">
        <v>89</v>
      </c>
      <c r="AI803" s="4">
        <v>14</v>
      </c>
      <c r="AJ803" s="4">
        <v>1</v>
      </c>
      <c r="AK803" s="4">
        <v>530</v>
      </c>
      <c r="AL803" s="4">
        <v>0</v>
      </c>
      <c r="AM803" s="4">
        <v>0</v>
      </c>
      <c r="AN803" s="4">
        <v>136</v>
      </c>
    </row>
    <row r="804" spans="1:40" x14ac:dyDescent="0.3">
      <c r="A804" s="4">
        <v>67</v>
      </c>
      <c r="D804" s="4">
        <v>162</v>
      </c>
      <c r="E804" s="4">
        <v>127</v>
      </c>
      <c r="F804" s="4">
        <v>338</v>
      </c>
      <c r="H804" s="4" t="s">
        <v>322</v>
      </c>
      <c r="I804" s="4">
        <v>156</v>
      </c>
      <c r="K804" s="4" t="s">
        <v>413</v>
      </c>
      <c r="L804" s="4">
        <v>78</v>
      </c>
      <c r="N804" s="4">
        <v>157</v>
      </c>
      <c r="O804" s="4">
        <v>287</v>
      </c>
      <c r="P804" s="4">
        <v>147</v>
      </c>
      <c r="AA804" s="4">
        <v>43</v>
      </c>
      <c r="AB804" s="4" t="s">
        <v>47</v>
      </c>
      <c r="AH804" s="4">
        <v>61</v>
      </c>
      <c r="AI804" s="4">
        <v>1900</v>
      </c>
      <c r="AJ804" s="4">
        <v>129</v>
      </c>
      <c r="AK804" s="4">
        <v>190</v>
      </c>
      <c r="AL804" s="4">
        <v>0</v>
      </c>
      <c r="AM804" s="4">
        <v>60</v>
      </c>
      <c r="AN804" s="4">
        <v>134</v>
      </c>
    </row>
    <row r="805" spans="1:40" x14ac:dyDescent="0.3">
      <c r="A805" s="4">
        <v>0</v>
      </c>
      <c r="D805" s="4">
        <v>96</v>
      </c>
      <c r="E805" s="4">
        <v>1974</v>
      </c>
      <c r="F805" s="4">
        <v>205</v>
      </c>
      <c r="H805" s="4" t="s">
        <v>9</v>
      </c>
      <c r="I805" s="4">
        <v>1394</v>
      </c>
      <c r="K805" s="4" t="s">
        <v>414</v>
      </c>
      <c r="L805" s="4">
        <v>0</v>
      </c>
      <c r="N805" s="4">
        <v>2768</v>
      </c>
      <c r="O805" s="4">
        <v>123</v>
      </c>
      <c r="P805" s="4">
        <v>1196</v>
      </c>
      <c r="AA805" s="4">
        <v>254</v>
      </c>
      <c r="AB805" s="4" t="s">
        <v>48</v>
      </c>
      <c r="AH805" s="4">
        <v>28</v>
      </c>
      <c r="AI805" s="4">
        <v>514</v>
      </c>
      <c r="AJ805" s="4">
        <v>53</v>
      </c>
      <c r="AK805" s="4">
        <v>131</v>
      </c>
      <c r="AL805" s="4">
        <v>97</v>
      </c>
      <c r="AM805" s="4">
        <v>42</v>
      </c>
      <c r="AN805" s="4">
        <v>2</v>
      </c>
    </row>
    <row r="806" spans="1:40" x14ac:dyDescent="0.3">
      <c r="A806" s="4">
        <v>458</v>
      </c>
      <c r="D806" s="4">
        <v>66</v>
      </c>
      <c r="E806" s="4">
        <v>629</v>
      </c>
      <c r="F806" s="4">
        <v>133</v>
      </c>
      <c r="H806" s="4" t="s">
        <v>323</v>
      </c>
      <c r="I806" s="4">
        <v>332</v>
      </c>
      <c r="K806" s="4" t="s">
        <v>415</v>
      </c>
      <c r="L806" s="4">
        <v>217</v>
      </c>
      <c r="N806" s="4">
        <v>954</v>
      </c>
      <c r="O806" s="4">
        <v>1849</v>
      </c>
      <c r="P806" s="4">
        <v>274</v>
      </c>
      <c r="AA806" s="4">
        <v>111</v>
      </c>
      <c r="AB806" s="4" t="s">
        <v>49</v>
      </c>
      <c r="AH806" s="4">
        <v>688</v>
      </c>
      <c r="AI806" s="4">
        <v>363</v>
      </c>
      <c r="AJ806" s="4">
        <v>7</v>
      </c>
      <c r="AK806" s="4">
        <v>59</v>
      </c>
      <c r="AL806" s="4">
        <v>93</v>
      </c>
      <c r="AM806" s="4">
        <v>6</v>
      </c>
      <c r="AN806" s="4">
        <v>369</v>
      </c>
    </row>
    <row r="807" spans="1:40" x14ac:dyDescent="0.3">
      <c r="A807" s="4">
        <v>285</v>
      </c>
      <c r="D807" s="4">
        <v>0</v>
      </c>
      <c r="E807" s="4">
        <v>436</v>
      </c>
      <c r="F807" s="4">
        <v>0</v>
      </c>
      <c r="H807" s="4" t="s">
        <v>9</v>
      </c>
      <c r="I807" s="4">
        <v>198</v>
      </c>
      <c r="K807" s="4" t="s">
        <v>416</v>
      </c>
      <c r="L807" s="4">
        <v>145</v>
      </c>
      <c r="N807" s="4">
        <v>659</v>
      </c>
      <c r="O807" s="4">
        <v>409</v>
      </c>
      <c r="P807" s="4">
        <v>182</v>
      </c>
      <c r="AA807" s="4">
        <v>66</v>
      </c>
      <c r="AB807" s="4" t="s">
        <v>230</v>
      </c>
      <c r="AH807" s="4">
        <v>311</v>
      </c>
      <c r="AI807" s="4">
        <v>151</v>
      </c>
      <c r="AJ807" s="4">
        <v>0</v>
      </c>
      <c r="AK807" s="4">
        <v>0</v>
      </c>
      <c r="AL807" s="4">
        <v>4</v>
      </c>
      <c r="AM807" s="4">
        <v>36</v>
      </c>
      <c r="AN807" s="4">
        <v>143</v>
      </c>
    </row>
    <row r="808" spans="1:40" x14ac:dyDescent="0.3">
      <c r="A808" s="4">
        <v>173</v>
      </c>
      <c r="D808" s="4">
        <v>837</v>
      </c>
      <c r="E808" s="4">
        <v>193</v>
      </c>
      <c r="F808" s="4">
        <v>1075</v>
      </c>
      <c r="H808" s="4" t="s">
        <v>324</v>
      </c>
      <c r="I808" s="4">
        <v>134</v>
      </c>
      <c r="K808" s="4" t="s">
        <v>17</v>
      </c>
      <c r="L808" s="4">
        <v>72</v>
      </c>
      <c r="N808" s="4">
        <v>295</v>
      </c>
      <c r="O808" s="4">
        <v>281</v>
      </c>
      <c r="P808" s="4">
        <v>92</v>
      </c>
      <c r="AA808" s="4">
        <v>45</v>
      </c>
      <c r="AB808" s="4" t="s">
        <v>21</v>
      </c>
      <c r="AH808" s="4">
        <v>129</v>
      </c>
      <c r="AI808" s="4">
        <v>1900</v>
      </c>
      <c r="AJ808" s="4">
        <v>1</v>
      </c>
      <c r="AK808" s="4">
        <v>527</v>
      </c>
      <c r="AL808" s="4">
        <v>0</v>
      </c>
      <c r="AM808" s="4">
        <v>0</v>
      </c>
      <c r="AN808" s="4">
        <v>91</v>
      </c>
    </row>
    <row r="809" spans="1:40" x14ac:dyDescent="0.3">
      <c r="A809" s="4">
        <v>0</v>
      </c>
      <c r="D809" s="4">
        <v>583</v>
      </c>
      <c r="E809" s="4">
        <v>1974</v>
      </c>
      <c r="F809" s="4">
        <v>689</v>
      </c>
      <c r="H809" s="4" t="s">
        <v>17</v>
      </c>
      <c r="I809" s="4">
        <v>3227</v>
      </c>
      <c r="K809" s="4" t="s">
        <v>417</v>
      </c>
      <c r="L809" s="4">
        <v>0</v>
      </c>
      <c r="N809" s="4">
        <v>1699</v>
      </c>
      <c r="O809" s="4">
        <v>128</v>
      </c>
      <c r="P809" s="4">
        <v>1196</v>
      </c>
      <c r="AA809" s="4">
        <v>1806</v>
      </c>
      <c r="AB809" s="4" t="s">
        <v>26</v>
      </c>
      <c r="AH809" s="4">
        <v>182</v>
      </c>
      <c r="AI809" s="4">
        <v>512</v>
      </c>
      <c r="AJ809" s="4">
        <v>45</v>
      </c>
      <c r="AK809" s="4">
        <v>493</v>
      </c>
      <c r="AL809" s="4">
        <v>366</v>
      </c>
      <c r="AM809" s="4">
        <v>173</v>
      </c>
      <c r="AN809" s="4">
        <v>52</v>
      </c>
    </row>
    <row r="810" spans="1:40" x14ac:dyDescent="0.3">
      <c r="A810" s="4">
        <v>457</v>
      </c>
      <c r="D810" s="4">
        <v>254</v>
      </c>
      <c r="E810" s="4">
        <v>625</v>
      </c>
      <c r="F810" s="4">
        <v>386</v>
      </c>
      <c r="H810" s="4" t="s">
        <v>325</v>
      </c>
      <c r="I810" s="4">
        <v>956</v>
      </c>
      <c r="K810" s="4" t="s">
        <v>418</v>
      </c>
      <c r="L810" s="4">
        <v>100</v>
      </c>
      <c r="N810" s="4">
        <v>533</v>
      </c>
      <c r="O810" s="4">
        <v>1250</v>
      </c>
      <c r="P810" s="4">
        <v>260</v>
      </c>
      <c r="AA810" s="4">
        <v>543</v>
      </c>
      <c r="AB810" s="4" t="s">
        <v>47</v>
      </c>
      <c r="AH810" s="4">
        <v>688</v>
      </c>
      <c r="AI810" s="4">
        <v>356</v>
      </c>
      <c r="AJ810" s="4">
        <v>0</v>
      </c>
      <c r="AK810" s="4">
        <v>34</v>
      </c>
      <c r="AL810" s="4">
        <v>210</v>
      </c>
      <c r="AM810" s="4">
        <v>99</v>
      </c>
      <c r="AN810" s="4">
        <v>262</v>
      </c>
    </row>
    <row r="811" spans="1:40" x14ac:dyDescent="0.3">
      <c r="A811" s="4">
        <v>294</v>
      </c>
      <c r="D811" s="4">
        <v>0</v>
      </c>
      <c r="E811" s="4">
        <v>446</v>
      </c>
      <c r="F811" s="4">
        <v>0</v>
      </c>
      <c r="H811" s="4" t="s">
        <v>326</v>
      </c>
      <c r="I811" s="4">
        <v>540</v>
      </c>
      <c r="K811" s="4" t="s">
        <v>419</v>
      </c>
      <c r="L811" s="4">
        <v>65</v>
      </c>
      <c r="N811" s="4">
        <v>339</v>
      </c>
      <c r="O811" s="4">
        <v>328</v>
      </c>
      <c r="P811" s="4">
        <v>178</v>
      </c>
      <c r="AA811" s="4">
        <v>379</v>
      </c>
      <c r="AB811" s="4" t="s">
        <v>48</v>
      </c>
      <c r="AH811" s="4">
        <v>303</v>
      </c>
      <c r="AI811" s="4">
        <v>156</v>
      </c>
      <c r="AJ811" s="4">
        <v>129</v>
      </c>
      <c r="AK811" s="4">
        <v>0</v>
      </c>
      <c r="AL811" s="4">
        <v>7</v>
      </c>
      <c r="AM811" s="4">
        <v>22</v>
      </c>
      <c r="AN811" s="4">
        <v>108</v>
      </c>
    </row>
    <row r="812" spans="1:40" x14ac:dyDescent="0.3">
      <c r="A812" s="4">
        <v>163</v>
      </c>
      <c r="D812" s="4">
        <v>789</v>
      </c>
      <c r="E812" s="4">
        <v>179</v>
      </c>
      <c r="F812" s="4">
        <v>1058</v>
      </c>
      <c r="H812" s="4" t="s">
        <v>327</v>
      </c>
      <c r="I812" s="4">
        <v>416</v>
      </c>
      <c r="K812" s="4" t="s">
        <v>420</v>
      </c>
      <c r="L812" s="4">
        <v>35</v>
      </c>
      <c r="N812" s="4">
        <v>194</v>
      </c>
      <c r="O812" s="4">
        <v>220</v>
      </c>
      <c r="P812" s="4">
        <v>82</v>
      </c>
      <c r="AA812" s="4">
        <v>164</v>
      </c>
      <c r="AB812" s="4" t="s">
        <v>49</v>
      </c>
      <c r="AH812" s="4">
        <v>185</v>
      </c>
      <c r="AI812" s="4">
        <v>1906</v>
      </c>
      <c r="AJ812" s="4">
        <v>50</v>
      </c>
      <c r="AK812" s="4">
        <v>634</v>
      </c>
      <c r="AL812" s="4">
        <v>23</v>
      </c>
      <c r="AM812" s="4">
        <v>2</v>
      </c>
      <c r="AN812" s="4">
        <v>104</v>
      </c>
    </row>
    <row r="813" spans="1:40" x14ac:dyDescent="0.3">
      <c r="A813" s="4">
        <v>14419</v>
      </c>
      <c r="D813" s="4">
        <v>553</v>
      </c>
      <c r="E813" s="4">
        <v>556</v>
      </c>
      <c r="F813" s="4">
        <v>649</v>
      </c>
      <c r="H813" s="4" t="s">
        <v>17</v>
      </c>
      <c r="I813" s="4">
        <v>3227</v>
      </c>
      <c r="K813" s="4" t="s">
        <v>421</v>
      </c>
      <c r="L813" s="4">
        <v>0</v>
      </c>
      <c r="N813" s="4">
        <v>0</v>
      </c>
      <c r="O813" s="4">
        <v>108</v>
      </c>
      <c r="P813" s="4">
        <v>753</v>
      </c>
      <c r="AA813" s="4">
        <v>1806</v>
      </c>
      <c r="AB813" s="4" t="s">
        <v>231</v>
      </c>
      <c r="AH813" s="4">
        <v>118</v>
      </c>
      <c r="AI813" s="4">
        <v>387</v>
      </c>
      <c r="AJ813" s="4">
        <v>26</v>
      </c>
      <c r="AK813" s="4">
        <v>476</v>
      </c>
      <c r="AL813" s="4">
        <v>123</v>
      </c>
      <c r="AM813" s="4">
        <v>1</v>
      </c>
      <c r="AN813" s="4">
        <v>4</v>
      </c>
    </row>
    <row r="814" spans="1:40" x14ac:dyDescent="0.3">
      <c r="A814" s="4">
        <v>6401</v>
      </c>
      <c r="D814" s="4">
        <v>236</v>
      </c>
      <c r="E814" s="4">
        <v>216</v>
      </c>
      <c r="F814" s="4">
        <v>409</v>
      </c>
      <c r="H814" s="4" t="s">
        <v>328</v>
      </c>
      <c r="I814" s="4">
        <v>959</v>
      </c>
      <c r="K814" s="4" t="s">
        <v>17</v>
      </c>
      <c r="L814" s="4">
        <v>104</v>
      </c>
      <c r="N814" s="4">
        <v>974</v>
      </c>
      <c r="O814" s="4">
        <v>1250</v>
      </c>
      <c r="P814" s="4">
        <v>193</v>
      </c>
      <c r="AA814" s="4">
        <v>576</v>
      </c>
      <c r="AB814" s="4">
        <v>1465</v>
      </c>
      <c r="AH814" s="4">
        <v>268</v>
      </c>
      <c r="AI814" s="4">
        <v>280</v>
      </c>
      <c r="AJ814" s="4">
        <v>24</v>
      </c>
      <c r="AK814" s="4">
        <v>158</v>
      </c>
      <c r="AL814" s="4">
        <v>3</v>
      </c>
      <c r="AM814" s="4">
        <v>73</v>
      </c>
      <c r="AN814" s="4">
        <v>262</v>
      </c>
    </row>
    <row r="815" spans="1:40" x14ac:dyDescent="0.3">
      <c r="A815" s="4">
        <v>4281</v>
      </c>
      <c r="D815" s="4">
        <v>0</v>
      </c>
      <c r="E815" s="4">
        <v>141</v>
      </c>
      <c r="F815" s="4">
        <v>0</v>
      </c>
      <c r="H815" s="4" t="s">
        <v>19</v>
      </c>
      <c r="I815" s="4">
        <v>578</v>
      </c>
      <c r="K815" s="4" t="s">
        <v>422</v>
      </c>
      <c r="L815" s="4">
        <v>72</v>
      </c>
      <c r="N815" s="4">
        <v>701</v>
      </c>
      <c r="O815" s="4">
        <v>329</v>
      </c>
      <c r="P815" s="4">
        <v>137</v>
      </c>
      <c r="AA815" s="4">
        <v>395</v>
      </c>
      <c r="AB815" s="4">
        <v>477</v>
      </c>
      <c r="AH815" s="4">
        <v>99</v>
      </c>
      <c r="AI815" s="4">
        <v>107</v>
      </c>
      <c r="AJ815" s="4">
        <v>0</v>
      </c>
      <c r="AK815" s="4">
        <v>0</v>
      </c>
      <c r="AL815" s="4">
        <v>0</v>
      </c>
      <c r="AM815" s="4">
        <v>1</v>
      </c>
      <c r="AN815" s="4">
        <v>112</v>
      </c>
    </row>
    <row r="816" spans="1:40" x14ac:dyDescent="0.3">
      <c r="A816" s="4">
        <v>2120</v>
      </c>
      <c r="D816" s="4">
        <v>391</v>
      </c>
      <c r="E816" s="4">
        <v>75</v>
      </c>
      <c r="F816" s="4">
        <v>181</v>
      </c>
      <c r="H816" s="4" t="s">
        <v>20</v>
      </c>
      <c r="I816" s="4">
        <v>381</v>
      </c>
      <c r="K816" s="4" t="s">
        <v>19</v>
      </c>
      <c r="L816" s="4">
        <v>32</v>
      </c>
      <c r="N816" s="4">
        <v>273</v>
      </c>
      <c r="O816" s="4">
        <v>232</v>
      </c>
      <c r="P816" s="4">
        <v>56</v>
      </c>
      <c r="AA816" s="4">
        <v>181</v>
      </c>
      <c r="AB816" s="4">
        <v>316</v>
      </c>
      <c r="AH816" s="4">
        <v>42</v>
      </c>
      <c r="AI816" s="4">
        <v>1906</v>
      </c>
      <c r="AJ816" s="4">
        <v>250</v>
      </c>
      <c r="AK816" s="4">
        <v>89</v>
      </c>
      <c r="AL816" s="4">
        <v>294</v>
      </c>
      <c r="AM816" s="4">
        <v>173</v>
      </c>
      <c r="AN816" s="4">
        <v>76</v>
      </c>
    </row>
    <row r="817" spans="1:40" x14ac:dyDescent="0.3">
      <c r="A817" s="4">
        <v>14419</v>
      </c>
      <c r="D817" s="4">
        <v>258</v>
      </c>
      <c r="E817" s="4">
        <v>556</v>
      </c>
      <c r="F817" s="4">
        <v>95</v>
      </c>
      <c r="H817" s="4" t="s">
        <v>21</v>
      </c>
      <c r="I817" s="4">
        <v>2540</v>
      </c>
      <c r="K817" s="4" t="s">
        <v>20</v>
      </c>
      <c r="L817" s="4">
        <v>11847</v>
      </c>
      <c r="N817" s="4">
        <v>0</v>
      </c>
      <c r="O817" s="4">
        <v>97</v>
      </c>
      <c r="P817" s="4">
        <v>753</v>
      </c>
      <c r="AA817" s="4">
        <v>2755</v>
      </c>
      <c r="AB817" s="4">
        <v>161</v>
      </c>
      <c r="AH817" s="4">
        <v>57</v>
      </c>
      <c r="AI817" s="4">
        <v>385</v>
      </c>
      <c r="AJ817" s="4">
        <v>76</v>
      </c>
      <c r="AK817" s="4">
        <v>84</v>
      </c>
      <c r="AL817" s="4">
        <v>282</v>
      </c>
      <c r="AM817" s="4">
        <v>99</v>
      </c>
      <c r="AN817" s="4">
        <v>36</v>
      </c>
    </row>
    <row r="818" spans="1:40" x14ac:dyDescent="0.3">
      <c r="A818" s="4">
        <v>6426</v>
      </c>
      <c r="D818" s="4">
        <v>133</v>
      </c>
      <c r="E818" s="4">
        <v>213</v>
      </c>
      <c r="F818" s="4">
        <v>86</v>
      </c>
      <c r="H818" s="4" t="s">
        <v>26</v>
      </c>
      <c r="I818" s="4">
        <v>723</v>
      </c>
      <c r="K818" s="4" t="s">
        <v>21</v>
      </c>
      <c r="L818" s="4">
        <v>4687</v>
      </c>
      <c r="N818" s="4">
        <v>252</v>
      </c>
      <c r="O818" s="4">
        <v>0</v>
      </c>
      <c r="P818" s="4">
        <v>186</v>
      </c>
      <c r="AA818" s="4">
        <v>1028</v>
      </c>
      <c r="AB818" s="4">
        <v>1465</v>
      </c>
      <c r="AH818" s="4">
        <v>268</v>
      </c>
      <c r="AI818" s="4">
        <v>279</v>
      </c>
      <c r="AJ818" s="4">
        <v>9</v>
      </c>
      <c r="AK818" s="4">
        <v>5</v>
      </c>
      <c r="AL818" s="4">
        <v>12</v>
      </c>
      <c r="AM818" s="4">
        <v>29</v>
      </c>
      <c r="AN818" s="4">
        <v>400</v>
      </c>
    </row>
    <row r="819" spans="1:40" x14ac:dyDescent="0.3">
      <c r="A819" s="4">
        <v>4416</v>
      </c>
      <c r="D819" s="4">
        <v>0</v>
      </c>
      <c r="E819" s="4">
        <v>139</v>
      </c>
      <c r="F819" s="4">
        <v>0</v>
      </c>
      <c r="H819" s="4" t="s">
        <v>47</v>
      </c>
      <c r="I819" s="4">
        <v>407</v>
      </c>
      <c r="K819" s="4" t="s">
        <v>26</v>
      </c>
      <c r="L819" s="4">
        <v>3102</v>
      </c>
      <c r="N819" s="4">
        <v>175</v>
      </c>
      <c r="O819" s="4">
        <v>916</v>
      </c>
      <c r="P819" s="4">
        <v>137</v>
      </c>
      <c r="AA819" s="4">
        <v>715</v>
      </c>
      <c r="AB819" s="4">
        <v>481</v>
      </c>
      <c r="AH819" s="4">
        <v>97</v>
      </c>
      <c r="AI819" s="4">
        <v>106</v>
      </c>
      <c r="AJ819" s="4">
        <v>0</v>
      </c>
      <c r="AK819" s="4">
        <v>0</v>
      </c>
      <c r="AL819" s="4">
        <v>11282</v>
      </c>
      <c r="AM819" s="4">
        <v>70</v>
      </c>
      <c r="AN819" s="4">
        <v>148</v>
      </c>
    </row>
    <row r="820" spans="1:40" x14ac:dyDescent="0.3">
      <c r="A820" s="4">
        <v>2010</v>
      </c>
      <c r="D820" s="4">
        <v>345</v>
      </c>
      <c r="E820" s="4">
        <v>74</v>
      </c>
      <c r="F820" s="4">
        <v>180</v>
      </c>
      <c r="H820" s="4" t="s">
        <v>48</v>
      </c>
      <c r="I820" s="4">
        <v>316</v>
      </c>
      <c r="K820" s="4" t="s">
        <v>47</v>
      </c>
      <c r="L820" s="4">
        <v>1585</v>
      </c>
      <c r="N820" s="4">
        <v>77</v>
      </c>
      <c r="O820" s="4">
        <v>658</v>
      </c>
      <c r="P820" s="4">
        <v>49</v>
      </c>
      <c r="AA820" s="4">
        <v>313</v>
      </c>
      <c r="AB820" s="4">
        <v>324</v>
      </c>
      <c r="AH820" s="4">
        <v>47</v>
      </c>
      <c r="AI820" s="4">
        <v>197</v>
      </c>
      <c r="AJ820" s="4">
        <v>0</v>
      </c>
      <c r="AK820" s="4">
        <v>241</v>
      </c>
      <c r="AL820" s="4">
        <v>6601</v>
      </c>
      <c r="AM820" s="4">
        <v>0</v>
      </c>
      <c r="AN820" s="4">
        <v>147</v>
      </c>
    </row>
    <row r="821" spans="1:40" x14ac:dyDescent="0.3">
      <c r="D821" s="4">
        <v>243</v>
      </c>
      <c r="E821" s="4">
        <v>349</v>
      </c>
      <c r="F821" s="4">
        <v>97</v>
      </c>
      <c r="H821" s="4" t="s">
        <v>49</v>
      </c>
      <c r="I821" s="4">
        <v>2540</v>
      </c>
      <c r="K821" s="4" t="s">
        <v>48</v>
      </c>
      <c r="L821" s="4">
        <v>11847</v>
      </c>
      <c r="N821" s="4">
        <v>0</v>
      </c>
      <c r="O821" s="4">
        <v>258</v>
      </c>
      <c r="P821" s="4">
        <v>1096</v>
      </c>
      <c r="AA821" s="4">
        <v>2755</v>
      </c>
      <c r="AB821" s="4">
        <v>157</v>
      </c>
      <c r="AH821" s="4">
        <v>50</v>
      </c>
      <c r="AI821" s="4">
        <v>28</v>
      </c>
      <c r="AJ821" s="4">
        <v>67</v>
      </c>
      <c r="AK821" s="4">
        <v>151</v>
      </c>
      <c r="AL821" s="4">
        <v>2315</v>
      </c>
      <c r="AM821" s="4">
        <v>132</v>
      </c>
      <c r="AN821" s="4">
        <v>1</v>
      </c>
    </row>
    <row r="822" spans="1:40" x14ac:dyDescent="0.3">
      <c r="D822" s="4">
        <v>102</v>
      </c>
      <c r="E822" s="4">
        <v>137</v>
      </c>
      <c r="F822" s="4">
        <v>83</v>
      </c>
      <c r="H822" s="4" t="s">
        <v>354</v>
      </c>
      <c r="I822" s="4">
        <v>723</v>
      </c>
      <c r="K822" s="4" t="s">
        <v>49</v>
      </c>
      <c r="L822" s="4">
        <v>4714</v>
      </c>
      <c r="N822" s="4">
        <v>393</v>
      </c>
      <c r="O822" s="4">
        <v>0</v>
      </c>
      <c r="P822" s="4">
        <v>350</v>
      </c>
      <c r="AA822" s="4">
        <v>1081</v>
      </c>
      <c r="AB822" s="4">
        <v>370</v>
      </c>
      <c r="AH822" s="4">
        <v>391</v>
      </c>
      <c r="AI822" s="4">
        <v>16</v>
      </c>
      <c r="AJ822" s="4">
        <v>0</v>
      </c>
      <c r="AK822" s="4">
        <v>90</v>
      </c>
      <c r="AL822" s="4">
        <v>129</v>
      </c>
      <c r="AM822" s="4">
        <v>58</v>
      </c>
      <c r="AN822" s="4">
        <v>400</v>
      </c>
    </row>
    <row r="823" spans="1:40" x14ac:dyDescent="0.3">
      <c r="D823" s="4">
        <v>0</v>
      </c>
      <c r="E823" s="4">
        <v>75</v>
      </c>
      <c r="F823" s="4">
        <v>0</v>
      </c>
      <c r="H823" s="4" t="s">
        <v>21</v>
      </c>
      <c r="I823" s="4">
        <v>433</v>
      </c>
      <c r="K823" s="4" t="s">
        <v>357</v>
      </c>
      <c r="L823" s="4">
        <v>3133</v>
      </c>
      <c r="N823" s="4">
        <v>273</v>
      </c>
      <c r="O823" s="4">
        <v>922</v>
      </c>
      <c r="P823" s="4">
        <v>240</v>
      </c>
      <c r="AA823" s="4">
        <v>624</v>
      </c>
      <c r="AB823" s="4">
        <v>89</v>
      </c>
      <c r="AH823" s="4">
        <v>179</v>
      </c>
      <c r="AI823" s="4">
        <v>12</v>
      </c>
      <c r="AJ823" s="4">
        <v>250</v>
      </c>
      <c r="AK823" s="4">
        <v>0</v>
      </c>
      <c r="AL823" s="4">
        <v>404</v>
      </c>
      <c r="AM823" s="4">
        <v>9</v>
      </c>
      <c r="AN823" s="4">
        <v>159</v>
      </c>
    </row>
    <row r="824" spans="1:40" x14ac:dyDescent="0.3">
      <c r="D824" s="4">
        <v>709</v>
      </c>
      <c r="E824" s="4">
        <v>62</v>
      </c>
      <c r="F824" s="4">
        <v>2</v>
      </c>
      <c r="H824" s="4" t="s">
        <v>26</v>
      </c>
      <c r="I824" s="4">
        <v>290</v>
      </c>
      <c r="K824" s="4" t="s">
        <v>21</v>
      </c>
      <c r="L824" s="4">
        <v>1581</v>
      </c>
      <c r="N824" s="4">
        <v>120</v>
      </c>
      <c r="O824" s="4">
        <v>656</v>
      </c>
      <c r="P824" s="4">
        <v>110</v>
      </c>
      <c r="AA824" s="4">
        <v>457</v>
      </c>
      <c r="AB824" s="4">
        <v>53</v>
      </c>
      <c r="AH824" s="4">
        <v>75</v>
      </c>
      <c r="AI824" s="4">
        <v>197</v>
      </c>
      <c r="AJ824" s="4">
        <v>76</v>
      </c>
      <c r="AK824" s="4">
        <v>0</v>
      </c>
      <c r="AL824" s="4">
        <v>3724</v>
      </c>
      <c r="AM824" s="4">
        <v>0</v>
      </c>
      <c r="AN824" s="4">
        <v>118</v>
      </c>
    </row>
    <row r="825" spans="1:40" ht="18" x14ac:dyDescent="0.35">
      <c r="D825" s="4">
        <v>477</v>
      </c>
      <c r="E825" s="4">
        <v>349</v>
      </c>
      <c r="F825" s="4">
        <v>1</v>
      </c>
      <c r="H825" s="4" t="s">
        <v>47</v>
      </c>
      <c r="I825" s="4">
        <v>0</v>
      </c>
      <c r="K825" s="4" t="s">
        <v>26</v>
      </c>
      <c r="L825" s="1" t="s">
        <v>0</v>
      </c>
      <c r="N825" s="4">
        <v>12355</v>
      </c>
      <c r="O825" s="4">
        <v>266</v>
      </c>
      <c r="P825" s="4">
        <v>1096</v>
      </c>
      <c r="AA825" s="4">
        <v>1632</v>
      </c>
      <c r="AB825" s="4">
        <v>36</v>
      </c>
      <c r="AH825" s="4">
        <v>104</v>
      </c>
      <c r="AI825" s="4">
        <v>28</v>
      </c>
      <c r="AJ825" s="4">
        <v>43</v>
      </c>
      <c r="AK825" s="4">
        <v>0</v>
      </c>
      <c r="AL825" s="4">
        <v>29</v>
      </c>
      <c r="AM825" s="4">
        <v>0</v>
      </c>
      <c r="AN825" s="4">
        <v>41</v>
      </c>
    </row>
    <row r="826" spans="1:40" ht="18" x14ac:dyDescent="0.35">
      <c r="D826" s="4">
        <v>232</v>
      </c>
      <c r="E826" s="4">
        <v>135</v>
      </c>
      <c r="F826" s="4">
        <v>1</v>
      </c>
      <c r="H826" s="4" t="s">
        <v>48</v>
      </c>
      <c r="I826" s="4">
        <v>862</v>
      </c>
      <c r="K826" s="4" t="s">
        <v>47</v>
      </c>
      <c r="L826" s="2">
        <v>41219</v>
      </c>
      <c r="N826" s="4">
        <v>5736</v>
      </c>
      <c r="O826" s="4">
        <v>0</v>
      </c>
      <c r="P826" s="4">
        <v>321</v>
      </c>
      <c r="AA826" s="4">
        <v>664</v>
      </c>
      <c r="AB826" s="4">
        <v>370</v>
      </c>
      <c r="AH826" s="4">
        <v>391</v>
      </c>
      <c r="AI826" s="4">
        <v>11</v>
      </c>
      <c r="AJ826" s="4">
        <v>33</v>
      </c>
      <c r="AK826" s="4">
        <v>0</v>
      </c>
      <c r="AL826" s="4">
        <v>11282</v>
      </c>
      <c r="AM826" s="4">
        <v>49</v>
      </c>
      <c r="AN826" s="4">
        <v>128</v>
      </c>
    </row>
    <row r="827" spans="1:40" ht="18" x14ac:dyDescent="0.35">
      <c r="D827" s="4">
        <v>0</v>
      </c>
      <c r="E827" s="4">
        <v>72</v>
      </c>
      <c r="F827" s="4">
        <v>0</v>
      </c>
      <c r="H827" s="4" t="s">
        <v>49</v>
      </c>
      <c r="I827" s="4">
        <v>481</v>
      </c>
      <c r="K827" s="4" t="s">
        <v>48</v>
      </c>
      <c r="L827" s="1" t="s">
        <v>1</v>
      </c>
      <c r="N827" s="4">
        <v>3936</v>
      </c>
      <c r="O827" s="4">
        <v>332</v>
      </c>
      <c r="P827" s="4">
        <v>228</v>
      </c>
      <c r="AA827" s="4">
        <v>483</v>
      </c>
      <c r="AB827" s="4">
        <v>89</v>
      </c>
      <c r="AH827" s="4">
        <v>175</v>
      </c>
      <c r="AI827" s="4">
        <v>17</v>
      </c>
      <c r="AJ827" s="4">
        <v>0</v>
      </c>
      <c r="AK827" s="4">
        <v>0</v>
      </c>
      <c r="AL827" s="4">
        <v>5084</v>
      </c>
      <c r="AM827" s="4">
        <v>0</v>
      </c>
      <c r="AN827" s="4">
        <v>37</v>
      </c>
    </row>
    <row r="828" spans="1:40" x14ac:dyDescent="0.3">
      <c r="D828" s="4">
        <v>691</v>
      </c>
      <c r="E828" s="4">
        <v>63</v>
      </c>
      <c r="F828" s="4">
        <v>2</v>
      </c>
      <c r="H828" s="4" t="s">
        <v>355</v>
      </c>
      <c r="I828" s="4">
        <v>381</v>
      </c>
      <c r="K828" s="4" t="s">
        <v>49</v>
      </c>
      <c r="L828" s="3" t="s">
        <v>2</v>
      </c>
      <c r="N828" s="4">
        <v>1800</v>
      </c>
      <c r="O828" s="4">
        <v>227</v>
      </c>
      <c r="P828" s="4">
        <v>93</v>
      </c>
      <c r="AA828" s="4">
        <v>181</v>
      </c>
      <c r="AB828" s="4">
        <v>52</v>
      </c>
      <c r="AH828" s="4">
        <v>104</v>
      </c>
      <c r="AI828" s="4">
        <v>1833</v>
      </c>
      <c r="AJ828" s="4">
        <v>399</v>
      </c>
      <c r="AK828" s="4">
        <v>0</v>
      </c>
      <c r="AL828" s="4">
        <v>4792</v>
      </c>
      <c r="AM828" s="4">
        <v>132</v>
      </c>
      <c r="AN828" s="4">
        <v>37</v>
      </c>
    </row>
    <row r="829" spans="1:40" x14ac:dyDescent="0.3">
      <c r="D829" s="4">
        <v>474</v>
      </c>
      <c r="E829" s="4">
        <v>1087</v>
      </c>
      <c r="F829" s="4">
        <v>1</v>
      </c>
      <c r="H829" s="4">
        <v>1793</v>
      </c>
      <c r="I829" s="4">
        <v>0</v>
      </c>
      <c r="K829" s="4" t="s">
        <v>358</v>
      </c>
      <c r="L829" s="3" t="s">
        <v>439</v>
      </c>
      <c r="O829" s="4">
        <v>105</v>
      </c>
      <c r="P829" s="4">
        <v>1516</v>
      </c>
      <c r="AA829" s="4">
        <v>1632</v>
      </c>
      <c r="AB829" s="4">
        <v>37</v>
      </c>
      <c r="AH829" s="4">
        <v>71</v>
      </c>
      <c r="AI829" s="4">
        <v>503</v>
      </c>
      <c r="AJ829" s="4">
        <v>153</v>
      </c>
      <c r="AK829" s="4">
        <v>0</v>
      </c>
      <c r="AL829" s="4">
        <v>292</v>
      </c>
      <c r="AM829" s="4">
        <v>56</v>
      </c>
      <c r="AN829" s="4">
        <v>0</v>
      </c>
    </row>
    <row r="830" spans="1:40" ht="18" x14ac:dyDescent="0.35">
      <c r="D830" s="4">
        <v>217</v>
      </c>
      <c r="E830" s="4">
        <v>358</v>
      </c>
      <c r="F830" s="4">
        <v>1</v>
      </c>
      <c r="H830" s="4">
        <v>656</v>
      </c>
      <c r="I830" s="4">
        <v>869</v>
      </c>
      <c r="K830" s="4">
        <v>970</v>
      </c>
      <c r="L830" s="3" t="s">
        <v>232</v>
      </c>
      <c r="O830" s="4">
        <v>0</v>
      </c>
      <c r="P830" s="4">
        <v>608</v>
      </c>
      <c r="AA830" s="4">
        <v>706</v>
      </c>
      <c r="AB830" s="4">
        <v>174</v>
      </c>
      <c r="AH830" s="4">
        <v>57</v>
      </c>
      <c r="AI830" s="4">
        <v>370</v>
      </c>
      <c r="AJ830" s="4">
        <v>30</v>
      </c>
      <c r="AK830" s="4">
        <v>0</v>
      </c>
      <c r="AL830" s="1" t="s">
        <v>0</v>
      </c>
      <c r="AM830" s="4">
        <v>16</v>
      </c>
      <c r="AN830" s="4">
        <v>128</v>
      </c>
    </row>
    <row r="831" spans="1:40" ht="18" x14ac:dyDescent="0.35">
      <c r="D831" s="4">
        <v>13072</v>
      </c>
      <c r="E831" s="4">
        <v>234</v>
      </c>
      <c r="F831" s="4">
        <v>8924</v>
      </c>
      <c r="H831" s="4">
        <v>413</v>
      </c>
      <c r="I831" s="4">
        <v>516</v>
      </c>
      <c r="K831" s="4">
        <v>322</v>
      </c>
      <c r="L831" s="4" t="s">
        <v>5</v>
      </c>
      <c r="O831" s="4">
        <v>331</v>
      </c>
      <c r="P831" s="4">
        <v>435</v>
      </c>
      <c r="AA831" s="4">
        <v>440</v>
      </c>
      <c r="AB831" s="4">
        <v>52</v>
      </c>
      <c r="AH831" s="4">
        <v>24</v>
      </c>
      <c r="AI831" s="4">
        <v>133</v>
      </c>
      <c r="AJ831" s="4">
        <v>5</v>
      </c>
      <c r="AK831" s="4">
        <v>9516</v>
      </c>
      <c r="AL831" s="2">
        <v>41219</v>
      </c>
      <c r="AM831" s="4">
        <v>40</v>
      </c>
      <c r="AN831" s="4">
        <v>37</v>
      </c>
    </row>
    <row r="832" spans="1:40" ht="18" x14ac:dyDescent="0.35">
      <c r="D832" s="4">
        <v>5963</v>
      </c>
      <c r="E832" s="4">
        <v>124</v>
      </c>
      <c r="F832" s="4">
        <v>4322</v>
      </c>
      <c r="H832" s="4">
        <v>243</v>
      </c>
      <c r="I832" s="4">
        <v>353</v>
      </c>
      <c r="K832" s="4">
        <v>156</v>
      </c>
      <c r="L832" s="4" t="s">
        <v>440</v>
      </c>
      <c r="O832" s="4">
        <v>232</v>
      </c>
      <c r="P832" s="4">
        <v>173</v>
      </c>
      <c r="AA832" s="4">
        <v>266</v>
      </c>
      <c r="AB832" s="4">
        <v>35</v>
      </c>
      <c r="AH832" s="4">
        <v>8</v>
      </c>
      <c r="AI832" s="4">
        <v>1833</v>
      </c>
      <c r="AJ832" s="4">
        <v>8</v>
      </c>
      <c r="AK832" s="4">
        <v>3436</v>
      </c>
      <c r="AL832" s="1" t="s">
        <v>1</v>
      </c>
      <c r="AM832" s="4">
        <v>0</v>
      </c>
      <c r="AN832" s="4">
        <v>29</v>
      </c>
    </row>
    <row r="833" spans="4:40" x14ac:dyDescent="0.3">
      <c r="D833" s="4">
        <v>3930</v>
      </c>
      <c r="E833" s="4">
        <v>1087</v>
      </c>
      <c r="F833" s="4">
        <v>2600</v>
      </c>
      <c r="H833" s="4">
        <v>1793</v>
      </c>
      <c r="I833" s="4">
        <v>0</v>
      </c>
      <c r="K833" s="4">
        <v>166</v>
      </c>
      <c r="L833" s="4" t="s">
        <v>441</v>
      </c>
      <c r="O833" s="4">
        <v>99</v>
      </c>
      <c r="P833" s="4">
        <v>1516</v>
      </c>
      <c r="AA833" s="4">
        <v>0</v>
      </c>
      <c r="AB833" s="4">
        <v>17</v>
      </c>
      <c r="AH833" s="4">
        <v>16</v>
      </c>
      <c r="AI833" s="4">
        <v>499</v>
      </c>
      <c r="AJ833" s="4">
        <v>109</v>
      </c>
      <c r="AK833" s="4">
        <v>3291</v>
      </c>
      <c r="AL833" s="3" t="s">
        <v>2</v>
      </c>
      <c r="AM833" s="4">
        <v>336</v>
      </c>
      <c r="AN833" s="4">
        <v>8</v>
      </c>
    </row>
    <row r="834" spans="4:40" x14ac:dyDescent="0.3">
      <c r="D834" s="4">
        <v>2033</v>
      </c>
      <c r="E834" s="4">
        <v>356</v>
      </c>
      <c r="F834" s="4">
        <v>1722</v>
      </c>
      <c r="H834" s="4">
        <v>649</v>
      </c>
      <c r="I834" s="4">
        <v>320</v>
      </c>
      <c r="K834" s="4">
        <v>970</v>
      </c>
      <c r="L834" s="4" t="s">
        <v>442</v>
      </c>
      <c r="O834" s="4">
        <v>0</v>
      </c>
      <c r="P834" s="4">
        <v>579</v>
      </c>
      <c r="AA834" s="4">
        <v>1482</v>
      </c>
      <c r="AB834" s="4">
        <v>174</v>
      </c>
      <c r="AH834" s="4">
        <v>57</v>
      </c>
      <c r="AI834" s="4">
        <v>351</v>
      </c>
      <c r="AJ834" s="4">
        <v>1</v>
      </c>
      <c r="AK834" s="4">
        <v>145</v>
      </c>
      <c r="AL834" s="3" t="s">
        <v>1332</v>
      </c>
      <c r="AM834" s="4">
        <v>132</v>
      </c>
      <c r="AN834" s="4">
        <v>404</v>
      </c>
    </row>
    <row r="835" spans="4:40" x14ac:dyDescent="0.3">
      <c r="D835" s="4">
        <v>13072</v>
      </c>
      <c r="E835" s="4">
        <v>240</v>
      </c>
      <c r="F835" s="4">
        <v>8924</v>
      </c>
      <c r="H835" s="4">
        <v>372</v>
      </c>
      <c r="I835" s="4">
        <v>180</v>
      </c>
      <c r="K835" s="4">
        <v>323</v>
      </c>
      <c r="L835" s="4" t="s">
        <v>443</v>
      </c>
      <c r="O835" s="4">
        <v>446</v>
      </c>
      <c r="P835" s="4">
        <v>423</v>
      </c>
      <c r="AA835" s="4">
        <v>992</v>
      </c>
      <c r="AB835" s="4">
        <v>53</v>
      </c>
      <c r="AH835" s="4">
        <v>24</v>
      </c>
      <c r="AI835" s="4">
        <v>148</v>
      </c>
      <c r="AJ835" s="4">
        <v>399</v>
      </c>
      <c r="AK835" s="4">
        <v>9516</v>
      </c>
      <c r="AL835" s="3" t="s">
        <v>43</v>
      </c>
      <c r="AM835" s="4">
        <v>28</v>
      </c>
      <c r="AN835" s="4">
        <v>138</v>
      </c>
    </row>
    <row r="836" spans="4:40" x14ac:dyDescent="0.3">
      <c r="D836" s="4">
        <v>5832</v>
      </c>
      <c r="E836" s="4">
        <v>116</v>
      </c>
      <c r="F836" s="4">
        <v>4194</v>
      </c>
      <c r="H836" s="4">
        <v>277</v>
      </c>
      <c r="I836" s="4">
        <v>140</v>
      </c>
      <c r="K836" s="4">
        <v>167</v>
      </c>
      <c r="L836" s="4" t="s">
        <v>444</v>
      </c>
      <c r="O836" s="4">
        <v>321</v>
      </c>
      <c r="P836" s="4">
        <v>156</v>
      </c>
      <c r="AA836" s="4">
        <v>490</v>
      </c>
      <c r="AB836" s="4">
        <v>38</v>
      </c>
      <c r="AH836" s="4">
        <v>16</v>
      </c>
      <c r="AI836" s="4">
        <v>1856</v>
      </c>
      <c r="AJ836" s="4">
        <v>154</v>
      </c>
      <c r="AK836" s="4">
        <v>3918</v>
      </c>
      <c r="AL836" s="4" t="s">
        <v>5</v>
      </c>
      <c r="AM836" s="4">
        <v>6</v>
      </c>
      <c r="AN836" s="4">
        <v>135</v>
      </c>
    </row>
    <row r="837" spans="4:40" x14ac:dyDescent="0.3">
      <c r="D837" s="4">
        <v>3938</v>
      </c>
      <c r="E837" s="4">
        <v>798</v>
      </c>
      <c r="F837" s="4">
        <v>2448</v>
      </c>
      <c r="H837" s="4">
        <v>1641</v>
      </c>
      <c r="I837" s="4">
        <v>0</v>
      </c>
      <c r="K837" s="4">
        <v>156</v>
      </c>
      <c r="L837" s="4" t="s">
        <v>445</v>
      </c>
      <c r="O837" s="4">
        <v>125</v>
      </c>
      <c r="P837" s="4">
        <v>0</v>
      </c>
      <c r="AA837" s="4">
        <v>0</v>
      </c>
      <c r="AB837" s="4">
        <v>15</v>
      </c>
      <c r="AH837" s="4">
        <v>8</v>
      </c>
      <c r="AI837" s="4">
        <v>526</v>
      </c>
      <c r="AJ837" s="4">
        <v>33</v>
      </c>
      <c r="AK837" s="4">
        <v>2773</v>
      </c>
      <c r="AL837" s="4" t="s">
        <v>1333</v>
      </c>
      <c r="AM837" s="4">
        <v>11</v>
      </c>
      <c r="AN837" s="4">
        <v>3</v>
      </c>
    </row>
    <row r="838" spans="4:40" x14ac:dyDescent="0.3">
      <c r="D838" s="4">
        <v>1894</v>
      </c>
      <c r="E838" s="4">
        <v>169</v>
      </c>
      <c r="F838" s="4">
        <v>1746</v>
      </c>
      <c r="H838" s="4">
        <v>644</v>
      </c>
      <c r="I838" s="4">
        <v>321</v>
      </c>
      <c r="K838" s="4">
        <v>1304</v>
      </c>
      <c r="L838" s="4" t="s">
        <v>446</v>
      </c>
      <c r="O838" s="4">
        <v>0</v>
      </c>
      <c r="P838" s="4">
        <v>966</v>
      </c>
      <c r="AA838" s="4">
        <v>1521</v>
      </c>
      <c r="AB838" s="4">
        <v>1842</v>
      </c>
      <c r="AH838" s="4">
        <v>606</v>
      </c>
      <c r="AI838" s="4">
        <v>391</v>
      </c>
      <c r="AJ838" s="4">
        <v>121</v>
      </c>
      <c r="AK838" s="4">
        <v>1145</v>
      </c>
      <c r="AL838" s="4" t="s">
        <v>1334</v>
      </c>
      <c r="AM838" s="4">
        <v>87</v>
      </c>
      <c r="AN838" s="4">
        <v>404</v>
      </c>
    </row>
    <row r="839" spans="4:40" ht="18" x14ac:dyDescent="0.35">
      <c r="E839" s="4">
        <v>128</v>
      </c>
      <c r="F839" s="1" t="s">
        <v>0</v>
      </c>
      <c r="H839" s="4">
        <v>411</v>
      </c>
      <c r="I839" s="4">
        <v>179</v>
      </c>
      <c r="K839" s="4">
        <v>446</v>
      </c>
      <c r="L839" s="4" t="s">
        <v>17</v>
      </c>
      <c r="O839" s="4">
        <v>448</v>
      </c>
      <c r="P839" s="4">
        <v>684</v>
      </c>
      <c r="AA839" s="4">
        <v>1011</v>
      </c>
      <c r="AB839" s="4">
        <v>525</v>
      </c>
      <c r="AH839" s="4">
        <v>255</v>
      </c>
      <c r="AI839" s="4">
        <v>135</v>
      </c>
      <c r="AJ839" s="4">
        <v>0</v>
      </c>
      <c r="AK839" s="1" t="s">
        <v>0</v>
      </c>
      <c r="AL839" s="4" t="s">
        <v>1335</v>
      </c>
      <c r="AM839" s="4">
        <v>0</v>
      </c>
      <c r="AN839" s="4">
        <v>148</v>
      </c>
    </row>
    <row r="840" spans="4:40" ht="18" x14ac:dyDescent="0.35">
      <c r="E840" s="4">
        <v>41</v>
      </c>
      <c r="F840" s="2">
        <v>41219</v>
      </c>
      <c r="H840" s="4">
        <v>233</v>
      </c>
      <c r="I840" s="4">
        <v>142</v>
      </c>
      <c r="K840" s="4">
        <v>252</v>
      </c>
      <c r="L840" s="4" t="s">
        <v>447</v>
      </c>
      <c r="O840" s="4">
        <v>321</v>
      </c>
      <c r="P840" s="4">
        <v>282</v>
      </c>
      <c r="AA840" s="4">
        <v>510</v>
      </c>
      <c r="AB840" s="4">
        <v>286</v>
      </c>
      <c r="AH840" s="4">
        <v>98</v>
      </c>
      <c r="AI840" s="4">
        <v>1856</v>
      </c>
      <c r="AJ840" s="4">
        <v>334</v>
      </c>
      <c r="AK840" s="2">
        <v>41219</v>
      </c>
      <c r="AL840" s="4" t="s">
        <v>318</v>
      </c>
      <c r="AM840" s="4">
        <v>336</v>
      </c>
      <c r="AN840" s="4">
        <v>89</v>
      </c>
    </row>
    <row r="841" spans="4:40" ht="18" x14ac:dyDescent="0.35">
      <c r="E841" s="4">
        <v>798</v>
      </c>
      <c r="F841" s="1" t="s">
        <v>1</v>
      </c>
      <c r="H841" s="4">
        <v>1641</v>
      </c>
      <c r="I841" s="4">
        <v>0</v>
      </c>
      <c r="K841" s="4">
        <v>194</v>
      </c>
      <c r="L841" s="4" t="s">
        <v>19</v>
      </c>
      <c r="O841" s="4">
        <v>127</v>
      </c>
      <c r="P841" s="4">
        <v>0</v>
      </c>
      <c r="AA841" s="4">
        <v>0</v>
      </c>
      <c r="AB841" s="4">
        <v>239</v>
      </c>
      <c r="AH841" s="4">
        <v>157</v>
      </c>
      <c r="AI841" s="4">
        <v>527</v>
      </c>
      <c r="AJ841" s="4">
        <v>123</v>
      </c>
      <c r="AK841" s="1" t="s">
        <v>1</v>
      </c>
      <c r="AL841" s="4" t="s">
        <v>1336</v>
      </c>
      <c r="AM841" s="4">
        <v>126</v>
      </c>
      <c r="AN841" s="4">
        <v>59</v>
      </c>
    </row>
    <row r="842" spans="4:40" x14ac:dyDescent="0.3">
      <c r="E842" s="4">
        <v>170</v>
      </c>
      <c r="F842" s="3" t="s">
        <v>2</v>
      </c>
      <c r="H842" s="4">
        <v>635</v>
      </c>
      <c r="I842" s="4">
        <v>1072</v>
      </c>
      <c r="K842" s="4">
        <v>1304</v>
      </c>
      <c r="L842" s="4" t="s">
        <v>20</v>
      </c>
      <c r="O842" s="4">
        <v>11634</v>
      </c>
      <c r="P842" s="4">
        <v>885</v>
      </c>
      <c r="AA842" s="4">
        <v>159</v>
      </c>
      <c r="AB842" s="4">
        <v>1842</v>
      </c>
      <c r="AH842" s="4">
        <v>606</v>
      </c>
      <c r="AI842" s="4">
        <v>396</v>
      </c>
      <c r="AJ842" s="4">
        <v>39</v>
      </c>
      <c r="AK842" s="3" t="s">
        <v>2</v>
      </c>
      <c r="AL842" s="4" t="s">
        <v>9</v>
      </c>
      <c r="AM842" s="4">
        <v>81</v>
      </c>
      <c r="AN842" s="4">
        <v>151</v>
      </c>
    </row>
    <row r="843" spans="4:40" x14ac:dyDescent="0.3">
      <c r="E843" s="4">
        <v>139</v>
      </c>
      <c r="F843" s="3" t="s">
        <v>203</v>
      </c>
      <c r="H843" s="4">
        <v>376</v>
      </c>
      <c r="I843" s="4">
        <v>611</v>
      </c>
      <c r="K843" s="4">
        <v>447</v>
      </c>
      <c r="L843" s="4" t="s">
        <v>21</v>
      </c>
      <c r="O843" s="4">
        <v>5017</v>
      </c>
      <c r="P843" s="4">
        <v>623</v>
      </c>
      <c r="AA843" s="4">
        <v>107</v>
      </c>
      <c r="AB843" s="4">
        <v>528</v>
      </c>
      <c r="AH843" s="4">
        <v>241</v>
      </c>
      <c r="AI843" s="4">
        <v>131</v>
      </c>
      <c r="AJ843" s="4">
        <v>0</v>
      </c>
      <c r="AK843" s="3" t="s">
        <v>1297</v>
      </c>
      <c r="AL843" s="4" t="s">
        <v>1337</v>
      </c>
      <c r="AM843" s="4">
        <v>44</v>
      </c>
      <c r="AN843" s="4">
        <v>67</v>
      </c>
    </row>
    <row r="844" spans="4:40" x14ac:dyDescent="0.3">
      <c r="E844" s="4">
        <v>31</v>
      </c>
      <c r="F844" s="3" t="s">
        <v>229</v>
      </c>
      <c r="H844" s="4">
        <v>259</v>
      </c>
      <c r="I844" s="4">
        <v>461</v>
      </c>
      <c r="K844" s="4">
        <v>264</v>
      </c>
      <c r="L844" s="4" t="s">
        <v>26</v>
      </c>
      <c r="O844" s="4">
        <v>3528</v>
      </c>
      <c r="P844" s="4">
        <v>262</v>
      </c>
      <c r="AA844" s="4">
        <v>52</v>
      </c>
      <c r="AB844" s="4">
        <v>282</v>
      </c>
      <c r="AH844" s="4">
        <v>161</v>
      </c>
      <c r="AI844" s="4">
        <v>3256</v>
      </c>
      <c r="AJ844" s="4">
        <v>3</v>
      </c>
      <c r="AK844" s="3" t="s">
        <v>1113</v>
      </c>
      <c r="AL844" s="4" t="s">
        <v>318</v>
      </c>
      <c r="AM844" s="4">
        <v>1</v>
      </c>
      <c r="AN844" s="4">
        <v>65</v>
      </c>
    </row>
    <row r="845" spans="4:40" x14ac:dyDescent="0.3">
      <c r="E845" s="4">
        <v>2652</v>
      </c>
      <c r="F845" s="4" t="s">
        <v>5</v>
      </c>
      <c r="H845" s="4">
        <v>1219</v>
      </c>
      <c r="I845" s="4">
        <v>0</v>
      </c>
      <c r="K845" s="4">
        <v>183</v>
      </c>
      <c r="L845" s="4" t="s">
        <v>47</v>
      </c>
      <c r="O845" s="4">
        <v>1489</v>
      </c>
      <c r="P845" s="4">
        <v>0</v>
      </c>
      <c r="AA845" s="4">
        <v>0</v>
      </c>
      <c r="AB845" s="4">
        <v>246</v>
      </c>
      <c r="AH845" s="4">
        <v>80</v>
      </c>
      <c r="AI845" s="4">
        <v>1076</v>
      </c>
      <c r="AJ845" s="4">
        <v>81</v>
      </c>
      <c r="AK845" s="4" t="s">
        <v>5</v>
      </c>
      <c r="AL845" s="4" t="s">
        <v>1338</v>
      </c>
      <c r="AM845" s="4">
        <v>69</v>
      </c>
      <c r="AN845" s="4">
        <v>2</v>
      </c>
    </row>
    <row r="846" spans="4:40" x14ac:dyDescent="0.3">
      <c r="E846" s="4">
        <v>993</v>
      </c>
      <c r="F846" s="4" t="s">
        <v>205</v>
      </c>
      <c r="H846" s="4">
        <v>459</v>
      </c>
      <c r="I846" s="4">
        <v>1070</v>
      </c>
      <c r="K846" s="4">
        <v>1300</v>
      </c>
      <c r="L846" s="4" t="s">
        <v>48</v>
      </c>
      <c r="O846" s="4">
        <v>11634</v>
      </c>
      <c r="P846" s="4">
        <v>529</v>
      </c>
      <c r="AA846" s="4">
        <v>161</v>
      </c>
      <c r="AB846" s="4">
        <v>326</v>
      </c>
      <c r="AH846" s="4">
        <v>75</v>
      </c>
      <c r="AI846" s="4">
        <v>748</v>
      </c>
      <c r="AJ846" s="4">
        <v>0</v>
      </c>
      <c r="AK846" s="4" t="s">
        <v>1271</v>
      </c>
      <c r="AL846" s="4" t="s">
        <v>1339</v>
      </c>
      <c r="AM846" s="4">
        <v>37</v>
      </c>
      <c r="AN846" s="4">
        <v>151</v>
      </c>
    </row>
    <row r="847" spans="4:40" x14ac:dyDescent="0.3">
      <c r="E847" s="4">
        <v>734</v>
      </c>
      <c r="F847" s="4" t="s">
        <v>206</v>
      </c>
      <c r="H847" s="4">
        <v>273</v>
      </c>
      <c r="I847" s="4">
        <v>628</v>
      </c>
      <c r="K847" s="4">
        <v>508</v>
      </c>
      <c r="L847" s="4" t="s">
        <v>49</v>
      </c>
      <c r="O847" s="4">
        <v>5029</v>
      </c>
      <c r="P847" s="4">
        <v>342</v>
      </c>
      <c r="AA847" s="4">
        <v>101</v>
      </c>
      <c r="AB847" s="4">
        <v>103</v>
      </c>
      <c r="AH847" s="4">
        <v>42</v>
      </c>
      <c r="AI847" s="4">
        <v>328</v>
      </c>
      <c r="AJ847" s="4">
        <v>334</v>
      </c>
      <c r="AK847" s="4" t="s">
        <v>1272</v>
      </c>
      <c r="AL847" s="4" t="s">
        <v>1340</v>
      </c>
      <c r="AM847" s="4">
        <v>12</v>
      </c>
      <c r="AN847" s="4">
        <v>73</v>
      </c>
    </row>
    <row r="848" spans="4:40" x14ac:dyDescent="0.3">
      <c r="E848" s="4">
        <v>259</v>
      </c>
      <c r="F848" s="4" t="s">
        <v>207</v>
      </c>
      <c r="H848" s="4">
        <v>186</v>
      </c>
      <c r="I848" s="4">
        <v>442</v>
      </c>
      <c r="K848" s="4">
        <v>253</v>
      </c>
      <c r="L848" s="4" t="s">
        <v>233</v>
      </c>
      <c r="O848" s="4">
        <v>3547</v>
      </c>
      <c r="P848" s="4">
        <v>187</v>
      </c>
      <c r="AA848" s="4">
        <v>60</v>
      </c>
      <c r="AB848" s="4">
        <v>60</v>
      </c>
      <c r="AH848" s="4">
        <v>14</v>
      </c>
      <c r="AI848" s="4">
        <v>3256</v>
      </c>
      <c r="AJ848" s="4">
        <v>122</v>
      </c>
      <c r="AK848" s="4" t="s">
        <v>1273</v>
      </c>
      <c r="AL848" s="4" t="s">
        <v>1341</v>
      </c>
      <c r="AM848" s="4">
        <v>0</v>
      </c>
      <c r="AN848" s="4">
        <v>53</v>
      </c>
    </row>
    <row r="849" spans="5:40" x14ac:dyDescent="0.3">
      <c r="E849" s="4">
        <v>2652</v>
      </c>
      <c r="F849" s="4" t="s">
        <v>208</v>
      </c>
      <c r="H849" s="4">
        <v>1219</v>
      </c>
      <c r="I849" s="4">
        <v>12507</v>
      </c>
      <c r="K849" s="4">
        <v>255</v>
      </c>
      <c r="L849" s="4">
        <v>1830</v>
      </c>
      <c r="O849" s="4">
        <v>1482</v>
      </c>
      <c r="P849" s="4">
        <v>0</v>
      </c>
      <c r="AA849" s="4">
        <v>0</v>
      </c>
      <c r="AB849" s="4">
        <v>43</v>
      </c>
      <c r="AH849" s="4">
        <v>28</v>
      </c>
      <c r="AI849" s="4">
        <v>1073</v>
      </c>
      <c r="AJ849" s="4">
        <v>69</v>
      </c>
      <c r="AK849" s="4" t="s">
        <v>1274</v>
      </c>
      <c r="AL849" s="4" t="s">
        <v>11</v>
      </c>
      <c r="AM849" s="4">
        <v>1</v>
      </c>
      <c r="AN849" s="4">
        <v>20</v>
      </c>
    </row>
    <row r="850" spans="5:40" ht="18" x14ac:dyDescent="0.35">
      <c r="E850" s="4">
        <v>990</v>
      </c>
      <c r="F850" s="4" t="s">
        <v>209</v>
      </c>
      <c r="H850" s="4">
        <v>450</v>
      </c>
      <c r="I850" s="4">
        <v>5966</v>
      </c>
      <c r="K850" s="4">
        <v>1300</v>
      </c>
      <c r="L850" s="4">
        <v>715</v>
      </c>
      <c r="O850" s="1" t="s">
        <v>0</v>
      </c>
      <c r="P850" s="4">
        <v>454</v>
      </c>
      <c r="AA850" s="4">
        <v>977</v>
      </c>
      <c r="AB850" s="4">
        <v>326</v>
      </c>
      <c r="AH850" s="4">
        <v>75</v>
      </c>
      <c r="AI850" s="4">
        <v>741</v>
      </c>
      <c r="AJ850" s="4">
        <v>52</v>
      </c>
      <c r="AK850" s="4" t="s">
        <v>1275</v>
      </c>
      <c r="AL850" s="4" t="s">
        <v>1342</v>
      </c>
      <c r="AM850" s="4">
        <v>24</v>
      </c>
      <c r="AN850" s="4">
        <v>350</v>
      </c>
    </row>
    <row r="851" spans="5:40" ht="18" x14ac:dyDescent="0.35">
      <c r="E851" s="4">
        <v>737</v>
      </c>
      <c r="F851" s="4" t="s">
        <v>210</v>
      </c>
      <c r="H851" s="4">
        <v>239</v>
      </c>
      <c r="I851" s="4">
        <v>3331</v>
      </c>
      <c r="K851" s="4">
        <v>509</v>
      </c>
      <c r="L851" s="4">
        <v>393</v>
      </c>
      <c r="O851" s="2">
        <v>41219</v>
      </c>
      <c r="P851" s="4">
        <v>303</v>
      </c>
      <c r="AA851" s="4">
        <v>668</v>
      </c>
      <c r="AB851" s="4">
        <v>105</v>
      </c>
      <c r="AH851" s="4">
        <v>41</v>
      </c>
      <c r="AI851" s="4">
        <v>332</v>
      </c>
      <c r="AJ851" s="4">
        <v>1</v>
      </c>
      <c r="AK851" s="4" t="s">
        <v>1276</v>
      </c>
      <c r="AL851" s="4" t="s">
        <v>1343</v>
      </c>
      <c r="AM851" s="4">
        <v>0</v>
      </c>
      <c r="AN851" s="4">
        <v>150</v>
      </c>
    </row>
    <row r="852" spans="5:40" ht="18" x14ac:dyDescent="0.35">
      <c r="E852" s="4">
        <v>253</v>
      </c>
      <c r="F852" s="4" t="s">
        <v>211</v>
      </c>
      <c r="H852" s="4">
        <v>211</v>
      </c>
      <c r="I852" s="4">
        <v>2635</v>
      </c>
      <c r="K852" s="4">
        <v>266</v>
      </c>
      <c r="L852" s="4">
        <v>322</v>
      </c>
      <c r="O852" s="1" t="s">
        <v>1</v>
      </c>
      <c r="P852" s="4">
        <v>151</v>
      </c>
      <c r="AA852" s="4">
        <v>309</v>
      </c>
      <c r="AB852" s="4">
        <v>57</v>
      </c>
      <c r="AH852" s="4">
        <v>23</v>
      </c>
      <c r="AI852" s="4">
        <v>135</v>
      </c>
      <c r="AJ852" s="4">
        <v>111</v>
      </c>
      <c r="AK852" s="4" t="s">
        <v>1277</v>
      </c>
      <c r="AL852" s="4" t="s">
        <v>890</v>
      </c>
      <c r="AM852" s="4">
        <v>69</v>
      </c>
      <c r="AN852" s="4">
        <v>143</v>
      </c>
    </row>
    <row r="853" spans="5:40" x14ac:dyDescent="0.3">
      <c r="E853" s="4">
        <v>0</v>
      </c>
      <c r="F853" s="4" t="s">
        <v>212</v>
      </c>
      <c r="H853" s="4">
        <v>2294</v>
      </c>
      <c r="I853" s="4">
        <v>12507</v>
      </c>
      <c r="K853" s="4">
        <v>243</v>
      </c>
      <c r="L853" s="4">
        <v>1750</v>
      </c>
      <c r="O853" s="3" t="s">
        <v>2</v>
      </c>
      <c r="P853" s="4">
        <v>0</v>
      </c>
      <c r="AA853" s="4">
        <v>0</v>
      </c>
      <c r="AB853" s="4">
        <v>48</v>
      </c>
      <c r="AH853" s="4">
        <v>18</v>
      </c>
      <c r="AI853" s="4">
        <v>52</v>
      </c>
      <c r="AJ853" s="4">
        <v>50</v>
      </c>
      <c r="AK853" s="4" t="s">
        <v>23</v>
      </c>
      <c r="AL853" s="4" t="s">
        <v>1344</v>
      </c>
      <c r="AM853" s="4">
        <v>37</v>
      </c>
      <c r="AN853" s="4">
        <v>7</v>
      </c>
    </row>
    <row r="854" spans="5:40" x14ac:dyDescent="0.3">
      <c r="E854" s="4">
        <v>1065</v>
      </c>
      <c r="F854" s="4" t="s">
        <v>213</v>
      </c>
      <c r="H854" s="4">
        <v>684</v>
      </c>
      <c r="I854" s="4">
        <v>5966</v>
      </c>
      <c r="K854" s="4">
        <v>2011</v>
      </c>
      <c r="L854" s="4">
        <v>586</v>
      </c>
      <c r="O854" s="3" t="s">
        <v>507</v>
      </c>
      <c r="P854" s="4">
        <v>675</v>
      </c>
      <c r="AA854" s="4">
        <v>1011</v>
      </c>
      <c r="AB854" s="4">
        <v>1732</v>
      </c>
      <c r="AH854" s="4">
        <v>995</v>
      </c>
      <c r="AI854" s="4">
        <v>39</v>
      </c>
      <c r="AJ854" s="4">
        <v>3</v>
      </c>
      <c r="AK854" s="4" t="s">
        <v>1278</v>
      </c>
      <c r="AL854" s="4" t="s">
        <v>1345</v>
      </c>
      <c r="AM854" s="4">
        <v>8</v>
      </c>
      <c r="AN854" s="4">
        <v>350</v>
      </c>
    </row>
    <row r="855" spans="5:40" x14ac:dyDescent="0.3">
      <c r="E855" s="4">
        <v>739</v>
      </c>
      <c r="F855" s="4" t="s">
        <v>214</v>
      </c>
      <c r="H855" s="4">
        <v>451</v>
      </c>
      <c r="I855" s="4">
        <v>3544</v>
      </c>
      <c r="K855" s="4">
        <v>869</v>
      </c>
      <c r="L855" s="4">
        <v>365</v>
      </c>
      <c r="O855" s="3" t="s">
        <v>229</v>
      </c>
      <c r="P855" s="4">
        <v>472</v>
      </c>
      <c r="AA855" s="4">
        <v>671</v>
      </c>
      <c r="AB855" s="4">
        <v>695</v>
      </c>
      <c r="AH855" s="4">
        <v>432</v>
      </c>
      <c r="AI855" s="4">
        <v>13</v>
      </c>
      <c r="AJ855" s="4">
        <v>0</v>
      </c>
      <c r="AK855" s="4" t="s">
        <v>11</v>
      </c>
      <c r="AL855" s="4" t="s">
        <v>1346</v>
      </c>
      <c r="AM855" s="4">
        <v>28</v>
      </c>
      <c r="AN855" s="4">
        <v>153</v>
      </c>
    </row>
    <row r="856" spans="5:40" x14ac:dyDescent="0.3">
      <c r="E856" s="4">
        <v>326</v>
      </c>
      <c r="F856" s="4" t="s">
        <v>215</v>
      </c>
      <c r="H856" s="4">
        <v>233</v>
      </c>
      <c r="I856" s="4">
        <v>2422</v>
      </c>
      <c r="K856" s="4">
        <v>474</v>
      </c>
      <c r="L856" s="4">
        <v>221</v>
      </c>
      <c r="O856" s="4" t="s">
        <v>5</v>
      </c>
      <c r="P856" s="4">
        <v>203</v>
      </c>
      <c r="AA856" s="4">
        <v>340</v>
      </c>
      <c r="AB856" s="4">
        <v>346</v>
      </c>
      <c r="AH856" s="4">
        <v>204</v>
      </c>
      <c r="AI856" s="4">
        <v>135</v>
      </c>
      <c r="AJ856" s="4">
        <v>1</v>
      </c>
      <c r="AK856" s="4" t="s">
        <v>1279</v>
      </c>
      <c r="AL856" s="4" t="s">
        <v>1347</v>
      </c>
      <c r="AM856" s="4">
        <v>1</v>
      </c>
      <c r="AN856" s="4">
        <v>107</v>
      </c>
    </row>
    <row r="857" spans="5:40" ht="18" x14ac:dyDescent="0.35">
      <c r="E857" s="4">
        <v>0</v>
      </c>
      <c r="F857" s="4" t="s">
        <v>216</v>
      </c>
      <c r="H857" s="4">
        <v>2294</v>
      </c>
      <c r="I857" s="1" t="s">
        <v>0</v>
      </c>
      <c r="K857" s="4">
        <v>395</v>
      </c>
      <c r="L857" s="4">
        <v>4078</v>
      </c>
      <c r="O857" s="4" t="s">
        <v>508</v>
      </c>
      <c r="P857" s="4">
        <v>0</v>
      </c>
      <c r="AA857" s="4">
        <v>15154</v>
      </c>
      <c r="AB857" s="4">
        <v>349</v>
      </c>
      <c r="AH857" s="4">
        <v>228</v>
      </c>
      <c r="AI857" s="4">
        <v>52</v>
      </c>
      <c r="AJ857" s="4">
        <v>46</v>
      </c>
      <c r="AK857" s="4" t="s">
        <v>9</v>
      </c>
      <c r="AL857" s="4" t="s">
        <v>1348</v>
      </c>
      <c r="AM857" s="4">
        <v>88</v>
      </c>
      <c r="AN857" s="4">
        <v>46</v>
      </c>
    </row>
    <row r="858" spans="5:40" ht="18" x14ac:dyDescent="0.35">
      <c r="E858" s="4">
        <v>1057</v>
      </c>
      <c r="F858" s="4" t="s">
        <v>17</v>
      </c>
      <c r="H858" s="4">
        <v>667</v>
      </c>
      <c r="I858" s="2">
        <v>41219</v>
      </c>
      <c r="K858" s="4">
        <v>2011</v>
      </c>
      <c r="L858" s="4">
        <v>411</v>
      </c>
      <c r="O858" s="4" t="s">
        <v>509</v>
      </c>
      <c r="P858" s="4">
        <v>630</v>
      </c>
      <c r="AA858" s="4">
        <v>8455</v>
      </c>
      <c r="AB858" s="4">
        <v>1732</v>
      </c>
      <c r="AH858" s="4">
        <v>995</v>
      </c>
      <c r="AI858" s="4">
        <v>39</v>
      </c>
      <c r="AJ858" s="4">
        <v>0</v>
      </c>
      <c r="AK858" s="4" t="s">
        <v>1280</v>
      </c>
      <c r="AL858" s="4" t="s">
        <v>1349</v>
      </c>
      <c r="AM858" s="4">
        <v>36</v>
      </c>
      <c r="AN858" s="4">
        <v>0</v>
      </c>
    </row>
    <row r="859" spans="5:40" ht="18" x14ac:dyDescent="0.35">
      <c r="E859" s="4">
        <v>756</v>
      </c>
      <c r="F859" s="4" t="s">
        <v>217</v>
      </c>
      <c r="H859" s="4">
        <v>400</v>
      </c>
      <c r="I859" s="1" t="s">
        <v>1</v>
      </c>
      <c r="K859" s="4">
        <v>867</v>
      </c>
      <c r="L859" s="4">
        <v>291</v>
      </c>
      <c r="O859" s="4" t="s">
        <v>510</v>
      </c>
      <c r="P859" s="4">
        <v>439</v>
      </c>
      <c r="AA859" s="4">
        <v>5763</v>
      </c>
      <c r="AB859" s="4">
        <v>692</v>
      </c>
      <c r="AH859" s="4">
        <v>422</v>
      </c>
      <c r="AI859" s="4">
        <v>13</v>
      </c>
      <c r="AJ859" s="4">
        <v>111</v>
      </c>
      <c r="AK859" s="4" t="s">
        <v>9</v>
      </c>
      <c r="AL859" s="4" t="s">
        <v>1350</v>
      </c>
      <c r="AM859" s="4">
        <v>11</v>
      </c>
      <c r="AN859" s="4">
        <v>301</v>
      </c>
    </row>
    <row r="860" spans="5:40" x14ac:dyDescent="0.3">
      <c r="E860" s="4">
        <v>301</v>
      </c>
      <c r="F860" s="4" t="s">
        <v>19</v>
      </c>
      <c r="H860" s="4">
        <v>267</v>
      </c>
      <c r="I860" s="3" t="s">
        <v>2</v>
      </c>
      <c r="K860" s="4">
        <v>508</v>
      </c>
      <c r="L860" s="4">
        <v>120</v>
      </c>
      <c r="O860" s="4" t="s">
        <v>511</v>
      </c>
      <c r="P860" s="4">
        <v>191</v>
      </c>
      <c r="AA860" s="4">
        <v>2692</v>
      </c>
      <c r="AB860" s="4">
        <v>334</v>
      </c>
      <c r="AH860" s="4">
        <v>280</v>
      </c>
      <c r="AI860" s="4">
        <v>136</v>
      </c>
      <c r="AJ860" s="4">
        <v>44</v>
      </c>
      <c r="AK860" s="4" t="s">
        <v>1281</v>
      </c>
      <c r="AL860" s="4" t="s">
        <v>1351</v>
      </c>
      <c r="AM860" s="4">
        <v>0</v>
      </c>
      <c r="AN860" s="4">
        <v>277</v>
      </c>
    </row>
    <row r="861" spans="5:40" x14ac:dyDescent="0.3">
      <c r="E861" s="4">
        <v>0</v>
      </c>
      <c r="F861" s="4" t="s">
        <v>20</v>
      </c>
      <c r="H861" s="4">
        <v>1754</v>
      </c>
      <c r="I861" s="3" t="s">
        <v>361</v>
      </c>
      <c r="K861" s="4">
        <v>359</v>
      </c>
      <c r="L861" s="4">
        <v>2755</v>
      </c>
      <c r="O861" s="4" t="s">
        <v>512</v>
      </c>
      <c r="P861" s="4">
        <v>12557</v>
      </c>
      <c r="AA861" s="4">
        <v>15154</v>
      </c>
      <c r="AB861" s="4">
        <v>358</v>
      </c>
      <c r="AH861" s="4">
        <v>142</v>
      </c>
      <c r="AI861" s="4">
        <v>50</v>
      </c>
      <c r="AJ861" s="4">
        <v>12</v>
      </c>
      <c r="AK861" s="4" t="s">
        <v>11</v>
      </c>
      <c r="AL861" s="4" t="s">
        <v>9</v>
      </c>
      <c r="AM861" s="4">
        <v>4</v>
      </c>
      <c r="AN861" s="4">
        <v>24</v>
      </c>
    </row>
    <row r="862" spans="5:40" x14ac:dyDescent="0.3">
      <c r="E862" s="4">
        <v>214</v>
      </c>
      <c r="F862" s="4" t="s">
        <v>21</v>
      </c>
      <c r="H862" s="4">
        <v>581</v>
      </c>
      <c r="I862" s="3" t="s">
        <v>300</v>
      </c>
      <c r="K862" s="4">
        <v>2107</v>
      </c>
      <c r="L862" s="4">
        <v>804</v>
      </c>
      <c r="O862" s="4" t="s">
        <v>513</v>
      </c>
      <c r="P862" s="4">
        <v>6036</v>
      </c>
      <c r="AA862" s="4">
        <v>8869</v>
      </c>
      <c r="AB862" s="4">
        <v>1986</v>
      </c>
      <c r="AH862" s="4">
        <v>196</v>
      </c>
      <c r="AI862" s="4">
        <v>27</v>
      </c>
      <c r="AJ862" s="4">
        <v>32</v>
      </c>
      <c r="AK862" s="4" t="s">
        <v>1282</v>
      </c>
      <c r="AL862" s="4" t="s">
        <v>1352</v>
      </c>
      <c r="AM862" s="4">
        <v>21</v>
      </c>
      <c r="AN862" s="4">
        <v>0</v>
      </c>
    </row>
    <row r="863" spans="5:40" x14ac:dyDescent="0.3">
      <c r="E863" s="4">
        <v>157</v>
      </c>
      <c r="F863" s="4" t="s">
        <v>26</v>
      </c>
      <c r="H863" s="4">
        <v>341</v>
      </c>
      <c r="I863" s="4" t="s">
        <v>5</v>
      </c>
      <c r="K863" s="4">
        <v>867</v>
      </c>
      <c r="L863" s="4">
        <v>501</v>
      </c>
      <c r="O863" s="4" t="s">
        <v>514</v>
      </c>
      <c r="P863" s="4">
        <v>4122</v>
      </c>
      <c r="AA863" s="4">
        <v>5398</v>
      </c>
      <c r="AB863" s="4">
        <v>717</v>
      </c>
      <c r="AH863" s="4">
        <v>41</v>
      </c>
      <c r="AI863" s="4">
        <v>23</v>
      </c>
      <c r="AJ863" s="4">
        <v>0</v>
      </c>
      <c r="AK863" s="4" t="s">
        <v>1283</v>
      </c>
      <c r="AL863" s="4" t="s">
        <v>9</v>
      </c>
      <c r="AM863" s="4">
        <v>0</v>
      </c>
      <c r="AN863" s="4">
        <v>381</v>
      </c>
    </row>
    <row r="864" spans="5:40" x14ac:dyDescent="0.3">
      <c r="E864" s="4">
        <v>57</v>
      </c>
      <c r="F864" s="4" t="s">
        <v>47</v>
      </c>
      <c r="H864" s="4">
        <v>240</v>
      </c>
      <c r="I864" s="4" t="s">
        <v>362</v>
      </c>
      <c r="K864" s="4">
        <v>443</v>
      </c>
      <c r="L864" s="4">
        <v>303</v>
      </c>
      <c r="O864" s="4" t="s">
        <v>515</v>
      </c>
      <c r="P864" s="4">
        <v>1914</v>
      </c>
      <c r="AA864" s="4">
        <v>3471</v>
      </c>
      <c r="AB864" s="4">
        <v>331</v>
      </c>
      <c r="AH864" s="4">
        <v>17</v>
      </c>
      <c r="AI864" s="4">
        <v>136</v>
      </c>
      <c r="AJ864" s="4">
        <v>233</v>
      </c>
      <c r="AK864" s="4" t="s">
        <v>9</v>
      </c>
      <c r="AL864" s="4" t="s">
        <v>1353</v>
      </c>
      <c r="AM864" s="4">
        <v>88</v>
      </c>
      <c r="AN864" s="4">
        <v>281</v>
      </c>
    </row>
    <row r="865" spans="5:40" ht="18" x14ac:dyDescent="0.35">
      <c r="E865" s="4">
        <v>0</v>
      </c>
      <c r="F865" s="4" t="s">
        <v>48</v>
      </c>
      <c r="H865" s="4">
        <v>1754</v>
      </c>
      <c r="I865" s="4" t="s">
        <v>363</v>
      </c>
      <c r="K865" s="4">
        <v>424</v>
      </c>
      <c r="L865" s="4">
        <v>1434</v>
      </c>
      <c r="O865" s="4" t="s">
        <v>516</v>
      </c>
      <c r="P865" s="4">
        <v>12557</v>
      </c>
      <c r="AA865" s="1" t="s">
        <v>0</v>
      </c>
      <c r="AB865" s="4">
        <v>386</v>
      </c>
      <c r="AH865" s="4">
        <v>24</v>
      </c>
      <c r="AI865" s="4">
        <v>50</v>
      </c>
      <c r="AJ865" s="4">
        <v>102</v>
      </c>
      <c r="AK865" s="4" t="s">
        <v>1284</v>
      </c>
      <c r="AL865" s="4" t="s">
        <v>9</v>
      </c>
      <c r="AM865" s="4">
        <v>29</v>
      </c>
      <c r="AN865" s="4">
        <v>100</v>
      </c>
    </row>
    <row r="866" spans="5:40" ht="18" x14ac:dyDescent="0.35">
      <c r="E866" s="4">
        <v>217</v>
      </c>
      <c r="F866" s="4" t="s">
        <v>49</v>
      </c>
      <c r="H866" s="4">
        <v>569</v>
      </c>
      <c r="I866" s="4" t="s">
        <v>9</v>
      </c>
      <c r="K866" s="4">
        <v>2107</v>
      </c>
      <c r="L866" s="4">
        <v>562</v>
      </c>
      <c r="O866" s="4" t="s">
        <v>17</v>
      </c>
      <c r="P866" s="4">
        <v>5583</v>
      </c>
      <c r="AA866" s="2">
        <v>41219</v>
      </c>
      <c r="AB866" s="4">
        <v>1986</v>
      </c>
      <c r="AH866" s="4">
        <v>196</v>
      </c>
      <c r="AI866" s="4">
        <v>26</v>
      </c>
      <c r="AJ866" s="4">
        <v>11</v>
      </c>
      <c r="AK866" s="4" t="s">
        <v>17</v>
      </c>
      <c r="AL866" s="4" t="s">
        <v>1354</v>
      </c>
      <c r="AM866" s="4">
        <v>13</v>
      </c>
      <c r="AN866" s="4">
        <v>0</v>
      </c>
    </row>
    <row r="867" spans="5:40" ht="18" x14ac:dyDescent="0.35">
      <c r="E867" s="4">
        <v>157</v>
      </c>
      <c r="F867" s="4" t="s">
        <v>230</v>
      </c>
      <c r="H867" s="4">
        <v>322</v>
      </c>
      <c r="I867" s="4" t="s">
        <v>364</v>
      </c>
      <c r="K867" s="4">
        <v>866</v>
      </c>
      <c r="L867" s="4">
        <v>378</v>
      </c>
      <c r="O867" s="4" t="s">
        <v>517</v>
      </c>
      <c r="P867" s="4">
        <v>3876</v>
      </c>
      <c r="AA867" s="1" t="s">
        <v>1</v>
      </c>
      <c r="AB867" s="4">
        <v>721</v>
      </c>
      <c r="AH867" s="4">
        <v>39</v>
      </c>
      <c r="AI867" s="4">
        <v>24</v>
      </c>
      <c r="AJ867" s="4">
        <v>0</v>
      </c>
      <c r="AK867" s="4" t="s">
        <v>1285</v>
      </c>
      <c r="AL867" s="4" t="s">
        <v>11</v>
      </c>
      <c r="AM867" s="4">
        <v>16</v>
      </c>
      <c r="AN867" s="4">
        <v>97</v>
      </c>
    </row>
    <row r="868" spans="5:40" x14ac:dyDescent="0.3">
      <c r="E868" s="4">
        <v>60</v>
      </c>
      <c r="F868" s="4" t="s">
        <v>21</v>
      </c>
      <c r="H868" s="4">
        <v>247</v>
      </c>
      <c r="I868" s="4" t="s">
        <v>9</v>
      </c>
      <c r="K868" s="4">
        <v>464</v>
      </c>
      <c r="L868" s="4">
        <v>184</v>
      </c>
      <c r="O868" s="4" t="s">
        <v>19</v>
      </c>
      <c r="P868" s="4">
        <v>1707</v>
      </c>
      <c r="AA868" s="3" t="s">
        <v>2</v>
      </c>
      <c r="AB868" s="4">
        <v>329</v>
      </c>
      <c r="AH868" s="4">
        <v>24</v>
      </c>
      <c r="AI868" s="4">
        <v>213</v>
      </c>
      <c r="AJ868" s="4">
        <v>3</v>
      </c>
      <c r="AK868" s="4" t="s">
        <v>9</v>
      </c>
      <c r="AL868" s="4" t="s">
        <v>1355</v>
      </c>
      <c r="AM868" s="4">
        <v>0</v>
      </c>
      <c r="AN868" s="4">
        <v>94</v>
      </c>
    </row>
    <row r="869" spans="5:40" ht="18" x14ac:dyDescent="0.35">
      <c r="E869" s="4">
        <v>0</v>
      </c>
      <c r="F869" s="4" t="s">
        <v>26</v>
      </c>
      <c r="H869" s="4">
        <v>606</v>
      </c>
      <c r="I869" s="4" t="s">
        <v>365</v>
      </c>
      <c r="K869" s="4">
        <v>402</v>
      </c>
      <c r="L869" s="4">
        <v>0</v>
      </c>
      <c r="O869" s="4" t="s">
        <v>20</v>
      </c>
      <c r="P869" s="1" t="s">
        <v>0</v>
      </c>
      <c r="AA869" s="3" t="s">
        <v>821</v>
      </c>
      <c r="AB869" s="4">
        <v>392</v>
      </c>
      <c r="AH869" s="4">
        <v>15</v>
      </c>
      <c r="AI869" s="4">
        <v>54</v>
      </c>
      <c r="AJ869" s="4">
        <v>88</v>
      </c>
      <c r="AK869" s="4" t="s">
        <v>1286</v>
      </c>
      <c r="AL869" s="4" t="s">
        <v>9</v>
      </c>
      <c r="AM869" s="4">
        <v>230</v>
      </c>
      <c r="AN869" s="4">
        <v>3</v>
      </c>
    </row>
    <row r="870" spans="5:40" ht="18" x14ac:dyDescent="0.35">
      <c r="E870" s="4">
        <v>745</v>
      </c>
      <c r="F870" s="4" t="s">
        <v>47</v>
      </c>
      <c r="H870" s="4">
        <v>249</v>
      </c>
      <c r="I870" s="4" t="s">
        <v>366</v>
      </c>
      <c r="K870" s="4">
        <v>2663</v>
      </c>
      <c r="L870" s="4">
        <v>1292</v>
      </c>
      <c r="O870" s="4" t="s">
        <v>21</v>
      </c>
      <c r="P870" s="2">
        <v>41219</v>
      </c>
      <c r="AA870" s="3" t="s">
        <v>226</v>
      </c>
      <c r="AB870" s="4">
        <v>1877</v>
      </c>
      <c r="AH870" s="4">
        <v>68</v>
      </c>
      <c r="AI870" s="4">
        <v>34</v>
      </c>
      <c r="AJ870" s="4">
        <v>0</v>
      </c>
      <c r="AK870" s="4" t="s">
        <v>23</v>
      </c>
      <c r="AL870" s="4" t="s">
        <v>1356</v>
      </c>
      <c r="AM870" s="4">
        <v>63</v>
      </c>
      <c r="AN870" s="4">
        <v>0</v>
      </c>
    </row>
    <row r="871" spans="5:40" ht="18" x14ac:dyDescent="0.35">
      <c r="E871" s="4">
        <v>508</v>
      </c>
      <c r="F871" s="4" t="s">
        <v>48</v>
      </c>
      <c r="H871" s="4">
        <v>152</v>
      </c>
      <c r="I871" s="4" t="s">
        <v>367</v>
      </c>
      <c r="K871" s="4">
        <v>997</v>
      </c>
      <c r="L871" s="4">
        <v>896</v>
      </c>
      <c r="O871" s="4" t="s">
        <v>26</v>
      </c>
      <c r="P871" s="1" t="s">
        <v>1</v>
      </c>
      <c r="AA871" s="4" t="s">
        <v>5</v>
      </c>
      <c r="AB871" s="4">
        <v>533</v>
      </c>
      <c r="AH871" s="4">
        <v>16</v>
      </c>
      <c r="AI871" s="4">
        <v>20</v>
      </c>
      <c r="AJ871" s="4">
        <v>233</v>
      </c>
      <c r="AK871" s="4" t="s">
        <v>1287</v>
      </c>
      <c r="AL871" s="4" t="s">
        <v>1357</v>
      </c>
      <c r="AM871" s="4">
        <v>14</v>
      </c>
      <c r="AN871" s="4">
        <v>176</v>
      </c>
    </row>
    <row r="872" spans="5:40" x14ac:dyDescent="0.3">
      <c r="E872" s="4">
        <v>237</v>
      </c>
      <c r="F872" s="4" t="s">
        <v>49</v>
      </c>
      <c r="H872" s="4">
        <v>97</v>
      </c>
      <c r="I872" s="4" t="s">
        <v>368</v>
      </c>
      <c r="K872" s="4">
        <v>580</v>
      </c>
      <c r="L872" s="4">
        <v>396</v>
      </c>
      <c r="O872" s="4" t="s">
        <v>47</v>
      </c>
      <c r="P872" s="3" t="s">
        <v>2</v>
      </c>
      <c r="AA872" s="4" t="s">
        <v>822</v>
      </c>
      <c r="AB872" s="4">
        <v>373</v>
      </c>
      <c r="AH872" s="4">
        <v>3</v>
      </c>
      <c r="AI872" s="4">
        <v>213</v>
      </c>
      <c r="AJ872" s="4">
        <v>102</v>
      </c>
      <c r="AK872" s="4" t="s">
        <v>538</v>
      </c>
      <c r="AL872" s="4" t="s">
        <v>1358</v>
      </c>
      <c r="AM872" s="4">
        <v>1</v>
      </c>
      <c r="AN872" s="4">
        <v>120</v>
      </c>
    </row>
    <row r="873" spans="5:40" x14ac:dyDescent="0.3">
      <c r="E873" s="4">
        <v>0</v>
      </c>
      <c r="F873" s="4" t="s">
        <v>231</v>
      </c>
      <c r="H873" s="4">
        <v>606</v>
      </c>
      <c r="I873" s="4" t="s">
        <v>369</v>
      </c>
      <c r="K873" s="4">
        <v>417</v>
      </c>
      <c r="L873" s="4">
        <v>0</v>
      </c>
      <c r="O873" s="4" t="s">
        <v>48</v>
      </c>
      <c r="P873" s="3" t="s">
        <v>529</v>
      </c>
      <c r="AA873" s="4" t="s">
        <v>823</v>
      </c>
      <c r="AB873" s="4">
        <v>160</v>
      </c>
      <c r="AH873" s="4">
        <v>13</v>
      </c>
      <c r="AI873" s="4">
        <v>54</v>
      </c>
      <c r="AJ873" s="4">
        <v>45</v>
      </c>
      <c r="AK873" s="4" t="s">
        <v>1288</v>
      </c>
      <c r="AL873" s="4" t="s">
        <v>1052</v>
      </c>
      <c r="AM873" s="4">
        <v>1</v>
      </c>
      <c r="AN873" s="4">
        <v>56</v>
      </c>
    </row>
    <row r="874" spans="5:40" x14ac:dyDescent="0.3">
      <c r="E874" s="4">
        <v>750</v>
      </c>
      <c r="F874" s="4" t="s">
        <v>33</v>
      </c>
      <c r="H874" s="4">
        <v>243</v>
      </c>
      <c r="I874" s="4" t="s">
        <v>17</v>
      </c>
      <c r="K874" s="4">
        <v>2663</v>
      </c>
      <c r="L874" s="4">
        <v>218</v>
      </c>
      <c r="O874" s="4" t="s">
        <v>49</v>
      </c>
      <c r="P874" s="3" t="s">
        <v>353</v>
      </c>
      <c r="AA874" s="4" t="s">
        <v>824</v>
      </c>
      <c r="AB874" s="4">
        <v>1877</v>
      </c>
      <c r="AH874" s="4">
        <v>68</v>
      </c>
      <c r="AI874" s="4">
        <v>35</v>
      </c>
      <c r="AJ874" s="4">
        <v>57</v>
      </c>
      <c r="AK874" s="4" t="s">
        <v>538</v>
      </c>
      <c r="AL874" s="4" t="s">
        <v>1359</v>
      </c>
      <c r="AM874" s="4">
        <v>47</v>
      </c>
      <c r="AN874" s="4">
        <v>0</v>
      </c>
    </row>
    <row r="875" spans="5:40" x14ac:dyDescent="0.3">
      <c r="E875" s="4">
        <v>530</v>
      </c>
      <c r="F875" s="4" t="s">
        <v>33</v>
      </c>
      <c r="H875" s="4">
        <v>148</v>
      </c>
      <c r="I875" s="4" t="s">
        <v>370</v>
      </c>
      <c r="K875" s="4">
        <v>989</v>
      </c>
      <c r="L875" s="4">
        <v>137</v>
      </c>
      <c r="O875" s="4" t="s">
        <v>230</v>
      </c>
      <c r="P875" s="4" t="s">
        <v>5</v>
      </c>
      <c r="AA875" s="4" t="s">
        <v>825</v>
      </c>
      <c r="AB875" s="4">
        <v>538</v>
      </c>
      <c r="AH875" s="4">
        <v>16</v>
      </c>
      <c r="AI875" s="4">
        <v>19</v>
      </c>
      <c r="AJ875" s="4">
        <v>0</v>
      </c>
      <c r="AK875" s="4" t="s">
        <v>1289</v>
      </c>
      <c r="AL875" s="4" t="s">
        <v>1360</v>
      </c>
      <c r="AM875" s="4">
        <v>0</v>
      </c>
      <c r="AN875" s="4">
        <v>2</v>
      </c>
    </row>
    <row r="876" spans="5:40" x14ac:dyDescent="0.3">
      <c r="E876" s="4">
        <v>220</v>
      </c>
      <c r="F876" s="4" t="s">
        <v>33</v>
      </c>
      <c r="H876" s="4">
        <v>95</v>
      </c>
      <c r="I876" s="4" t="s">
        <v>19</v>
      </c>
      <c r="K876" s="4">
        <v>599</v>
      </c>
      <c r="L876" s="4">
        <v>81</v>
      </c>
      <c r="O876" s="4" t="s">
        <v>21</v>
      </c>
      <c r="P876" s="4" t="s">
        <v>530</v>
      </c>
      <c r="AA876" s="4" t="s">
        <v>826</v>
      </c>
      <c r="AB876" s="4">
        <v>395</v>
      </c>
      <c r="AH876" s="4">
        <v>8</v>
      </c>
      <c r="AI876" s="4">
        <v>127</v>
      </c>
      <c r="AJ876" s="4">
        <v>356</v>
      </c>
      <c r="AK876" s="4" t="s">
        <v>9</v>
      </c>
      <c r="AL876" s="4" t="s">
        <v>11</v>
      </c>
      <c r="AM876" s="4">
        <v>230</v>
      </c>
      <c r="AN876" s="4">
        <v>1</v>
      </c>
    </row>
    <row r="877" spans="5:40" x14ac:dyDescent="0.3">
      <c r="E877" s="4">
        <v>13349</v>
      </c>
      <c r="F877" s="4" t="s">
        <v>33</v>
      </c>
      <c r="H877" s="4">
        <v>1233</v>
      </c>
      <c r="I877" s="4" t="s">
        <v>20</v>
      </c>
      <c r="K877" s="4">
        <v>390</v>
      </c>
      <c r="L877" s="4">
        <v>0</v>
      </c>
      <c r="O877" s="4" t="s">
        <v>26</v>
      </c>
      <c r="P877" s="4" t="s">
        <v>531</v>
      </c>
      <c r="AA877" s="4" t="s">
        <v>11</v>
      </c>
      <c r="AB877" s="4">
        <v>143</v>
      </c>
      <c r="AH877" s="4">
        <v>8</v>
      </c>
      <c r="AI877" s="4">
        <v>0</v>
      </c>
      <c r="AJ877" s="4">
        <v>143</v>
      </c>
      <c r="AK877" s="4" t="s">
        <v>1290</v>
      </c>
      <c r="AL877" s="4" t="s">
        <v>1361</v>
      </c>
      <c r="AM877" s="4">
        <v>53</v>
      </c>
      <c r="AN877" s="4">
        <v>1</v>
      </c>
    </row>
    <row r="878" spans="5:40" x14ac:dyDescent="0.3">
      <c r="E878" s="4">
        <v>6757</v>
      </c>
      <c r="F878" s="4" t="s">
        <v>33</v>
      </c>
      <c r="H878" s="4">
        <v>440</v>
      </c>
      <c r="I878" s="4" t="s">
        <v>21</v>
      </c>
      <c r="K878" s="4">
        <v>2586</v>
      </c>
      <c r="L878" s="4">
        <v>102</v>
      </c>
      <c r="O878" s="4" t="s">
        <v>47</v>
      </c>
      <c r="P878" s="4" t="s">
        <v>532</v>
      </c>
      <c r="AA878" s="4" t="s">
        <v>827</v>
      </c>
      <c r="AB878" s="4">
        <v>1675</v>
      </c>
      <c r="AH878" s="4">
        <v>3477</v>
      </c>
      <c r="AI878" s="4">
        <v>0</v>
      </c>
      <c r="AJ878" s="4">
        <v>35</v>
      </c>
      <c r="AK878" s="4" t="s">
        <v>1291</v>
      </c>
      <c r="AL878" s="4" t="s">
        <v>1362</v>
      </c>
      <c r="AM878" s="4">
        <v>20</v>
      </c>
      <c r="AN878" s="4">
        <v>0</v>
      </c>
    </row>
    <row r="879" spans="5:40" x14ac:dyDescent="0.3">
      <c r="E879" s="4">
        <v>4746</v>
      </c>
      <c r="F879" s="4" t="s">
        <v>33</v>
      </c>
      <c r="H879" s="4">
        <v>241</v>
      </c>
      <c r="I879" s="4" t="s">
        <v>26</v>
      </c>
      <c r="K879" s="4">
        <v>1041</v>
      </c>
      <c r="L879" s="4">
        <v>64</v>
      </c>
      <c r="O879" s="4" t="s">
        <v>48</v>
      </c>
      <c r="P879" s="4" t="s">
        <v>533</v>
      </c>
      <c r="AA879" s="4" t="s">
        <v>828</v>
      </c>
      <c r="AB879" s="4">
        <v>514</v>
      </c>
      <c r="AH879" s="4">
        <v>1421</v>
      </c>
      <c r="AI879" s="4">
        <v>0</v>
      </c>
      <c r="AJ879" s="4">
        <v>4</v>
      </c>
      <c r="AK879" s="4" t="s">
        <v>17</v>
      </c>
      <c r="AL879" s="4" t="s">
        <v>1363</v>
      </c>
      <c r="AM879" s="4">
        <v>33</v>
      </c>
      <c r="AN879" s="4">
        <v>3</v>
      </c>
    </row>
    <row r="880" spans="5:40" x14ac:dyDescent="0.3">
      <c r="E880" s="4">
        <v>2011</v>
      </c>
      <c r="F880" s="4" t="s">
        <v>33</v>
      </c>
      <c r="H880" s="4">
        <v>199</v>
      </c>
      <c r="I880" s="4" t="s">
        <v>47</v>
      </c>
      <c r="K880" s="4">
        <v>626</v>
      </c>
      <c r="L880" s="4">
        <v>38</v>
      </c>
      <c r="O880" s="4" t="s">
        <v>49</v>
      </c>
      <c r="P880" s="4" t="s">
        <v>23</v>
      </c>
      <c r="AA880" s="4" t="s">
        <v>538</v>
      </c>
      <c r="AB880" s="4">
        <v>251</v>
      </c>
      <c r="AH880" s="4">
        <v>428</v>
      </c>
      <c r="AI880" s="4">
        <v>127</v>
      </c>
      <c r="AJ880" s="4">
        <v>0</v>
      </c>
      <c r="AK880" s="4" t="s">
        <v>1292</v>
      </c>
      <c r="AL880" s="4" t="s">
        <v>17</v>
      </c>
      <c r="AM880" s="4">
        <v>0</v>
      </c>
      <c r="AN880" s="4">
        <v>3</v>
      </c>
    </row>
    <row r="881" spans="5:40" x14ac:dyDescent="0.3">
      <c r="E881" s="4">
        <v>13349</v>
      </c>
      <c r="F881" s="4" t="s">
        <v>33</v>
      </c>
      <c r="H881" s="4">
        <v>1233</v>
      </c>
      <c r="I881" s="4" t="s">
        <v>48</v>
      </c>
      <c r="K881" s="4">
        <v>415</v>
      </c>
      <c r="L881" s="4">
        <v>11847</v>
      </c>
      <c r="O881" s="4" t="s">
        <v>231</v>
      </c>
      <c r="P881" s="4" t="s">
        <v>534</v>
      </c>
      <c r="AA881" s="4" t="s">
        <v>829</v>
      </c>
      <c r="AB881" s="4">
        <v>263</v>
      </c>
      <c r="AH881" s="4">
        <v>993</v>
      </c>
      <c r="AI881" s="4">
        <v>0</v>
      </c>
      <c r="AJ881" s="4">
        <v>104</v>
      </c>
      <c r="AK881" s="4" t="s">
        <v>19</v>
      </c>
      <c r="AL881" s="4" t="s">
        <v>1364</v>
      </c>
      <c r="AM881" s="4">
        <v>194</v>
      </c>
      <c r="AN881" s="4">
        <v>0</v>
      </c>
    </row>
    <row r="882" spans="5:40" x14ac:dyDescent="0.3">
      <c r="E882" s="4">
        <v>6741</v>
      </c>
      <c r="F882" s="4" t="s">
        <v>33</v>
      </c>
      <c r="H882" s="4">
        <v>428</v>
      </c>
      <c r="I882" s="4" t="s">
        <v>49</v>
      </c>
      <c r="K882" s="4">
        <v>2586</v>
      </c>
      <c r="L882" s="4">
        <v>4690</v>
      </c>
      <c r="O882" s="4">
        <v>1347</v>
      </c>
      <c r="P882" s="4" t="s">
        <v>535</v>
      </c>
      <c r="AA882" s="4" t="s">
        <v>830</v>
      </c>
      <c r="AB882" s="4">
        <v>1675</v>
      </c>
      <c r="AH882" s="4">
        <v>3477</v>
      </c>
      <c r="AI882" s="4">
        <v>0</v>
      </c>
      <c r="AJ882" s="4">
        <v>0</v>
      </c>
      <c r="AK882" s="4" t="s">
        <v>20</v>
      </c>
      <c r="AL882" s="4" t="s">
        <v>19</v>
      </c>
      <c r="AM882" s="4">
        <v>81</v>
      </c>
      <c r="AN882" s="4">
        <v>8768</v>
      </c>
    </row>
    <row r="883" spans="5:40" x14ac:dyDescent="0.3">
      <c r="E883" s="4">
        <v>4840</v>
      </c>
      <c r="F883" s="4" t="s">
        <v>33</v>
      </c>
      <c r="H883" s="4">
        <v>213</v>
      </c>
      <c r="I883" s="4" t="s">
        <v>225</v>
      </c>
      <c r="K883" s="4">
        <v>1044</v>
      </c>
      <c r="L883" s="4">
        <v>3025</v>
      </c>
      <c r="O883" s="4">
        <v>534</v>
      </c>
      <c r="P883" s="4" t="s">
        <v>536</v>
      </c>
      <c r="AA883" s="4" t="s">
        <v>831</v>
      </c>
      <c r="AB883" s="4">
        <v>518</v>
      </c>
      <c r="AH883" s="4">
        <v>1352</v>
      </c>
      <c r="AI883" s="4">
        <v>0</v>
      </c>
      <c r="AJ883" s="4">
        <v>356</v>
      </c>
      <c r="AK883" s="4" t="s">
        <v>21</v>
      </c>
      <c r="AL883" s="4" t="s">
        <v>20</v>
      </c>
      <c r="AM883" s="4">
        <v>12</v>
      </c>
      <c r="AN883" s="4">
        <v>3591</v>
      </c>
    </row>
    <row r="884" spans="5:40" x14ac:dyDescent="0.3">
      <c r="E884" s="4">
        <v>1901</v>
      </c>
      <c r="F884" s="4" t="s">
        <v>33</v>
      </c>
      <c r="H884" s="4">
        <v>215</v>
      </c>
      <c r="I884" s="4" t="s">
        <v>21</v>
      </c>
      <c r="K884" s="4">
        <v>635</v>
      </c>
      <c r="L884" s="4">
        <v>1665</v>
      </c>
      <c r="O884" s="4">
        <v>400</v>
      </c>
      <c r="P884" s="4" t="s">
        <v>537</v>
      </c>
      <c r="AA884" s="4" t="s">
        <v>832</v>
      </c>
      <c r="AB884" s="4">
        <v>254</v>
      </c>
      <c r="AH884" s="4">
        <v>984</v>
      </c>
      <c r="AI884" s="4">
        <v>286</v>
      </c>
      <c r="AJ884" s="4">
        <v>143</v>
      </c>
      <c r="AK884" s="4" t="s">
        <v>26</v>
      </c>
      <c r="AL884" s="4" t="s">
        <v>21</v>
      </c>
      <c r="AM884" s="4">
        <v>0</v>
      </c>
      <c r="AN884" s="4">
        <v>3444</v>
      </c>
    </row>
    <row r="885" spans="5:40" ht="18" x14ac:dyDescent="0.35">
      <c r="E885" s="1" t="s">
        <v>0</v>
      </c>
      <c r="F885" s="4" t="s">
        <v>33</v>
      </c>
      <c r="H885" s="4">
        <v>1119</v>
      </c>
      <c r="I885" s="4" t="s">
        <v>26</v>
      </c>
      <c r="K885" s="4">
        <v>409</v>
      </c>
      <c r="O885" s="4">
        <v>134</v>
      </c>
      <c r="P885" s="4" t="s">
        <v>538</v>
      </c>
      <c r="AA885" s="4" t="s">
        <v>17</v>
      </c>
      <c r="AB885" s="4">
        <v>264</v>
      </c>
      <c r="AH885" s="4">
        <v>368</v>
      </c>
      <c r="AI885" s="4">
        <v>68</v>
      </c>
      <c r="AJ885" s="4">
        <v>69</v>
      </c>
      <c r="AK885" s="4" t="s">
        <v>47</v>
      </c>
      <c r="AL885" s="4" t="s">
        <v>26</v>
      </c>
      <c r="AM885" s="4">
        <v>2</v>
      </c>
      <c r="AN885" s="4">
        <v>147</v>
      </c>
    </row>
    <row r="886" spans="5:40" ht="18" x14ac:dyDescent="0.35">
      <c r="E886" s="2">
        <v>41219</v>
      </c>
      <c r="F886" s="4" t="s">
        <v>33</v>
      </c>
      <c r="H886" s="4">
        <v>385</v>
      </c>
      <c r="I886" s="4" t="s">
        <v>47</v>
      </c>
      <c r="K886" s="4">
        <v>0</v>
      </c>
      <c r="O886" s="4">
        <v>1347</v>
      </c>
      <c r="P886" s="4" t="s">
        <v>539</v>
      </c>
      <c r="AA886" s="4" t="s">
        <v>833</v>
      </c>
      <c r="AB886" s="4">
        <v>1912</v>
      </c>
      <c r="AH886" s="4">
        <v>3597</v>
      </c>
      <c r="AI886" s="4">
        <v>37</v>
      </c>
      <c r="AJ886" s="4">
        <v>74</v>
      </c>
      <c r="AK886" s="4" t="s">
        <v>48</v>
      </c>
      <c r="AL886" s="4" t="s">
        <v>1365</v>
      </c>
      <c r="AM886" s="4">
        <v>67</v>
      </c>
      <c r="AN886" s="4">
        <v>8768</v>
      </c>
    </row>
    <row r="887" spans="5:40" ht="18" x14ac:dyDescent="0.35">
      <c r="E887" s="1" t="s">
        <v>1</v>
      </c>
      <c r="F887" s="4" t="s">
        <v>33</v>
      </c>
      <c r="H887" s="4">
        <v>211</v>
      </c>
      <c r="I887" s="4" t="s">
        <v>48</v>
      </c>
      <c r="K887" s="4">
        <v>1271</v>
      </c>
      <c r="O887" s="4">
        <v>535</v>
      </c>
      <c r="P887" s="4" t="s">
        <v>540</v>
      </c>
      <c r="AA887" s="4" t="s">
        <v>19</v>
      </c>
      <c r="AB887" s="4">
        <v>555</v>
      </c>
      <c r="AH887" s="4">
        <v>1443</v>
      </c>
      <c r="AI887" s="4">
        <v>31</v>
      </c>
      <c r="AJ887" s="4">
        <v>0</v>
      </c>
      <c r="AK887" s="4" t="s">
        <v>49</v>
      </c>
      <c r="AL887" s="4" t="s">
        <v>1366</v>
      </c>
      <c r="AM887" s="4">
        <v>0</v>
      </c>
      <c r="AN887" s="4">
        <v>3953</v>
      </c>
    </row>
    <row r="888" spans="5:40" x14ac:dyDescent="0.3">
      <c r="E888" s="3" t="s">
        <v>2</v>
      </c>
      <c r="F888" s="4" t="s">
        <v>33</v>
      </c>
      <c r="H888" s="4">
        <v>174</v>
      </c>
      <c r="I888" s="4" t="s">
        <v>49</v>
      </c>
      <c r="K888" s="4">
        <v>766</v>
      </c>
      <c r="O888" s="4">
        <v>402</v>
      </c>
      <c r="P888" s="4" t="s">
        <v>9</v>
      </c>
      <c r="AA888" s="4" t="s">
        <v>20</v>
      </c>
      <c r="AB888" s="4">
        <v>241</v>
      </c>
      <c r="AH888" s="4">
        <v>492</v>
      </c>
      <c r="AI888" s="4">
        <v>286</v>
      </c>
      <c r="AJ888" s="4">
        <v>199</v>
      </c>
      <c r="AK888" s="4" t="s">
        <v>59</v>
      </c>
      <c r="AL888" s="4" t="s">
        <v>1367</v>
      </c>
      <c r="AM888" s="4">
        <v>194</v>
      </c>
      <c r="AN888" s="4">
        <v>2725</v>
      </c>
    </row>
    <row r="889" spans="5:40" x14ac:dyDescent="0.3">
      <c r="E889" s="3" t="s">
        <v>166</v>
      </c>
      <c r="F889" s="4" t="s">
        <v>33</v>
      </c>
      <c r="H889" s="4">
        <v>1119</v>
      </c>
      <c r="I889" s="4" t="s">
        <v>227</v>
      </c>
      <c r="K889" s="4">
        <v>505</v>
      </c>
      <c r="O889" s="4">
        <v>133</v>
      </c>
      <c r="P889" s="4" t="s">
        <v>541</v>
      </c>
      <c r="AA889" s="4" t="s">
        <v>21</v>
      </c>
      <c r="AB889" s="4">
        <v>314</v>
      </c>
      <c r="AH889" s="4">
        <v>951</v>
      </c>
      <c r="AI889" s="4">
        <v>70</v>
      </c>
      <c r="AJ889" s="4">
        <v>85</v>
      </c>
      <c r="AK889" s="4" t="s">
        <v>33</v>
      </c>
      <c r="AL889" s="4" t="s">
        <v>31</v>
      </c>
      <c r="AM889" s="4">
        <v>79</v>
      </c>
      <c r="AN889" s="4">
        <v>1228</v>
      </c>
    </row>
    <row r="890" spans="5:40" ht="18" x14ac:dyDescent="0.35">
      <c r="E890" s="3" t="s">
        <v>186</v>
      </c>
      <c r="F890" s="4">
        <v>855</v>
      </c>
      <c r="H890" s="4">
        <v>378</v>
      </c>
      <c r="I890" s="4">
        <v>1810</v>
      </c>
      <c r="K890" s="4">
        <v>0</v>
      </c>
      <c r="O890" s="4">
        <v>1281</v>
      </c>
      <c r="P890" s="4" t="s">
        <v>542</v>
      </c>
      <c r="AA890" s="4" t="s">
        <v>26</v>
      </c>
      <c r="AB890" s="4">
        <v>1912</v>
      </c>
      <c r="AH890" s="4">
        <v>3597</v>
      </c>
      <c r="AI890" s="4">
        <v>40</v>
      </c>
      <c r="AJ890" s="4">
        <v>16</v>
      </c>
      <c r="AK890" s="4" t="s">
        <v>33</v>
      </c>
      <c r="AL890" s="4" t="s">
        <v>1368</v>
      </c>
      <c r="AM890" s="4">
        <v>25</v>
      </c>
      <c r="AN890" s="1" t="s">
        <v>0</v>
      </c>
    </row>
    <row r="891" spans="5:40" ht="18" x14ac:dyDescent="0.35">
      <c r="E891" s="4" t="s">
        <v>5</v>
      </c>
      <c r="F891" s="4">
        <v>339</v>
      </c>
      <c r="H891" s="4">
        <v>189</v>
      </c>
      <c r="I891" s="4">
        <v>605</v>
      </c>
      <c r="K891" s="4">
        <v>1263</v>
      </c>
      <c r="O891" s="4">
        <v>284</v>
      </c>
      <c r="P891" s="4" t="s">
        <v>17</v>
      </c>
      <c r="AA891" s="4" t="s">
        <v>47</v>
      </c>
      <c r="AB891" s="4">
        <v>559</v>
      </c>
      <c r="AH891" s="4">
        <v>1346</v>
      </c>
      <c r="AI891" s="4">
        <v>30</v>
      </c>
      <c r="AJ891" s="4">
        <v>1</v>
      </c>
      <c r="AK891" s="4" t="s">
        <v>33</v>
      </c>
      <c r="AL891" s="4" t="s">
        <v>21</v>
      </c>
      <c r="AM891" s="4">
        <v>54</v>
      </c>
      <c r="AN891" s="2">
        <v>41219</v>
      </c>
    </row>
    <row r="892" spans="5:40" ht="18" x14ac:dyDescent="0.35">
      <c r="E892" s="4" t="s">
        <v>167</v>
      </c>
      <c r="F892" s="4">
        <v>179</v>
      </c>
      <c r="H892" s="4">
        <v>189</v>
      </c>
      <c r="I892" s="4">
        <v>344</v>
      </c>
      <c r="K892" s="4">
        <v>776</v>
      </c>
      <c r="O892" s="4">
        <v>206</v>
      </c>
      <c r="P892" s="4" t="s">
        <v>543</v>
      </c>
      <c r="AA892" s="4" t="s">
        <v>48</v>
      </c>
      <c r="AB892" s="4">
        <v>245</v>
      </c>
      <c r="AH892" s="4">
        <v>1009</v>
      </c>
      <c r="AI892" s="4" t="s">
        <v>33</v>
      </c>
      <c r="AJ892" s="4">
        <v>3</v>
      </c>
      <c r="AK892" s="4" t="s">
        <v>33</v>
      </c>
      <c r="AL892" s="4" t="s">
        <v>26</v>
      </c>
      <c r="AM892" s="4">
        <v>0</v>
      </c>
      <c r="AN892" s="1" t="s">
        <v>1</v>
      </c>
    </row>
    <row r="893" spans="5:40" x14ac:dyDescent="0.3">
      <c r="E893" s="4" t="s">
        <v>23</v>
      </c>
      <c r="F893" s="4">
        <v>160</v>
      </c>
      <c r="H893" s="4">
        <v>1235</v>
      </c>
      <c r="I893" s="4">
        <v>261</v>
      </c>
      <c r="K893" s="4">
        <v>487</v>
      </c>
      <c r="O893" s="4">
        <v>78</v>
      </c>
      <c r="P893" s="4" t="s">
        <v>19</v>
      </c>
      <c r="AA893" s="4" t="s">
        <v>49</v>
      </c>
      <c r="AB893" s="4">
        <v>314</v>
      </c>
      <c r="AH893" s="4">
        <v>337</v>
      </c>
      <c r="AI893" s="4" t="s">
        <v>33</v>
      </c>
      <c r="AJ893" s="4">
        <v>65</v>
      </c>
      <c r="AK893" s="4" t="s">
        <v>33</v>
      </c>
      <c r="AL893" s="4" t="s">
        <v>47</v>
      </c>
      <c r="AM893" s="4">
        <v>72</v>
      </c>
      <c r="AN893" s="3" t="s">
        <v>2</v>
      </c>
    </row>
    <row r="894" spans="5:40" x14ac:dyDescent="0.3">
      <c r="E894" s="4" t="s">
        <v>168</v>
      </c>
      <c r="F894" s="4">
        <v>855</v>
      </c>
      <c r="H894" s="4">
        <v>469</v>
      </c>
      <c r="I894" s="4">
        <v>1810</v>
      </c>
      <c r="K894" s="4">
        <v>0</v>
      </c>
      <c r="O894" s="4">
        <v>1281</v>
      </c>
      <c r="P894" s="4" t="s">
        <v>20</v>
      </c>
      <c r="AA894" s="4" t="s">
        <v>227</v>
      </c>
      <c r="AB894" s="4">
        <v>0</v>
      </c>
      <c r="AH894" s="4">
        <v>0</v>
      </c>
      <c r="AI894" s="4" t="s">
        <v>33</v>
      </c>
      <c r="AJ894" s="4">
        <v>0</v>
      </c>
      <c r="AK894" s="4" t="s">
        <v>33</v>
      </c>
      <c r="AL894" s="4" t="s">
        <v>48</v>
      </c>
      <c r="AM894" s="4">
        <v>14</v>
      </c>
      <c r="AN894" s="3" t="s">
        <v>1533</v>
      </c>
    </row>
    <row r="895" spans="5:40" x14ac:dyDescent="0.3">
      <c r="E895" s="4" t="s">
        <v>169</v>
      </c>
      <c r="F895" s="4">
        <v>340</v>
      </c>
      <c r="H895" s="4">
        <v>273</v>
      </c>
      <c r="I895" s="4">
        <v>602</v>
      </c>
      <c r="K895" s="4">
        <v>235</v>
      </c>
      <c r="O895" s="4">
        <v>288</v>
      </c>
      <c r="P895" s="4" t="s">
        <v>21</v>
      </c>
      <c r="AA895" s="4" t="s">
        <v>21</v>
      </c>
      <c r="AB895" s="4">
        <v>1776</v>
      </c>
      <c r="AH895" s="4">
        <v>1791</v>
      </c>
      <c r="AI895" s="4" t="s">
        <v>33</v>
      </c>
      <c r="AJ895" s="4">
        <v>199</v>
      </c>
      <c r="AK895" s="4" t="s">
        <v>33</v>
      </c>
      <c r="AL895" s="4" t="s">
        <v>49</v>
      </c>
      <c r="AM895" s="4">
        <v>5</v>
      </c>
      <c r="AN895" s="3" t="s">
        <v>1562</v>
      </c>
    </row>
    <row r="896" spans="5:40" x14ac:dyDescent="0.3">
      <c r="E896" s="4" t="s">
        <v>170</v>
      </c>
      <c r="F896" s="4">
        <v>185</v>
      </c>
      <c r="H896" s="4">
        <v>196</v>
      </c>
      <c r="I896" s="4">
        <v>333</v>
      </c>
      <c r="K896" s="4">
        <v>123</v>
      </c>
      <c r="O896" s="4">
        <v>217</v>
      </c>
      <c r="P896" s="4" t="s">
        <v>26</v>
      </c>
      <c r="AA896" s="4" t="s">
        <v>26</v>
      </c>
      <c r="AB896" s="4">
        <v>1003</v>
      </c>
      <c r="AH896" s="4">
        <v>614</v>
      </c>
      <c r="AI896" s="4" t="s">
        <v>33</v>
      </c>
      <c r="AJ896" s="4">
        <v>83</v>
      </c>
      <c r="AK896" s="4" t="s">
        <v>33</v>
      </c>
      <c r="AL896" s="4" t="s">
        <v>50</v>
      </c>
      <c r="AM896" s="4">
        <v>0</v>
      </c>
      <c r="AN896" s="4" t="s">
        <v>5</v>
      </c>
    </row>
    <row r="897" spans="5:40" x14ac:dyDescent="0.3">
      <c r="E897" s="4" t="s">
        <v>23</v>
      </c>
      <c r="F897" s="4">
        <v>155</v>
      </c>
      <c r="H897" s="4">
        <v>1235</v>
      </c>
      <c r="I897" s="4">
        <v>269</v>
      </c>
      <c r="K897" s="4">
        <v>112</v>
      </c>
      <c r="O897" s="4">
        <v>71</v>
      </c>
      <c r="P897" s="4" t="s">
        <v>47</v>
      </c>
      <c r="AA897" s="4" t="s">
        <v>47</v>
      </c>
      <c r="AB897" s="4">
        <v>773</v>
      </c>
      <c r="AH897" s="4">
        <v>1177</v>
      </c>
      <c r="AI897" s="4" t="s">
        <v>33</v>
      </c>
      <c r="AJ897" s="4">
        <v>46</v>
      </c>
      <c r="AK897" s="4" t="s">
        <v>33</v>
      </c>
      <c r="AL897" s="4">
        <v>202</v>
      </c>
      <c r="AM897" s="4">
        <v>0</v>
      </c>
      <c r="AN897" s="4" t="s">
        <v>1535</v>
      </c>
    </row>
    <row r="898" spans="5:40" x14ac:dyDescent="0.3">
      <c r="E898" s="4" t="s">
        <v>171</v>
      </c>
      <c r="F898" s="4">
        <v>2733</v>
      </c>
      <c r="H898" s="4">
        <v>462</v>
      </c>
      <c r="I898" s="4">
        <v>1454</v>
      </c>
      <c r="K898" s="4">
        <v>0</v>
      </c>
      <c r="O898" s="4">
        <v>1358</v>
      </c>
      <c r="P898" s="4" t="s">
        <v>48</v>
      </c>
      <c r="AA898" s="4" t="s">
        <v>48</v>
      </c>
      <c r="AB898" s="4">
        <v>0</v>
      </c>
      <c r="AH898" s="4">
        <v>0</v>
      </c>
      <c r="AI898" s="4" t="s">
        <v>33</v>
      </c>
      <c r="AJ898" s="4">
        <v>37</v>
      </c>
      <c r="AK898" s="4" t="s">
        <v>33</v>
      </c>
      <c r="AL898" s="4">
        <v>73</v>
      </c>
      <c r="AM898" s="4">
        <v>9</v>
      </c>
      <c r="AN898" s="4" t="s">
        <v>318</v>
      </c>
    </row>
    <row r="899" spans="5:40" x14ac:dyDescent="0.3">
      <c r="E899" s="4" t="s">
        <v>172</v>
      </c>
      <c r="F899" s="4">
        <v>1021</v>
      </c>
      <c r="H899" s="4">
        <v>239</v>
      </c>
      <c r="I899" s="4">
        <v>525</v>
      </c>
      <c r="K899" s="4">
        <v>235</v>
      </c>
      <c r="O899" s="4">
        <v>387</v>
      </c>
      <c r="P899" s="4" t="s">
        <v>49</v>
      </c>
      <c r="AA899" s="4" t="s">
        <v>49</v>
      </c>
      <c r="AB899" s="4">
        <v>1788</v>
      </c>
      <c r="AH899" s="4">
        <v>1643</v>
      </c>
      <c r="AI899" s="4" t="s">
        <v>33</v>
      </c>
      <c r="AJ899" s="4">
        <v>0</v>
      </c>
      <c r="AK899" s="4" t="s">
        <v>33</v>
      </c>
      <c r="AL899" s="4">
        <v>45</v>
      </c>
      <c r="AM899" s="4">
        <v>0</v>
      </c>
      <c r="AN899" s="4" t="s">
        <v>1536</v>
      </c>
    </row>
    <row r="900" spans="5:40" x14ac:dyDescent="0.3">
      <c r="E900" s="4" t="s">
        <v>173</v>
      </c>
      <c r="F900" s="4">
        <v>608</v>
      </c>
      <c r="H900" s="4">
        <v>223</v>
      </c>
      <c r="I900" s="4">
        <v>314</v>
      </c>
      <c r="K900" s="4">
        <v>126</v>
      </c>
      <c r="O900" s="4">
        <v>292</v>
      </c>
      <c r="P900" s="4" t="s">
        <v>354</v>
      </c>
      <c r="AA900" s="4" t="s">
        <v>228</v>
      </c>
      <c r="AB900" s="4">
        <v>985</v>
      </c>
      <c r="AH900" s="4">
        <v>1145</v>
      </c>
      <c r="AI900" s="4">
        <v>0</v>
      </c>
      <c r="AJ900" s="4">
        <v>220</v>
      </c>
      <c r="AK900" s="4" t="s">
        <v>33</v>
      </c>
      <c r="AL900" s="4">
        <v>18</v>
      </c>
      <c r="AM900" s="4">
        <v>72</v>
      </c>
      <c r="AN900" s="4" t="s">
        <v>1537</v>
      </c>
    </row>
    <row r="901" spans="5:40" x14ac:dyDescent="0.3">
      <c r="E901" s="4" t="s">
        <v>174</v>
      </c>
      <c r="F901" s="4">
        <v>413</v>
      </c>
      <c r="H901" s="4">
        <v>0</v>
      </c>
      <c r="I901" s="4">
        <v>211</v>
      </c>
      <c r="K901" s="4">
        <v>109</v>
      </c>
      <c r="O901" s="4">
        <v>95</v>
      </c>
      <c r="P901" s="4" t="s">
        <v>21</v>
      </c>
      <c r="AA901" s="4">
        <v>1681</v>
      </c>
      <c r="AB901" s="4">
        <v>803</v>
      </c>
      <c r="AH901" s="4">
        <v>498</v>
      </c>
      <c r="AI901" s="4">
        <v>1063</v>
      </c>
      <c r="AJ901" s="4">
        <v>81</v>
      </c>
      <c r="AK901" s="4">
        <v>1945</v>
      </c>
      <c r="AL901" s="4">
        <v>10</v>
      </c>
      <c r="AM901" s="4">
        <v>15</v>
      </c>
      <c r="AN901" s="4" t="s">
        <v>9</v>
      </c>
    </row>
    <row r="902" spans="5:40" x14ac:dyDescent="0.3">
      <c r="E902" s="4" t="s">
        <v>175</v>
      </c>
      <c r="F902" s="4">
        <v>2733</v>
      </c>
      <c r="H902" s="4">
        <v>1236</v>
      </c>
      <c r="I902" s="4">
        <v>1454</v>
      </c>
      <c r="K902" s="4">
        <v>0</v>
      </c>
      <c r="O902" s="4">
        <v>1358</v>
      </c>
      <c r="P902" s="4" t="s">
        <v>26</v>
      </c>
      <c r="AA902" s="4">
        <v>697</v>
      </c>
      <c r="AB902" s="4">
        <v>0</v>
      </c>
      <c r="AH902" s="4">
        <v>0</v>
      </c>
      <c r="AI902" s="4">
        <v>757</v>
      </c>
      <c r="AJ902" s="4">
        <v>20</v>
      </c>
      <c r="AK902" s="4">
        <v>537</v>
      </c>
      <c r="AL902" s="4">
        <v>0</v>
      </c>
      <c r="AM902" s="4">
        <v>1</v>
      </c>
      <c r="AN902" s="4" t="s">
        <v>1538</v>
      </c>
    </row>
    <row r="903" spans="5:40" x14ac:dyDescent="0.3">
      <c r="E903" s="4" t="s">
        <v>23</v>
      </c>
      <c r="F903" s="4">
        <v>1028</v>
      </c>
      <c r="H903" s="4">
        <v>757</v>
      </c>
      <c r="I903" s="4">
        <v>519</v>
      </c>
      <c r="K903" s="4">
        <v>413</v>
      </c>
      <c r="O903" s="4">
        <v>393</v>
      </c>
      <c r="P903" s="4" t="s">
        <v>47</v>
      </c>
      <c r="AA903" s="4">
        <v>491</v>
      </c>
      <c r="AB903" s="4">
        <v>216</v>
      </c>
      <c r="AH903" s="4">
        <v>172</v>
      </c>
      <c r="AI903" s="4">
        <v>306</v>
      </c>
      <c r="AJ903" s="4">
        <v>0</v>
      </c>
      <c r="AK903" s="4">
        <v>376</v>
      </c>
      <c r="AL903" s="4">
        <v>202</v>
      </c>
      <c r="AM903" s="4">
        <v>14</v>
      </c>
      <c r="AN903" s="4" t="s">
        <v>292</v>
      </c>
    </row>
    <row r="904" spans="5:40" x14ac:dyDescent="0.3">
      <c r="E904" s="4" t="s">
        <v>176</v>
      </c>
      <c r="F904" s="4">
        <v>602</v>
      </c>
      <c r="H904" s="4">
        <v>479</v>
      </c>
      <c r="I904" s="4">
        <v>313</v>
      </c>
      <c r="K904" s="4">
        <v>222</v>
      </c>
      <c r="O904" s="4">
        <v>290</v>
      </c>
      <c r="P904" s="4" t="s">
        <v>48</v>
      </c>
      <c r="AA904" s="4">
        <v>206</v>
      </c>
      <c r="AB904" s="4">
        <v>118</v>
      </c>
      <c r="AH904" s="4">
        <v>82</v>
      </c>
      <c r="AI904" s="4">
        <v>0</v>
      </c>
      <c r="AJ904" s="4">
        <v>3</v>
      </c>
      <c r="AK904" s="4">
        <v>161</v>
      </c>
      <c r="AL904" s="4">
        <v>72</v>
      </c>
      <c r="AM904" s="4">
        <v>0</v>
      </c>
      <c r="AN904" s="4" t="s">
        <v>1539</v>
      </c>
    </row>
    <row r="905" spans="5:40" x14ac:dyDescent="0.3">
      <c r="E905" s="4" t="s">
        <v>177</v>
      </c>
      <c r="F905" s="4">
        <v>426</v>
      </c>
      <c r="H905" s="4">
        <v>0</v>
      </c>
      <c r="I905" s="4">
        <v>206</v>
      </c>
      <c r="K905" s="4">
        <v>191</v>
      </c>
      <c r="O905" s="4">
        <v>103</v>
      </c>
      <c r="P905" s="4" t="s">
        <v>49</v>
      </c>
      <c r="AA905" s="4">
        <v>1681</v>
      </c>
      <c r="AB905" s="4">
        <v>98</v>
      </c>
      <c r="AH905" s="4">
        <v>90</v>
      </c>
      <c r="AI905" s="4">
        <v>1060</v>
      </c>
      <c r="AJ905" s="4">
        <v>58</v>
      </c>
      <c r="AK905" s="4">
        <v>1924</v>
      </c>
      <c r="AL905" s="4">
        <v>46</v>
      </c>
      <c r="AM905" s="4">
        <v>110</v>
      </c>
      <c r="AN905" s="4" t="s">
        <v>1540</v>
      </c>
    </row>
    <row r="906" spans="5:40" x14ac:dyDescent="0.3">
      <c r="E906" s="4" t="s">
        <v>17</v>
      </c>
      <c r="F906" s="4">
        <v>847</v>
      </c>
      <c r="H906" s="4">
        <v>1215</v>
      </c>
      <c r="I906" s="4">
        <v>2082</v>
      </c>
      <c r="K906" s="4">
        <v>0</v>
      </c>
      <c r="O906" s="4">
        <v>1296</v>
      </c>
      <c r="P906" s="4" t="s">
        <v>355</v>
      </c>
      <c r="AA906" s="4">
        <v>700</v>
      </c>
      <c r="AB906" s="4">
        <v>0</v>
      </c>
      <c r="AH906" s="4">
        <v>0</v>
      </c>
      <c r="AI906" s="4">
        <v>746</v>
      </c>
      <c r="AJ906" s="4">
        <v>0</v>
      </c>
      <c r="AK906" s="4">
        <v>598</v>
      </c>
      <c r="AL906" s="4">
        <v>26</v>
      </c>
      <c r="AM906" s="4">
        <v>42</v>
      </c>
      <c r="AN906" s="4" t="s">
        <v>1541</v>
      </c>
    </row>
    <row r="907" spans="5:40" x14ac:dyDescent="0.3">
      <c r="E907" s="4" t="s">
        <v>178</v>
      </c>
      <c r="F907" s="4">
        <v>230</v>
      </c>
      <c r="H907" s="4">
        <v>720</v>
      </c>
      <c r="I907" s="4">
        <v>574</v>
      </c>
      <c r="K907" s="4">
        <v>408</v>
      </c>
      <c r="O907" s="4">
        <v>373</v>
      </c>
      <c r="P907" s="4">
        <v>931</v>
      </c>
      <c r="AA907" s="4">
        <v>499</v>
      </c>
      <c r="AB907" s="4">
        <v>215</v>
      </c>
      <c r="AH907" s="4">
        <v>174</v>
      </c>
      <c r="AI907" s="4">
        <v>314</v>
      </c>
      <c r="AJ907" s="4">
        <v>220</v>
      </c>
      <c r="AK907" s="4">
        <v>430</v>
      </c>
      <c r="AL907" s="4">
        <v>184</v>
      </c>
      <c r="AM907" s="4">
        <v>7</v>
      </c>
      <c r="AN907" s="4" t="s">
        <v>1542</v>
      </c>
    </row>
    <row r="908" spans="5:40" x14ac:dyDescent="0.3">
      <c r="E908" s="4" t="s">
        <v>19</v>
      </c>
      <c r="F908" s="4">
        <v>112</v>
      </c>
      <c r="H908" s="4">
        <v>495</v>
      </c>
      <c r="I908" s="4">
        <v>293</v>
      </c>
      <c r="K908" s="4">
        <v>228</v>
      </c>
      <c r="O908" s="4">
        <v>262</v>
      </c>
      <c r="P908" s="4">
        <v>343</v>
      </c>
      <c r="AA908" s="4">
        <v>201</v>
      </c>
      <c r="AB908" s="4">
        <v>121</v>
      </c>
      <c r="AH908" s="4">
        <v>104</v>
      </c>
      <c r="AI908" s="4">
        <v>0</v>
      </c>
      <c r="AJ908" s="4">
        <v>78</v>
      </c>
      <c r="AK908" s="4">
        <v>168</v>
      </c>
      <c r="AL908" s="4">
        <v>85</v>
      </c>
      <c r="AM908" s="4">
        <v>0</v>
      </c>
      <c r="AN908" s="4" t="s">
        <v>9</v>
      </c>
    </row>
    <row r="909" spans="5:40" x14ac:dyDescent="0.3">
      <c r="E909" s="4" t="s">
        <v>20</v>
      </c>
      <c r="F909" s="4">
        <v>118</v>
      </c>
      <c r="H909" s="4">
        <v>0</v>
      </c>
      <c r="I909" s="4">
        <v>281</v>
      </c>
      <c r="K909" s="4">
        <v>180</v>
      </c>
      <c r="O909" s="4">
        <v>111</v>
      </c>
      <c r="P909" s="4">
        <v>257</v>
      </c>
      <c r="AA909" s="4">
        <v>1989</v>
      </c>
      <c r="AB909" s="4">
        <v>94</v>
      </c>
      <c r="AH909" s="4">
        <v>70</v>
      </c>
      <c r="AI909" s="4">
        <v>150</v>
      </c>
      <c r="AJ909" s="4">
        <v>29</v>
      </c>
      <c r="AK909" s="4" t="s">
        <v>33</v>
      </c>
      <c r="AL909" s="4">
        <v>34</v>
      </c>
      <c r="AM909" s="4">
        <v>0</v>
      </c>
      <c r="AN909" s="4" t="s">
        <v>1543</v>
      </c>
    </row>
    <row r="910" spans="5:40" x14ac:dyDescent="0.3">
      <c r="E910" s="4" t="s">
        <v>21</v>
      </c>
      <c r="F910" s="4">
        <v>847</v>
      </c>
      <c r="H910" s="4">
        <v>445</v>
      </c>
      <c r="I910" s="4">
        <v>2082</v>
      </c>
      <c r="K910" s="4">
        <v>12941</v>
      </c>
      <c r="O910" s="4">
        <v>1296</v>
      </c>
      <c r="P910" s="4">
        <v>86</v>
      </c>
      <c r="AA910" s="4">
        <v>816</v>
      </c>
      <c r="AB910" s="4">
        <v>0</v>
      </c>
      <c r="AH910" s="4">
        <v>0</v>
      </c>
      <c r="AI910" s="4">
        <v>105</v>
      </c>
      <c r="AJ910" s="4">
        <v>49</v>
      </c>
      <c r="AK910" s="4" t="s">
        <v>33</v>
      </c>
      <c r="AL910" s="4">
        <v>13</v>
      </c>
      <c r="AM910" s="4">
        <v>35</v>
      </c>
      <c r="AN910" s="4" t="s">
        <v>1544</v>
      </c>
    </row>
    <row r="911" spans="5:40" x14ac:dyDescent="0.3">
      <c r="E911" s="4" t="s">
        <v>26</v>
      </c>
      <c r="F911" s="4">
        <v>230</v>
      </c>
      <c r="H911" s="4">
        <v>287</v>
      </c>
      <c r="I911" s="4">
        <v>570</v>
      </c>
      <c r="K911" s="4">
        <v>6969</v>
      </c>
      <c r="O911" s="4">
        <v>373</v>
      </c>
      <c r="P911" s="4">
        <v>931</v>
      </c>
      <c r="AA911" s="4">
        <v>534</v>
      </c>
      <c r="AB911" s="4">
        <v>1</v>
      </c>
      <c r="AH911" s="4">
        <v>25</v>
      </c>
      <c r="AI911" s="4">
        <v>45</v>
      </c>
      <c r="AJ911" s="4">
        <v>0</v>
      </c>
      <c r="AK911" s="4" t="s">
        <v>33</v>
      </c>
      <c r="AL911" s="4">
        <v>38</v>
      </c>
      <c r="AM911" s="4">
        <v>0</v>
      </c>
      <c r="AN911" s="4" t="s">
        <v>1545</v>
      </c>
    </row>
    <row r="912" spans="5:40" x14ac:dyDescent="0.3">
      <c r="E912" s="4" t="s">
        <v>47</v>
      </c>
      <c r="F912" s="4">
        <v>123</v>
      </c>
      <c r="H912" s="4">
        <v>158</v>
      </c>
      <c r="I912" s="4">
        <v>281</v>
      </c>
      <c r="K912" s="4">
        <v>3895</v>
      </c>
      <c r="O912" s="4">
        <v>257</v>
      </c>
      <c r="P912" s="4">
        <v>345</v>
      </c>
      <c r="AA912" s="4">
        <v>282</v>
      </c>
      <c r="AB912" s="4">
        <v>1</v>
      </c>
      <c r="AH912" s="4">
        <v>12</v>
      </c>
      <c r="AI912" s="4">
        <v>0</v>
      </c>
      <c r="AJ912" s="4">
        <v>156</v>
      </c>
      <c r="AK912" s="4" t="s">
        <v>33</v>
      </c>
      <c r="AL912" s="4">
        <v>0</v>
      </c>
      <c r="AM912" s="4">
        <v>110</v>
      </c>
      <c r="AN912" s="4" t="s">
        <v>9</v>
      </c>
    </row>
    <row r="913" spans="5:40" x14ac:dyDescent="0.3">
      <c r="E913" s="4" t="s">
        <v>48</v>
      </c>
      <c r="F913" s="4">
        <v>107</v>
      </c>
      <c r="H913" s="4">
        <v>0</v>
      </c>
      <c r="I913" s="4">
        <v>289</v>
      </c>
      <c r="K913" s="4">
        <v>3074</v>
      </c>
      <c r="O913" s="4">
        <v>116</v>
      </c>
      <c r="P913" s="4">
        <v>262</v>
      </c>
      <c r="AA913" s="4">
        <v>1989</v>
      </c>
      <c r="AB913" s="4">
        <v>0</v>
      </c>
      <c r="AH913" s="4">
        <v>13</v>
      </c>
      <c r="AI913" s="4">
        <v>150</v>
      </c>
      <c r="AJ913" s="4">
        <v>58</v>
      </c>
      <c r="AK913" s="4" t="s">
        <v>33</v>
      </c>
      <c r="AL913" s="4">
        <v>184</v>
      </c>
      <c r="AM913" s="4">
        <v>35</v>
      </c>
      <c r="AN913" s="4" t="s">
        <v>1546</v>
      </c>
    </row>
    <row r="914" spans="5:40" x14ac:dyDescent="0.3">
      <c r="E914" s="4" t="s">
        <v>49</v>
      </c>
      <c r="F914" s="4">
        <v>342</v>
      </c>
      <c r="H914" s="4">
        <v>430</v>
      </c>
      <c r="I914" s="4">
        <v>1394</v>
      </c>
      <c r="K914" s="4">
        <v>12941</v>
      </c>
      <c r="O914" s="4">
        <v>3253</v>
      </c>
      <c r="P914" s="4">
        <v>83</v>
      </c>
      <c r="AA914" s="4">
        <v>819</v>
      </c>
      <c r="AB914" s="4">
        <v>0</v>
      </c>
      <c r="AH914" s="4">
        <v>0</v>
      </c>
      <c r="AI914" s="4">
        <v>105</v>
      </c>
      <c r="AJ914" s="4">
        <v>12</v>
      </c>
      <c r="AK914" s="4" t="s">
        <v>33</v>
      </c>
      <c r="AL914" s="4">
        <v>78</v>
      </c>
      <c r="AM914" s="4">
        <v>8</v>
      </c>
      <c r="AN914" s="4" t="s">
        <v>1547</v>
      </c>
    </row>
    <row r="915" spans="5:40" x14ac:dyDescent="0.3">
      <c r="E915" s="4" t="s">
        <v>59</v>
      </c>
      <c r="F915" s="4">
        <v>86</v>
      </c>
      <c r="H915" s="4">
        <v>255</v>
      </c>
      <c r="I915" s="4">
        <v>332</v>
      </c>
      <c r="K915" s="4">
        <v>6951</v>
      </c>
      <c r="O915" s="4">
        <v>1015</v>
      </c>
      <c r="P915" s="4">
        <v>916</v>
      </c>
      <c r="AA915" s="4">
        <v>535</v>
      </c>
      <c r="AB915" s="4">
        <v>1</v>
      </c>
      <c r="AH915" s="4">
        <v>25</v>
      </c>
      <c r="AI915" s="4">
        <v>45</v>
      </c>
      <c r="AJ915" s="4">
        <v>1</v>
      </c>
      <c r="AK915" s="4" t="s">
        <v>33</v>
      </c>
      <c r="AL915" s="4">
        <v>41</v>
      </c>
      <c r="AM915" s="4">
        <v>27</v>
      </c>
      <c r="AN915" s="4" t="s">
        <v>9</v>
      </c>
    </row>
    <row r="916" spans="5:40" x14ac:dyDescent="0.3">
      <c r="E916" s="4">
        <v>559</v>
      </c>
      <c r="F916" s="4">
        <v>59</v>
      </c>
      <c r="H916" s="4">
        <v>175</v>
      </c>
      <c r="I916" s="4">
        <v>176</v>
      </c>
      <c r="K916" s="4">
        <v>4033</v>
      </c>
      <c r="O916" s="4">
        <v>733</v>
      </c>
      <c r="P916" s="4">
        <v>268</v>
      </c>
      <c r="AA916" s="4">
        <v>284</v>
      </c>
      <c r="AB916" s="4">
        <v>1</v>
      </c>
      <c r="AH916" s="4">
        <v>15</v>
      </c>
      <c r="AI916" s="4">
        <v>0</v>
      </c>
      <c r="AJ916" s="4">
        <v>1</v>
      </c>
      <c r="AK916" s="4" t="s">
        <v>33</v>
      </c>
      <c r="AL916" s="4">
        <v>37</v>
      </c>
      <c r="AM916" s="4">
        <v>0</v>
      </c>
      <c r="AN916" s="4" t="s">
        <v>1548</v>
      </c>
    </row>
    <row r="917" spans="5:40" x14ac:dyDescent="0.3">
      <c r="E917" s="4">
        <v>141</v>
      </c>
      <c r="F917" s="4">
        <v>27</v>
      </c>
      <c r="H917" s="4">
        <v>0</v>
      </c>
      <c r="I917" s="4">
        <v>156</v>
      </c>
      <c r="K917" s="4">
        <v>2918</v>
      </c>
      <c r="O917" s="4">
        <v>282</v>
      </c>
      <c r="P917" s="4">
        <v>183</v>
      </c>
      <c r="AA917" s="4">
        <v>1730</v>
      </c>
      <c r="AB917" s="4">
        <v>0</v>
      </c>
      <c r="AH917" s="4">
        <v>10</v>
      </c>
      <c r="AI917" s="4">
        <v>1</v>
      </c>
      <c r="AJ917" s="4">
        <v>44</v>
      </c>
      <c r="AK917" s="4" t="s">
        <v>33</v>
      </c>
      <c r="AL917" s="4">
        <v>212</v>
      </c>
      <c r="AM917" s="4">
        <v>75</v>
      </c>
      <c r="AN917" s="4" t="s">
        <v>9</v>
      </c>
    </row>
    <row r="918" spans="5:40" ht="18" x14ac:dyDescent="0.35">
      <c r="E918" s="4">
        <v>90</v>
      </c>
      <c r="F918" s="4">
        <v>342</v>
      </c>
      <c r="H918" s="4">
        <v>457</v>
      </c>
      <c r="I918" s="4">
        <v>1394</v>
      </c>
      <c r="K918" s="1" t="s">
        <v>0</v>
      </c>
      <c r="O918" s="4">
        <v>3253</v>
      </c>
      <c r="P918" s="4">
        <v>85</v>
      </c>
      <c r="AA918" s="4">
        <v>661</v>
      </c>
      <c r="AB918" s="4">
        <v>13359</v>
      </c>
      <c r="AH918" s="4">
        <v>13964</v>
      </c>
      <c r="AI918" s="4">
        <v>0</v>
      </c>
      <c r="AJ918" s="4">
        <v>0</v>
      </c>
      <c r="AK918" s="4" t="s">
        <v>33</v>
      </c>
      <c r="AL918" s="4">
        <v>62</v>
      </c>
      <c r="AM918" s="4">
        <v>27</v>
      </c>
      <c r="AN918" s="4" t="s">
        <v>1549</v>
      </c>
    </row>
    <row r="919" spans="5:40" ht="18" x14ac:dyDescent="0.35">
      <c r="E919" s="4">
        <v>51</v>
      </c>
      <c r="F919" s="4">
        <v>86</v>
      </c>
      <c r="H919" s="4">
        <v>247</v>
      </c>
      <c r="I919" s="4">
        <v>330</v>
      </c>
      <c r="K919" s="2">
        <v>41219</v>
      </c>
      <c r="O919" s="4">
        <v>1025</v>
      </c>
      <c r="P919" s="4">
        <v>916</v>
      </c>
      <c r="AA919" s="4">
        <v>454</v>
      </c>
      <c r="AB919" s="4">
        <v>6253</v>
      </c>
      <c r="AH919" s="4">
        <v>7675</v>
      </c>
      <c r="AI919" s="4">
        <v>1</v>
      </c>
      <c r="AJ919" s="4">
        <v>156</v>
      </c>
      <c r="AK919" s="4" t="s">
        <v>33</v>
      </c>
      <c r="AL919" s="4">
        <v>33</v>
      </c>
      <c r="AM919" s="4">
        <v>4</v>
      </c>
      <c r="AN919" s="4" t="s">
        <v>1550</v>
      </c>
    </row>
    <row r="920" spans="5:40" ht="18" x14ac:dyDescent="0.35">
      <c r="E920" s="4">
        <v>4075</v>
      </c>
      <c r="F920" s="4">
        <v>57</v>
      </c>
      <c r="H920" s="4">
        <v>210</v>
      </c>
      <c r="I920" s="4">
        <v>177</v>
      </c>
      <c r="K920" s="1" t="s">
        <v>1</v>
      </c>
      <c r="O920" s="4">
        <v>731</v>
      </c>
      <c r="P920" s="4">
        <v>267</v>
      </c>
      <c r="AA920" s="4">
        <v>207</v>
      </c>
      <c r="AB920" s="4">
        <v>3414</v>
      </c>
      <c r="AH920" s="4">
        <v>2650</v>
      </c>
      <c r="AI920" s="4">
        <v>0</v>
      </c>
      <c r="AJ920" s="4">
        <v>56</v>
      </c>
      <c r="AK920" s="4" t="s">
        <v>33</v>
      </c>
      <c r="AL920" s="4">
        <v>8</v>
      </c>
      <c r="AM920" s="4">
        <v>0</v>
      </c>
      <c r="AN920" s="4" t="s">
        <v>1551</v>
      </c>
    </row>
    <row r="921" spans="5:40" x14ac:dyDescent="0.3">
      <c r="E921" s="4">
        <v>1594</v>
      </c>
      <c r="F921" s="4">
        <v>29</v>
      </c>
      <c r="H921" s="4">
        <v>0</v>
      </c>
      <c r="I921" s="4">
        <v>153</v>
      </c>
      <c r="K921" s="3" t="s">
        <v>2</v>
      </c>
      <c r="O921" s="4">
        <v>294</v>
      </c>
      <c r="P921" s="4">
        <v>177</v>
      </c>
      <c r="AA921" s="4">
        <v>1730</v>
      </c>
      <c r="AB921" s="4">
        <v>2839</v>
      </c>
      <c r="AH921" s="4">
        <v>5025</v>
      </c>
      <c r="AI921" s="4">
        <v>1</v>
      </c>
      <c r="AJ921" s="4">
        <v>17</v>
      </c>
      <c r="AK921" s="4">
        <v>180</v>
      </c>
      <c r="AL921" s="4">
        <v>21</v>
      </c>
      <c r="AM921" s="4">
        <v>1</v>
      </c>
      <c r="AN921" s="4" t="s">
        <v>11</v>
      </c>
    </row>
    <row r="922" spans="5:40" x14ac:dyDescent="0.3">
      <c r="E922" s="4">
        <v>1174</v>
      </c>
      <c r="F922" s="4">
        <v>1024</v>
      </c>
      <c r="H922" s="4">
        <v>452</v>
      </c>
      <c r="I922" s="4">
        <v>3227</v>
      </c>
      <c r="K922" s="3" t="s">
        <v>412</v>
      </c>
      <c r="O922" s="4">
        <v>1849</v>
      </c>
      <c r="P922" s="4">
        <v>90</v>
      </c>
      <c r="AA922" s="4">
        <v>666</v>
      </c>
      <c r="AB922" s="4">
        <v>13359</v>
      </c>
      <c r="AH922" s="4">
        <v>13964</v>
      </c>
      <c r="AI922" s="4">
        <v>0</v>
      </c>
      <c r="AJ922" s="4">
        <v>39</v>
      </c>
      <c r="AK922" s="4">
        <v>69</v>
      </c>
      <c r="AL922" s="4">
        <v>0</v>
      </c>
      <c r="AM922" s="4">
        <v>22</v>
      </c>
      <c r="AN922" s="4" t="s">
        <v>1552</v>
      </c>
    </row>
    <row r="923" spans="5:40" x14ac:dyDescent="0.3">
      <c r="E923" s="4">
        <v>420</v>
      </c>
      <c r="F923" s="4">
        <v>366</v>
      </c>
      <c r="H923" s="4">
        <v>237</v>
      </c>
      <c r="I923" s="4">
        <v>970</v>
      </c>
      <c r="K923" s="3" t="s">
        <v>374</v>
      </c>
      <c r="O923" s="4">
        <v>410</v>
      </c>
      <c r="P923" s="4">
        <v>1249</v>
      </c>
      <c r="AA923" s="4">
        <v>454</v>
      </c>
      <c r="AB923" s="4">
        <v>6288</v>
      </c>
      <c r="AH923" s="4">
        <v>7249</v>
      </c>
      <c r="AI923" s="4">
        <v>1</v>
      </c>
      <c r="AJ923" s="4">
        <v>0</v>
      </c>
      <c r="AK923" s="4">
        <v>48</v>
      </c>
      <c r="AL923" s="4">
        <v>212</v>
      </c>
      <c r="AM923" s="4">
        <v>0</v>
      </c>
      <c r="AN923" s="4" t="s">
        <v>9</v>
      </c>
    </row>
    <row r="924" spans="5:40" x14ac:dyDescent="0.3">
      <c r="E924" s="4">
        <v>1299</v>
      </c>
      <c r="F924" s="4">
        <v>181</v>
      </c>
      <c r="H924" s="4">
        <v>215</v>
      </c>
      <c r="I924" s="4">
        <v>540</v>
      </c>
      <c r="K924" s="4" t="s">
        <v>5</v>
      </c>
      <c r="O924" s="4">
        <v>292</v>
      </c>
      <c r="P924" s="4">
        <v>386</v>
      </c>
      <c r="AA924" s="4">
        <v>212</v>
      </c>
      <c r="AB924" s="4">
        <v>3417</v>
      </c>
      <c r="AH924" s="4">
        <v>5000</v>
      </c>
      <c r="AI924" s="4">
        <v>11982</v>
      </c>
      <c r="AJ924" s="4">
        <v>52</v>
      </c>
      <c r="AK924" s="4">
        <v>21</v>
      </c>
      <c r="AL924" s="4">
        <v>59</v>
      </c>
      <c r="AM924" s="4">
        <v>75</v>
      </c>
      <c r="AN924" s="4" t="s">
        <v>1553</v>
      </c>
    </row>
    <row r="925" spans="5:40" x14ac:dyDescent="0.3">
      <c r="E925" s="4">
        <v>497</v>
      </c>
      <c r="F925" s="4">
        <v>185</v>
      </c>
      <c r="H925" s="4">
        <v>12894</v>
      </c>
      <c r="I925" s="4">
        <v>430</v>
      </c>
      <c r="K925" s="4" t="s">
        <v>413</v>
      </c>
      <c r="O925" s="4">
        <v>118</v>
      </c>
      <c r="P925" s="4">
        <v>249</v>
      </c>
      <c r="AA925" s="4">
        <v>1750</v>
      </c>
      <c r="AB925" s="4">
        <v>2871</v>
      </c>
      <c r="AH925" s="4">
        <v>2249</v>
      </c>
      <c r="AI925" s="4">
        <v>4503</v>
      </c>
      <c r="AJ925" s="4">
        <v>24</v>
      </c>
      <c r="AK925" s="4" t="s">
        <v>33</v>
      </c>
      <c r="AL925" s="4">
        <v>26</v>
      </c>
      <c r="AM925" s="4">
        <v>25</v>
      </c>
      <c r="AN925" s="4" t="s">
        <v>1554</v>
      </c>
    </row>
    <row r="926" spans="5:40" ht="18" x14ac:dyDescent="0.35">
      <c r="E926" s="4">
        <v>385</v>
      </c>
      <c r="F926" s="4">
        <v>1024</v>
      </c>
      <c r="H926" s="4">
        <v>6705</v>
      </c>
      <c r="I926" s="4">
        <v>3227</v>
      </c>
      <c r="K926" s="4" t="s">
        <v>414</v>
      </c>
      <c r="O926" s="4">
        <v>1849</v>
      </c>
      <c r="P926" s="4">
        <v>137</v>
      </c>
      <c r="AA926" s="4">
        <v>681</v>
      </c>
      <c r="AB926" s="1" t="s">
        <v>0</v>
      </c>
      <c r="AH926" s="1" t="s">
        <v>0</v>
      </c>
      <c r="AI926" s="4">
        <v>3185</v>
      </c>
      <c r="AJ926" s="4">
        <v>3</v>
      </c>
      <c r="AK926" s="4" t="s">
        <v>33</v>
      </c>
      <c r="AL926" s="4">
        <v>33</v>
      </c>
      <c r="AM926" s="4">
        <v>8</v>
      </c>
      <c r="AN926" s="4" t="s">
        <v>23</v>
      </c>
    </row>
    <row r="927" spans="5:40" ht="18" x14ac:dyDescent="0.35">
      <c r="E927" s="4">
        <v>112</v>
      </c>
      <c r="F927" s="4">
        <v>364</v>
      </c>
      <c r="H927" s="4">
        <v>4057</v>
      </c>
      <c r="I927" s="4">
        <v>960</v>
      </c>
      <c r="K927" s="4" t="s">
        <v>415</v>
      </c>
      <c r="O927" s="4">
        <v>418</v>
      </c>
      <c r="P927" s="4">
        <v>1249</v>
      </c>
      <c r="AA927" s="4">
        <v>458</v>
      </c>
      <c r="AB927" s="2">
        <v>41219</v>
      </c>
      <c r="AH927" s="2">
        <v>41219</v>
      </c>
      <c r="AI927" s="4">
        <v>1318</v>
      </c>
      <c r="AJ927" s="4">
        <v>2</v>
      </c>
      <c r="AK927" s="4" t="s">
        <v>33</v>
      </c>
      <c r="AL927" s="4">
        <v>280</v>
      </c>
      <c r="AM927" s="4">
        <v>17</v>
      </c>
      <c r="AN927" s="4" t="s">
        <v>1555</v>
      </c>
    </row>
    <row r="928" spans="5:40" ht="18" x14ac:dyDescent="0.35">
      <c r="E928" s="4">
        <v>1974</v>
      </c>
      <c r="F928" s="4">
        <v>175</v>
      </c>
      <c r="H928" s="4">
        <v>2648</v>
      </c>
      <c r="I928" s="4">
        <v>531</v>
      </c>
      <c r="K928" s="4" t="s">
        <v>416</v>
      </c>
      <c r="O928" s="4">
        <v>295</v>
      </c>
      <c r="P928" s="4">
        <v>382</v>
      </c>
      <c r="AA928" s="4">
        <v>223</v>
      </c>
      <c r="AB928" s="1" t="s">
        <v>1</v>
      </c>
      <c r="AH928" s="1" t="s">
        <v>1</v>
      </c>
      <c r="AI928" s="4">
        <v>11982</v>
      </c>
      <c r="AJ928" s="4">
        <v>0</v>
      </c>
      <c r="AK928" s="4" t="s">
        <v>33</v>
      </c>
      <c r="AL928" s="4">
        <v>96</v>
      </c>
      <c r="AM928" s="4">
        <v>0</v>
      </c>
      <c r="AN928" s="4" t="s">
        <v>1556</v>
      </c>
    </row>
    <row r="929" spans="5:40" x14ac:dyDescent="0.3">
      <c r="E929" s="4">
        <v>631</v>
      </c>
      <c r="F929" s="4">
        <v>189</v>
      </c>
      <c r="H929" s="4">
        <v>12894</v>
      </c>
      <c r="I929" s="4">
        <v>429</v>
      </c>
      <c r="K929" s="4" t="s">
        <v>17</v>
      </c>
      <c r="O929" s="4">
        <v>123</v>
      </c>
      <c r="P929" s="4">
        <v>229</v>
      </c>
      <c r="AA929" s="4">
        <v>1750</v>
      </c>
      <c r="AB929" s="3" t="s">
        <v>2</v>
      </c>
      <c r="AH929" s="3" t="s">
        <v>621</v>
      </c>
      <c r="AI929" s="4">
        <v>4492</v>
      </c>
      <c r="AJ929" s="4">
        <v>19</v>
      </c>
      <c r="AK929" s="4">
        <v>200</v>
      </c>
      <c r="AL929" s="4">
        <v>7</v>
      </c>
      <c r="AM929" s="4">
        <v>1137</v>
      </c>
      <c r="AN929" s="4" t="s">
        <v>17</v>
      </c>
    </row>
    <row r="930" spans="5:40" x14ac:dyDescent="0.3">
      <c r="E930" s="4">
        <v>442</v>
      </c>
      <c r="F930" s="4">
        <v>1099</v>
      </c>
      <c r="H930" s="4">
        <v>6578</v>
      </c>
      <c r="I930" s="4">
        <v>2540</v>
      </c>
      <c r="K930" s="4" t="s">
        <v>417</v>
      </c>
      <c r="O930" s="4">
        <v>1250</v>
      </c>
      <c r="P930" s="4">
        <v>153</v>
      </c>
      <c r="AA930" s="4">
        <v>684</v>
      </c>
      <c r="AB930" s="3" t="s">
        <v>854</v>
      </c>
      <c r="AH930" s="3" t="s">
        <v>1040</v>
      </c>
      <c r="AI930" s="4">
        <v>3142</v>
      </c>
      <c r="AJ930" s="4">
        <v>0</v>
      </c>
      <c r="AK930" s="4">
        <v>77</v>
      </c>
      <c r="AL930" s="4">
        <v>9</v>
      </c>
      <c r="AM930" s="4">
        <v>471</v>
      </c>
      <c r="AN930" s="4" t="s">
        <v>1557</v>
      </c>
    </row>
    <row r="931" spans="5:40" x14ac:dyDescent="0.3">
      <c r="E931" s="4">
        <v>189</v>
      </c>
      <c r="F931" s="4">
        <v>353</v>
      </c>
      <c r="H931" s="4">
        <v>3710</v>
      </c>
      <c r="I931" s="4">
        <v>738</v>
      </c>
      <c r="K931" s="4" t="s">
        <v>418</v>
      </c>
      <c r="O931" s="4">
        <v>329</v>
      </c>
      <c r="P931" s="4">
        <v>1368</v>
      </c>
      <c r="AA931" s="4">
        <v>458</v>
      </c>
      <c r="AB931" s="3" t="s">
        <v>232</v>
      </c>
      <c r="AH931" s="3" t="s">
        <v>54</v>
      </c>
      <c r="AI931" s="4">
        <v>1350</v>
      </c>
      <c r="AJ931" s="4">
        <v>52</v>
      </c>
      <c r="AK931" s="4">
        <v>53</v>
      </c>
      <c r="AL931" s="4">
        <v>80</v>
      </c>
      <c r="AM931" s="4">
        <v>81</v>
      </c>
      <c r="AN931" s="4" t="s">
        <v>19</v>
      </c>
    </row>
    <row r="932" spans="5:40" ht="18" x14ac:dyDescent="0.35">
      <c r="E932" s="4">
        <v>556</v>
      </c>
      <c r="F932" s="4">
        <v>244</v>
      </c>
      <c r="H932" s="4">
        <v>2868</v>
      </c>
      <c r="I932" s="4">
        <v>434</v>
      </c>
      <c r="K932" s="4" t="s">
        <v>419</v>
      </c>
      <c r="O932" s="4">
        <v>245</v>
      </c>
      <c r="P932" s="4">
        <v>375</v>
      </c>
      <c r="AA932" s="4">
        <v>226</v>
      </c>
      <c r="AB932" s="4" t="s">
        <v>5</v>
      </c>
      <c r="AH932" s="4" t="s">
        <v>5</v>
      </c>
      <c r="AI932" s="1" t="s">
        <v>0</v>
      </c>
      <c r="AJ932" s="4">
        <v>24</v>
      </c>
      <c r="AK932" s="4">
        <v>24</v>
      </c>
      <c r="AL932" s="4">
        <v>0</v>
      </c>
      <c r="AM932" s="4">
        <v>15</v>
      </c>
      <c r="AN932" s="4" t="s">
        <v>20</v>
      </c>
    </row>
    <row r="933" spans="5:40" ht="18" x14ac:dyDescent="0.35">
      <c r="E933" s="4">
        <v>214</v>
      </c>
      <c r="F933" s="4">
        <v>109</v>
      </c>
      <c r="H933" s="1" t="s">
        <v>0</v>
      </c>
      <c r="I933" s="4">
        <v>304</v>
      </c>
      <c r="K933" s="4" t="s">
        <v>420</v>
      </c>
      <c r="O933" s="4">
        <v>84</v>
      </c>
      <c r="P933" s="4">
        <v>231</v>
      </c>
      <c r="AA933" s="4">
        <v>1557</v>
      </c>
      <c r="AB933" s="4" t="s">
        <v>855</v>
      </c>
      <c r="AH933" s="4" t="s">
        <v>1041</v>
      </c>
      <c r="AI933" s="2">
        <v>41219</v>
      </c>
      <c r="AJ933" s="4">
        <v>6</v>
      </c>
      <c r="AK933" s="4" t="s">
        <v>33</v>
      </c>
      <c r="AL933" s="4">
        <v>280</v>
      </c>
      <c r="AM933" s="4">
        <v>39</v>
      </c>
      <c r="AN933" s="4" t="s">
        <v>21</v>
      </c>
    </row>
    <row r="934" spans="5:40" ht="18" x14ac:dyDescent="0.35">
      <c r="E934" s="4">
        <v>141</v>
      </c>
      <c r="F934" s="4">
        <v>1099</v>
      </c>
      <c r="H934" s="2">
        <v>41219</v>
      </c>
      <c r="I934" s="4">
        <v>2540</v>
      </c>
      <c r="K934" s="4" t="s">
        <v>421</v>
      </c>
      <c r="O934" s="4">
        <v>1250</v>
      </c>
      <c r="P934" s="4">
        <v>144</v>
      </c>
      <c r="AA934" s="4">
        <v>587</v>
      </c>
      <c r="AB934" s="4" t="s">
        <v>9</v>
      </c>
      <c r="AH934" s="4" t="s">
        <v>1042</v>
      </c>
      <c r="AI934" s="1" t="s">
        <v>1</v>
      </c>
      <c r="AJ934" s="4">
        <v>18</v>
      </c>
      <c r="AK934" s="4" t="s">
        <v>33</v>
      </c>
      <c r="AL934" s="4">
        <v>90</v>
      </c>
      <c r="AM934" s="4">
        <v>333</v>
      </c>
      <c r="AN934" s="4" t="s">
        <v>26</v>
      </c>
    </row>
    <row r="935" spans="5:40" ht="18" x14ac:dyDescent="0.35">
      <c r="E935" s="4">
        <v>73</v>
      </c>
      <c r="F935" s="4">
        <v>356</v>
      </c>
      <c r="H935" s="1" t="s">
        <v>1</v>
      </c>
      <c r="I935" s="4">
        <v>731</v>
      </c>
      <c r="K935" s="4" t="s">
        <v>17</v>
      </c>
      <c r="O935" s="4">
        <v>332</v>
      </c>
      <c r="P935" s="4">
        <v>1368</v>
      </c>
      <c r="AA935" s="4">
        <v>420</v>
      </c>
      <c r="AB935" s="4" t="s">
        <v>856</v>
      </c>
      <c r="AH935" s="4" t="s">
        <v>1043</v>
      </c>
      <c r="AI935" s="3" t="s">
        <v>2</v>
      </c>
      <c r="AJ935" s="4">
        <v>0</v>
      </c>
      <c r="AK935" s="4" t="s">
        <v>33</v>
      </c>
      <c r="AL935" s="4">
        <v>46</v>
      </c>
      <c r="AM935" s="4">
        <v>3</v>
      </c>
      <c r="AN935" s="4" t="s">
        <v>47</v>
      </c>
    </row>
    <row r="936" spans="5:40" x14ac:dyDescent="0.3">
      <c r="E936" s="4">
        <v>349</v>
      </c>
      <c r="F936" s="4">
        <v>252</v>
      </c>
      <c r="H936" s="3" t="s">
        <v>2</v>
      </c>
      <c r="I936" s="4">
        <v>415</v>
      </c>
      <c r="K936" s="4" t="s">
        <v>422</v>
      </c>
      <c r="O936" s="4">
        <v>248</v>
      </c>
      <c r="P936" s="4">
        <v>374</v>
      </c>
      <c r="AA936" s="4">
        <v>167</v>
      </c>
      <c r="AB936" s="4" t="s">
        <v>857</v>
      </c>
      <c r="AH936" s="4" t="s">
        <v>1044</v>
      </c>
      <c r="AI936" s="3" t="s">
        <v>1086</v>
      </c>
      <c r="AJ936" s="4">
        <v>170</v>
      </c>
      <c r="AK936" s="4" t="s">
        <v>33</v>
      </c>
      <c r="AL936" s="4">
        <v>44</v>
      </c>
      <c r="AM936" s="4">
        <v>1137</v>
      </c>
      <c r="AN936" s="4" t="s">
        <v>48</v>
      </c>
    </row>
    <row r="937" spans="5:40" x14ac:dyDescent="0.3">
      <c r="E937" s="4">
        <v>135</v>
      </c>
      <c r="F937" s="4">
        <v>104</v>
      </c>
      <c r="H937" s="3" t="s">
        <v>315</v>
      </c>
      <c r="I937" s="4">
        <v>316</v>
      </c>
      <c r="K937" s="4" t="s">
        <v>19</v>
      </c>
      <c r="O937" s="4">
        <v>84</v>
      </c>
      <c r="P937" s="4">
        <v>225</v>
      </c>
      <c r="AA937" s="4">
        <v>1557</v>
      </c>
      <c r="AB937" s="4" t="s">
        <v>858</v>
      </c>
      <c r="AH937" s="4" t="s">
        <v>1045</v>
      </c>
      <c r="AI937" s="3" t="s">
        <v>1113</v>
      </c>
      <c r="AJ937" s="4">
        <v>94</v>
      </c>
      <c r="AK937" s="4">
        <v>141</v>
      </c>
      <c r="AL937" s="4">
        <v>1033</v>
      </c>
      <c r="AM937" s="4">
        <v>443</v>
      </c>
      <c r="AN937" s="4" t="s">
        <v>49</v>
      </c>
    </row>
    <row r="938" spans="5:40" x14ac:dyDescent="0.3">
      <c r="E938" s="4">
        <v>74</v>
      </c>
      <c r="F938" s="4">
        <v>902</v>
      </c>
      <c r="H938" s="3" t="s">
        <v>356</v>
      </c>
      <c r="I938" s="4">
        <v>0</v>
      </c>
      <c r="K938" s="4" t="s">
        <v>20</v>
      </c>
      <c r="O938" s="4">
        <v>0</v>
      </c>
      <c r="P938" s="4">
        <v>149</v>
      </c>
      <c r="AA938" s="4">
        <v>591</v>
      </c>
      <c r="AB938" s="4" t="s">
        <v>859</v>
      </c>
      <c r="AH938" s="4" t="s">
        <v>1046</v>
      </c>
      <c r="AI938" s="4" t="s">
        <v>5</v>
      </c>
      <c r="AJ938" s="4">
        <v>16</v>
      </c>
      <c r="AK938" s="4">
        <v>67</v>
      </c>
      <c r="AL938" s="4">
        <v>548</v>
      </c>
      <c r="AM938" s="4">
        <v>267</v>
      </c>
      <c r="AN938" s="4" t="s">
        <v>52</v>
      </c>
    </row>
    <row r="939" spans="5:40" x14ac:dyDescent="0.3">
      <c r="E939" s="4">
        <v>61</v>
      </c>
      <c r="F939" s="4">
        <v>222</v>
      </c>
      <c r="H939" s="4" t="s">
        <v>5</v>
      </c>
      <c r="I939" s="4">
        <v>868</v>
      </c>
      <c r="K939" s="4" t="s">
        <v>21</v>
      </c>
      <c r="O939" s="4">
        <v>922</v>
      </c>
      <c r="P939" s="4">
        <v>1625</v>
      </c>
      <c r="AA939" s="4">
        <v>418</v>
      </c>
      <c r="AB939" s="4" t="s">
        <v>860</v>
      </c>
      <c r="AH939" s="4" t="s">
        <v>1047</v>
      </c>
      <c r="AI939" s="4" t="s">
        <v>1088</v>
      </c>
      <c r="AJ939" s="4">
        <v>3</v>
      </c>
      <c r="AK939" s="4">
        <v>51</v>
      </c>
      <c r="AL939" s="4">
        <v>169</v>
      </c>
      <c r="AM939" s="4">
        <v>173</v>
      </c>
      <c r="AN939" s="4" t="s">
        <v>21</v>
      </c>
    </row>
    <row r="940" spans="5:40" x14ac:dyDescent="0.3">
      <c r="E940" s="4">
        <v>1087</v>
      </c>
      <c r="F940" s="4">
        <v>150</v>
      </c>
      <c r="H940" s="4" t="s">
        <v>316</v>
      </c>
      <c r="I940" s="4">
        <v>472</v>
      </c>
      <c r="K940" s="4" t="s">
        <v>26</v>
      </c>
      <c r="O940" s="4">
        <v>667</v>
      </c>
      <c r="P940" s="4">
        <v>358</v>
      </c>
      <c r="AA940" s="4">
        <v>173</v>
      </c>
      <c r="AB940" s="4" t="s">
        <v>861</v>
      </c>
      <c r="AH940" s="4" t="s">
        <v>1048</v>
      </c>
      <c r="AI940" s="4" t="s">
        <v>9</v>
      </c>
      <c r="AJ940" s="4">
        <v>1</v>
      </c>
      <c r="AK940" s="4">
        <v>16</v>
      </c>
      <c r="AL940" s="4">
        <v>40</v>
      </c>
      <c r="AM940" s="4">
        <v>3</v>
      </c>
      <c r="AN940" s="4" t="s">
        <v>26</v>
      </c>
    </row>
    <row r="941" spans="5:40" x14ac:dyDescent="0.3">
      <c r="E941" s="4">
        <v>355</v>
      </c>
      <c r="F941" s="4">
        <v>72</v>
      </c>
      <c r="H941" s="4" t="s">
        <v>11</v>
      </c>
      <c r="I941" s="4">
        <v>396</v>
      </c>
      <c r="K941" s="4" t="s">
        <v>47</v>
      </c>
      <c r="O941" s="4">
        <v>255</v>
      </c>
      <c r="P941" s="4">
        <v>232</v>
      </c>
      <c r="AA941" s="4">
        <v>254</v>
      </c>
      <c r="AB941" s="4" t="s">
        <v>862</v>
      </c>
      <c r="AH941" s="4" t="s">
        <v>17</v>
      </c>
      <c r="AI941" s="4" t="s">
        <v>1089</v>
      </c>
      <c r="AJ941" s="4">
        <v>74</v>
      </c>
      <c r="AK941" s="4" t="s">
        <v>33</v>
      </c>
      <c r="AL941" s="4">
        <v>336</v>
      </c>
      <c r="AM941" s="4">
        <v>125</v>
      </c>
      <c r="AN941" s="4" t="s">
        <v>47</v>
      </c>
    </row>
    <row r="942" spans="5:40" x14ac:dyDescent="0.3">
      <c r="E942" s="4">
        <v>243</v>
      </c>
      <c r="F942" s="4">
        <v>902</v>
      </c>
      <c r="H942" s="4" t="s">
        <v>317</v>
      </c>
      <c r="I942" s="4">
        <v>0</v>
      </c>
      <c r="K942" s="4" t="s">
        <v>48</v>
      </c>
      <c r="O942" s="4">
        <v>0</v>
      </c>
      <c r="P942" s="4">
        <v>126</v>
      </c>
      <c r="AA942" s="4">
        <v>107</v>
      </c>
      <c r="AB942" s="4" t="s">
        <v>863</v>
      </c>
      <c r="AH942" s="4" t="s">
        <v>1049</v>
      </c>
      <c r="AI942" s="4" t="s">
        <v>1090</v>
      </c>
      <c r="AJ942" s="4">
        <v>0</v>
      </c>
      <c r="AK942" s="4" t="s">
        <v>33</v>
      </c>
      <c r="AL942" s="4">
        <v>3</v>
      </c>
      <c r="AM942" s="4">
        <v>54</v>
      </c>
      <c r="AN942" s="4" t="s">
        <v>48</v>
      </c>
    </row>
    <row r="943" spans="5:40" x14ac:dyDescent="0.3">
      <c r="E943" s="4">
        <v>112</v>
      </c>
      <c r="F943" s="4">
        <v>223</v>
      </c>
      <c r="H943" s="4" t="s">
        <v>318</v>
      </c>
      <c r="I943" s="4">
        <v>860</v>
      </c>
      <c r="K943" s="4" t="s">
        <v>49</v>
      </c>
      <c r="O943" s="4">
        <v>924</v>
      </c>
      <c r="P943" s="4">
        <v>1625</v>
      </c>
      <c r="AA943" s="4">
        <v>69</v>
      </c>
      <c r="AB943" s="4" t="s">
        <v>23</v>
      </c>
      <c r="AH943" s="4" t="s">
        <v>9</v>
      </c>
      <c r="AI943" s="4" t="s">
        <v>1091</v>
      </c>
      <c r="AJ943" s="4">
        <v>170</v>
      </c>
      <c r="AK943" s="4" t="s">
        <v>33</v>
      </c>
      <c r="AL943" s="4">
        <v>1033</v>
      </c>
      <c r="AM943" s="4">
        <v>21</v>
      </c>
      <c r="AN943" s="4" t="s">
        <v>49</v>
      </c>
    </row>
    <row r="944" spans="5:40" x14ac:dyDescent="0.3">
      <c r="E944" s="4">
        <v>798</v>
      </c>
      <c r="F944" s="4">
        <v>151</v>
      </c>
      <c r="H944" s="4" t="s">
        <v>319</v>
      </c>
      <c r="I944" s="4">
        <v>497</v>
      </c>
      <c r="K944" s="4" t="s">
        <v>375</v>
      </c>
      <c r="O944" s="4">
        <v>682</v>
      </c>
      <c r="P944" s="4">
        <v>357</v>
      </c>
      <c r="AA944" s="4">
        <v>38</v>
      </c>
      <c r="AB944" s="4" t="s">
        <v>864</v>
      </c>
      <c r="AH944" s="4" t="s">
        <v>1050</v>
      </c>
      <c r="AI944" s="4" t="s">
        <v>1092</v>
      </c>
      <c r="AJ944" s="4">
        <v>90</v>
      </c>
      <c r="AK944" s="4" t="s">
        <v>33</v>
      </c>
      <c r="AL944" s="4">
        <v>522</v>
      </c>
      <c r="AM944" s="4">
        <v>1</v>
      </c>
      <c r="AN944" s="4" t="s">
        <v>53</v>
      </c>
    </row>
    <row r="945" spans="5:40" x14ac:dyDescent="0.3">
      <c r="E945" s="4">
        <v>171</v>
      </c>
      <c r="F945" s="4">
        <v>72</v>
      </c>
      <c r="H945" s="4" t="s">
        <v>320</v>
      </c>
      <c r="I945" s="4">
        <v>363</v>
      </c>
      <c r="K945" s="4" t="s">
        <v>21</v>
      </c>
      <c r="O945" s="4">
        <v>242</v>
      </c>
      <c r="P945" s="4">
        <v>227</v>
      </c>
      <c r="AA945" s="4">
        <v>254</v>
      </c>
      <c r="AB945" s="4" t="s">
        <v>865</v>
      </c>
      <c r="AH945" s="4" t="s">
        <v>1051</v>
      </c>
      <c r="AI945" s="4" t="s">
        <v>1093</v>
      </c>
      <c r="AJ945" s="4">
        <v>49</v>
      </c>
      <c r="AK945" s="4">
        <v>308</v>
      </c>
      <c r="AL945" s="4">
        <v>254</v>
      </c>
      <c r="AM945" s="4">
        <v>1</v>
      </c>
      <c r="AN945" s="4">
        <v>174</v>
      </c>
    </row>
    <row r="946" spans="5:40" x14ac:dyDescent="0.3">
      <c r="E946" s="4">
        <v>134</v>
      </c>
      <c r="F946" s="4">
        <v>1122</v>
      </c>
      <c r="H946" s="4" t="s">
        <v>321</v>
      </c>
      <c r="I946" s="4">
        <v>0</v>
      </c>
      <c r="K946" s="4" t="s">
        <v>26</v>
      </c>
      <c r="O946" s="4">
        <v>0</v>
      </c>
      <c r="P946" s="4">
        <v>130</v>
      </c>
      <c r="AA946" s="4">
        <v>107</v>
      </c>
      <c r="AB946" s="4" t="s">
        <v>866</v>
      </c>
      <c r="AH946" s="4" t="s">
        <v>1052</v>
      </c>
      <c r="AI946" s="4" t="s">
        <v>1094</v>
      </c>
      <c r="AJ946" s="4">
        <v>40</v>
      </c>
      <c r="AK946" s="4">
        <v>114</v>
      </c>
      <c r="AL946" s="4">
        <v>268</v>
      </c>
      <c r="AM946" s="4">
        <v>31</v>
      </c>
      <c r="AN946" s="4">
        <v>76</v>
      </c>
    </row>
    <row r="947" spans="5:40" x14ac:dyDescent="0.3">
      <c r="E947" s="4">
        <v>37</v>
      </c>
      <c r="F947" s="4">
        <v>337</v>
      </c>
      <c r="H947" s="4">
        <v>2</v>
      </c>
      <c r="I947" s="4">
        <v>324</v>
      </c>
      <c r="K947" s="4" t="s">
        <v>47</v>
      </c>
      <c r="O947" s="4">
        <v>331</v>
      </c>
      <c r="P947" s="4">
        <v>1907</v>
      </c>
      <c r="AA947" s="4">
        <v>68</v>
      </c>
      <c r="AB947" s="4" t="s">
        <v>867</v>
      </c>
      <c r="AH947" s="4" t="s">
        <v>1053</v>
      </c>
      <c r="AI947" s="4" t="s">
        <v>538</v>
      </c>
      <c r="AJ947" s="4">
        <v>1</v>
      </c>
      <c r="AK947" s="4">
        <v>87</v>
      </c>
      <c r="AL947" s="4">
        <v>1127</v>
      </c>
      <c r="AM947" s="4">
        <v>0</v>
      </c>
      <c r="AN947" s="4">
        <v>31</v>
      </c>
    </row>
    <row r="948" spans="5:40" x14ac:dyDescent="0.3">
      <c r="E948" s="4">
        <v>2652</v>
      </c>
      <c r="F948" s="4">
        <v>214</v>
      </c>
      <c r="H948" s="4" t="s">
        <v>322</v>
      </c>
      <c r="I948" s="4">
        <v>185</v>
      </c>
      <c r="K948" s="4" t="s">
        <v>48</v>
      </c>
      <c r="O948" s="4">
        <v>239</v>
      </c>
      <c r="P948" s="4">
        <v>521</v>
      </c>
      <c r="AA948" s="4">
        <v>39</v>
      </c>
      <c r="AB948" s="4" t="s">
        <v>17</v>
      </c>
      <c r="AH948" s="4" t="s">
        <v>17</v>
      </c>
      <c r="AI948" s="4" t="s">
        <v>1095</v>
      </c>
      <c r="AJ948" s="4">
        <v>261</v>
      </c>
      <c r="AK948" s="4">
        <v>27</v>
      </c>
      <c r="AL948" s="4">
        <v>489</v>
      </c>
      <c r="AM948" s="4">
        <v>125</v>
      </c>
      <c r="AN948" s="4">
        <v>45</v>
      </c>
    </row>
    <row r="949" spans="5:40" x14ac:dyDescent="0.3">
      <c r="E949" s="4">
        <v>991</v>
      </c>
      <c r="F949" s="4">
        <v>123</v>
      </c>
      <c r="H949" s="4" t="s">
        <v>9</v>
      </c>
      <c r="I949" s="4">
        <v>139</v>
      </c>
      <c r="K949" s="4" t="s">
        <v>49</v>
      </c>
      <c r="O949" s="4">
        <v>92</v>
      </c>
      <c r="P949" s="4">
        <v>374</v>
      </c>
      <c r="AA949" s="4">
        <v>1806</v>
      </c>
      <c r="AB949" s="4" t="s">
        <v>868</v>
      </c>
      <c r="AH949" s="4" t="s">
        <v>1054</v>
      </c>
      <c r="AI949" s="4" t="s">
        <v>318</v>
      </c>
      <c r="AJ949" s="4">
        <v>123</v>
      </c>
      <c r="AK949" s="4" t="s">
        <v>33</v>
      </c>
      <c r="AL949" s="4">
        <v>151</v>
      </c>
      <c r="AM949" s="4">
        <v>53</v>
      </c>
      <c r="AN949" s="4">
        <v>174</v>
      </c>
    </row>
    <row r="950" spans="5:40" x14ac:dyDescent="0.3">
      <c r="E950" s="4">
        <v>750</v>
      </c>
      <c r="F950" s="4">
        <v>1122</v>
      </c>
      <c r="H950" s="4" t="s">
        <v>323</v>
      </c>
      <c r="I950" s="4">
        <v>0</v>
      </c>
      <c r="K950" s="4" t="s">
        <v>376</v>
      </c>
      <c r="O950" s="4">
        <v>0</v>
      </c>
      <c r="P950" s="4">
        <v>147</v>
      </c>
      <c r="AA950" s="4">
        <v>530</v>
      </c>
      <c r="AB950" s="4" t="s">
        <v>19</v>
      </c>
      <c r="AH950" s="4" t="s">
        <v>318</v>
      </c>
      <c r="AI950" s="4" t="s">
        <v>1096</v>
      </c>
      <c r="AJ950" s="4">
        <v>17</v>
      </c>
      <c r="AK950" s="4" t="s">
        <v>33</v>
      </c>
      <c r="AL950" s="4">
        <v>39</v>
      </c>
      <c r="AM950" s="4">
        <v>9</v>
      </c>
      <c r="AN950" s="4">
        <v>74</v>
      </c>
    </row>
    <row r="951" spans="5:40" x14ac:dyDescent="0.3">
      <c r="E951" s="4">
        <v>241</v>
      </c>
      <c r="F951" s="4">
        <v>339</v>
      </c>
      <c r="H951" s="4" t="s">
        <v>9</v>
      </c>
      <c r="I951" s="4">
        <v>323</v>
      </c>
      <c r="K951" s="4">
        <v>970</v>
      </c>
      <c r="O951" s="4">
        <v>332</v>
      </c>
      <c r="P951" s="4">
        <v>1907</v>
      </c>
      <c r="AA951" s="4">
        <v>372</v>
      </c>
      <c r="AB951" s="4" t="s">
        <v>20</v>
      </c>
      <c r="AH951" s="4" t="s">
        <v>1055</v>
      </c>
      <c r="AI951" s="4" t="s">
        <v>1097</v>
      </c>
      <c r="AJ951" s="4">
        <v>1</v>
      </c>
      <c r="AK951" s="4" t="s">
        <v>33</v>
      </c>
      <c r="AL951" s="4">
        <v>298</v>
      </c>
      <c r="AM951" s="4">
        <v>44</v>
      </c>
      <c r="AN951" s="4">
        <v>39</v>
      </c>
    </row>
    <row r="952" spans="5:40" x14ac:dyDescent="0.3">
      <c r="E952" s="4">
        <v>0</v>
      </c>
      <c r="F952" s="4">
        <v>212</v>
      </c>
      <c r="H952" s="4" t="s">
        <v>324</v>
      </c>
      <c r="I952" s="4">
        <v>172</v>
      </c>
      <c r="K952" s="4">
        <v>328</v>
      </c>
      <c r="O952" s="4">
        <v>241</v>
      </c>
      <c r="P952" s="4">
        <v>517</v>
      </c>
      <c r="AA952" s="4">
        <v>158</v>
      </c>
      <c r="AB952" s="4" t="s">
        <v>21</v>
      </c>
      <c r="AH952" s="4" t="s">
        <v>1056</v>
      </c>
      <c r="AI952" s="4" t="s">
        <v>1098</v>
      </c>
      <c r="AJ952" s="4">
        <v>2</v>
      </c>
      <c r="AK952" s="4" t="s">
        <v>33</v>
      </c>
      <c r="AL952" s="4">
        <v>1</v>
      </c>
      <c r="AM952" s="4">
        <v>0</v>
      </c>
      <c r="AN952" s="4">
        <v>35</v>
      </c>
    </row>
    <row r="953" spans="5:40" x14ac:dyDescent="0.3">
      <c r="E953" s="4">
        <v>1065</v>
      </c>
      <c r="F953" s="4">
        <v>127</v>
      </c>
      <c r="H953" s="4" t="s">
        <v>17</v>
      </c>
      <c r="I953" s="4">
        <v>151</v>
      </c>
      <c r="K953" s="4">
        <v>163</v>
      </c>
      <c r="O953" s="4">
        <v>91</v>
      </c>
      <c r="P953" s="4">
        <v>364</v>
      </c>
      <c r="AA953" s="4">
        <v>1806</v>
      </c>
      <c r="AB953" s="4" t="s">
        <v>26</v>
      </c>
      <c r="AH953" s="4" t="s">
        <v>1057</v>
      </c>
      <c r="AI953" s="4" t="s">
        <v>9</v>
      </c>
      <c r="AJ953" s="4">
        <v>103</v>
      </c>
      <c r="AK953" s="4" t="s">
        <v>33</v>
      </c>
      <c r="AL953" s="4">
        <v>1127</v>
      </c>
      <c r="AM953" s="4">
        <v>213</v>
      </c>
      <c r="AN953" s="4">
        <v>247</v>
      </c>
    </row>
    <row r="954" spans="5:40" x14ac:dyDescent="0.3">
      <c r="E954" s="4">
        <v>769</v>
      </c>
      <c r="F954" s="4">
        <v>0</v>
      </c>
      <c r="H954" s="4" t="s">
        <v>325</v>
      </c>
      <c r="I954" s="4">
        <v>0</v>
      </c>
      <c r="K954" s="4">
        <v>165</v>
      </c>
      <c r="O954" s="4">
        <v>0</v>
      </c>
      <c r="P954" s="4">
        <v>153</v>
      </c>
      <c r="AA954" s="4">
        <v>531</v>
      </c>
      <c r="AB954" s="4" t="s">
        <v>47</v>
      </c>
      <c r="AH954" s="4" t="s">
        <v>1058</v>
      </c>
      <c r="AI954" s="4" t="s">
        <v>1099</v>
      </c>
      <c r="AJ954" s="4">
        <v>0</v>
      </c>
      <c r="AK954" s="4" t="s">
        <v>33</v>
      </c>
      <c r="AL954" s="4">
        <v>461</v>
      </c>
      <c r="AM954" s="4">
        <v>106</v>
      </c>
      <c r="AN954" s="4">
        <v>88</v>
      </c>
    </row>
    <row r="955" spans="5:40" x14ac:dyDescent="0.3">
      <c r="E955" s="4">
        <v>296</v>
      </c>
      <c r="F955" s="4">
        <v>1057</v>
      </c>
      <c r="H955" s="4" t="s">
        <v>326</v>
      </c>
      <c r="I955" s="4">
        <v>1072</v>
      </c>
      <c r="K955" s="4">
        <v>970</v>
      </c>
      <c r="O955" s="4">
        <v>444</v>
      </c>
      <c r="P955" s="4">
        <v>1196</v>
      </c>
      <c r="AA955" s="4">
        <v>375</v>
      </c>
      <c r="AB955" s="4" t="s">
        <v>48</v>
      </c>
      <c r="AH955" s="4" t="s">
        <v>17</v>
      </c>
      <c r="AI955" s="4" t="s">
        <v>318</v>
      </c>
      <c r="AJ955" s="4">
        <v>261</v>
      </c>
      <c r="AK955" s="4" t="s">
        <v>33</v>
      </c>
      <c r="AL955" s="4">
        <v>221</v>
      </c>
      <c r="AM955" s="4">
        <v>13</v>
      </c>
      <c r="AN955" s="4">
        <v>51</v>
      </c>
    </row>
    <row r="956" spans="5:40" x14ac:dyDescent="0.3">
      <c r="E956" s="4">
        <v>0</v>
      </c>
      <c r="F956" s="4">
        <v>675</v>
      </c>
      <c r="H956" s="4" t="s">
        <v>327</v>
      </c>
      <c r="I956" s="4">
        <v>600</v>
      </c>
      <c r="K956" s="4">
        <v>323</v>
      </c>
      <c r="O956" s="4">
        <v>321</v>
      </c>
      <c r="P956" s="4">
        <v>259</v>
      </c>
      <c r="AA956" s="4">
        <v>156</v>
      </c>
      <c r="AB956" s="4" t="s">
        <v>49</v>
      </c>
      <c r="AH956" s="4" t="s">
        <v>1059</v>
      </c>
      <c r="AI956" s="4" t="s">
        <v>1100</v>
      </c>
      <c r="AJ956" s="4">
        <v>122</v>
      </c>
      <c r="AK956" s="4" t="s">
        <v>33</v>
      </c>
      <c r="AL956" s="4">
        <v>240</v>
      </c>
      <c r="AM956" s="4">
        <v>0</v>
      </c>
      <c r="AN956" s="4">
        <v>37</v>
      </c>
    </row>
    <row r="957" spans="5:40" x14ac:dyDescent="0.3">
      <c r="E957" s="4">
        <v>219</v>
      </c>
      <c r="F957" s="4">
        <v>382</v>
      </c>
      <c r="H957" s="4" t="s">
        <v>17</v>
      </c>
      <c r="I957" s="4">
        <v>472</v>
      </c>
      <c r="K957" s="4">
        <v>156</v>
      </c>
      <c r="O957" s="4">
        <v>123</v>
      </c>
      <c r="P957" s="4">
        <v>171</v>
      </c>
      <c r="AA957" s="4">
        <v>2755</v>
      </c>
      <c r="AB957" s="4" t="s">
        <v>233</v>
      </c>
      <c r="AH957" s="4" t="s">
        <v>19</v>
      </c>
      <c r="AI957" s="4" t="s">
        <v>23</v>
      </c>
      <c r="AJ957" s="4">
        <v>39</v>
      </c>
      <c r="AK957" s="4" t="s">
        <v>33</v>
      </c>
      <c r="AL957" s="4">
        <v>1263</v>
      </c>
      <c r="AM957" s="4">
        <v>2</v>
      </c>
      <c r="AN957" s="4">
        <v>247</v>
      </c>
    </row>
    <row r="958" spans="5:40" x14ac:dyDescent="0.3">
      <c r="E958" s="4">
        <v>163</v>
      </c>
      <c r="F958" s="4">
        <v>0</v>
      </c>
      <c r="H958" s="4" t="s">
        <v>328</v>
      </c>
      <c r="I958" s="4">
        <v>0</v>
      </c>
      <c r="K958" s="4">
        <v>167</v>
      </c>
      <c r="O958" s="4">
        <v>0</v>
      </c>
      <c r="P958" s="4">
        <v>88</v>
      </c>
      <c r="AA958" s="4">
        <v>1012</v>
      </c>
      <c r="AB958" s="4">
        <v>1465</v>
      </c>
      <c r="AH958" s="4" t="s">
        <v>20</v>
      </c>
      <c r="AI958" s="4" t="s">
        <v>1101</v>
      </c>
      <c r="AJ958" s="4">
        <v>82</v>
      </c>
      <c r="AK958" s="4" t="s">
        <v>33</v>
      </c>
      <c r="AL958" s="4">
        <v>666</v>
      </c>
      <c r="AM958" s="4">
        <v>89</v>
      </c>
      <c r="AN958" s="4">
        <v>88</v>
      </c>
    </row>
    <row r="959" spans="5:40" x14ac:dyDescent="0.3">
      <c r="E959" s="4">
        <v>56</v>
      </c>
      <c r="F959" s="4">
        <v>1069</v>
      </c>
      <c r="H959" s="4" t="s">
        <v>19</v>
      </c>
      <c r="I959" s="4">
        <v>1063</v>
      </c>
      <c r="K959" s="4">
        <v>1304</v>
      </c>
      <c r="O959" s="4">
        <v>456</v>
      </c>
      <c r="P959" s="4">
        <v>1196</v>
      </c>
      <c r="AA959" s="4">
        <v>707</v>
      </c>
      <c r="AB959" s="4">
        <v>477</v>
      </c>
      <c r="AH959" s="4" t="s">
        <v>21</v>
      </c>
      <c r="AI959" s="4" t="s">
        <v>1102</v>
      </c>
      <c r="AJ959" s="4">
        <v>1</v>
      </c>
      <c r="AK959" s="4" t="s">
        <v>33</v>
      </c>
      <c r="AL959" s="4">
        <v>175</v>
      </c>
      <c r="AM959" s="4">
        <v>2</v>
      </c>
      <c r="AN959" s="4">
        <v>65</v>
      </c>
    </row>
    <row r="960" spans="5:40" x14ac:dyDescent="0.3">
      <c r="E960" s="4">
        <v>0</v>
      </c>
      <c r="F960" s="4">
        <v>671</v>
      </c>
      <c r="H960" s="4" t="s">
        <v>20</v>
      </c>
      <c r="I960" s="4">
        <v>575</v>
      </c>
      <c r="K960" s="4">
        <v>448</v>
      </c>
      <c r="O960" s="4">
        <v>338</v>
      </c>
      <c r="P960" s="4">
        <v>261</v>
      </c>
      <c r="AA960" s="4">
        <v>305</v>
      </c>
      <c r="AB960" s="4">
        <v>301</v>
      </c>
      <c r="AH960" s="4" t="s">
        <v>26</v>
      </c>
      <c r="AI960" s="4" t="s">
        <v>17</v>
      </c>
      <c r="AJ960" s="4">
        <v>419</v>
      </c>
      <c r="AK960" s="4" t="s">
        <v>33</v>
      </c>
      <c r="AL960" s="4">
        <v>51</v>
      </c>
      <c r="AM960" s="4">
        <v>213</v>
      </c>
      <c r="AN960" s="4">
        <v>23</v>
      </c>
    </row>
    <row r="961" spans="5:40" x14ac:dyDescent="0.3">
      <c r="E961" s="4">
        <v>744</v>
      </c>
      <c r="F961" s="4">
        <v>398</v>
      </c>
      <c r="H961" s="4" t="s">
        <v>21</v>
      </c>
      <c r="I961" s="4">
        <v>488</v>
      </c>
      <c r="K961" s="4">
        <v>270</v>
      </c>
      <c r="O961" s="4">
        <v>118</v>
      </c>
      <c r="P961" s="4">
        <v>169</v>
      </c>
      <c r="AA961" s="4">
        <v>2755</v>
      </c>
      <c r="AB961" s="4">
        <v>176</v>
      </c>
      <c r="AH961" s="4" t="s">
        <v>47</v>
      </c>
      <c r="AI961" s="4" t="s">
        <v>1103</v>
      </c>
      <c r="AJ961" s="4">
        <v>158</v>
      </c>
      <c r="AK961" s="4" t="s">
        <v>33</v>
      </c>
      <c r="AL961" s="4">
        <v>437</v>
      </c>
      <c r="AM961" s="4">
        <v>107</v>
      </c>
      <c r="AN961" s="4">
        <v>147</v>
      </c>
    </row>
    <row r="962" spans="5:40" x14ac:dyDescent="0.3">
      <c r="E962" s="4">
        <v>525</v>
      </c>
      <c r="F962" s="4">
        <v>0</v>
      </c>
      <c r="H962" s="4" t="s">
        <v>26</v>
      </c>
      <c r="I962" s="4">
        <v>12507</v>
      </c>
      <c r="K962" s="4">
        <v>178</v>
      </c>
      <c r="O962" s="4">
        <v>11634</v>
      </c>
      <c r="P962" s="4">
        <v>92</v>
      </c>
      <c r="AA962" s="4">
        <v>1016</v>
      </c>
      <c r="AB962" s="4">
        <v>370</v>
      </c>
      <c r="AH962" s="4" t="s">
        <v>48</v>
      </c>
      <c r="AI962" s="4" t="s">
        <v>19</v>
      </c>
      <c r="AJ962" s="4">
        <v>24</v>
      </c>
      <c r="AK962" s="4" t="s">
        <v>33</v>
      </c>
      <c r="AL962" s="4">
        <v>3</v>
      </c>
      <c r="AM962" s="4">
        <v>9</v>
      </c>
      <c r="AN962" s="4">
        <v>55</v>
      </c>
    </row>
    <row r="963" spans="5:40" x14ac:dyDescent="0.3">
      <c r="E963" s="4">
        <v>219</v>
      </c>
      <c r="F963" s="4">
        <v>182</v>
      </c>
      <c r="H963" s="4" t="s">
        <v>47</v>
      </c>
      <c r="I963" s="4">
        <v>6008</v>
      </c>
      <c r="K963" s="4">
        <v>1304</v>
      </c>
      <c r="O963" s="4">
        <v>5029</v>
      </c>
      <c r="P963" s="4">
        <v>753</v>
      </c>
      <c r="AA963" s="4">
        <v>716</v>
      </c>
      <c r="AB963" s="4">
        <v>90</v>
      </c>
      <c r="AH963" s="4" t="s">
        <v>49</v>
      </c>
      <c r="AI963" s="4" t="s">
        <v>20</v>
      </c>
      <c r="AJ963" s="4">
        <v>1</v>
      </c>
      <c r="AK963" s="4" t="s">
        <v>33</v>
      </c>
      <c r="AL963" s="4">
        <v>1263</v>
      </c>
      <c r="AM963" s="4">
        <v>97</v>
      </c>
      <c r="AN963" s="4">
        <v>26</v>
      </c>
    </row>
    <row r="964" spans="5:40" x14ac:dyDescent="0.3">
      <c r="E964" s="4">
        <v>13349</v>
      </c>
      <c r="F964" s="4">
        <v>99</v>
      </c>
      <c r="H964" s="4" t="s">
        <v>48</v>
      </c>
      <c r="I964" s="4">
        <v>3358</v>
      </c>
      <c r="K964" s="4">
        <v>447</v>
      </c>
      <c r="O964" s="4">
        <v>3657</v>
      </c>
      <c r="P964" s="4">
        <v>187</v>
      </c>
      <c r="AA964" s="4">
        <v>300</v>
      </c>
      <c r="AB964" s="4">
        <v>50</v>
      </c>
      <c r="AH964" s="4" t="s">
        <v>55</v>
      </c>
      <c r="AI964" s="4" t="s">
        <v>21</v>
      </c>
      <c r="AJ964" s="4">
        <v>5</v>
      </c>
      <c r="AK964" s="4" t="s">
        <v>33</v>
      </c>
      <c r="AL964" s="4">
        <v>630</v>
      </c>
      <c r="AM964" s="4">
        <v>1</v>
      </c>
      <c r="AN964" s="4">
        <v>29</v>
      </c>
    </row>
    <row r="965" spans="5:40" x14ac:dyDescent="0.3">
      <c r="E965" s="4">
        <v>6757</v>
      </c>
      <c r="F965" s="4">
        <v>83</v>
      </c>
      <c r="H965" s="4" t="s">
        <v>49</v>
      </c>
      <c r="I965" s="4">
        <v>2650</v>
      </c>
      <c r="K965" s="4">
        <v>254</v>
      </c>
      <c r="O965" s="4">
        <v>1372</v>
      </c>
      <c r="P965" s="4">
        <v>135</v>
      </c>
      <c r="AA965" s="4">
        <v>1632</v>
      </c>
      <c r="AB965" s="4">
        <v>40</v>
      </c>
      <c r="AH965" s="4" t="s">
        <v>21</v>
      </c>
      <c r="AI965" s="4" t="s">
        <v>26</v>
      </c>
      <c r="AJ965" s="4">
        <v>128</v>
      </c>
      <c r="AK965" s="4">
        <v>0</v>
      </c>
      <c r="AL965" s="4">
        <v>293</v>
      </c>
      <c r="AM965" s="4">
        <v>72</v>
      </c>
      <c r="AN965" s="4">
        <v>147</v>
      </c>
    </row>
    <row r="966" spans="5:40" x14ac:dyDescent="0.3">
      <c r="E966" s="4">
        <v>4890</v>
      </c>
      <c r="F966" s="4">
        <v>0</v>
      </c>
      <c r="H966" s="4" t="s">
        <v>357</v>
      </c>
      <c r="I966" s="4">
        <v>12507</v>
      </c>
      <c r="K966" s="4">
        <v>193</v>
      </c>
      <c r="O966" s="4">
        <v>11634</v>
      </c>
      <c r="P966" s="4">
        <v>52</v>
      </c>
      <c r="AA966" s="4">
        <v>659</v>
      </c>
      <c r="AB966" s="4">
        <v>174</v>
      </c>
      <c r="AH966" s="4" t="s">
        <v>26</v>
      </c>
      <c r="AI966" s="4" t="s">
        <v>47</v>
      </c>
      <c r="AJ966" s="4">
        <v>0</v>
      </c>
      <c r="AK966" s="4">
        <v>223</v>
      </c>
      <c r="AL966" s="4">
        <v>337</v>
      </c>
      <c r="AM966" s="4">
        <v>24</v>
      </c>
      <c r="AN966" s="4">
        <v>55</v>
      </c>
    </row>
    <row r="967" spans="5:40" x14ac:dyDescent="0.3">
      <c r="E967" s="4">
        <v>1867</v>
      </c>
      <c r="F967" s="4">
        <v>183</v>
      </c>
      <c r="H967" s="4" t="s">
        <v>21</v>
      </c>
      <c r="I967" s="4">
        <v>5958</v>
      </c>
      <c r="K967" s="4">
        <v>1300</v>
      </c>
      <c r="O967" s="4">
        <v>5076</v>
      </c>
      <c r="P967" s="4">
        <v>753</v>
      </c>
      <c r="AA967" s="4">
        <v>483</v>
      </c>
      <c r="AB967" s="4">
        <v>52</v>
      </c>
      <c r="AH967" s="4" t="s">
        <v>47</v>
      </c>
      <c r="AI967" s="4" t="s">
        <v>48</v>
      </c>
      <c r="AJ967" s="4">
        <v>419</v>
      </c>
      <c r="AK967" s="4">
        <v>155</v>
      </c>
      <c r="AL967" s="4">
        <v>111</v>
      </c>
      <c r="AM967" s="4">
        <v>8</v>
      </c>
      <c r="AN967" s="4">
        <v>37</v>
      </c>
    </row>
    <row r="968" spans="5:40" x14ac:dyDescent="0.3">
      <c r="F968" s="4">
        <v>106</v>
      </c>
      <c r="H968" s="4" t="s">
        <v>26</v>
      </c>
      <c r="I968" s="4">
        <v>3294</v>
      </c>
      <c r="K968" s="4">
        <v>516</v>
      </c>
      <c r="O968" s="4">
        <v>3701</v>
      </c>
      <c r="P968" s="4">
        <v>185</v>
      </c>
      <c r="AA968" s="4">
        <v>176</v>
      </c>
      <c r="AB968" s="4">
        <v>34</v>
      </c>
      <c r="AH968" s="4" t="s">
        <v>48</v>
      </c>
      <c r="AI968" s="4" t="s">
        <v>49</v>
      </c>
      <c r="AJ968" s="4">
        <v>152</v>
      </c>
      <c r="AK968" s="4">
        <v>68</v>
      </c>
      <c r="AL968" s="4">
        <v>53</v>
      </c>
      <c r="AM968" s="4">
        <v>2</v>
      </c>
      <c r="AN968" s="4">
        <v>18</v>
      </c>
    </row>
    <row r="969" spans="5:40" x14ac:dyDescent="0.3">
      <c r="F969" s="4">
        <v>77</v>
      </c>
      <c r="H969" s="4" t="s">
        <v>47</v>
      </c>
      <c r="I969" s="4">
        <v>2664</v>
      </c>
      <c r="K969" s="4">
        <v>263</v>
      </c>
      <c r="O969" s="4">
        <v>1375</v>
      </c>
      <c r="P969" s="4">
        <v>133</v>
      </c>
      <c r="AA969" s="4">
        <v>1632</v>
      </c>
      <c r="AB969" s="4">
        <v>18</v>
      </c>
      <c r="AH969" s="4" t="s">
        <v>49</v>
      </c>
      <c r="AI969" s="4" t="s">
        <v>233</v>
      </c>
      <c r="AJ969" s="4">
        <v>34</v>
      </c>
      <c r="AK969" s="4">
        <v>0</v>
      </c>
      <c r="AL969" s="4">
        <v>26</v>
      </c>
      <c r="AM969" s="4">
        <v>0</v>
      </c>
      <c r="AN969" s="4">
        <v>1015</v>
      </c>
    </row>
    <row r="970" spans="5:40" ht="18" x14ac:dyDescent="0.35">
      <c r="F970" s="4">
        <v>0</v>
      </c>
      <c r="H970" s="4" t="s">
        <v>48</v>
      </c>
      <c r="I970" s="1" t="s">
        <v>0</v>
      </c>
      <c r="K970" s="4">
        <v>253</v>
      </c>
      <c r="O970" s="1" t="s">
        <v>0</v>
      </c>
      <c r="P970" s="4">
        <v>52</v>
      </c>
      <c r="AA970" s="4">
        <v>663</v>
      </c>
      <c r="AB970" s="4">
        <v>1842</v>
      </c>
      <c r="AH970" s="4" t="s">
        <v>957</v>
      </c>
      <c r="AI970" s="4">
        <v>137</v>
      </c>
      <c r="AJ970" s="4">
        <v>118</v>
      </c>
      <c r="AK970" s="4">
        <v>112</v>
      </c>
      <c r="AL970" s="4">
        <v>23</v>
      </c>
      <c r="AM970" s="4">
        <v>14</v>
      </c>
      <c r="AN970" s="4">
        <v>353</v>
      </c>
    </row>
    <row r="971" spans="5:40" ht="18" x14ac:dyDescent="0.35">
      <c r="F971" s="4">
        <v>2</v>
      </c>
      <c r="H971" s="4" t="s">
        <v>49</v>
      </c>
      <c r="I971" s="2">
        <v>41219</v>
      </c>
      <c r="K971" s="4">
        <v>1300</v>
      </c>
      <c r="O971" s="2">
        <v>41219</v>
      </c>
      <c r="P971" s="4">
        <v>1096</v>
      </c>
      <c r="AA971" s="4">
        <v>492</v>
      </c>
      <c r="AB971" s="4">
        <v>529</v>
      </c>
      <c r="AH971" s="4">
        <v>342</v>
      </c>
      <c r="AI971" s="4">
        <v>31</v>
      </c>
      <c r="AJ971" s="4">
        <v>0</v>
      </c>
      <c r="AK971" s="4">
        <v>79</v>
      </c>
      <c r="AL971" s="4">
        <v>4</v>
      </c>
      <c r="AM971" s="4">
        <v>0</v>
      </c>
      <c r="AN971" s="4">
        <v>173</v>
      </c>
    </row>
    <row r="972" spans="5:40" ht="18" x14ac:dyDescent="0.35">
      <c r="F972" s="4">
        <v>1</v>
      </c>
      <c r="H972" s="4" t="s">
        <v>358</v>
      </c>
      <c r="I972" s="1" t="s">
        <v>1</v>
      </c>
      <c r="K972" s="4">
        <v>505</v>
      </c>
      <c r="O972" s="1" t="s">
        <v>1</v>
      </c>
      <c r="P972" s="4">
        <v>317</v>
      </c>
      <c r="AA972" s="4">
        <v>171</v>
      </c>
      <c r="AB972" s="4">
        <v>285</v>
      </c>
      <c r="AH972" s="4">
        <v>192</v>
      </c>
      <c r="AI972" s="4">
        <v>16</v>
      </c>
      <c r="AJ972" s="4">
        <v>223</v>
      </c>
      <c r="AK972" s="4">
        <v>33</v>
      </c>
      <c r="AL972" s="4">
        <v>0</v>
      </c>
      <c r="AM972" s="4">
        <v>72</v>
      </c>
      <c r="AN972" s="4">
        <v>180</v>
      </c>
    </row>
    <row r="973" spans="5:40" x14ac:dyDescent="0.3">
      <c r="F973" s="4">
        <v>1</v>
      </c>
      <c r="H973" s="4">
        <v>1793</v>
      </c>
      <c r="I973" s="3" t="s">
        <v>2</v>
      </c>
      <c r="K973" s="4">
        <v>246</v>
      </c>
      <c r="O973" s="3" t="s">
        <v>2</v>
      </c>
      <c r="P973" s="4">
        <v>219</v>
      </c>
      <c r="AA973" s="4">
        <v>0</v>
      </c>
      <c r="AB973" s="4">
        <v>244</v>
      </c>
      <c r="AH973" s="4">
        <v>107</v>
      </c>
      <c r="AI973" s="4">
        <v>15</v>
      </c>
      <c r="AJ973" s="4">
        <v>78</v>
      </c>
      <c r="AK973" s="4">
        <v>0</v>
      </c>
      <c r="AL973" s="4">
        <v>111</v>
      </c>
      <c r="AM973" s="4">
        <v>23</v>
      </c>
      <c r="AN973" s="4">
        <v>1015</v>
      </c>
    </row>
    <row r="974" spans="5:40" x14ac:dyDescent="0.3">
      <c r="F974" s="4">
        <v>0</v>
      </c>
      <c r="H974" s="4">
        <v>648</v>
      </c>
      <c r="I974" s="3" t="s">
        <v>361</v>
      </c>
      <c r="K974" s="4">
        <v>259</v>
      </c>
      <c r="O974" s="3" t="s">
        <v>507</v>
      </c>
      <c r="P974" s="4">
        <v>98</v>
      </c>
      <c r="AA974" s="4">
        <v>1452</v>
      </c>
      <c r="AB974" s="4">
        <v>326</v>
      </c>
      <c r="AH974" s="4">
        <v>85</v>
      </c>
      <c r="AI974" s="4">
        <v>1900</v>
      </c>
      <c r="AJ974" s="4">
        <v>5</v>
      </c>
      <c r="AK974" s="4">
        <v>0</v>
      </c>
      <c r="AL974" s="4">
        <v>50</v>
      </c>
      <c r="AM974" s="4">
        <v>1</v>
      </c>
      <c r="AN974" s="4">
        <v>353</v>
      </c>
    </row>
    <row r="975" spans="5:40" x14ac:dyDescent="0.3">
      <c r="F975" s="4">
        <v>2</v>
      </c>
      <c r="H975" s="4">
        <v>362</v>
      </c>
      <c r="I975" s="3" t="s">
        <v>301</v>
      </c>
      <c r="K975" s="4">
        <v>2011</v>
      </c>
      <c r="O975" s="3" t="s">
        <v>232</v>
      </c>
      <c r="P975" s="4">
        <v>1096</v>
      </c>
      <c r="AA975" s="4">
        <v>1023</v>
      </c>
      <c r="AB975" s="4">
        <v>103</v>
      </c>
      <c r="AH975" s="4">
        <v>342</v>
      </c>
      <c r="AI975" s="4">
        <v>508</v>
      </c>
      <c r="AJ975" s="4">
        <v>0</v>
      </c>
      <c r="AK975" s="4">
        <v>0</v>
      </c>
      <c r="AL975" s="4">
        <v>29</v>
      </c>
      <c r="AM975" s="4">
        <v>22</v>
      </c>
      <c r="AN975" s="4">
        <v>216</v>
      </c>
    </row>
    <row r="976" spans="5:40" x14ac:dyDescent="0.3">
      <c r="F976" s="4">
        <v>1</v>
      </c>
      <c r="H976" s="4">
        <v>286</v>
      </c>
      <c r="I976" s="4" t="s">
        <v>5</v>
      </c>
      <c r="K976" s="4">
        <v>891</v>
      </c>
      <c r="O976" s="4" t="s">
        <v>5</v>
      </c>
      <c r="P976" s="4">
        <v>319</v>
      </c>
      <c r="AA976" s="4">
        <v>429</v>
      </c>
      <c r="AB976" s="4">
        <v>53</v>
      </c>
      <c r="AH976" s="4">
        <v>188</v>
      </c>
      <c r="AI976" s="4">
        <v>354</v>
      </c>
      <c r="AJ976" s="4">
        <v>1</v>
      </c>
      <c r="AK976" s="4">
        <v>0</v>
      </c>
      <c r="AL976" s="4">
        <v>21</v>
      </c>
      <c r="AM976" s="4">
        <v>0</v>
      </c>
      <c r="AN976" s="4">
        <v>137</v>
      </c>
    </row>
    <row r="977" spans="6:40" x14ac:dyDescent="0.3">
      <c r="F977" s="4">
        <v>1</v>
      </c>
      <c r="H977" s="4">
        <v>1793</v>
      </c>
      <c r="I977" s="4" t="s">
        <v>362</v>
      </c>
      <c r="K977" s="4">
        <v>498</v>
      </c>
      <c r="O977" s="4" t="s">
        <v>508</v>
      </c>
      <c r="P977" s="4">
        <v>219</v>
      </c>
      <c r="AA977" s="4">
        <v>0</v>
      </c>
      <c r="AB977" s="4">
        <v>50</v>
      </c>
      <c r="AH977" s="4">
        <v>115</v>
      </c>
      <c r="AI977" s="4">
        <v>154</v>
      </c>
      <c r="AJ977" s="4">
        <v>72</v>
      </c>
      <c r="AK977" s="4">
        <v>4698</v>
      </c>
      <c r="AL977" s="4">
        <v>865</v>
      </c>
      <c r="AM977" s="4">
        <v>185</v>
      </c>
      <c r="AN977" s="4">
        <v>1747</v>
      </c>
    </row>
    <row r="978" spans="6:40" x14ac:dyDescent="0.3">
      <c r="F978" s="4">
        <v>8924</v>
      </c>
      <c r="H978" s="4">
        <v>648</v>
      </c>
      <c r="I978" s="4" t="s">
        <v>363</v>
      </c>
      <c r="K978" s="4">
        <v>393</v>
      </c>
      <c r="O978" s="4" t="s">
        <v>509</v>
      </c>
      <c r="P978" s="4">
        <v>100</v>
      </c>
      <c r="AA978" s="4">
        <v>1463</v>
      </c>
      <c r="AB978" s="4">
        <v>1732</v>
      </c>
      <c r="AH978" s="4">
        <v>73</v>
      </c>
      <c r="AI978" s="4">
        <v>1906</v>
      </c>
      <c r="AJ978" s="4">
        <v>0</v>
      </c>
      <c r="AK978" s="4">
        <v>1797</v>
      </c>
      <c r="AL978" s="4">
        <v>346</v>
      </c>
      <c r="AM978" s="4">
        <v>102</v>
      </c>
      <c r="AN978" s="4">
        <v>736</v>
      </c>
    </row>
    <row r="979" spans="6:40" x14ac:dyDescent="0.3">
      <c r="F979" s="4">
        <v>4195</v>
      </c>
      <c r="H979" s="4">
        <v>395</v>
      </c>
      <c r="I979" s="4" t="s">
        <v>9</v>
      </c>
      <c r="K979" s="4">
        <v>2011</v>
      </c>
      <c r="O979" s="4" t="s">
        <v>510</v>
      </c>
      <c r="P979" s="4">
        <v>1516</v>
      </c>
      <c r="AA979" s="4">
        <v>1026</v>
      </c>
      <c r="AB979" s="4">
        <v>697</v>
      </c>
      <c r="AH979" s="4">
        <v>964</v>
      </c>
      <c r="AI979" s="4">
        <v>381</v>
      </c>
      <c r="AJ979" s="4">
        <v>223</v>
      </c>
      <c r="AK979" s="4">
        <v>1279</v>
      </c>
      <c r="AL979" s="4">
        <v>180</v>
      </c>
      <c r="AM979" s="4">
        <v>12</v>
      </c>
      <c r="AN979" s="4">
        <v>411</v>
      </c>
    </row>
    <row r="980" spans="6:40" x14ac:dyDescent="0.3">
      <c r="F980" s="4">
        <v>2522</v>
      </c>
      <c r="H980" s="4">
        <v>253</v>
      </c>
      <c r="I980" s="4" t="s">
        <v>364</v>
      </c>
      <c r="K980" s="4">
        <v>870</v>
      </c>
      <c r="O980" s="4" t="s">
        <v>511</v>
      </c>
      <c r="P980" s="4">
        <v>577</v>
      </c>
      <c r="AA980" s="4">
        <v>437</v>
      </c>
      <c r="AB980" s="4">
        <v>323</v>
      </c>
      <c r="AH980" s="4">
        <v>352</v>
      </c>
      <c r="AI980" s="4">
        <v>274</v>
      </c>
      <c r="AJ980" s="4">
        <v>77</v>
      </c>
      <c r="AK980" s="4">
        <v>518</v>
      </c>
      <c r="AL980" s="4">
        <v>30</v>
      </c>
      <c r="AM980" s="4">
        <v>2</v>
      </c>
      <c r="AN980" s="4">
        <v>325</v>
      </c>
    </row>
    <row r="981" spans="6:40" x14ac:dyDescent="0.3">
      <c r="F981" s="4">
        <v>1673</v>
      </c>
      <c r="H981" s="4">
        <v>1641</v>
      </c>
      <c r="I981" s="4" t="s">
        <v>9</v>
      </c>
      <c r="K981" s="4">
        <v>466</v>
      </c>
      <c r="O981" s="4" t="s">
        <v>512</v>
      </c>
      <c r="P981" s="4">
        <v>415</v>
      </c>
      <c r="AA981" s="4">
        <v>0</v>
      </c>
      <c r="AB981" s="4">
        <v>374</v>
      </c>
      <c r="AH981" s="4">
        <v>224</v>
      </c>
      <c r="AI981" s="4">
        <v>107</v>
      </c>
      <c r="AJ981" s="4">
        <v>26</v>
      </c>
      <c r="AL981" s="4">
        <v>135</v>
      </c>
      <c r="AM981" s="4">
        <v>0</v>
      </c>
      <c r="AN981" s="4">
        <v>1747</v>
      </c>
    </row>
    <row r="982" spans="6:40" x14ac:dyDescent="0.3">
      <c r="F982" s="4">
        <v>8924</v>
      </c>
      <c r="H982" s="4">
        <v>633</v>
      </c>
      <c r="I982" s="4" t="s">
        <v>365</v>
      </c>
      <c r="K982" s="4">
        <v>404</v>
      </c>
      <c r="O982" s="4" t="s">
        <v>513</v>
      </c>
      <c r="P982" s="4">
        <v>162</v>
      </c>
      <c r="AA982" s="4">
        <v>159</v>
      </c>
      <c r="AB982" s="4">
        <v>1986</v>
      </c>
      <c r="AH982" s="4">
        <v>128</v>
      </c>
      <c r="AI982" s="4">
        <v>197</v>
      </c>
      <c r="AJ982" s="4">
        <v>50</v>
      </c>
      <c r="AL982" s="4">
        <v>1</v>
      </c>
      <c r="AM982" s="4">
        <v>88</v>
      </c>
      <c r="AN982" s="4">
        <v>728</v>
      </c>
    </row>
    <row r="983" spans="6:40" x14ac:dyDescent="0.3">
      <c r="F983" s="4">
        <v>4220</v>
      </c>
      <c r="H983" s="4">
        <v>378</v>
      </c>
      <c r="I983" s="4" t="s">
        <v>366</v>
      </c>
      <c r="K983" s="4">
        <v>2107</v>
      </c>
      <c r="O983" s="4" t="s">
        <v>514</v>
      </c>
      <c r="P983" s="4">
        <v>1516</v>
      </c>
      <c r="AA983" s="4">
        <v>108</v>
      </c>
      <c r="AB983" s="4">
        <v>718</v>
      </c>
      <c r="AH983" s="4">
        <v>964</v>
      </c>
      <c r="AI983" s="4">
        <v>28</v>
      </c>
      <c r="AJ983" s="4">
        <v>1</v>
      </c>
      <c r="AL983" s="4">
        <v>865</v>
      </c>
      <c r="AM983" s="4">
        <v>0</v>
      </c>
      <c r="AN983" s="4">
        <v>472</v>
      </c>
    </row>
    <row r="984" spans="6:40" x14ac:dyDescent="0.3">
      <c r="F984" s="4">
        <v>2535</v>
      </c>
      <c r="H984" s="4">
        <v>255</v>
      </c>
      <c r="I984" s="4" t="s">
        <v>367</v>
      </c>
      <c r="K984" s="4">
        <v>885</v>
      </c>
      <c r="O984" s="4" t="s">
        <v>515</v>
      </c>
      <c r="P984" s="4">
        <v>574</v>
      </c>
      <c r="AA984" s="4">
        <v>51</v>
      </c>
      <c r="AB984" s="4">
        <v>323</v>
      </c>
      <c r="AH984" s="4">
        <v>354</v>
      </c>
      <c r="AI984" s="4">
        <v>12</v>
      </c>
      <c r="AJ984" s="4">
        <v>201</v>
      </c>
      <c r="AL984" s="4">
        <v>310</v>
      </c>
      <c r="AM984" s="4">
        <v>185</v>
      </c>
      <c r="AN984" s="4">
        <v>256</v>
      </c>
    </row>
    <row r="985" spans="6:40" x14ac:dyDescent="0.3">
      <c r="F985" s="4">
        <v>1685</v>
      </c>
      <c r="H985" s="4">
        <v>1641</v>
      </c>
      <c r="I985" s="4" t="s">
        <v>368</v>
      </c>
      <c r="K985" s="4">
        <v>466</v>
      </c>
      <c r="O985" s="4" t="s">
        <v>516</v>
      </c>
      <c r="P985" s="4">
        <v>414</v>
      </c>
      <c r="AA985" s="4">
        <v>0</v>
      </c>
      <c r="AB985" s="4">
        <v>395</v>
      </c>
      <c r="AH985" s="4">
        <v>226</v>
      </c>
      <c r="AI985" s="4">
        <v>16</v>
      </c>
      <c r="AJ985" s="4">
        <v>82</v>
      </c>
      <c r="AL985" s="4">
        <v>183</v>
      </c>
      <c r="AM985" s="4">
        <v>104</v>
      </c>
      <c r="AN985" s="4">
        <v>354</v>
      </c>
    </row>
    <row r="986" spans="6:40" ht="18" x14ac:dyDescent="0.35">
      <c r="F986" s="1" t="s">
        <v>0</v>
      </c>
      <c r="H986" s="4">
        <v>629</v>
      </c>
      <c r="I986" s="4" t="s">
        <v>369</v>
      </c>
      <c r="K986" s="4">
        <v>419</v>
      </c>
      <c r="O986" s="4" t="s">
        <v>17</v>
      </c>
      <c r="P986" s="4">
        <v>160</v>
      </c>
      <c r="AA986" s="4">
        <v>159</v>
      </c>
      <c r="AB986" s="4">
        <v>1877</v>
      </c>
      <c r="AH986" s="4">
        <v>128</v>
      </c>
      <c r="AI986" s="4">
        <v>1833</v>
      </c>
      <c r="AJ986" s="4">
        <v>21</v>
      </c>
      <c r="AL986" s="4">
        <v>127</v>
      </c>
      <c r="AM986" s="4">
        <v>3</v>
      </c>
      <c r="AN986" s="4">
        <v>91</v>
      </c>
    </row>
    <row r="987" spans="6:40" ht="18" x14ac:dyDescent="0.35">
      <c r="F987" s="2">
        <v>41219</v>
      </c>
      <c r="H987" s="4">
        <v>387</v>
      </c>
      <c r="I987" s="4" t="s">
        <v>17</v>
      </c>
      <c r="K987" s="4">
        <v>2107</v>
      </c>
      <c r="O987" s="4" t="s">
        <v>517</v>
      </c>
      <c r="P987" s="4">
        <v>0</v>
      </c>
      <c r="AA987" s="4">
        <v>107</v>
      </c>
      <c r="AB987" s="4">
        <v>536</v>
      </c>
      <c r="AH987" s="4">
        <v>1950</v>
      </c>
      <c r="AI987" s="4">
        <v>503</v>
      </c>
      <c r="AJ987" s="4">
        <v>0</v>
      </c>
      <c r="AL987" s="4">
        <v>144</v>
      </c>
      <c r="AM987" s="4">
        <v>101</v>
      </c>
      <c r="AN987" s="4">
        <v>45</v>
      </c>
    </row>
    <row r="988" spans="6:40" ht="18" x14ac:dyDescent="0.35">
      <c r="F988" s="1" t="s">
        <v>1</v>
      </c>
      <c r="H988" s="4">
        <v>242</v>
      </c>
      <c r="I988" s="4" t="s">
        <v>370</v>
      </c>
      <c r="K988" s="4">
        <v>864</v>
      </c>
      <c r="O988" s="4" t="s">
        <v>19</v>
      </c>
      <c r="P988" s="4">
        <v>877</v>
      </c>
      <c r="AA988" s="4">
        <v>52</v>
      </c>
      <c r="AB988" s="4">
        <v>378</v>
      </c>
      <c r="AH988" s="4">
        <v>722</v>
      </c>
      <c r="AI988" s="4">
        <v>368</v>
      </c>
      <c r="AJ988" s="4">
        <v>0</v>
      </c>
      <c r="AL988" s="4">
        <v>49</v>
      </c>
      <c r="AM988" s="4">
        <v>0</v>
      </c>
      <c r="AN988" s="4">
        <v>46</v>
      </c>
    </row>
    <row r="989" spans="6:40" x14ac:dyDescent="0.3">
      <c r="F989" s="3" t="s">
        <v>2</v>
      </c>
      <c r="H989" s="4">
        <v>1219</v>
      </c>
      <c r="I989" s="4" t="s">
        <v>19</v>
      </c>
      <c r="K989" s="4">
        <v>422</v>
      </c>
      <c r="O989" s="4" t="s">
        <v>20</v>
      </c>
      <c r="P989" s="4">
        <v>604</v>
      </c>
      <c r="AA989" s="4">
        <v>0</v>
      </c>
      <c r="AB989" s="4">
        <v>158</v>
      </c>
      <c r="AH989" s="4">
        <v>497</v>
      </c>
      <c r="AI989" s="4">
        <v>135</v>
      </c>
      <c r="AJ989" s="4">
        <v>61</v>
      </c>
      <c r="AL989" s="4">
        <v>25</v>
      </c>
      <c r="AM989" s="4">
        <v>314</v>
      </c>
      <c r="AN989" s="4">
        <v>354</v>
      </c>
    </row>
    <row r="990" spans="6:40" x14ac:dyDescent="0.3">
      <c r="F990" s="3" t="s">
        <v>203</v>
      </c>
      <c r="H990" s="4">
        <v>451</v>
      </c>
      <c r="I990" s="4" t="s">
        <v>20</v>
      </c>
      <c r="K990" s="4">
        <v>442</v>
      </c>
      <c r="O990" s="4" t="s">
        <v>21</v>
      </c>
      <c r="P990" s="4">
        <v>273</v>
      </c>
      <c r="AA990" s="4">
        <v>962</v>
      </c>
      <c r="AB990" s="4">
        <v>1675</v>
      </c>
      <c r="AH990" s="4">
        <v>225</v>
      </c>
      <c r="AI990" s="4">
        <v>1856</v>
      </c>
      <c r="AJ990" s="4">
        <v>0</v>
      </c>
      <c r="AL990" s="4">
        <v>19</v>
      </c>
      <c r="AM990" s="4">
        <v>149</v>
      </c>
      <c r="AN990" s="4">
        <v>90</v>
      </c>
    </row>
    <row r="991" spans="6:40" x14ac:dyDescent="0.3">
      <c r="F991" s="3" t="s">
        <v>232</v>
      </c>
      <c r="H991" s="4">
        <v>238</v>
      </c>
      <c r="I991" s="4" t="s">
        <v>21</v>
      </c>
      <c r="K991" s="4">
        <v>2663</v>
      </c>
      <c r="O991" s="4" t="s">
        <v>26</v>
      </c>
      <c r="P991" s="4">
        <v>0</v>
      </c>
      <c r="AA991" s="4">
        <v>678</v>
      </c>
      <c r="AB991" s="4">
        <v>514</v>
      </c>
      <c r="AH991" s="4">
        <v>1950</v>
      </c>
      <c r="AI991" s="4">
        <v>527</v>
      </c>
      <c r="AJ991" s="4">
        <v>201</v>
      </c>
      <c r="AL991" s="4">
        <v>5</v>
      </c>
      <c r="AM991" s="4">
        <v>22</v>
      </c>
      <c r="AN991" s="4">
        <v>55</v>
      </c>
    </row>
    <row r="992" spans="6:40" x14ac:dyDescent="0.3">
      <c r="F992" s="4" t="s">
        <v>5</v>
      </c>
      <c r="H992" s="4">
        <v>213</v>
      </c>
      <c r="I992" s="4" t="s">
        <v>26</v>
      </c>
      <c r="K992" s="4">
        <v>999</v>
      </c>
      <c r="O992" s="4" t="s">
        <v>47</v>
      </c>
      <c r="P992" s="4">
        <v>871</v>
      </c>
      <c r="AA992" s="4">
        <v>284</v>
      </c>
      <c r="AB992" s="4">
        <v>234</v>
      </c>
      <c r="AH992" s="4">
        <v>710</v>
      </c>
      <c r="AI992" s="4">
        <v>399</v>
      </c>
      <c r="AJ992" s="4">
        <v>81</v>
      </c>
      <c r="AL992" s="4">
        <v>0</v>
      </c>
      <c r="AM992" s="4">
        <v>7</v>
      </c>
      <c r="AN992" s="4">
        <v>35</v>
      </c>
    </row>
    <row r="993" spans="6:40" x14ac:dyDescent="0.3">
      <c r="F993" s="4" t="s">
        <v>205</v>
      </c>
      <c r="H993" s="4">
        <v>1219</v>
      </c>
      <c r="I993" s="4" t="s">
        <v>47</v>
      </c>
      <c r="K993" s="4">
        <v>592</v>
      </c>
      <c r="O993" s="4" t="s">
        <v>48</v>
      </c>
      <c r="P993" s="4">
        <v>594</v>
      </c>
      <c r="AA993" s="4">
        <v>0</v>
      </c>
      <c r="AB993" s="4">
        <v>280</v>
      </c>
      <c r="AH993" s="4">
        <v>488</v>
      </c>
      <c r="AI993" s="4">
        <v>128</v>
      </c>
      <c r="AJ993" s="4">
        <v>37</v>
      </c>
      <c r="AL993" s="4">
        <v>144</v>
      </c>
      <c r="AM993" s="4">
        <v>2</v>
      </c>
      <c r="AN993" s="4">
        <v>83</v>
      </c>
    </row>
    <row r="994" spans="6:40" x14ac:dyDescent="0.3">
      <c r="F994" s="4" t="s">
        <v>206</v>
      </c>
      <c r="H994" s="4">
        <v>453</v>
      </c>
      <c r="I994" s="4" t="s">
        <v>48</v>
      </c>
      <c r="K994" s="4">
        <v>407</v>
      </c>
      <c r="O994" s="4" t="s">
        <v>49</v>
      </c>
      <c r="P994" s="4">
        <v>277</v>
      </c>
      <c r="AA994" s="4">
        <v>972</v>
      </c>
      <c r="AB994" s="4">
        <v>1912</v>
      </c>
      <c r="AH994" s="4">
        <v>222</v>
      </c>
      <c r="AI994" s="4">
        <v>3256</v>
      </c>
      <c r="AJ994" s="4">
        <v>44</v>
      </c>
      <c r="AL994" s="4">
        <v>40</v>
      </c>
      <c r="AM994" s="4">
        <v>118</v>
      </c>
      <c r="AN994" s="4">
        <v>32</v>
      </c>
    </row>
    <row r="995" spans="6:40" x14ac:dyDescent="0.3">
      <c r="F995" s="4" t="s">
        <v>207</v>
      </c>
      <c r="H995" s="4">
        <v>262</v>
      </c>
      <c r="I995" s="4" t="s">
        <v>49</v>
      </c>
      <c r="K995" s="4">
        <v>2663</v>
      </c>
      <c r="O995" s="4" t="s">
        <v>233</v>
      </c>
      <c r="P995" s="4">
        <v>0</v>
      </c>
      <c r="AA995" s="4">
        <v>690</v>
      </c>
      <c r="AB995" s="4">
        <v>557</v>
      </c>
      <c r="AH995" s="4">
        <v>290</v>
      </c>
      <c r="AI995" s="4">
        <v>1070</v>
      </c>
      <c r="AJ995" s="4">
        <v>0</v>
      </c>
      <c r="AL995" s="4">
        <v>27</v>
      </c>
      <c r="AM995" s="4">
        <v>0</v>
      </c>
      <c r="AN995" s="4">
        <v>15</v>
      </c>
    </row>
    <row r="996" spans="6:40" x14ac:dyDescent="0.3">
      <c r="F996" s="4" t="s">
        <v>208</v>
      </c>
      <c r="H996" s="4">
        <v>191</v>
      </c>
      <c r="I996" s="4" t="s">
        <v>228</v>
      </c>
      <c r="K996" s="4">
        <v>995</v>
      </c>
      <c r="O996" s="4">
        <v>1347</v>
      </c>
      <c r="P996" s="4">
        <v>451</v>
      </c>
      <c r="AA996" s="4">
        <v>282</v>
      </c>
      <c r="AB996" s="4">
        <v>232</v>
      </c>
      <c r="AH996" s="4">
        <v>90</v>
      </c>
      <c r="AI996" s="4">
        <v>737</v>
      </c>
      <c r="AJ996" s="4">
        <v>289</v>
      </c>
      <c r="AL996" s="4">
        <v>13</v>
      </c>
      <c r="AM996" s="4">
        <v>314</v>
      </c>
      <c r="AN996" s="4">
        <v>17</v>
      </c>
    </row>
    <row r="997" spans="6:40" x14ac:dyDescent="0.3">
      <c r="F997" s="4" t="s">
        <v>209</v>
      </c>
      <c r="H997" s="4">
        <v>2294</v>
      </c>
      <c r="I997" s="4" t="s">
        <v>21</v>
      </c>
      <c r="K997" s="4">
        <v>566</v>
      </c>
      <c r="O997" s="4">
        <v>530</v>
      </c>
      <c r="P997" s="4">
        <v>301</v>
      </c>
      <c r="AA997" s="4">
        <v>15154</v>
      </c>
      <c r="AB997" s="4">
        <v>325</v>
      </c>
      <c r="AH997" s="4">
        <v>56</v>
      </c>
      <c r="AI997" s="4">
        <v>333</v>
      </c>
      <c r="AJ997" s="4">
        <v>129</v>
      </c>
      <c r="AL997" s="4">
        <v>283</v>
      </c>
      <c r="AM997" s="4">
        <v>148</v>
      </c>
      <c r="AN997" s="4">
        <v>83</v>
      </c>
    </row>
    <row r="998" spans="6:40" x14ac:dyDescent="0.3">
      <c r="F998" s="4" t="s">
        <v>210</v>
      </c>
      <c r="H998" s="4">
        <v>670</v>
      </c>
      <c r="I998" s="4" t="s">
        <v>26</v>
      </c>
      <c r="K998" s="4">
        <v>429</v>
      </c>
      <c r="O998" s="4">
        <v>394</v>
      </c>
      <c r="P998" s="4">
        <v>150</v>
      </c>
      <c r="AA998" s="4">
        <v>8323</v>
      </c>
      <c r="AB998" s="4">
        <v>0</v>
      </c>
      <c r="AH998" s="4">
        <v>34</v>
      </c>
      <c r="AI998" s="4">
        <v>135</v>
      </c>
      <c r="AJ998" s="4">
        <v>18</v>
      </c>
      <c r="AL998" s="4">
        <v>117</v>
      </c>
      <c r="AM998" s="4">
        <v>16</v>
      </c>
      <c r="AN998" s="4">
        <v>33</v>
      </c>
    </row>
    <row r="999" spans="6:40" x14ac:dyDescent="0.3">
      <c r="F999" s="4" t="s">
        <v>211</v>
      </c>
      <c r="H999" s="4">
        <v>411</v>
      </c>
      <c r="I999" s="4" t="s">
        <v>47</v>
      </c>
      <c r="K999" s="4">
        <v>2586</v>
      </c>
      <c r="O999" s="4">
        <v>136</v>
      </c>
      <c r="P999" s="4">
        <v>0</v>
      </c>
      <c r="AA999" s="4">
        <v>5797</v>
      </c>
      <c r="AB999" s="4">
        <v>1775</v>
      </c>
      <c r="AH999" s="4">
        <v>290</v>
      </c>
      <c r="AI999" s="4">
        <v>52</v>
      </c>
      <c r="AJ999" s="4">
        <v>1</v>
      </c>
      <c r="AL999" s="4">
        <v>91</v>
      </c>
      <c r="AM999" s="4">
        <v>131</v>
      </c>
      <c r="AN999" s="4">
        <v>28</v>
      </c>
    </row>
    <row r="1000" spans="6:40" x14ac:dyDescent="0.3">
      <c r="F1000" s="4" t="s">
        <v>212</v>
      </c>
      <c r="H1000" s="4">
        <v>259</v>
      </c>
      <c r="I1000" s="4" t="s">
        <v>48</v>
      </c>
      <c r="K1000" s="4">
        <v>1044</v>
      </c>
      <c r="O1000" s="4">
        <v>1281</v>
      </c>
      <c r="P1000" s="4">
        <v>443</v>
      </c>
      <c r="AA1000" s="4">
        <v>2526</v>
      </c>
      <c r="AB1000" s="4">
        <v>988</v>
      </c>
      <c r="AH1000" s="4">
        <v>79</v>
      </c>
      <c r="AI1000" s="4">
        <v>38</v>
      </c>
      <c r="AJ1000" s="4">
        <v>3</v>
      </c>
      <c r="AL1000" s="4">
        <v>12</v>
      </c>
      <c r="AM1000" s="4">
        <v>1</v>
      </c>
      <c r="AN1000" s="4">
        <v>5</v>
      </c>
    </row>
    <row r="1001" spans="6:40" x14ac:dyDescent="0.3">
      <c r="F1001" s="4" t="s">
        <v>213</v>
      </c>
      <c r="H1001" s="4">
        <v>2294</v>
      </c>
      <c r="I1001" s="4" t="s">
        <v>49</v>
      </c>
      <c r="K1001" s="4">
        <v>620</v>
      </c>
      <c r="O1001" s="4">
        <v>282</v>
      </c>
      <c r="P1001" s="4">
        <v>275</v>
      </c>
      <c r="AA1001" s="4">
        <v>15154</v>
      </c>
      <c r="AB1001" s="4">
        <v>787</v>
      </c>
      <c r="AH1001" s="4">
        <v>54</v>
      </c>
      <c r="AI1001" s="4">
        <v>14</v>
      </c>
      <c r="AJ1001" s="4">
        <v>107</v>
      </c>
      <c r="AL1001" s="4">
        <v>14</v>
      </c>
      <c r="AM1001" s="4">
        <v>109</v>
      </c>
      <c r="AN1001" s="4">
        <v>186</v>
      </c>
    </row>
    <row r="1002" spans="6:40" x14ac:dyDescent="0.3">
      <c r="F1002" s="4" t="s">
        <v>214</v>
      </c>
      <c r="H1002" s="4">
        <v>668</v>
      </c>
      <c r="I1002" s="4" t="s">
        <v>230</v>
      </c>
      <c r="K1002" s="4">
        <v>424</v>
      </c>
      <c r="O1002" s="4">
        <v>201</v>
      </c>
      <c r="P1002" s="4">
        <v>168</v>
      </c>
      <c r="AA1002" s="4">
        <v>8371</v>
      </c>
      <c r="AB1002" s="4">
        <v>0</v>
      </c>
      <c r="AH1002" s="4">
        <v>25</v>
      </c>
      <c r="AI1002" s="4">
        <v>136</v>
      </c>
      <c r="AJ1002" s="4">
        <v>0</v>
      </c>
      <c r="AL1002" s="4">
        <v>0</v>
      </c>
      <c r="AM1002" s="4">
        <v>75</v>
      </c>
      <c r="AN1002" s="4">
        <v>85</v>
      </c>
    </row>
    <row r="1003" spans="6:40" x14ac:dyDescent="0.3">
      <c r="F1003" s="4" t="s">
        <v>215</v>
      </c>
      <c r="H1003" s="4">
        <v>419</v>
      </c>
      <c r="I1003" s="4">
        <v>1810</v>
      </c>
      <c r="K1003" s="4">
        <v>2586</v>
      </c>
      <c r="O1003" s="4">
        <v>81</v>
      </c>
      <c r="P1003" s="4">
        <v>0</v>
      </c>
      <c r="AA1003" s="4">
        <v>5838</v>
      </c>
      <c r="AB1003" s="4">
        <v>219</v>
      </c>
      <c r="AH1003" s="4">
        <v>688</v>
      </c>
      <c r="AI1003" s="4">
        <v>50</v>
      </c>
      <c r="AJ1003" s="4">
        <v>289</v>
      </c>
      <c r="AL1003" s="4">
        <v>283</v>
      </c>
      <c r="AM1003" s="4">
        <v>7</v>
      </c>
      <c r="AN1003" s="4">
        <v>35</v>
      </c>
    </row>
    <row r="1004" spans="6:40" x14ac:dyDescent="0.3">
      <c r="F1004" s="4" t="s">
        <v>216</v>
      </c>
      <c r="H1004" s="4">
        <v>249</v>
      </c>
      <c r="I1004" s="4">
        <v>604</v>
      </c>
      <c r="K1004" s="4">
        <v>1044</v>
      </c>
      <c r="O1004" s="4">
        <v>1358</v>
      </c>
      <c r="P1004" s="4">
        <v>628</v>
      </c>
      <c r="AA1004" s="4">
        <v>2533</v>
      </c>
      <c r="AB1004" s="4">
        <v>120</v>
      </c>
      <c r="AH1004" s="4">
        <v>303</v>
      </c>
      <c r="AI1004" s="4">
        <v>26</v>
      </c>
      <c r="AJ1004" s="4">
        <v>128</v>
      </c>
      <c r="AL1004" s="4">
        <v>106</v>
      </c>
      <c r="AM1004" s="4">
        <v>0</v>
      </c>
      <c r="AN1004" s="4">
        <v>50</v>
      </c>
    </row>
    <row r="1005" spans="6:40" ht="18" x14ac:dyDescent="0.35">
      <c r="F1005" s="4" t="s">
        <v>17</v>
      </c>
      <c r="H1005" s="4">
        <v>1754</v>
      </c>
      <c r="I1005" s="4">
        <v>349</v>
      </c>
      <c r="K1005" s="4">
        <v>597</v>
      </c>
      <c r="O1005" s="4">
        <v>389</v>
      </c>
      <c r="P1005" s="4">
        <v>442</v>
      </c>
      <c r="AA1005" s="1" t="s">
        <v>0</v>
      </c>
      <c r="AB1005" s="4">
        <v>99</v>
      </c>
      <c r="AH1005" s="4">
        <v>194</v>
      </c>
      <c r="AI1005" s="4">
        <v>24</v>
      </c>
      <c r="AJ1005" s="4">
        <v>52</v>
      </c>
      <c r="AL1005" s="4">
        <v>65</v>
      </c>
      <c r="AM1005" s="4">
        <v>2</v>
      </c>
      <c r="AN1005" s="4">
        <v>186</v>
      </c>
    </row>
    <row r="1006" spans="6:40" ht="18" x14ac:dyDescent="0.35">
      <c r="F1006" s="4" t="s">
        <v>217</v>
      </c>
      <c r="H1006" s="4">
        <v>567</v>
      </c>
      <c r="I1006" s="4">
        <v>255</v>
      </c>
      <c r="K1006" s="4">
        <v>447</v>
      </c>
      <c r="O1006" s="4">
        <v>286</v>
      </c>
      <c r="P1006" s="4">
        <v>186</v>
      </c>
      <c r="AA1006" s="2">
        <v>41219</v>
      </c>
      <c r="AB1006" s="4">
        <v>0</v>
      </c>
      <c r="AH1006" s="4">
        <v>109</v>
      </c>
      <c r="AI1006" s="4">
        <v>213</v>
      </c>
      <c r="AJ1006" s="4">
        <v>76</v>
      </c>
      <c r="AL1006" s="4">
        <v>41</v>
      </c>
      <c r="AM1006" s="4">
        <v>66</v>
      </c>
      <c r="AN1006" s="4">
        <v>85</v>
      </c>
    </row>
    <row r="1007" spans="6:40" ht="18" x14ac:dyDescent="0.35">
      <c r="F1007" s="4" t="s">
        <v>19</v>
      </c>
      <c r="H1007" s="4">
        <v>312</v>
      </c>
      <c r="I1007" s="4">
        <v>1810</v>
      </c>
      <c r="K1007" s="4">
        <v>0</v>
      </c>
      <c r="O1007" s="4">
        <v>103</v>
      </c>
      <c r="P1007" s="4">
        <v>0</v>
      </c>
      <c r="AA1007" s="1" t="s">
        <v>1</v>
      </c>
      <c r="AB1007" s="4">
        <v>1</v>
      </c>
      <c r="AH1007" s="4">
        <v>688</v>
      </c>
      <c r="AI1007" s="4">
        <v>54</v>
      </c>
      <c r="AJ1007" s="4">
        <v>0</v>
      </c>
      <c r="AL1007" s="4">
        <v>136</v>
      </c>
      <c r="AM1007" s="4">
        <v>0</v>
      </c>
      <c r="AN1007" s="4">
        <v>43</v>
      </c>
    </row>
    <row r="1008" spans="6:40" x14ac:dyDescent="0.3">
      <c r="F1008" s="4" t="s">
        <v>20</v>
      </c>
      <c r="H1008" s="4">
        <v>255</v>
      </c>
      <c r="I1008" s="4">
        <v>601</v>
      </c>
      <c r="K1008" s="4">
        <v>1282</v>
      </c>
      <c r="O1008" s="4">
        <v>1296</v>
      </c>
      <c r="P1008" s="4">
        <v>624</v>
      </c>
      <c r="AA1008" s="3" t="s">
        <v>2</v>
      </c>
      <c r="AB1008" s="4">
        <v>1</v>
      </c>
      <c r="AH1008" s="4">
        <v>298</v>
      </c>
      <c r="AI1008" s="4">
        <v>32</v>
      </c>
      <c r="AJ1008" s="4">
        <v>208</v>
      </c>
      <c r="AL1008" s="4">
        <v>57</v>
      </c>
      <c r="AM1008" s="4">
        <v>109</v>
      </c>
      <c r="AN1008" s="4">
        <v>42</v>
      </c>
    </row>
    <row r="1009" spans="6:40" x14ac:dyDescent="0.3">
      <c r="F1009" s="4" t="s">
        <v>21</v>
      </c>
      <c r="H1009" s="4">
        <v>1754</v>
      </c>
      <c r="I1009" s="4">
        <v>362</v>
      </c>
      <c r="K1009" s="4">
        <v>795</v>
      </c>
      <c r="O1009" s="4">
        <v>369</v>
      </c>
      <c r="P1009" s="4">
        <v>439</v>
      </c>
      <c r="AA1009" s="3" t="s">
        <v>821</v>
      </c>
      <c r="AB1009" s="4">
        <v>0</v>
      </c>
      <c r="AH1009" s="4">
        <v>200</v>
      </c>
      <c r="AI1009" s="4">
        <v>22</v>
      </c>
      <c r="AJ1009" s="4">
        <v>89</v>
      </c>
      <c r="AL1009" s="4">
        <v>16</v>
      </c>
      <c r="AM1009" s="4">
        <v>76</v>
      </c>
      <c r="AN1009" s="4">
        <v>227</v>
      </c>
    </row>
    <row r="1010" spans="6:40" x14ac:dyDescent="0.3">
      <c r="F1010" s="4" t="s">
        <v>26</v>
      </c>
      <c r="H1010" s="4">
        <v>567</v>
      </c>
      <c r="I1010" s="4">
        <v>239</v>
      </c>
      <c r="K1010" s="4">
        <v>487</v>
      </c>
      <c r="O1010" s="4">
        <v>242</v>
      </c>
      <c r="P1010" s="4">
        <v>185</v>
      </c>
      <c r="AA1010" s="3" t="s">
        <v>229</v>
      </c>
      <c r="AB1010" s="4">
        <v>13359</v>
      </c>
      <c r="AH1010" s="4">
        <v>98</v>
      </c>
      <c r="AI1010" s="4">
        <v>127</v>
      </c>
      <c r="AJ1010" s="4">
        <v>17</v>
      </c>
      <c r="AL1010" s="4">
        <v>39</v>
      </c>
      <c r="AM1010" s="4">
        <v>2</v>
      </c>
      <c r="AN1010" s="4">
        <v>67</v>
      </c>
    </row>
    <row r="1011" spans="6:40" x14ac:dyDescent="0.3">
      <c r="F1011" s="4" t="s">
        <v>47</v>
      </c>
      <c r="H1011" s="4">
        <v>323</v>
      </c>
      <c r="I1011" s="4">
        <v>1454</v>
      </c>
      <c r="K1011" s="4">
        <v>0</v>
      </c>
      <c r="O1011" s="4">
        <v>127</v>
      </c>
      <c r="P1011" s="4">
        <v>12557</v>
      </c>
      <c r="AA1011" s="4" t="s">
        <v>5</v>
      </c>
      <c r="AB1011" s="4">
        <v>6268</v>
      </c>
      <c r="AH1011" s="4">
        <v>268</v>
      </c>
      <c r="AI1011" s="4">
        <v>0</v>
      </c>
      <c r="AJ1011" s="4">
        <v>1</v>
      </c>
      <c r="AL1011" s="4">
        <v>2</v>
      </c>
      <c r="AM1011" s="4">
        <v>74</v>
      </c>
      <c r="AN1011" s="4">
        <v>32</v>
      </c>
    </row>
    <row r="1012" spans="6:40" x14ac:dyDescent="0.3">
      <c r="F1012" s="4" t="s">
        <v>48</v>
      </c>
      <c r="H1012" s="4">
        <v>244</v>
      </c>
      <c r="I1012" s="4">
        <v>524</v>
      </c>
      <c r="K1012" s="4">
        <v>1269</v>
      </c>
      <c r="O1012" s="4">
        <v>3253</v>
      </c>
      <c r="P1012" s="4">
        <v>5547</v>
      </c>
      <c r="AA1012" s="4" t="s">
        <v>822</v>
      </c>
      <c r="AB1012" s="4">
        <v>3322</v>
      </c>
      <c r="AH1012" s="4">
        <v>97</v>
      </c>
      <c r="AI1012" s="4">
        <v>0</v>
      </c>
      <c r="AJ1012" s="4">
        <v>0</v>
      </c>
      <c r="AL1012" s="4">
        <v>0</v>
      </c>
      <c r="AM1012" s="4">
        <v>0</v>
      </c>
      <c r="AN1012" s="4">
        <v>35</v>
      </c>
    </row>
    <row r="1013" spans="6:40" x14ac:dyDescent="0.3">
      <c r="F1013" s="4" t="s">
        <v>49</v>
      </c>
      <c r="H1013" s="4">
        <v>606</v>
      </c>
      <c r="I1013" s="4">
        <v>326</v>
      </c>
      <c r="K1013" s="4">
        <v>724</v>
      </c>
      <c r="O1013" s="4">
        <v>1018</v>
      </c>
      <c r="P1013" s="4">
        <v>3813</v>
      </c>
      <c r="AA1013" s="4" t="s">
        <v>823</v>
      </c>
      <c r="AB1013" s="4">
        <v>2946</v>
      </c>
      <c r="AH1013" s="4">
        <v>49</v>
      </c>
      <c r="AI1013" s="4">
        <v>0</v>
      </c>
      <c r="AJ1013" s="4">
        <v>71</v>
      </c>
      <c r="AL1013" s="4">
        <v>136</v>
      </c>
      <c r="AM1013" s="4">
        <v>200</v>
      </c>
      <c r="AN1013" s="4">
        <v>227</v>
      </c>
    </row>
    <row r="1014" spans="6:40" x14ac:dyDescent="0.3">
      <c r="F1014" s="4" t="s">
        <v>233</v>
      </c>
      <c r="H1014" s="4">
        <v>245</v>
      </c>
      <c r="I1014" s="4">
        <v>198</v>
      </c>
      <c r="K1014" s="4">
        <v>545</v>
      </c>
      <c r="O1014" s="4">
        <v>703</v>
      </c>
      <c r="P1014" s="4">
        <v>1734</v>
      </c>
      <c r="AA1014" s="4" t="s">
        <v>824</v>
      </c>
      <c r="AH1014" s="4">
        <v>48</v>
      </c>
      <c r="AI1014" s="4">
        <v>286</v>
      </c>
      <c r="AJ1014" s="4">
        <v>0</v>
      </c>
      <c r="AL1014" s="4">
        <v>55</v>
      </c>
      <c r="AM1014" s="4">
        <v>98</v>
      </c>
      <c r="AN1014" s="4">
        <v>70</v>
      </c>
    </row>
    <row r="1015" spans="6:40" x14ac:dyDescent="0.3">
      <c r="F1015" s="4" t="s">
        <v>21</v>
      </c>
      <c r="H1015" s="4">
        <v>145</v>
      </c>
      <c r="I1015" s="4">
        <v>1454</v>
      </c>
      <c r="K1015" s="4">
        <v>0</v>
      </c>
      <c r="O1015" s="4">
        <v>315</v>
      </c>
      <c r="P1015" s="4">
        <v>12557</v>
      </c>
      <c r="AA1015" s="4" t="s">
        <v>825</v>
      </c>
      <c r="AH1015" s="4">
        <v>268</v>
      </c>
      <c r="AI1015" s="4">
        <v>69</v>
      </c>
      <c r="AJ1015" s="4">
        <v>208</v>
      </c>
      <c r="AL1015" s="4">
        <v>38</v>
      </c>
      <c r="AM1015" s="4">
        <v>18</v>
      </c>
      <c r="AN1015" s="4">
        <v>48</v>
      </c>
    </row>
    <row r="1016" spans="6:40" x14ac:dyDescent="0.3">
      <c r="F1016" s="4" t="s">
        <v>26</v>
      </c>
      <c r="H1016" s="4">
        <v>100</v>
      </c>
      <c r="I1016" s="4">
        <v>523</v>
      </c>
      <c r="K1016" s="4">
        <v>238</v>
      </c>
      <c r="O1016" s="4">
        <v>1849</v>
      </c>
      <c r="P1016" s="4">
        <v>5519</v>
      </c>
      <c r="AA1016" s="4" t="s">
        <v>826</v>
      </c>
      <c r="AH1016" s="4">
        <v>91</v>
      </c>
      <c r="AI1016" s="4">
        <v>38</v>
      </c>
      <c r="AJ1016" s="4">
        <v>89</v>
      </c>
      <c r="AL1016" s="4">
        <v>17</v>
      </c>
      <c r="AM1016" s="4">
        <v>0</v>
      </c>
      <c r="AN1016" s="4">
        <v>22</v>
      </c>
    </row>
    <row r="1017" spans="6:40" x14ac:dyDescent="0.3">
      <c r="F1017" s="4" t="s">
        <v>47</v>
      </c>
      <c r="H1017" s="4">
        <v>606</v>
      </c>
      <c r="I1017" s="4">
        <v>332</v>
      </c>
      <c r="K1017" s="4">
        <v>124</v>
      </c>
      <c r="O1017" s="4">
        <v>410</v>
      </c>
      <c r="P1017" s="4">
        <v>3727</v>
      </c>
      <c r="AA1017" s="4" t="s">
        <v>11</v>
      </c>
      <c r="AH1017" s="4">
        <v>49</v>
      </c>
      <c r="AI1017" s="4">
        <v>31</v>
      </c>
      <c r="AJ1017" s="4">
        <v>39</v>
      </c>
      <c r="AL1017" s="4">
        <v>596</v>
      </c>
      <c r="AM1017" s="4">
        <v>0</v>
      </c>
      <c r="AN1017" s="4">
        <v>215</v>
      </c>
    </row>
    <row r="1018" spans="6:40" x14ac:dyDescent="0.3">
      <c r="F1018" s="4" t="s">
        <v>48</v>
      </c>
      <c r="H1018" s="4">
        <v>241</v>
      </c>
      <c r="I1018" s="4">
        <v>191</v>
      </c>
      <c r="K1018" s="4">
        <v>114</v>
      </c>
      <c r="O1018" s="4">
        <v>291</v>
      </c>
      <c r="P1018" s="4">
        <v>1792</v>
      </c>
      <c r="AA1018" s="4" t="s">
        <v>827</v>
      </c>
      <c r="AH1018" s="4">
        <v>42</v>
      </c>
      <c r="AI1018" s="4" t="s">
        <v>33</v>
      </c>
      <c r="AJ1018" s="4">
        <v>50</v>
      </c>
      <c r="AL1018" s="4">
        <v>275</v>
      </c>
      <c r="AM1018" s="4">
        <v>80</v>
      </c>
      <c r="AN1018" s="4">
        <v>93</v>
      </c>
    </row>
    <row r="1019" spans="6:40" ht="18" x14ac:dyDescent="0.35">
      <c r="F1019" s="4" t="s">
        <v>49</v>
      </c>
      <c r="H1019" s="4">
        <v>141</v>
      </c>
      <c r="I1019" s="4">
        <v>2082</v>
      </c>
      <c r="K1019" s="4">
        <v>0</v>
      </c>
      <c r="O1019" s="4">
        <v>119</v>
      </c>
      <c r="P1019" s="1" t="s">
        <v>0</v>
      </c>
      <c r="AA1019" s="4" t="s">
        <v>828</v>
      </c>
      <c r="AH1019" s="4">
        <v>391</v>
      </c>
      <c r="AI1019" s="4" t="s">
        <v>33</v>
      </c>
      <c r="AJ1019" s="4">
        <v>0</v>
      </c>
      <c r="AL1019" s="4">
        <v>164</v>
      </c>
      <c r="AM1019" s="4">
        <v>0</v>
      </c>
      <c r="AN1019" s="4">
        <v>45</v>
      </c>
    </row>
    <row r="1020" spans="6:40" ht="18" x14ac:dyDescent="0.35">
      <c r="F1020" s="4" t="s">
        <v>59</v>
      </c>
      <c r="H1020" s="4">
        <v>100</v>
      </c>
      <c r="I1020" s="4">
        <v>571</v>
      </c>
      <c r="K1020" s="4">
        <v>233</v>
      </c>
      <c r="O1020" s="4">
        <v>1250</v>
      </c>
      <c r="P1020" s="2">
        <v>41219</v>
      </c>
      <c r="AA1020" s="4" t="s">
        <v>538</v>
      </c>
      <c r="AH1020" s="4">
        <v>177</v>
      </c>
      <c r="AI1020" s="4" t="s">
        <v>33</v>
      </c>
      <c r="AJ1020" s="4">
        <v>137</v>
      </c>
      <c r="AL1020" s="4">
        <v>56</v>
      </c>
      <c r="AM1020" s="4">
        <v>200</v>
      </c>
      <c r="AN1020" s="4">
        <v>48</v>
      </c>
    </row>
    <row r="1021" spans="6:40" ht="18" x14ac:dyDescent="0.35">
      <c r="F1021" s="4" t="s">
        <v>33</v>
      </c>
      <c r="H1021" s="4">
        <v>1233</v>
      </c>
      <c r="I1021" s="4">
        <v>296</v>
      </c>
      <c r="K1021" s="4">
        <v>122</v>
      </c>
      <c r="O1021" s="4">
        <v>330</v>
      </c>
      <c r="P1021" s="1" t="s">
        <v>1</v>
      </c>
      <c r="AA1021" s="4" t="s">
        <v>829</v>
      </c>
      <c r="AH1021" s="4">
        <v>100</v>
      </c>
      <c r="AI1021" s="4" t="s">
        <v>33</v>
      </c>
      <c r="AJ1021" s="4">
        <v>69</v>
      </c>
      <c r="AL1021" s="4">
        <v>54</v>
      </c>
      <c r="AM1021" s="4">
        <v>97</v>
      </c>
      <c r="AN1021" s="4">
        <v>215</v>
      </c>
    </row>
    <row r="1022" spans="6:40" x14ac:dyDescent="0.3">
      <c r="F1022" s="4" t="s">
        <v>33</v>
      </c>
      <c r="H1022" s="4">
        <v>432</v>
      </c>
      <c r="I1022" s="4">
        <v>275</v>
      </c>
      <c r="K1022" s="4">
        <v>111</v>
      </c>
      <c r="O1022" s="4">
        <v>231</v>
      </c>
      <c r="P1022" s="3" t="s">
        <v>2</v>
      </c>
      <c r="AA1022" s="4" t="s">
        <v>830</v>
      </c>
      <c r="AH1022" s="4">
        <v>77</v>
      </c>
      <c r="AI1022" s="4">
        <v>0</v>
      </c>
      <c r="AJ1022" s="4">
        <v>12</v>
      </c>
      <c r="AL1022" s="4">
        <v>1</v>
      </c>
      <c r="AM1022" s="4">
        <v>2</v>
      </c>
      <c r="AN1022" s="4">
        <v>90</v>
      </c>
    </row>
    <row r="1023" spans="6:40" x14ac:dyDescent="0.3">
      <c r="F1023" s="4" t="s">
        <v>33</v>
      </c>
      <c r="H1023" s="4">
        <v>214</v>
      </c>
      <c r="I1023" s="4">
        <v>2082</v>
      </c>
      <c r="K1023" s="4">
        <v>0</v>
      </c>
      <c r="O1023" s="4">
        <v>99</v>
      </c>
      <c r="P1023" s="3" t="s">
        <v>529</v>
      </c>
      <c r="AA1023" s="4" t="s">
        <v>831</v>
      </c>
      <c r="AH1023" s="4">
        <v>391</v>
      </c>
      <c r="AI1023" s="4">
        <v>1061</v>
      </c>
      <c r="AJ1023" s="4">
        <v>1</v>
      </c>
      <c r="AL1023" s="4">
        <v>596</v>
      </c>
      <c r="AM1023" s="4">
        <v>95</v>
      </c>
      <c r="AN1023" s="4">
        <v>54</v>
      </c>
    </row>
    <row r="1024" spans="6:40" x14ac:dyDescent="0.3">
      <c r="F1024" s="4" t="s">
        <v>33</v>
      </c>
      <c r="H1024" s="4">
        <v>218</v>
      </c>
      <c r="I1024" s="4">
        <v>574</v>
      </c>
      <c r="K1024" s="4">
        <v>418</v>
      </c>
      <c r="O1024" s="4">
        <v>0</v>
      </c>
      <c r="P1024" s="3" t="s">
        <v>299</v>
      </c>
      <c r="AA1024" s="4" t="s">
        <v>832</v>
      </c>
      <c r="AH1024" s="4">
        <v>156</v>
      </c>
      <c r="AI1024" s="4">
        <v>766</v>
      </c>
      <c r="AJ1024" s="4">
        <v>3</v>
      </c>
      <c r="AL1024" s="4">
        <v>269</v>
      </c>
      <c r="AM1024" s="4">
        <v>0</v>
      </c>
      <c r="AN1024" s="4">
        <v>36</v>
      </c>
    </row>
    <row r="1025" spans="6:40" x14ac:dyDescent="0.3">
      <c r="F1025" s="4">
        <v>2775</v>
      </c>
      <c r="H1025" s="4">
        <v>1233</v>
      </c>
      <c r="I1025" s="4">
        <v>301</v>
      </c>
      <c r="K1025" s="4">
        <v>227</v>
      </c>
      <c r="O1025" s="4">
        <v>923</v>
      </c>
      <c r="P1025" s="4" t="s">
        <v>5</v>
      </c>
      <c r="AA1025" s="4" t="s">
        <v>17</v>
      </c>
      <c r="AH1025" s="4">
        <v>104</v>
      </c>
      <c r="AI1025" s="4">
        <v>295</v>
      </c>
      <c r="AJ1025" s="4">
        <v>52</v>
      </c>
      <c r="AL1025" s="4">
        <v>163</v>
      </c>
      <c r="AM1025" s="4">
        <v>1037</v>
      </c>
      <c r="AN1025" s="4">
        <v>82</v>
      </c>
    </row>
    <row r="1026" spans="6:40" x14ac:dyDescent="0.3">
      <c r="F1026" s="4">
        <v>984</v>
      </c>
      <c r="H1026" s="4">
        <v>428</v>
      </c>
      <c r="I1026" s="4">
        <v>273</v>
      </c>
      <c r="K1026" s="4">
        <v>191</v>
      </c>
      <c r="O1026" s="4">
        <v>656</v>
      </c>
      <c r="P1026" s="4" t="s">
        <v>530</v>
      </c>
      <c r="AA1026" s="4" t="s">
        <v>833</v>
      </c>
      <c r="AH1026" s="4">
        <v>52</v>
      </c>
      <c r="AI1026" s="4">
        <v>0</v>
      </c>
      <c r="AJ1026" s="4">
        <v>1</v>
      </c>
      <c r="AL1026" s="4">
        <v>106</v>
      </c>
      <c r="AM1026" s="4">
        <v>451</v>
      </c>
      <c r="AN1026" s="4">
        <v>33</v>
      </c>
    </row>
    <row r="1027" spans="6:40" x14ac:dyDescent="0.3">
      <c r="F1027" s="4">
        <v>558</v>
      </c>
      <c r="H1027" s="4">
        <v>217</v>
      </c>
      <c r="I1027" s="4">
        <v>1394</v>
      </c>
      <c r="K1027" s="4">
        <v>0</v>
      </c>
      <c r="O1027" s="4">
        <v>267</v>
      </c>
      <c r="P1027" s="4" t="s">
        <v>531</v>
      </c>
      <c r="AA1027" s="4" t="s">
        <v>19</v>
      </c>
      <c r="AH1027" s="4">
        <v>57</v>
      </c>
      <c r="AI1027" s="4">
        <v>153</v>
      </c>
      <c r="AJ1027" s="4">
        <v>137</v>
      </c>
      <c r="AL1027" s="4">
        <v>70</v>
      </c>
      <c r="AM1027" s="4">
        <v>122</v>
      </c>
      <c r="AN1027" s="4">
        <v>16</v>
      </c>
    </row>
    <row r="1028" spans="6:40" x14ac:dyDescent="0.3">
      <c r="F1028" s="4">
        <v>426</v>
      </c>
      <c r="H1028" s="4">
        <v>211</v>
      </c>
      <c r="I1028" s="4">
        <v>335</v>
      </c>
      <c r="K1028" s="4">
        <v>412</v>
      </c>
      <c r="O1028" s="4">
        <v>0</v>
      </c>
      <c r="P1028" s="4" t="s">
        <v>532</v>
      </c>
      <c r="AA1028" s="4" t="s">
        <v>20</v>
      </c>
      <c r="AH1028" s="4">
        <v>23</v>
      </c>
      <c r="AI1028" s="4">
        <v>110</v>
      </c>
      <c r="AJ1028" s="4">
        <v>69</v>
      </c>
      <c r="AL1028" s="4">
        <v>46</v>
      </c>
      <c r="AM1028" s="4">
        <v>7</v>
      </c>
      <c r="AN1028" s="4">
        <v>17</v>
      </c>
    </row>
    <row r="1029" spans="6:40" x14ac:dyDescent="0.3">
      <c r="F1029" s="4" t="s">
        <v>33</v>
      </c>
      <c r="H1029" s="4">
        <v>1119</v>
      </c>
      <c r="I1029" s="4">
        <v>201</v>
      </c>
      <c r="K1029" s="4">
        <v>221</v>
      </c>
      <c r="O1029" s="4">
        <v>332</v>
      </c>
      <c r="P1029" s="4" t="s">
        <v>533</v>
      </c>
      <c r="AA1029" s="4" t="s">
        <v>21</v>
      </c>
      <c r="AH1029" s="4">
        <v>14</v>
      </c>
      <c r="AI1029" s="4">
        <v>43</v>
      </c>
      <c r="AJ1029" s="4">
        <v>32</v>
      </c>
      <c r="AL1029" s="4">
        <v>33</v>
      </c>
      <c r="AM1029" s="4">
        <v>15</v>
      </c>
      <c r="AN1029" s="4">
        <v>82</v>
      </c>
    </row>
    <row r="1030" spans="6:40" x14ac:dyDescent="0.3">
      <c r="F1030" s="4" t="s">
        <v>33</v>
      </c>
      <c r="H1030" s="4">
        <v>379</v>
      </c>
      <c r="I1030" s="4">
        <v>134</v>
      </c>
      <c r="K1030" s="4">
        <v>191</v>
      </c>
      <c r="O1030" s="4">
        <v>235</v>
      </c>
      <c r="P1030" s="4" t="s">
        <v>23</v>
      </c>
      <c r="AA1030" s="4" t="s">
        <v>26</v>
      </c>
      <c r="AH1030" s="4">
        <v>9</v>
      </c>
      <c r="AI1030" s="4">
        <v>0</v>
      </c>
      <c r="AJ1030" s="4">
        <v>36</v>
      </c>
      <c r="AL1030" s="4">
        <v>13</v>
      </c>
      <c r="AM1030" s="4">
        <v>305</v>
      </c>
      <c r="AN1030" s="4">
        <v>33</v>
      </c>
    </row>
    <row r="1031" spans="6:40" x14ac:dyDescent="0.3">
      <c r="F1031" s="4" t="s">
        <v>33</v>
      </c>
      <c r="H1031" s="4">
        <v>192</v>
      </c>
      <c r="I1031" s="4">
        <v>1394</v>
      </c>
      <c r="K1031" s="4">
        <v>12941</v>
      </c>
      <c r="O1031" s="4">
        <v>97</v>
      </c>
      <c r="P1031" s="4" t="s">
        <v>534</v>
      </c>
      <c r="AA1031" s="4" t="s">
        <v>47</v>
      </c>
      <c r="AH1031" s="4">
        <v>57</v>
      </c>
      <c r="AI1031" s="4">
        <v>1</v>
      </c>
      <c r="AJ1031" s="4">
        <v>1</v>
      </c>
      <c r="AL1031" s="4">
        <v>0</v>
      </c>
      <c r="AM1031" s="4">
        <v>2</v>
      </c>
      <c r="AN1031" s="4">
        <v>23</v>
      </c>
    </row>
    <row r="1032" spans="6:40" x14ac:dyDescent="0.3">
      <c r="F1032" s="4" t="s">
        <v>33</v>
      </c>
      <c r="H1032" s="4">
        <v>187</v>
      </c>
      <c r="I1032" s="4">
        <v>333</v>
      </c>
      <c r="K1032" s="4">
        <v>7049</v>
      </c>
      <c r="O1032" s="4">
        <v>0</v>
      </c>
      <c r="P1032" s="4" t="s">
        <v>535</v>
      </c>
      <c r="AA1032" s="4" t="s">
        <v>48</v>
      </c>
      <c r="AH1032" s="4">
        <v>21</v>
      </c>
      <c r="AI1032" s="4">
        <v>0</v>
      </c>
      <c r="AJ1032" s="4">
        <v>291</v>
      </c>
      <c r="AL1032" s="4">
        <v>0</v>
      </c>
      <c r="AM1032" s="4">
        <v>1037</v>
      </c>
      <c r="AN1032" s="4">
        <v>10</v>
      </c>
    </row>
    <row r="1033" spans="6:40" x14ac:dyDescent="0.3">
      <c r="F1033" s="4">
        <v>744</v>
      </c>
      <c r="H1033" s="4">
        <v>1119</v>
      </c>
      <c r="I1033" s="4">
        <v>199</v>
      </c>
      <c r="K1033" s="4">
        <v>4018</v>
      </c>
      <c r="O1033" s="4">
        <v>447</v>
      </c>
      <c r="P1033" s="4" t="s">
        <v>536</v>
      </c>
      <c r="AA1033" s="4" t="s">
        <v>49</v>
      </c>
      <c r="AH1033" s="4">
        <v>12</v>
      </c>
      <c r="AI1033" s="4">
        <v>1</v>
      </c>
      <c r="AJ1033" s="4">
        <v>47</v>
      </c>
      <c r="AL1033" s="4">
        <v>70</v>
      </c>
      <c r="AM1033" s="4">
        <v>446</v>
      </c>
      <c r="AN1033" s="4">
        <v>1947</v>
      </c>
    </row>
    <row r="1034" spans="6:40" x14ac:dyDescent="0.3">
      <c r="F1034" s="4">
        <v>296</v>
      </c>
      <c r="H1034" s="4">
        <v>381</v>
      </c>
      <c r="I1034" s="4">
        <v>134</v>
      </c>
      <c r="K1034" s="4">
        <v>3031</v>
      </c>
      <c r="O1034" s="4">
        <v>321</v>
      </c>
      <c r="P1034" s="4" t="s">
        <v>537</v>
      </c>
      <c r="AA1034" s="4" t="s">
        <v>230</v>
      </c>
      <c r="AH1034" s="4">
        <v>9</v>
      </c>
      <c r="AI1034" s="4">
        <v>11982</v>
      </c>
      <c r="AJ1034" s="4">
        <v>12</v>
      </c>
      <c r="AL1034" s="4">
        <v>43</v>
      </c>
      <c r="AM1034" s="4">
        <v>92</v>
      </c>
      <c r="AN1034" s="4">
        <v>697</v>
      </c>
    </row>
    <row r="1035" spans="6:40" x14ac:dyDescent="0.3">
      <c r="F1035" s="4">
        <v>160</v>
      </c>
      <c r="H1035" s="4">
        <v>210</v>
      </c>
      <c r="I1035" s="4">
        <v>3227</v>
      </c>
      <c r="K1035" s="4">
        <v>12941</v>
      </c>
      <c r="O1035" s="4">
        <v>126</v>
      </c>
      <c r="P1035" s="4" t="s">
        <v>538</v>
      </c>
      <c r="AA1035" s="4" t="s">
        <v>21</v>
      </c>
      <c r="AH1035" s="4">
        <v>606</v>
      </c>
      <c r="AI1035" s="4">
        <v>4488</v>
      </c>
      <c r="AJ1035" s="4">
        <v>1</v>
      </c>
      <c r="AL1035" s="4">
        <v>28</v>
      </c>
      <c r="AM1035" s="4">
        <v>350</v>
      </c>
      <c r="AN1035" s="4">
        <v>294</v>
      </c>
    </row>
    <row r="1036" spans="6:40" x14ac:dyDescent="0.3">
      <c r="F1036" s="4">
        <v>136</v>
      </c>
      <c r="H1036" s="4">
        <v>171</v>
      </c>
      <c r="I1036" s="4">
        <v>959</v>
      </c>
      <c r="K1036" s="4">
        <v>6962</v>
      </c>
      <c r="O1036" s="4">
        <v>11634</v>
      </c>
      <c r="P1036" s="4" t="s">
        <v>539</v>
      </c>
      <c r="AA1036" s="4" t="s">
        <v>26</v>
      </c>
      <c r="AH1036" s="4">
        <v>242</v>
      </c>
      <c r="AI1036" s="4">
        <v>3170</v>
      </c>
      <c r="AJ1036" s="4">
        <v>3</v>
      </c>
      <c r="AL1036" s="4">
        <v>15</v>
      </c>
      <c r="AM1036" s="4">
        <v>4</v>
      </c>
      <c r="AN1036" s="4">
        <v>403</v>
      </c>
    </row>
    <row r="1037" spans="6:40" x14ac:dyDescent="0.3">
      <c r="F1037" s="4">
        <v>855</v>
      </c>
      <c r="H1037" s="4">
        <v>1235</v>
      </c>
      <c r="I1037" s="4">
        <v>546</v>
      </c>
      <c r="K1037" s="4">
        <v>3774</v>
      </c>
      <c r="O1037" s="4">
        <v>5030</v>
      </c>
      <c r="P1037" s="4" t="s">
        <v>540</v>
      </c>
      <c r="AA1037" s="4" t="s">
        <v>47</v>
      </c>
      <c r="AH1037" s="4">
        <v>159</v>
      </c>
      <c r="AI1037" s="4">
        <v>1318</v>
      </c>
      <c r="AJ1037" s="4">
        <v>31</v>
      </c>
      <c r="AL1037" s="4">
        <v>128</v>
      </c>
      <c r="AM1037" s="4">
        <v>1449</v>
      </c>
      <c r="AN1037" s="4">
        <v>1947</v>
      </c>
    </row>
    <row r="1038" spans="6:40" x14ac:dyDescent="0.3">
      <c r="F1038" s="4">
        <v>344</v>
      </c>
      <c r="H1038" s="4">
        <v>462</v>
      </c>
      <c r="I1038" s="4">
        <v>413</v>
      </c>
      <c r="K1038" s="4">
        <v>3188</v>
      </c>
      <c r="O1038" s="4">
        <v>3560</v>
      </c>
      <c r="P1038" s="4" t="s">
        <v>9</v>
      </c>
      <c r="AA1038" s="4" t="s">
        <v>48</v>
      </c>
      <c r="AH1038" s="4">
        <v>83</v>
      </c>
      <c r="AJ1038" s="4">
        <v>0</v>
      </c>
      <c r="AL1038" s="4">
        <v>46</v>
      </c>
      <c r="AM1038" s="4">
        <v>614</v>
      </c>
      <c r="AN1038" s="4">
        <v>671</v>
      </c>
    </row>
    <row r="1039" spans="6:40" ht="18" x14ac:dyDescent="0.35">
      <c r="F1039" s="4">
        <v>184</v>
      </c>
      <c r="H1039" s="4">
        <v>243</v>
      </c>
      <c r="I1039" s="4">
        <v>3227</v>
      </c>
      <c r="K1039" s="1" t="s">
        <v>0</v>
      </c>
      <c r="O1039" s="4">
        <v>1470</v>
      </c>
      <c r="P1039" s="4" t="s">
        <v>541</v>
      </c>
      <c r="AA1039" s="4" t="s">
        <v>49</v>
      </c>
      <c r="AH1039" s="4">
        <v>606</v>
      </c>
      <c r="AJ1039" s="4">
        <v>291</v>
      </c>
      <c r="AL1039" s="4">
        <v>20</v>
      </c>
      <c r="AM1039" s="4">
        <v>176</v>
      </c>
      <c r="AN1039" s="4">
        <v>483</v>
      </c>
    </row>
    <row r="1040" spans="6:40" ht="18" x14ac:dyDescent="0.35">
      <c r="F1040" s="4">
        <v>160</v>
      </c>
      <c r="H1040" s="4">
        <v>219</v>
      </c>
      <c r="I1040" s="4">
        <v>954</v>
      </c>
      <c r="K1040" s="2">
        <v>41219</v>
      </c>
      <c r="P1040" s="4" t="s">
        <v>542</v>
      </c>
      <c r="AA1040" s="4" t="s">
        <v>231</v>
      </c>
      <c r="AH1040" s="4">
        <v>237</v>
      </c>
      <c r="AJ1040" s="4">
        <v>48</v>
      </c>
      <c r="AL1040" s="4">
        <v>24</v>
      </c>
      <c r="AM1040" s="4">
        <v>8</v>
      </c>
      <c r="AN1040" s="4">
        <v>188</v>
      </c>
    </row>
    <row r="1041" spans="6:40" ht="18" x14ac:dyDescent="0.35">
      <c r="F1041" s="4" t="s">
        <v>33</v>
      </c>
      <c r="H1041" s="4">
        <v>1235</v>
      </c>
      <c r="I1041" s="4">
        <v>555</v>
      </c>
      <c r="K1041" s="1" t="s">
        <v>1</v>
      </c>
      <c r="P1041" s="4" t="s">
        <v>17</v>
      </c>
      <c r="AA1041" s="4">
        <v>1681</v>
      </c>
      <c r="AH1041" s="4">
        <v>160</v>
      </c>
      <c r="AJ1041" s="4">
        <v>21</v>
      </c>
      <c r="AL1041" s="4">
        <v>2</v>
      </c>
      <c r="AM1041" s="4">
        <v>9</v>
      </c>
      <c r="AN1041" s="4">
        <v>280</v>
      </c>
    </row>
    <row r="1042" spans="6:40" x14ac:dyDescent="0.3">
      <c r="F1042" s="4" t="s">
        <v>33</v>
      </c>
      <c r="H1042" s="4">
        <v>459</v>
      </c>
      <c r="I1042" s="4">
        <v>399</v>
      </c>
      <c r="K1042" s="3" t="s">
        <v>2</v>
      </c>
      <c r="P1042" s="4" t="s">
        <v>543</v>
      </c>
      <c r="AA1042" s="4">
        <v>705</v>
      </c>
      <c r="AH1042" s="4">
        <v>77</v>
      </c>
      <c r="AJ1042" s="4">
        <v>27</v>
      </c>
      <c r="AL1042" s="4">
        <v>0</v>
      </c>
      <c r="AM1042" s="4">
        <v>419</v>
      </c>
      <c r="AN1042" s="4">
        <v>134</v>
      </c>
    </row>
    <row r="1043" spans="6:40" x14ac:dyDescent="0.3">
      <c r="F1043" s="4" t="s">
        <v>33</v>
      </c>
      <c r="H1043" s="4">
        <v>260</v>
      </c>
      <c r="I1043" s="4">
        <v>2540</v>
      </c>
      <c r="K1043" s="3" t="s">
        <v>412</v>
      </c>
      <c r="P1043" s="4" t="s">
        <v>19</v>
      </c>
      <c r="AA1043" s="4">
        <v>528</v>
      </c>
      <c r="AH1043" s="4">
        <v>75</v>
      </c>
      <c r="AJ1043" s="4">
        <v>0</v>
      </c>
      <c r="AL1043" s="4">
        <v>128</v>
      </c>
      <c r="AM1043" s="4">
        <v>2</v>
      </c>
      <c r="AN1043" s="4">
        <v>55</v>
      </c>
    </row>
    <row r="1044" spans="6:40" x14ac:dyDescent="0.3">
      <c r="F1044" s="4" t="s">
        <v>33</v>
      </c>
      <c r="H1044" s="4">
        <v>199</v>
      </c>
      <c r="I1044" s="4">
        <v>730</v>
      </c>
      <c r="K1044" s="3" t="s">
        <v>377</v>
      </c>
      <c r="P1044" s="4" t="s">
        <v>20</v>
      </c>
      <c r="AA1044" s="4">
        <v>177</v>
      </c>
      <c r="AH1044" s="4">
        <v>41</v>
      </c>
      <c r="AJ1044" s="4">
        <v>231</v>
      </c>
      <c r="AL1044" s="4">
        <v>43</v>
      </c>
      <c r="AM1044" s="4">
        <v>1449</v>
      </c>
      <c r="AN1044" s="4">
        <v>79</v>
      </c>
    </row>
    <row r="1045" spans="6:40" x14ac:dyDescent="0.3">
      <c r="F1045" s="4">
        <v>2733</v>
      </c>
      <c r="H1045" s="4">
        <v>0</v>
      </c>
      <c r="I1045" s="4">
        <v>427</v>
      </c>
      <c r="K1045" s="4" t="s">
        <v>5</v>
      </c>
      <c r="P1045" s="4" t="s">
        <v>21</v>
      </c>
      <c r="AA1045" s="4">
        <v>1681</v>
      </c>
      <c r="AH1045" s="4">
        <v>24</v>
      </c>
      <c r="AJ1045" s="4">
        <v>89</v>
      </c>
      <c r="AL1045" s="4">
        <v>31</v>
      </c>
      <c r="AM1045" s="4">
        <v>613</v>
      </c>
      <c r="AN1045" s="4">
        <v>280</v>
      </c>
    </row>
    <row r="1046" spans="6:40" x14ac:dyDescent="0.3">
      <c r="F1046" s="4">
        <v>1042</v>
      </c>
      <c r="H1046" s="4">
        <v>1218</v>
      </c>
      <c r="I1046" s="4">
        <v>303</v>
      </c>
      <c r="K1046" s="4" t="s">
        <v>413</v>
      </c>
      <c r="P1046" s="4" t="s">
        <v>26</v>
      </c>
      <c r="AA1046" s="4">
        <v>705</v>
      </c>
      <c r="AH1046" s="4">
        <v>17</v>
      </c>
      <c r="AJ1046" s="4">
        <v>14</v>
      </c>
      <c r="AL1046" s="4">
        <v>12</v>
      </c>
      <c r="AM1046" s="4">
        <v>92</v>
      </c>
      <c r="AN1046" s="4">
        <v>130</v>
      </c>
    </row>
    <row r="1047" spans="6:40" x14ac:dyDescent="0.3">
      <c r="F1047" s="4">
        <v>638</v>
      </c>
      <c r="H1047" s="4">
        <v>691</v>
      </c>
      <c r="I1047" s="4">
        <v>2540</v>
      </c>
      <c r="K1047" s="4" t="s">
        <v>414</v>
      </c>
      <c r="P1047" s="4" t="s">
        <v>47</v>
      </c>
      <c r="AA1047" s="4">
        <v>516</v>
      </c>
      <c r="AH1047" s="4">
        <v>75</v>
      </c>
      <c r="AJ1047" s="4">
        <v>0</v>
      </c>
      <c r="AL1047" s="4">
        <v>187</v>
      </c>
      <c r="AM1047" s="4">
        <v>518</v>
      </c>
      <c r="AN1047" s="4">
        <v>92</v>
      </c>
    </row>
    <row r="1048" spans="6:40" x14ac:dyDescent="0.3">
      <c r="F1048" s="4">
        <v>404</v>
      </c>
      <c r="H1048" s="4">
        <v>527</v>
      </c>
      <c r="I1048" s="4">
        <v>724</v>
      </c>
      <c r="K1048" s="4" t="s">
        <v>415</v>
      </c>
      <c r="P1048" s="4" t="s">
        <v>48</v>
      </c>
      <c r="AA1048" s="4">
        <v>189</v>
      </c>
      <c r="AH1048" s="4">
        <v>37</v>
      </c>
      <c r="AJ1048" s="4">
        <v>3</v>
      </c>
      <c r="AL1048" s="4">
        <v>89</v>
      </c>
      <c r="AM1048" s="4">
        <v>3</v>
      </c>
      <c r="AN1048" s="4">
        <v>38</v>
      </c>
    </row>
    <row r="1049" spans="6:40" x14ac:dyDescent="0.3">
      <c r="F1049" s="4" t="s">
        <v>33</v>
      </c>
      <c r="H1049" s="4">
        <v>0</v>
      </c>
      <c r="I1049" s="4">
        <v>431</v>
      </c>
      <c r="K1049" s="4" t="s">
        <v>416</v>
      </c>
      <c r="P1049" s="4" t="s">
        <v>49</v>
      </c>
      <c r="AA1049" s="4">
        <v>1989</v>
      </c>
      <c r="AH1049" s="4">
        <v>17</v>
      </c>
      <c r="AJ1049" s="4">
        <v>72</v>
      </c>
      <c r="AL1049" s="4">
        <v>34</v>
      </c>
      <c r="AM1049" s="4">
        <v>405</v>
      </c>
      <c r="AN1049" s="4">
        <v>369</v>
      </c>
    </row>
    <row r="1050" spans="6:40" x14ac:dyDescent="0.3">
      <c r="F1050" s="4" t="s">
        <v>33</v>
      </c>
      <c r="H1050" s="4">
        <v>1215</v>
      </c>
      <c r="I1050" s="4">
        <v>293</v>
      </c>
      <c r="K1050" s="4" t="s">
        <v>17</v>
      </c>
      <c r="P1050" s="4" t="s">
        <v>231</v>
      </c>
      <c r="AA1050" s="4">
        <v>819</v>
      </c>
      <c r="AH1050" s="4">
        <v>20</v>
      </c>
      <c r="AJ1050" s="4">
        <v>0</v>
      </c>
      <c r="AL1050" s="4">
        <v>41</v>
      </c>
      <c r="AM1050" s="4">
        <v>232</v>
      </c>
      <c r="AN1050" s="4">
        <v>142</v>
      </c>
    </row>
    <row r="1051" spans="6:40" x14ac:dyDescent="0.3">
      <c r="F1051" s="4" t="s">
        <v>33</v>
      </c>
      <c r="H1051" s="4">
        <v>712</v>
      </c>
      <c r="I1051" s="4">
        <v>0</v>
      </c>
      <c r="K1051" s="4" t="s">
        <v>417</v>
      </c>
      <c r="P1051" s="4" t="s">
        <v>21</v>
      </c>
      <c r="AA1051" s="4">
        <v>561</v>
      </c>
      <c r="AH1051" s="4">
        <v>995</v>
      </c>
      <c r="AJ1051" s="4">
        <v>231</v>
      </c>
      <c r="AL1051" s="4">
        <v>14</v>
      </c>
      <c r="AM1051" s="4">
        <v>49</v>
      </c>
      <c r="AN1051" s="4">
        <v>65</v>
      </c>
    </row>
    <row r="1052" spans="6:40" x14ac:dyDescent="0.3">
      <c r="F1052" s="4" t="s">
        <v>33</v>
      </c>
      <c r="H1052" s="4">
        <v>503</v>
      </c>
      <c r="I1052" s="4">
        <v>862</v>
      </c>
      <c r="K1052" s="4" t="s">
        <v>418</v>
      </c>
      <c r="P1052" s="4" t="s">
        <v>26</v>
      </c>
      <c r="AA1052" s="4">
        <v>258</v>
      </c>
      <c r="AH1052" s="4">
        <v>420</v>
      </c>
      <c r="AJ1052" s="4">
        <v>89</v>
      </c>
      <c r="AL1052" s="4">
        <v>0</v>
      </c>
      <c r="AM1052" s="4">
        <v>6</v>
      </c>
      <c r="AN1052" s="4">
        <v>77</v>
      </c>
    </row>
    <row r="1053" spans="6:40" x14ac:dyDescent="0.3">
      <c r="F1053" s="4">
        <v>847</v>
      </c>
      <c r="H1053" s="4">
        <v>0</v>
      </c>
      <c r="I1053" s="4">
        <v>495</v>
      </c>
      <c r="K1053" s="4" t="s">
        <v>419</v>
      </c>
      <c r="P1053" s="4" t="s">
        <v>47</v>
      </c>
      <c r="AA1053" s="4">
        <v>1989</v>
      </c>
      <c r="AH1053" s="4">
        <v>285</v>
      </c>
      <c r="AJ1053" s="4">
        <v>44</v>
      </c>
      <c r="AL1053" s="4">
        <v>187</v>
      </c>
      <c r="AM1053" s="4">
        <v>4</v>
      </c>
      <c r="AN1053" s="4">
        <v>369</v>
      </c>
    </row>
    <row r="1054" spans="6:40" x14ac:dyDescent="0.3">
      <c r="F1054" s="4">
        <v>230</v>
      </c>
      <c r="H1054" s="4">
        <v>427</v>
      </c>
      <c r="I1054" s="4">
        <v>367</v>
      </c>
      <c r="K1054" s="4" t="s">
        <v>420</v>
      </c>
      <c r="P1054" s="4" t="s">
        <v>48</v>
      </c>
      <c r="AA1054" s="4">
        <v>822</v>
      </c>
      <c r="AH1054" s="4">
        <v>135</v>
      </c>
      <c r="AJ1054" s="4">
        <v>45</v>
      </c>
      <c r="AL1054" s="4">
        <v>79</v>
      </c>
      <c r="AM1054" s="4">
        <v>173</v>
      </c>
      <c r="AN1054" s="4">
        <v>137</v>
      </c>
    </row>
    <row r="1055" spans="6:40" x14ac:dyDescent="0.3">
      <c r="F1055" s="4">
        <v>124</v>
      </c>
      <c r="H1055" s="4">
        <v>261</v>
      </c>
      <c r="I1055" s="4">
        <v>0</v>
      </c>
      <c r="K1055" s="4" t="s">
        <v>421</v>
      </c>
      <c r="P1055" s="4" t="s">
        <v>49</v>
      </c>
      <c r="AA1055" s="4">
        <v>568</v>
      </c>
      <c r="AH1055" s="4">
        <v>995</v>
      </c>
      <c r="AJ1055" s="4">
        <v>0</v>
      </c>
      <c r="AL1055" s="4">
        <v>48</v>
      </c>
      <c r="AM1055" s="4">
        <v>0</v>
      </c>
      <c r="AN1055" s="4">
        <v>84</v>
      </c>
    </row>
    <row r="1056" spans="6:40" x14ac:dyDescent="0.3">
      <c r="F1056" s="4">
        <v>106</v>
      </c>
      <c r="H1056" s="4">
        <v>166</v>
      </c>
      <c r="I1056" s="4">
        <v>862</v>
      </c>
      <c r="K1056" s="4" t="s">
        <v>17</v>
      </c>
      <c r="P1056" s="4" t="s">
        <v>233</v>
      </c>
      <c r="AA1056" s="4">
        <v>254</v>
      </c>
      <c r="AH1056" s="4">
        <v>411</v>
      </c>
      <c r="AJ1056" s="4">
        <v>54</v>
      </c>
      <c r="AL1056" s="4">
        <v>31</v>
      </c>
      <c r="AM1056" s="4">
        <v>405</v>
      </c>
      <c r="AN1056" s="4">
        <v>53</v>
      </c>
    </row>
    <row r="1057" spans="6:40" x14ac:dyDescent="0.3">
      <c r="F1057" s="4" t="s">
        <v>33</v>
      </c>
      <c r="H1057" s="4">
        <v>0</v>
      </c>
      <c r="I1057" s="4">
        <v>508</v>
      </c>
      <c r="K1057" s="4" t="s">
        <v>422</v>
      </c>
      <c r="P1057" s="4">
        <v>931</v>
      </c>
      <c r="AA1057" s="4">
        <v>1730</v>
      </c>
      <c r="AH1057" s="4">
        <v>287</v>
      </c>
      <c r="AJ1057" s="4">
        <v>12</v>
      </c>
      <c r="AL1057" s="4">
        <v>41</v>
      </c>
      <c r="AM1057" s="4">
        <v>229</v>
      </c>
      <c r="AN1057" s="4">
        <v>262</v>
      </c>
    </row>
    <row r="1058" spans="6:40" x14ac:dyDescent="0.3">
      <c r="F1058" s="4" t="s">
        <v>33</v>
      </c>
      <c r="H1058" s="4">
        <v>429</v>
      </c>
      <c r="I1058" s="4">
        <v>354</v>
      </c>
      <c r="K1058" s="4" t="s">
        <v>19</v>
      </c>
      <c r="P1058" s="4">
        <v>349</v>
      </c>
      <c r="AA1058" s="4">
        <v>667</v>
      </c>
      <c r="AH1058" s="4">
        <v>124</v>
      </c>
      <c r="AJ1058" s="4">
        <v>3</v>
      </c>
      <c r="AL1058" s="4">
        <v>14</v>
      </c>
      <c r="AM1058" s="4">
        <v>17</v>
      </c>
      <c r="AN1058" s="4">
        <v>111</v>
      </c>
    </row>
    <row r="1059" spans="6:40" x14ac:dyDescent="0.3">
      <c r="F1059" s="4" t="s">
        <v>33</v>
      </c>
      <c r="H1059" s="4">
        <v>268</v>
      </c>
      <c r="I1059" s="4">
        <v>0</v>
      </c>
      <c r="K1059" s="4" t="s">
        <v>20</v>
      </c>
      <c r="P1059" s="4">
        <v>267</v>
      </c>
      <c r="AA1059" s="4">
        <v>478</v>
      </c>
      <c r="AH1059" s="4">
        <v>196</v>
      </c>
      <c r="AJ1059" s="4">
        <v>0</v>
      </c>
      <c r="AL1059" s="4">
        <v>14</v>
      </c>
      <c r="AM1059" s="4">
        <v>212</v>
      </c>
      <c r="AN1059" s="4">
        <v>72</v>
      </c>
    </row>
    <row r="1060" spans="6:40" x14ac:dyDescent="0.3">
      <c r="F1060" s="4" t="s">
        <v>33</v>
      </c>
      <c r="H1060" s="4">
        <v>161</v>
      </c>
      <c r="I1060" s="4">
        <v>322</v>
      </c>
      <c r="K1060" s="4" t="s">
        <v>21</v>
      </c>
      <c r="P1060" s="4">
        <v>82</v>
      </c>
      <c r="AA1060" s="4">
        <v>189</v>
      </c>
      <c r="AH1060" s="4">
        <v>38</v>
      </c>
      <c r="AJ1060" s="4">
        <v>0</v>
      </c>
      <c r="AL1060" s="4">
        <v>0</v>
      </c>
      <c r="AM1060" s="4">
        <v>0</v>
      </c>
      <c r="AN1060" s="4">
        <v>39</v>
      </c>
    </row>
    <row r="1061" spans="6:40" x14ac:dyDescent="0.3">
      <c r="F1061" s="4">
        <v>342</v>
      </c>
      <c r="H1061" s="4">
        <v>0</v>
      </c>
      <c r="I1061" s="4">
        <v>168</v>
      </c>
      <c r="K1061" s="4" t="s">
        <v>26</v>
      </c>
      <c r="P1061" s="4">
        <v>931</v>
      </c>
      <c r="AA1061" s="4">
        <v>1730</v>
      </c>
      <c r="AH1061" s="4">
        <v>24</v>
      </c>
      <c r="AJ1061" s="4">
        <v>9</v>
      </c>
      <c r="AL1061" s="4">
        <v>0</v>
      </c>
      <c r="AM1061" s="4">
        <v>150</v>
      </c>
      <c r="AN1061" s="4">
        <v>262</v>
      </c>
    </row>
    <row r="1062" spans="6:40" x14ac:dyDescent="0.3">
      <c r="F1062" s="4">
        <v>85</v>
      </c>
      <c r="H1062" s="4">
        <v>450</v>
      </c>
      <c r="I1062" s="4">
        <v>154</v>
      </c>
      <c r="K1062" s="4" t="s">
        <v>47</v>
      </c>
      <c r="P1062" s="4">
        <v>342</v>
      </c>
      <c r="AA1062" s="4">
        <v>664</v>
      </c>
      <c r="AH1062" s="4">
        <v>14</v>
      </c>
      <c r="AJ1062" s="4">
        <v>0</v>
      </c>
      <c r="AL1062" s="4">
        <v>0</v>
      </c>
      <c r="AM1062" s="4">
        <v>82</v>
      </c>
      <c r="AN1062" s="4">
        <v>111</v>
      </c>
    </row>
    <row r="1063" spans="6:40" x14ac:dyDescent="0.3">
      <c r="F1063" s="4">
        <v>55</v>
      </c>
      <c r="H1063" s="4">
        <v>241</v>
      </c>
      <c r="I1063" s="4">
        <v>0</v>
      </c>
      <c r="K1063" s="4" t="s">
        <v>48</v>
      </c>
      <c r="P1063" s="4">
        <v>265</v>
      </c>
      <c r="AA1063" s="4">
        <v>462</v>
      </c>
      <c r="AH1063" s="4">
        <v>196</v>
      </c>
      <c r="AJ1063" s="4">
        <v>54</v>
      </c>
      <c r="AL1063" s="4">
        <v>41</v>
      </c>
      <c r="AM1063" s="4">
        <v>8</v>
      </c>
      <c r="AN1063" s="4">
        <v>76</v>
      </c>
    </row>
    <row r="1064" spans="6:40" x14ac:dyDescent="0.3">
      <c r="F1064" s="4">
        <v>30</v>
      </c>
      <c r="H1064" s="4">
        <v>209</v>
      </c>
      <c r="I1064" s="4">
        <v>323</v>
      </c>
      <c r="K1064" s="4" t="s">
        <v>49</v>
      </c>
      <c r="P1064" s="4">
        <v>77</v>
      </c>
      <c r="AA1064" s="4">
        <v>202</v>
      </c>
      <c r="AH1064" s="4">
        <v>38</v>
      </c>
      <c r="AJ1064" s="4">
        <v>11</v>
      </c>
      <c r="AL1064" s="4">
        <v>12</v>
      </c>
      <c r="AM1064" s="4">
        <v>3</v>
      </c>
      <c r="AN1064" s="4">
        <v>35</v>
      </c>
    </row>
    <row r="1065" spans="6:40" x14ac:dyDescent="0.3">
      <c r="F1065" s="4" t="s">
        <v>33</v>
      </c>
      <c r="H1065" s="4">
        <v>0</v>
      </c>
      <c r="I1065" s="4">
        <v>187</v>
      </c>
      <c r="K1065" s="4" t="s">
        <v>378</v>
      </c>
      <c r="P1065" s="4">
        <v>916</v>
      </c>
      <c r="AA1065" s="4">
        <v>1750</v>
      </c>
      <c r="AH1065" s="4">
        <v>25</v>
      </c>
      <c r="AJ1065" s="4">
        <v>5</v>
      </c>
      <c r="AL1065" s="4">
        <v>6</v>
      </c>
      <c r="AM1065" s="4">
        <v>2</v>
      </c>
      <c r="AN1065" s="4">
        <v>400</v>
      </c>
    </row>
    <row r="1066" spans="6:40" x14ac:dyDescent="0.3">
      <c r="F1066" s="4" t="s">
        <v>33</v>
      </c>
      <c r="H1066" s="4">
        <v>449</v>
      </c>
      <c r="I1066" s="4">
        <v>136</v>
      </c>
      <c r="K1066" s="4" t="s">
        <v>21</v>
      </c>
      <c r="P1066" s="4">
        <v>266</v>
      </c>
      <c r="AA1066" s="4">
        <v>682</v>
      </c>
      <c r="AH1066" s="4">
        <v>13</v>
      </c>
      <c r="AJ1066" s="4">
        <v>6</v>
      </c>
      <c r="AL1066" s="4">
        <v>6</v>
      </c>
      <c r="AM1066" s="4">
        <v>69</v>
      </c>
      <c r="AN1066" s="4">
        <v>157</v>
      </c>
    </row>
    <row r="1067" spans="6:40" x14ac:dyDescent="0.3">
      <c r="F1067" s="4" t="s">
        <v>33</v>
      </c>
      <c r="H1067" s="4">
        <v>236</v>
      </c>
      <c r="I1067" s="4">
        <v>0</v>
      </c>
      <c r="K1067" s="4" t="s">
        <v>26</v>
      </c>
      <c r="P1067" s="4">
        <v>193</v>
      </c>
      <c r="AA1067" s="4">
        <v>470</v>
      </c>
      <c r="AH1067" s="4">
        <v>68</v>
      </c>
      <c r="AJ1067" s="4">
        <v>0</v>
      </c>
      <c r="AL1067" s="4">
        <v>815</v>
      </c>
      <c r="AM1067" s="4">
        <v>0</v>
      </c>
      <c r="AN1067" s="4">
        <v>84</v>
      </c>
    </row>
    <row r="1068" spans="6:40" x14ac:dyDescent="0.3">
      <c r="F1068" s="4" t="s">
        <v>33</v>
      </c>
      <c r="H1068" s="4">
        <v>213</v>
      </c>
      <c r="I1068" s="4">
        <v>1073</v>
      </c>
      <c r="K1068" s="4" t="s">
        <v>47</v>
      </c>
      <c r="P1068" s="4">
        <v>73</v>
      </c>
      <c r="AA1068" s="4">
        <v>212</v>
      </c>
      <c r="AH1068" s="4">
        <v>15</v>
      </c>
      <c r="AJ1068" s="4">
        <v>168</v>
      </c>
      <c r="AL1068" s="4">
        <v>308</v>
      </c>
      <c r="AM1068" s="4">
        <v>150</v>
      </c>
      <c r="AN1068" s="4">
        <v>73</v>
      </c>
    </row>
    <row r="1069" spans="6:40" x14ac:dyDescent="0.3">
      <c r="F1069" s="4">
        <v>1024</v>
      </c>
      <c r="H1069" s="4">
        <v>12894</v>
      </c>
      <c r="I1069" s="4">
        <v>583</v>
      </c>
      <c r="K1069" s="4" t="s">
        <v>48</v>
      </c>
      <c r="P1069" s="4">
        <v>916</v>
      </c>
      <c r="AA1069" s="4">
        <v>1750</v>
      </c>
      <c r="AH1069" s="4">
        <v>6</v>
      </c>
      <c r="AJ1069" s="4">
        <v>85</v>
      </c>
      <c r="AL1069" s="4">
        <v>97</v>
      </c>
      <c r="AM1069" s="4">
        <v>81</v>
      </c>
      <c r="AN1069" s="4">
        <v>400</v>
      </c>
    </row>
    <row r="1070" spans="6:40" x14ac:dyDescent="0.3">
      <c r="F1070" s="4">
        <v>383</v>
      </c>
      <c r="H1070" s="4">
        <v>6582</v>
      </c>
      <c r="I1070" s="4">
        <v>490</v>
      </c>
      <c r="K1070" s="4" t="s">
        <v>49</v>
      </c>
      <c r="P1070" s="4">
        <v>266</v>
      </c>
      <c r="AA1070" s="4">
        <v>688</v>
      </c>
      <c r="AH1070" s="4">
        <v>9</v>
      </c>
      <c r="AJ1070" s="4">
        <v>11</v>
      </c>
      <c r="AL1070" s="4">
        <v>18</v>
      </c>
      <c r="AM1070" s="4">
        <v>2</v>
      </c>
      <c r="AN1070" s="4">
        <v>156</v>
      </c>
    </row>
    <row r="1071" spans="6:40" x14ac:dyDescent="0.3">
      <c r="F1071" s="4">
        <v>196</v>
      </c>
      <c r="H1071" s="4">
        <v>3688</v>
      </c>
      <c r="I1071" s="4">
        <v>0</v>
      </c>
      <c r="K1071" s="4" t="s">
        <v>379</v>
      </c>
      <c r="P1071" s="4">
        <v>189</v>
      </c>
      <c r="AA1071" s="4">
        <v>476</v>
      </c>
      <c r="AH1071" s="4">
        <v>68</v>
      </c>
      <c r="AJ1071" s="4">
        <v>1</v>
      </c>
      <c r="AL1071" s="4">
        <v>192</v>
      </c>
      <c r="AM1071" s="4">
        <v>79</v>
      </c>
      <c r="AN1071" s="4">
        <v>92</v>
      </c>
    </row>
    <row r="1072" spans="6:40" x14ac:dyDescent="0.3">
      <c r="F1072" s="4">
        <v>187</v>
      </c>
      <c r="H1072" s="4">
        <v>2894</v>
      </c>
      <c r="I1072" s="4">
        <v>1073</v>
      </c>
      <c r="K1072" s="4">
        <v>970</v>
      </c>
      <c r="P1072" s="4">
        <v>77</v>
      </c>
      <c r="AA1072" s="4">
        <v>212</v>
      </c>
      <c r="AH1072" s="4">
        <v>16</v>
      </c>
      <c r="AJ1072" s="4">
        <v>1</v>
      </c>
      <c r="AL1072" s="4">
        <v>1</v>
      </c>
      <c r="AM1072" s="4">
        <v>0</v>
      </c>
      <c r="AN1072" s="4">
        <v>64</v>
      </c>
    </row>
    <row r="1073" spans="6:40" ht="18" x14ac:dyDescent="0.35">
      <c r="F1073" s="4" t="s">
        <v>33</v>
      </c>
      <c r="H1073" s="4">
        <v>12894</v>
      </c>
      <c r="I1073" s="4">
        <v>613</v>
      </c>
      <c r="K1073" s="4">
        <v>330</v>
      </c>
      <c r="P1073" s="4">
        <v>1249</v>
      </c>
      <c r="AA1073" s="4">
        <v>1557</v>
      </c>
      <c r="AH1073" s="4">
        <v>6</v>
      </c>
      <c r="AJ1073" s="4">
        <v>71</v>
      </c>
      <c r="AL1073" s="4">
        <v>815</v>
      </c>
      <c r="AM1073" s="1" t="s">
        <v>0</v>
      </c>
      <c r="AN1073" s="4">
        <v>128</v>
      </c>
    </row>
    <row r="1074" spans="6:40" ht="18" x14ac:dyDescent="0.35">
      <c r="F1074" s="4" t="s">
        <v>33</v>
      </c>
      <c r="H1074" s="4">
        <v>6567</v>
      </c>
      <c r="I1074" s="4">
        <v>460</v>
      </c>
      <c r="K1074" s="4">
        <v>146</v>
      </c>
      <c r="P1074" s="4">
        <v>384</v>
      </c>
      <c r="AA1074" s="4">
        <v>591</v>
      </c>
      <c r="AH1074" s="4">
        <v>10</v>
      </c>
      <c r="AJ1074" s="4">
        <v>1</v>
      </c>
      <c r="AL1074" s="4">
        <v>288</v>
      </c>
      <c r="AM1074" s="2">
        <v>41219</v>
      </c>
      <c r="AN1074" s="4">
        <v>38</v>
      </c>
    </row>
    <row r="1075" spans="6:40" ht="18" x14ac:dyDescent="0.35">
      <c r="F1075" s="4" t="s">
        <v>33</v>
      </c>
      <c r="H1075" s="4">
        <v>3830</v>
      </c>
      <c r="I1075" s="4">
        <v>12507</v>
      </c>
      <c r="K1075" s="4">
        <v>184</v>
      </c>
      <c r="P1075" s="4">
        <v>260</v>
      </c>
      <c r="AA1075" s="4">
        <v>425</v>
      </c>
      <c r="AH1075" s="4">
        <v>3477</v>
      </c>
      <c r="AJ1075" s="4">
        <v>168</v>
      </c>
      <c r="AL1075" s="4">
        <v>162</v>
      </c>
      <c r="AM1075" s="1" t="s">
        <v>1</v>
      </c>
      <c r="AN1075" s="4">
        <v>19</v>
      </c>
    </row>
    <row r="1076" spans="6:40" x14ac:dyDescent="0.3">
      <c r="F1076" s="4" t="s">
        <v>33</v>
      </c>
      <c r="H1076" s="4">
        <v>2737</v>
      </c>
      <c r="I1076" s="4">
        <v>5980</v>
      </c>
      <c r="K1076" s="4">
        <v>970</v>
      </c>
      <c r="P1076" s="4">
        <v>124</v>
      </c>
      <c r="AA1076" s="4">
        <v>166</v>
      </c>
      <c r="AH1076" s="4">
        <v>1351</v>
      </c>
      <c r="AJ1076" s="4">
        <v>84</v>
      </c>
      <c r="AL1076" s="4">
        <v>126</v>
      </c>
      <c r="AM1076" s="3" t="s">
        <v>2</v>
      </c>
      <c r="AN1076" s="4">
        <v>19</v>
      </c>
    </row>
    <row r="1077" spans="6:40" ht="18" x14ac:dyDescent="0.35">
      <c r="F1077" s="4">
        <v>1099</v>
      </c>
      <c r="H1077" s="1" t="s">
        <v>0</v>
      </c>
      <c r="I1077" s="4">
        <v>3391</v>
      </c>
      <c r="K1077" s="4">
        <v>323</v>
      </c>
      <c r="P1077" s="4">
        <v>1249</v>
      </c>
      <c r="AA1077" s="4">
        <v>1557</v>
      </c>
      <c r="AH1077" s="4">
        <v>973</v>
      </c>
      <c r="AJ1077" s="4">
        <v>33</v>
      </c>
      <c r="AL1077" s="4">
        <v>296</v>
      </c>
      <c r="AM1077" s="3" t="s">
        <v>1413</v>
      </c>
      <c r="AN1077" s="4">
        <v>128</v>
      </c>
    </row>
    <row r="1078" spans="6:40" ht="18" x14ac:dyDescent="0.35">
      <c r="F1078" s="4">
        <v>355</v>
      </c>
      <c r="H1078" s="2">
        <v>41219</v>
      </c>
      <c r="I1078" s="4">
        <v>2589</v>
      </c>
      <c r="K1078" s="4">
        <v>160</v>
      </c>
      <c r="P1078" s="4">
        <v>380</v>
      </c>
      <c r="AA1078" s="4">
        <v>595</v>
      </c>
      <c r="AH1078" s="4">
        <v>378</v>
      </c>
      <c r="AJ1078" s="4">
        <v>50</v>
      </c>
      <c r="AL1078" s="4">
        <v>139</v>
      </c>
      <c r="AM1078" s="3" t="s">
        <v>1466</v>
      </c>
      <c r="AN1078" s="4">
        <v>37</v>
      </c>
    </row>
    <row r="1079" spans="6:40" ht="18" x14ac:dyDescent="0.35">
      <c r="F1079" s="4">
        <v>238</v>
      </c>
      <c r="H1079" s="1" t="s">
        <v>1</v>
      </c>
      <c r="I1079" s="4">
        <v>12507</v>
      </c>
      <c r="K1079" s="4">
        <v>163</v>
      </c>
      <c r="P1079" s="4">
        <v>242</v>
      </c>
      <c r="AA1079" s="4">
        <v>412</v>
      </c>
      <c r="AH1079" s="4">
        <v>3477</v>
      </c>
      <c r="AJ1079" s="4">
        <v>1</v>
      </c>
      <c r="AL1079" s="4">
        <v>80</v>
      </c>
      <c r="AM1079" s="4" t="s">
        <v>1452</v>
      </c>
      <c r="AN1079" s="4">
        <v>28</v>
      </c>
    </row>
    <row r="1080" spans="6:40" x14ac:dyDescent="0.3">
      <c r="F1080" s="4">
        <v>117</v>
      </c>
      <c r="H1080" s="3" t="s">
        <v>2</v>
      </c>
      <c r="I1080" s="4">
        <v>5967</v>
      </c>
      <c r="K1080" s="4">
        <v>1304</v>
      </c>
      <c r="P1080" s="4">
        <v>138</v>
      </c>
      <c r="AA1080" s="4">
        <v>183</v>
      </c>
      <c r="AH1080" s="4">
        <v>1304</v>
      </c>
      <c r="AJ1080" s="4">
        <v>65</v>
      </c>
      <c r="AL1080" s="4">
        <v>22</v>
      </c>
      <c r="AM1080" s="4" t="s">
        <v>862</v>
      </c>
      <c r="AN1080" s="4">
        <v>9</v>
      </c>
    </row>
    <row r="1081" spans="6:40" x14ac:dyDescent="0.3">
      <c r="F1081" s="4" t="s">
        <v>33</v>
      </c>
      <c r="H1081" s="3" t="s">
        <v>315</v>
      </c>
      <c r="I1081" s="4">
        <v>3488</v>
      </c>
      <c r="K1081" s="4">
        <v>455</v>
      </c>
      <c r="P1081" s="4">
        <v>1368</v>
      </c>
      <c r="AA1081" s="4">
        <v>254</v>
      </c>
      <c r="AH1081" s="4">
        <v>964</v>
      </c>
      <c r="AJ1081" s="4">
        <v>32</v>
      </c>
      <c r="AL1081" s="4">
        <v>37</v>
      </c>
      <c r="AM1081" s="4" t="s">
        <v>1453</v>
      </c>
      <c r="AN1081" s="4">
        <v>404</v>
      </c>
    </row>
    <row r="1082" spans="6:40" x14ac:dyDescent="0.3">
      <c r="F1082" s="4" t="s">
        <v>33</v>
      </c>
      <c r="H1082" s="3" t="s">
        <v>359</v>
      </c>
      <c r="I1082" s="4">
        <v>2479</v>
      </c>
      <c r="K1082" s="4">
        <v>219</v>
      </c>
      <c r="P1082" s="4">
        <v>373</v>
      </c>
      <c r="AA1082" s="4">
        <v>106</v>
      </c>
      <c r="AH1082" s="4">
        <v>340</v>
      </c>
      <c r="AJ1082" s="4">
        <v>9</v>
      </c>
      <c r="AL1082" s="4">
        <v>0</v>
      </c>
      <c r="AM1082" s="4" t="s">
        <v>1454</v>
      </c>
      <c r="AN1082" s="4">
        <v>149</v>
      </c>
    </row>
    <row r="1083" spans="6:40" ht="18" x14ac:dyDescent="0.35">
      <c r="F1083" s="4" t="s">
        <v>33</v>
      </c>
      <c r="H1083" s="4" t="s">
        <v>5</v>
      </c>
      <c r="I1083" s="1" t="s">
        <v>0</v>
      </c>
      <c r="K1083" s="4">
        <v>236</v>
      </c>
      <c r="P1083" s="4">
        <v>241</v>
      </c>
      <c r="AA1083" s="4">
        <v>68</v>
      </c>
      <c r="AH1083" s="4">
        <v>3597</v>
      </c>
      <c r="AJ1083" s="4">
        <v>0</v>
      </c>
      <c r="AL1083" s="4">
        <v>296</v>
      </c>
      <c r="AM1083" s="4" t="s">
        <v>1455</v>
      </c>
      <c r="AN1083" s="4">
        <v>69</v>
      </c>
    </row>
    <row r="1084" spans="6:40" ht="18" x14ac:dyDescent="0.35">
      <c r="F1084" s="4" t="s">
        <v>33</v>
      </c>
      <c r="H1084" s="4" t="s">
        <v>316</v>
      </c>
      <c r="I1084" s="2">
        <v>41219</v>
      </c>
      <c r="K1084" s="4">
        <v>1304</v>
      </c>
      <c r="P1084" s="4">
        <v>132</v>
      </c>
      <c r="AA1084" s="4">
        <v>38</v>
      </c>
      <c r="AH1084" s="4">
        <v>1346</v>
      </c>
      <c r="AJ1084" s="4">
        <v>1</v>
      </c>
      <c r="AL1084" s="4">
        <v>139</v>
      </c>
      <c r="AM1084" s="4" t="s">
        <v>318</v>
      </c>
      <c r="AN1084" s="4">
        <v>80</v>
      </c>
    </row>
    <row r="1085" spans="6:40" ht="18" x14ac:dyDescent="0.35">
      <c r="F1085" s="4">
        <v>902</v>
      </c>
      <c r="H1085" s="4" t="s">
        <v>11</v>
      </c>
      <c r="I1085" s="1" t="s">
        <v>1</v>
      </c>
      <c r="K1085" s="4">
        <v>450</v>
      </c>
      <c r="P1085" s="4">
        <v>1368</v>
      </c>
      <c r="AA1085" s="4">
        <v>254</v>
      </c>
      <c r="AH1085" s="4">
        <v>1015</v>
      </c>
      <c r="AJ1085" s="4">
        <v>22</v>
      </c>
      <c r="AL1085" s="4">
        <v>84</v>
      </c>
      <c r="AM1085" s="4" t="s">
        <v>1456</v>
      </c>
      <c r="AN1085" s="4">
        <v>404</v>
      </c>
    </row>
    <row r="1086" spans="6:40" x14ac:dyDescent="0.3">
      <c r="F1086" s="4">
        <v>223</v>
      </c>
      <c r="H1086" s="4" t="s">
        <v>317</v>
      </c>
      <c r="I1086" s="3" t="s">
        <v>2</v>
      </c>
      <c r="K1086" s="4">
        <v>267</v>
      </c>
      <c r="P1086" s="4">
        <v>372</v>
      </c>
      <c r="AA1086" s="4">
        <v>107</v>
      </c>
      <c r="AH1086" s="4">
        <v>331</v>
      </c>
      <c r="AJ1086" s="4">
        <v>0</v>
      </c>
      <c r="AL1086" s="4">
        <v>55</v>
      </c>
      <c r="AM1086" s="4" t="s">
        <v>23</v>
      </c>
      <c r="AN1086" s="4">
        <v>148</v>
      </c>
    </row>
    <row r="1087" spans="6:40" x14ac:dyDescent="0.3">
      <c r="F1087" s="4">
        <v>142</v>
      </c>
      <c r="H1087" s="4" t="s">
        <v>318</v>
      </c>
      <c r="I1087" s="3" t="s">
        <v>380</v>
      </c>
      <c r="K1087" s="4">
        <v>183</v>
      </c>
      <c r="P1087" s="4">
        <v>225</v>
      </c>
      <c r="AA1087" s="4">
        <v>69</v>
      </c>
      <c r="AH1087" s="4">
        <v>3597</v>
      </c>
      <c r="AJ1087" s="4">
        <v>65</v>
      </c>
      <c r="AL1087" s="4">
        <v>414</v>
      </c>
      <c r="AM1087" s="4" t="s">
        <v>1457</v>
      </c>
      <c r="AN1087" s="4">
        <v>118</v>
      </c>
    </row>
    <row r="1088" spans="6:40" x14ac:dyDescent="0.3">
      <c r="F1088" s="4">
        <v>81</v>
      </c>
      <c r="H1088" s="4" t="s">
        <v>319</v>
      </c>
      <c r="I1088" s="3" t="s">
        <v>299</v>
      </c>
      <c r="K1088" s="4">
        <v>1300</v>
      </c>
      <c r="P1088" s="4">
        <v>147</v>
      </c>
      <c r="AA1088" s="4">
        <v>38</v>
      </c>
      <c r="AH1088" s="4">
        <v>1316</v>
      </c>
      <c r="AJ1088" s="4">
        <v>32</v>
      </c>
      <c r="AL1088" s="4">
        <v>171</v>
      </c>
      <c r="AM1088" s="4" t="s">
        <v>1458</v>
      </c>
      <c r="AN1088" s="4">
        <v>30</v>
      </c>
    </row>
    <row r="1089" spans="6:40" x14ac:dyDescent="0.3">
      <c r="F1089" s="4" t="s">
        <v>33</v>
      </c>
      <c r="H1089" s="4" t="s">
        <v>320</v>
      </c>
      <c r="I1089" s="4" t="s">
        <v>5</v>
      </c>
      <c r="K1089" s="4">
        <v>526</v>
      </c>
      <c r="P1089" s="4">
        <v>1625</v>
      </c>
      <c r="AA1089" s="4">
        <v>1806</v>
      </c>
      <c r="AH1089" s="4">
        <v>1010</v>
      </c>
      <c r="AJ1089" s="4">
        <v>18</v>
      </c>
      <c r="AL1089" s="4">
        <v>94</v>
      </c>
      <c r="AM1089" s="4" t="s">
        <v>17</v>
      </c>
      <c r="AN1089" s="4">
        <v>151</v>
      </c>
    </row>
    <row r="1090" spans="6:40" x14ac:dyDescent="0.3">
      <c r="F1090" s="4" t="s">
        <v>33</v>
      </c>
      <c r="H1090" s="4" t="s">
        <v>321</v>
      </c>
      <c r="I1090" s="4" t="s">
        <v>362</v>
      </c>
      <c r="K1090" s="4">
        <v>200</v>
      </c>
      <c r="P1090" s="4">
        <v>357</v>
      </c>
      <c r="AA1090" s="4">
        <v>529</v>
      </c>
      <c r="AH1090" s="4">
        <v>306</v>
      </c>
      <c r="AJ1090" s="4">
        <v>14</v>
      </c>
      <c r="AL1090" s="4">
        <v>19</v>
      </c>
      <c r="AM1090" s="4" t="s">
        <v>1459</v>
      </c>
      <c r="AN1090" s="4">
        <v>72</v>
      </c>
    </row>
    <row r="1091" spans="6:40" x14ac:dyDescent="0.3">
      <c r="F1091" s="4" t="s">
        <v>33</v>
      </c>
      <c r="H1091" s="4">
        <v>2</v>
      </c>
      <c r="I1091" s="4" t="s">
        <v>363</v>
      </c>
      <c r="K1091" s="4">
        <v>326</v>
      </c>
      <c r="P1091" s="4">
        <v>239</v>
      </c>
      <c r="AA1091" s="4">
        <v>370</v>
      </c>
      <c r="AH1091" s="4">
        <v>0</v>
      </c>
      <c r="AJ1091" s="4">
        <v>0</v>
      </c>
      <c r="AL1091" s="4">
        <v>57</v>
      </c>
      <c r="AM1091" s="4" t="s">
        <v>1460</v>
      </c>
      <c r="AN1091" s="4">
        <v>35</v>
      </c>
    </row>
    <row r="1092" spans="6:40" x14ac:dyDescent="0.3">
      <c r="F1092" s="4" t="s">
        <v>33</v>
      </c>
      <c r="H1092" s="4" t="s">
        <v>322</v>
      </c>
      <c r="I1092" s="4" t="s">
        <v>9</v>
      </c>
      <c r="K1092" s="4">
        <v>1300</v>
      </c>
      <c r="P1092" s="4">
        <v>118</v>
      </c>
      <c r="AA1092" s="4">
        <v>159</v>
      </c>
      <c r="AH1092" s="4">
        <v>1624</v>
      </c>
      <c r="AJ1092" s="4">
        <v>127</v>
      </c>
      <c r="AL1092" s="4">
        <v>1</v>
      </c>
      <c r="AM1092" s="4" t="s">
        <v>17</v>
      </c>
      <c r="AN1092" s="4">
        <v>37</v>
      </c>
    </row>
    <row r="1093" spans="6:40" x14ac:dyDescent="0.3">
      <c r="F1093" s="4">
        <v>1122</v>
      </c>
      <c r="H1093" s="4" t="s">
        <v>9</v>
      </c>
      <c r="I1093" s="4" t="s">
        <v>364</v>
      </c>
      <c r="K1093" s="4">
        <v>508</v>
      </c>
      <c r="P1093" s="4">
        <v>1625</v>
      </c>
      <c r="AA1093" s="4">
        <v>1806</v>
      </c>
      <c r="AH1093" s="4">
        <v>1138</v>
      </c>
      <c r="AJ1093" s="4">
        <v>32</v>
      </c>
      <c r="AL1093" s="4">
        <v>414</v>
      </c>
      <c r="AM1093" s="4" t="s">
        <v>1461</v>
      </c>
      <c r="AN1093" s="4">
        <v>151</v>
      </c>
    </row>
    <row r="1094" spans="6:40" x14ac:dyDescent="0.3">
      <c r="F1094" s="4">
        <v>339</v>
      </c>
      <c r="H1094" s="4" t="s">
        <v>323</v>
      </c>
      <c r="I1094" s="4" t="s">
        <v>9</v>
      </c>
      <c r="K1094" s="4">
        <v>253</v>
      </c>
      <c r="P1094" s="4">
        <v>357</v>
      </c>
      <c r="AA1094" s="4">
        <v>535</v>
      </c>
      <c r="AH1094" s="4">
        <v>486</v>
      </c>
      <c r="AJ1094" s="4">
        <v>3</v>
      </c>
      <c r="AL1094" s="4">
        <v>170</v>
      </c>
      <c r="AM1094" s="4" t="s">
        <v>19</v>
      </c>
      <c r="AN1094" s="4">
        <v>71</v>
      </c>
    </row>
    <row r="1095" spans="6:40" x14ac:dyDescent="0.3">
      <c r="F1095" s="4">
        <v>217</v>
      </c>
      <c r="H1095" s="4" t="s">
        <v>9</v>
      </c>
      <c r="I1095" s="4" t="s">
        <v>365</v>
      </c>
      <c r="K1095" s="4">
        <v>255</v>
      </c>
      <c r="P1095" s="4">
        <v>229</v>
      </c>
      <c r="AA1095" s="4">
        <v>392</v>
      </c>
      <c r="AH1095" s="4">
        <v>0</v>
      </c>
      <c r="AJ1095" s="4">
        <v>0</v>
      </c>
      <c r="AL1095" s="4">
        <v>114</v>
      </c>
      <c r="AM1095" s="4" t="s">
        <v>20</v>
      </c>
      <c r="AN1095" s="4">
        <v>51</v>
      </c>
    </row>
    <row r="1096" spans="6:40" x14ac:dyDescent="0.3">
      <c r="F1096" s="4">
        <v>122</v>
      </c>
      <c r="H1096" s="4" t="s">
        <v>324</v>
      </c>
      <c r="I1096" s="4" t="s">
        <v>366</v>
      </c>
      <c r="K1096" s="4">
        <v>2011</v>
      </c>
      <c r="P1096" s="4">
        <v>128</v>
      </c>
      <c r="AA1096" s="4">
        <v>143</v>
      </c>
      <c r="AH1096" s="4">
        <v>1557</v>
      </c>
      <c r="AJ1096" s="4">
        <v>1</v>
      </c>
      <c r="AL1096" s="4">
        <v>56</v>
      </c>
      <c r="AM1096" s="4" t="s">
        <v>21</v>
      </c>
      <c r="AN1096" s="4">
        <v>20</v>
      </c>
    </row>
    <row r="1097" spans="6:40" x14ac:dyDescent="0.3">
      <c r="F1097" s="4" t="s">
        <v>33</v>
      </c>
      <c r="H1097" s="4" t="s">
        <v>17</v>
      </c>
      <c r="I1097" s="4" t="s">
        <v>367</v>
      </c>
      <c r="K1097" s="4">
        <v>928</v>
      </c>
      <c r="P1097" s="4">
        <v>1907</v>
      </c>
      <c r="AA1097" s="4">
        <v>2755</v>
      </c>
      <c r="AH1097" s="4">
        <v>1107</v>
      </c>
      <c r="AJ1097" s="4">
        <v>28</v>
      </c>
      <c r="AL1097" s="4">
        <v>429</v>
      </c>
      <c r="AM1097" s="4" t="s">
        <v>26</v>
      </c>
      <c r="AN1097" s="4">
        <v>350</v>
      </c>
    </row>
    <row r="1098" spans="6:40" x14ac:dyDescent="0.3">
      <c r="F1098" s="4" t="s">
        <v>33</v>
      </c>
      <c r="H1098" s="4" t="s">
        <v>325</v>
      </c>
      <c r="I1098" s="4" t="s">
        <v>368</v>
      </c>
      <c r="K1098" s="4">
        <v>404</v>
      </c>
      <c r="P1098" s="4">
        <v>515</v>
      </c>
      <c r="AA1098" s="4">
        <v>1018</v>
      </c>
      <c r="AH1098" s="4">
        <v>450</v>
      </c>
      <c r="AJ1098" s="4">
        <v>0</v>
      </c>
      <c r="AL1098" s="4">
        <v>184</v>
      </c>
      <c r="AM1098" s="4" t="s">
        <v>35</v>
      </c>
      <c r="AN1098" s="4">
        <v>153</v>
      </c>
    </row>
    <row r="1099" spans="6:40" x14ac:dyDescent="0.3">
      <c r="F1099" s="4" t="s">
        <v>33</v>
      </c>
      <c r="H1099" s="4" t="s">
        <v>326</v>
      </c>
      <c r="I1099" s="4" t="s">
        <v>369</v>
      </c>
      <c r="K1099" s="4">
        <v>524</v>
      </c>
      <c r="P1099" s="4">
        <v>366</v>
      </c>
      <c r="AA1099" s="4">
        <v>738</v>
      </c>
      <c r="AH1099" s="4">
        <v>0</v>
      </c>
      <c r="AJ1099" s="4">
        <v>127</v>
      </c>
      <c r="AL1099" s="4">
        <v>86</v>
      </c>
      <c r="AM1099" s="4" t="s">
        <v>36</v>
      </c>
      <c r="AN1099" s="4">
        <v>82</v>
      </c>
    </row>
    <row r="1100" spans="6:40" x14ac:dyDescent="0.3">
      <c r="F1100" s="4" t="s">
        <v>33</v>
      </c>
      <c r="H1100" s="4" t="s">
        <v>327</v>
      </c>
      <c r="I1100" s="4" t="s">
        <v>17</v>
      </c>
      <c r="K1100" s="4">
        <v>2011</v>
      </c>
      <c r="P1100" s="4">
        <v>149</v>
      </c>
      <c r="AA1100" s="4">
        <v>280</v>
      </c>
      <c r="AH1100" s="4">
        <v>174</v>
      </c>
      <c r="AJ1100" s="4">
        <v>30</v>
      </c>
      <c r="AL1100" s="4">
        <v>36</v>
      </c>
      <c r="AM1100" s="4" t="s">
        <v>37</v>
      </c>
      <c r="AN1100" s="4">
        <v>71</v>
      </c>
    </row>
    <row r="1101" spans="6:40" x14ac:dyDescent="0.3">
      <c r="F1101" s="4">
        <v>0</v>
      </c>
      <c r="H1101" s="4" t="s">
        <v>17</v>
      </c>
      <c r="I1101" s="4" t="s">
        <v>370</v>
      </c>
      <c r="K1101" s="4">
        <v>870</v>
      </c>
      <c r="P1101" s="4">
        <v>1907</v>
      </c>
      <c r="AA1101" s="4">
        <v>2755</v>
      </c>
      <c r="AH1101" s="4">
        <v>102</v>
      </c>
      <c r="AJ1101" s="4">
        <v>5</v>
      </c>
      <c r="AL1101" s="4">
        <v>62</v>
      </c>
      <c r="AM1101" s="4" t="s">
        <v>38</v>
      </c>
      <c r="AN1101" s="4">
        <v>350</v>
      </c>
    </row>
    <row r="1102" spans="6:40" x14ac:dyDescent="0.3">
      <c r="F1102" s="4">
        <v>1073</v>
      </c>
      <c r="H1102" s="4" t="s">
        <v>328</v>
      </c>
      <c r="I1102" s="4" t="s">
        <v>19</v>
      </c>
      <c r="K1102" s="4">
        <v>476</v>
      </c>
      <c r="P1102" s="4">
        <v>509</v>
      </c>
      <c r="AA1102" s="4">
        <v>1016</v>
      </c>
      <c r="AH1102" s="4">
        <v>72</v>
      </c>
      <c r="AJ1102" s="4">
        <v>25</v>
      </c>
      <c r="AL1102" s="4">
        <v>0</v>
      </c>
      <c r="AM1102" s="4" t="s">
        <v>31</v>
      </c>
      <c r="AN1102" s="4">
        <v>151</v>
      </c>
    </row>
    <row r="1103" spans="6:40" x14ac:dyDescent="0.3">
      <c r="F1103" s="4">
        <v>672</v>
      </c>
      <c r="H1103" s="4" t="s">
        <v>19</v>
      </c>
      <c r="I1103" s="4" t="s">
        <v>20</v>
      </c>
      <c r="K1103" s="4">
        <v>394</v>
      </c>
      <c r="P1103" s="4">
        <v>358</v>
      </c>
      <c r="AA1103" s="4">
        <v>731</v>
      </c>
      <c r="AH1103" s="4">
        <v>0</v>
      </c>
      <c r="AJ1103" s="4">
        <v>0</v>
      </c>
      <c r="AL1103" s="4">
        <v>429</v>
      </c>
      <c r="AM1103" s="4" t="s">
        <v>39</v>
      </c>
      <c r="AN1103" s="4">
        <v>89</v>
      </c>
    </row>
    <row r="1104" spans="6:40" x14ac:dyDescent="0.3">
      <c r="F1104" s="4">
        <v>401</v>
      </c>
      <c r="H1104" s="4" t="s">
        <v>20</v>
      </c>
      <c r="I1104" s="4" t="s">
        <v>21</v>
      </c>
      <c r="K1104" s="4">
        <v>2107</v>
      </c>
      <c r="P1104" s="4">
        <v>151</v>
      </c>
      <c r="AA1104" s="4">
        <v>285</v>
      </c>
      <c r="AH1104" s="4">
        <v>124</v>
      </c>
      <c r="AJ1104" s="4">
        <v>52</v>
      </c>
      <c r="AL1104" s="4">
        <v>182</v>
      </c>
      <c r="AM1104" s="4" t="s">
        <v>21</v>
      </c>
      <c r="AN1104" s="4">
        <v>62</v>
      </c>
    </row>
    <row r="1105" spans="6:40" x14ac:dyDescent="0.3">
      <c r="F1105" s="4">
        <v>0</v>
      </c>
      <c r="H1105" s="4" t="s">
        <v>21</v>
      </c>
      <c r="I1105" s="4" t="s">
        <v>26</v>
      </c>
      <c r="K1105" s="4">
        <v>909</v>
      </c>
      <c r="P1105" s="4">
        <v>1196</v>
      </c>
      <c r="AA1105" s="4">
        <v>1632</v>
      </c>
      <c r="AH1105" s="4">
        <v>76</v>
      </c>
      <c r="AJ1105" s="4">
        <v>19</v>
      </c>
      <c r="AL1105" s="4">
        <v>106</v>
      </c>
      <c r="AM1105" s="4" t="s">
        <v>26</v>
      </c>
      <c r="AN1105" s="4">
        <v>0</v>
      </c>
    </row>
    <row r="1106" spans="6:40" x14ac:dyDescent="0.3">
      <c r="F1106" s="4">
        <v>349</v>
      </c>
      <c r="H1106" s="4" t="s">
        <v>26</v>
      </c>
      <c r="I1106" s="4" t="s">
        <v>47</v>
      </c>
      <c r="K1106" s="4">
        <v>386</v>
      </c>
      <c r="P1106" s="4">
        <v>260</v>
      </c>
      <c r="AA1106" s="4">
        <v>663</v>
      </c>
      <c r="AH1106" s="4">
        <v>48</v>
      </c>
      <c r="AJ1106" s="4">
        <v>2</v>
      </c>
      <c r="AL1106" s="4">
        <v>76</v>
      </c>
      <c r="AM1106" s="4" t="s">
        <v>1463</v>
      </c>
      <c r="AN1106" s="4">
        <v>379</v>
      </c>
    </row>
    <row r="1107" spans="6:40" x14ac:dyDescent="0.3">
      <c r="F1107" s="4">
        <v>202</v>
      </c>
      <c r="H1107" s="4" t="s">
        <v>47</v>
      </c>
      <c r="I1107" s="4" t="s">
        <v>48</v>
      </c>
      <c r="K1107" s="4">
        <v>523</v>
      </c>
      <c r="P1107" s="4">
        <v>192</v>
      </c>
      <c r="AA1107" s="4">
        <v>497</v>
      </c>
      <c r="AH1107" s="4">
        <v>0</v>
      </c>
      <c r="AJ1107" s="4">
        <v>0</v>
      </c>
      <c r="AL1107" s="4">
        <v>542</v>
      </c>
      <c r="AM1107" s="4" t="s">
        <v>1464</v>
      </c>
      <c r="AN1107" s="4">
        <v>195</v>
      </c>
    </row>
    <row r="1108" spans="6:40" x14ac:dyDescent="0.3">
      <c r="F1108" s="4">
        <v>147</v>
      </c>
      <c r="H1108" s="4" t="s">
        <v>48</v>
      </c>
      <c r="I1108" s="4" t="s">
        <v>49</v>
      </c>
      <c r="K1108" s="4">
        <v>2107</v>
      </c>
      <c r="P1108" s="4">
        <v>68</v>
      </c>
      <c r="AA1108" s="4">
        <v>166</v>
      </c>
      <c r="AH1108" s="4">
        <v>25</v>
      </c>
      <c r="AJ1108" s="4">
        <v>0</v>
      </c>
      <c r="AL1108" s="4">
        <v>221</v>
      </c>
      <c r="AM1108" s="4" t="s">
        <v>31</v>
      </c>
      <c r="AN1108" s="4">
        <v>184</v>
      </c>
    </row>
    <row r="1109" spans="6:40" x14ac:dyDescent="0.3">
      <c r="F1109" s="4">
        <v>0</v>
      </c>
      <c r="H1109" s="4" t="s">
        <v>49</v>
      </c>
      <c r="I1109" s="4" t="s">
        <v>231</v>
      </c>
      <c r="K1109" s="4">
        <v>868</v>
      </c>
      <c r="P1109" s="4">
        <v>1196</v>
      </c>
      <c r="AA1109" s="4">
        <v>1632</v>
      </c>
      <c r="AH1109" s="4">
        <v>15</v>
      </c>
      <c r="AJ1109" s="4">
        <v>17</v>
      </c>
      <c r="AL1109" s="4">
        <v>94</v>
      </c>
      <c r="AM1109" s="4" t="s">
        <v>1465</v>
      </c>
      <c r="AN1109" s="4">
        <v>0</v>
      </c>
    </row>
    <row r="1110" spans="6:40" x14ac:dyDescent="0.3">
      <c r="F1110" s="4">
        <v>183</v>
      </c>
      <c r="H1110" s="4" t="s">
        <v>360</v>
      </c>
      <c r="I1110" s="4" t="s">
        <v>21</v>
      </c>
      <c r="K1110" s="4">
        <v>433</v>
      </c>
      <c r="P1110" s="4">
        <v>259</v>
      </c>
      <c r="AA1110" s="4">
        <v>662</v>
      </c>
      <c r="AH1110" s="4">
        <v>10</v>
      </c>
      <c r="AJ1110" s="4">
        <v>0</v>
      </c>
      <c r="AL1110" s="4">
        <v>29</v>
      </c>
      <c r="AM1110" s="4">
        <v>340</v>
      </c>
      <c r="AN1110" s="4">
        <v>358</v>
      </c>
    </row>
    <row r="1111" spans="6:40" x14ac:dyDescent="0.3">
      <c r="F1111" s="4">
        <v>98</v>
      </c>
      <c r="H1111" s="4" t="s">
        <v>21</v>
      </c>
      <c r="I1111" s="4" t="s">
        <v>26</v>
      </c>
      <c r="K1111" s="4">
        <v>435</v>
      </c>
      <c r="P1111" s="4">
        <v>180</v>
      </c>
      <c r="AA1111" s="4">
        <v>488</v>
      </c>
      <c r="AH1111" s="4">
        <v>0</v>
      </c>
      <c r="AJ1111" s="4">
        <v>52</v>
      </c>
      <c r="AL1111" s="4">
        <v>97</v>
      </c>
      <c r="AM1111" s="4">
        <v>193</v>
      </c>
      <c r="AN1111" s="4">
        <v>250</v>
      </c>
    </row>
    <row r="1112" spans="6:40" x14ac:dyDescent="0.3">
      <c r="F1112" s="4">
        <v>85</v>
      </c>
      <c r="H1112" s="4" t="s">
        <v>26</v>
      </c>
      <c r="I1112" s="4" t="s">
        <v>47</v>
      </c>
      <c r="K1112" s="4">
        <v>2663</v>
      </c>
      <c r="P1112" s="4">
        <v>79</v>
      </c>
      <c r="AA1112" s="4">
        <v>174</v>
      </c>
      <c r="AH1112" s="4">
        <v>25</v>
      </c>
      <c r="AJ1112" s="4">
        <v>19</v>
      </c>
      <c r="AL1112" s="4">
        <v>1</v>
      </c>
      <c r="AM1112" s="4">
        <v>34</v>
      </c>
      <c r="AN1112" s="4">
        <v>108</v>
      </c>
    </row>
    <row r="1113" spans="6:40" x14ac:dyDescent="0.3">
      <c r="F1113" s="4">
        <v>0</v>
      </c>
      <c r="H1113" s="4" t="s">
        <v>47</v>
      </c>
      <c r="I1113" s="4" t="s">
        <v>48</v>
      </c>
      <c r="K1113" s="4">
        <v>1037</v>
      </c>
      <c r="P1113" s="4">
        <v>753</v>
      </c>
      <c r="AA1113" s="4">
        <v>0</v>
      </c>
      <c r="AH1113" s="4">
        <v>17</v>
      </c>
      <c r="AJ1113" s="4">
        <v>3</v>
      </c>
      <c r="AL1113" s="4">
        <v>542</v>
      </c>
      <c r="AM1113" s="4">
        <v>0</v>
      </c>
      <c r="AN1113" s="4">
        <v>0</v>
      </c>
    </row>
    <row r="1114" spans="6:40" x14ac:dyDescent="0.3">
      <c r="F1114" s="4">
        <v>38</v>
      </c>
      <c r="H1114" s="4" t="s">
        <v>48</v>
      </c>
      <c r="I1114" s="4" t="s">
        <v>49</v>
      </c>
      <c r="K1114" s="4">
        <v>488</v>
      </c>
      <c r="P1114" s="4">
        <v>185</v>
      </c>
      <c r="AA1114" s="4">
        <v>1458</v>
      </c>
      <c r="AH1114" s="4">
        <v>8</v>
      </c>
      <c r="AJ1114" s="4">
        <v>16</v>
      </c>
      <c r="AL1114" s="4">
        <v>215</v>
      </c>
      <c r="AM1114" s="4">
        <v>0</v>
      </c>
      <c r="AN1114" s="4">
        <v>173</v>
      </c>
    </row>
    <row r="1115" spans="6:40" x14ac:dyDescent="0.3">
      <c r="F1115" s="4">
        <v>25</v>
      </c>
      <c r="H1115" s="4" t="s">
        <v>49</v>
      </c>
      <c r="I1115" s="4" t="s">
        <v>233</v>
      </c>
      <c r="K1115" s="4">
        <v>549</v>
      </c>
      <c r="P1115" s="4">
        <v>140</v>
      </c>
      <c r="AA1115" s="4">
        <v>1059</v>
      </c>
      <c r="AH1115" s="4">
        <v>13964</v>
      </c>
      <c r="AJ1115" s="4">
        <v>0</v>
      </c>
      <c r="AL1115" s="4">
        <v>150</v>
      </c>
      <c r="AM1115" s="4">
        <v>159</v>
      </c>
      <c r="AN1115" s="4">
        <v>97</v>
      </c>
    </row>
    <row r="1116" spans="6:40" ht="18" x14ac:dyDescent="0.35">
      <c r="F1116" s="4">
        <v>13</v>
      </c>
      <c r="H1116" s="4" t="s">
        <v>224</v>
      </c>
      <c r="I1116" s="4">
        <v>1810</v>
      </c>
      <c r="K1116" s="4">
        <v>2663</v>
      </c>
      <c r="P1116" s="4">
        <v>45</v>
      </c>
      <c r="AA1116" s="4">
        <v>399</v>
      </c>
      <c r="AH1116" s="4">
        <v>7232</v>
      </c>
      <c r="AJ1116" s="1" t="s">
        <v>0</v>
      </c>
      <c r="AL1116" s="4">
        <v>65</v>
      </c>
      <c r="AM1116" s="4">
        <v>0</v>
      </c>
      <c r="AN1116" s="4">
        <v>76</v>
      </c>
    </row>
    <row r="1117" spans="6:40" ht="18" x14ac:dyDescent="0.35">
      <c r="F1117" s="4">
        <v>0</v>
      </c>
      <c r="H1117" s="4">
        <v>1793</v>
      </c>
      <c r="I1117" s="4">
        <v>606</v>
      </c>
      <c r="K1117" s="4">
        <v>991</v>
      </c>
      <c r="P1117" s="4">
        <v>753</v>
      </c>
      <c r="AA1117" s="4">
        <v>0</v>
      </c>
      <c r="AH1117" s="4">
        <v>4982</v>
      </c>
      <c r="AJ1117" s="2">
        <v>41219</v>
      </c>
      <c r="AL1117" s="4">
        <v>269</v>
      </c>
      <c r="AM1117" s="4">
        <v>340</v>
      </c>
      <c r="AN1117" s="4">
        <v>0</v>
      </c>
    </row>
    <row r="1118" spans="6:40" ht="18" x14ac:dyDescent="0.35">
      <c r="F1118" s="4">
        <v>2</v>
      </c>
      <c r="H1118" s="4">
        <v>649</v>
      </c>
      <c r="I1118" s="4">
        <v>360</v>
      </c>
      <c r="K1118" s="4">
        <v>587</v>
      </c>
      <c r="P1118" s="4">
        <v>184</v>
      </c>
      <c r="AA1118" s="4">
        <v>1466</v>
      </c>
      <c r="AH1118" s="4">
        <v>2250</v>
      </c>
      <c r="AJ1118" s="1" t="s">
        <v>1</v>
      </c>
      <c r="AL1118" s="4">
        <v>117</v>
      </c>
      <c r="AM1118" s="4">
        <v>194</v>
      </c>
      <c r="AN1118" s="4">
        <v>168</v>
      </c>
    </row>
    <row r="1119" spans="6:40" x14ac:dyDescent="0.3">
      <c r="F1119" s="4">
        <v>1</v>
      </c>
      <c r="H1119" s="4">
        <v>387</v>
      </c>
      <c r="I1119" s="4">
        <v>246</v>
      </c>
      <c r="K1119" s="4">
        <v>404</v>
      </c>
      <c r="P1119" s="4">
        <v>137</v>
      </c>
      <c r="AA1119" s="4">
        <v>1028</v>
      </c>
      <c r="AH1119" s="4">
        <v>13964</v>
      </c>
      <c r="AJ1119" s="3" t="s">
        <v>2</v>
      </c>
      <c r="AL1119" s="4">
        <v>63</v>
      </c>
      <c r="AM1119" s="4">
        <v>14</v>
      </c>
      <c r="AN1119" s="4">
        <v>108</v>
      </c>
    </row>
    <row r="1120" spans="6:40" x14ac:dyDescent="0.3">
      <c r="F1120" s="4">
        <v>1</v>
      </c>
      <c r="H1120" s="4">
        <v>262</v>
      </c>
      <c r="I1120" s="4">
        <v>1810</v>
      </c>
      <c r="K1120" s="4">
        <v>2586</v>
      </c>
      <c r="P1120" s="4">
        <v>47</v>
      </c>
      <c r="AA1120" s="4">
        <v>438</v>
      </c>
      <c r="AH1120" s="4">
        <v>6962</v>
      </c>
      <c r="AJ1120" s="3" t="s">
        <v>1136</v>
      </c>
      <c r="AL1120" s="4">
        <v>18</v>
      </c>
      <c r="AM1120" s="4">
        <v>180</v>
      </c>
      <c r="AN1120" s="4">
        <v>60</v>
      </c>
    </row>
    <row r="1121" spans="6:40" x14ac:dyDescent="0.3">
      <c r="F1121" s="4">
        <v>0</v>
      </c>
      <c r="H1121" s="4">
        <v>1793</v>
      </c>
      <c r="I1121" s="4">
        <v>615</v>
      </c>
      <c r="K1121" s="4">
        <v>1077</v>
      </c>
      <c r="P1121" s="4">
        <v>1096</v>
      </c>
      <c r="AA1121" s="4">
        <v>0</v>
      </c>
      <c r="AH1121" s="4">
        <v>4917</v>
      </c>
      <c r="AJ1121" s="3" t="s">
        <v>1187</v>
      </c>
      <c r="AL1121" s="4">
        <v>36</v>
      </c>
      <c r="AM1121" s="4">
        <v>0</v>
      </c>
      <c r="AN1121" s="4">
        <v>0</v>
      </c>
    </row>
    <row r="1122" spans="6:40" x14ac:dyDescent="0.3">
      <c r="F1122" s="4">
        <v>15</v>
      </c>
      <c r="H1122" s="4">
        <v>652</v>
      </c>
      <c r="I1122" s="4">
        <v>376</v>
      </c>
      <c r="K1122" s="4">
        <v>491</v>
      </c>
      <c r="P1122" s="4">
        <v>322</v>
      </c>
      <c r="AA1122" s="4">
        <v>158</v>
      </c>
      <c r="AH1122" s="4">
        <v>2045</v>
      </c>
      <c r="AJ1122" s="4" t="s">
        <v>1177</v>
      </c>
      <c r="AL1122" s="4">
        <v>0</v>
      </c>
      <c r="AM1122" s="4">
        <v>199</v>
      </c>
      <c r="AN1122" s="4">
        <v>3</v>
      </c>
    </row>
    <row r="1123" spans="6:40" ht="18" x14ac:dyDescent="0.35">
      <c r="F1123" s="4">
        <v>8</v>
      </c>
      <c r="H1123" s="4">
        <v>410</v>
      </c>
      <c r="I1123" s="4">
        <v>239</v>
      </c>
      <c r="K1123" s="4">
        <v>586</v>
      </c>
      <c r="P1123" s="4">
        <v>228</v>
      </c>
      <c r="AA1123" s="4">
        <v>116</v>
      </c>
      <c r="AH1123" s="1" t="s">
        <v>0</v>
      </c>
      <c r="AJ1123" s="4" t="s">
        <v>1178</v>
      </c>
      <c r="AL1123" s="4">
        <v>269</v>
      </c>
      <c r="AM1123" s="4">
        <v>69</v>
      </c>
      <c r="AN1123" s="4">
        <v>2</v>
      </c>
    </row>
    <row r="1124" spans="6:40" ht="18" x14ac:dyDescent="0.35">
      <c r="F1124" s="4">
        <v>7</v>
      </c>
      <c r="H1124" s="4">
        <v>242</v>
      </c>
      <c r="I1124" s="4">
        <v>1454</v>
      </c>
      <c r="K1124" s="4">
        <v>2586</v>
      </c>
      <c r="P1124" s="4">
        <v>94</v>
      </c>
      <c r="AA1124" s="4">
        <v>42</v>
      </c>
      <c r="AH1124" s="2">
        <v>41219</v>
      </c>
      <c r="AJ1124" s="4" t="s">
        <v>9</v>
      </c>
      <c r="AL1124" s="4">
        <v>117</v>
      </c>
      <c r="AM1124" s="4">
        <v>11</v>
      </c>
      <c r="AN1124" s="4">
        <v>1</v>
      </c>
    </row>
    <row r="1125" spans="6:40" ht="18" x14ac:dyDescent="0.35">
      <c r="F1125" s="4">
        <v>8924</v>
      </c>
      <c r="H1125" s="4">
        <v>1641</v>
      </c>
      <c r="I1125" s="4">
        <v>527</v>
      </c>
      <c r="K1125" s="4">
        <v>1041</v>
      </c>
      <c r="P1125" s="4">
        <v>1096</v>
      </c>
      <c r="AA1125" s="4">
        <v>0</v>
      </c>
      <c r="AH1125" s="1" t="s">
        <v>1</v>
      </c>
      <c r="AJ1125" s="4" t="s">
        <v>1179</v>
      </c>
      <c r="AL1125" s="4">
        <v>76</v>
      </c>
      <c r="AM1125" s="4">
        <v>0</v>
      </c>
      <c r="AN1125" s="4">
        <v>0</v>
      </c>
    </row>
    <row r="1126" spans="6:40" x14ac:dyDescent="0.3">
      <c r="F1126" s="4">
        <v>4259</v>
      </c>
      <c r="H1126" s="4">
        <v>632</v>
      </c>
      <c r="I1126" s="4">
        <v>326</v>
      </c>
      <c r="K1126" s="4">
        <v>629</v>
      </c>
      <c r="P1126" s="4">
        <v>320</v>
      </c>
      <c r="AA1126" s="4">
        <v>157</v>
      </c>
      <c r="AH1126" s="3" t="s">
        <v>621</v>
      </c>
      <c r="AJ1126" s="4" t="s">
        <v>9</v>
      </c>
      <c r="AL1126" s="4">
        <v>41</v>
      </c>
      <c r="AM1126" s="4">
        <v>2</v>
      </c>
      <c r="AN1126" s="4">
        <v>3</v>
      </c>
    </row>
    <row r="1127" spans="6:40" x14ac:dyDescent="0.3">
      <c r="F1127" s="4">
        <v>2565</v>
      </c>
      <c r="H1127" s="4">
        <v>386</v>
      </c>
      <c r="I1127" s="4">
        <v>201</v>
      </c>
      <c r="K1127" s="4">
        <v>412</v>
      </c>
      <c r="P1127" s="4">
        <v>227</v>
      </c>
      <c r="AA1127" s="4">
        <v>110</v>
      </c>
      <c r="AH1127" s="3" t="s">
        <v>1040</v>
      </c>
      <c r="AJ1127" s="4" t="s">
        <v>1180</v>
      </c>
      <c r="AL1127" s="4">
        <v>215</v>
      </c>
      <c r="AM1127" s="4">
        <v>56</v>
      </c>
      <c r="AN1127" s="4">
        <v>3</v>
      </c>
    </row>
    <row r="1128" spans="6:40" x14ac:dyDescent="0.3">
      <c r="F1128" s="4">
        <v>1694</v>
      </c>
      <c r="H1128" s="4">
        <v>246</v>
      </c>
      <c r="I1128" s="4">
        <v>1454</v>
      </c>
      <c r="K1128" s="4">
        <v>0</v>
      </c>
      <c r="P1128" s="4">
        <v>93</v>
      </c>
      <c r="AA1128" s="4">
        <v>47</v>
      </c>
      <c r="AH1128" s="3" t="s">
        <v>57</v>
      </c>
      <c r="AJ1128" s="4" t="s">
        <v>9</v>
      </c>
      <c r="AL1128" s="4">
        <v>97</v>
      </c>
      <c r="AM1128" s="4">
        <v>0</v>
      </c>
      <c r="AN1128" s="4">
        <v>0</v>
      </c>
    </row>
    <row r="1129" spans="6:40" x14ac:dyDescent="0.3">
      <c r="F1129" s="4">
        <v>3519</v>
      </c>
      <c r="H1129" s="4">
        <v>1641</v>
      </c>
      <c r="I1129" s="4">
        <v>546</v>
      </c>
      <c r="K1129" s="4">
        <v>1300</v>
      </c>
      <c r="P1129" s="4">
        <v>1516</v>
      </c>
      <c r="AA1129" s="4">
        <v>0</v>
      </c>
      <c r="AH1129" s="4" t="s">
        <v>5</v>
      </c>
      <c r="AJ1129" s="4" t="s">
        <v>1181</v>
      </c>
      <c r="AL1129" s="4">
        <v>48</v>
      </c>
      <c r="AM1129" s="4">
        <v>199</v>
      </c>
      <c r="AN1129" s="4">
        <v>8768</v>
      </c>
    </row>
    <row r="1130" spans="6:40" x14ac:dyDescent="0.3">
      <c r="F1130" s="4">
        <v>1682</v>
      </c>
      <c r="H1130" s="4">
        <v>628</v>
      </c>
      <c r="I1130" s="4">
        <v>373</v>
      </c>
      <c r="K1130" s="4">
        <v>747</v>
      </c>
      <c r="P1130" s="4">
        <v>576</v>
      </c>
      <c r="AA1130" s="4">
        <v>964</v>
      </c>
      <c r="AH1130" s="4" t="s">
        <v>1041</v>
      </c>
      <c r="AJ1130" s="4" t="s">
        <v>9</v>
      </c>
      <c r="AL1130" s="4">
        <v>23</v>
      </c>
      <c r="AM1130" s="4">
        <v>68</v>
      </c>
      <c r="AN1130" s="4">
        <v>3917</v>
      </c>
    </row>
    <row r="1131" spans="6:40" x14ac:dyDescent="0.3">
      <c r="F1131" s="4">
        <v>953</v>
      </c>
      <c r="H1131" s="4">
        <v>405</v>
      </c>
      <c r="I1131" s="4">
        <v>173</v>
      </c>
      <c r="K1131" s="4">
        <v>553</v>
      </c>
      <c r="P1131" s="4">
        <v>426</v>
      </c>
      <c r="AA1131" s="4">
        <v>686</v>
      </c>
      <c r="AH1131" s="4" t="s">
        <v>1042</v>
      </c>
      <c r="AJ1131" s="4" t="s">
        <v>1182</v>
      </c>
      <c r="AL1131" s="4">
        <v>25</v>
      </c>
      <c r="AM1131" s="4">
        <v>11</v>
      </c>
      <c r="AN1131" s="4">
        <v>1949</v>
      </c>
    </row>
    <row r="1132" spans="6:40" x14ac:dyDescent="0.3">
      <c r="F1132" s="4">
        <v>729</v>
      </c>
      <c r="H1132" s="4">
        <v>223</v>
      </c>
      <c r="I1132" s="4">
        <v>2082</v>
      </c>
      <c r="K1132" s="4">
        <v>0</v>
      </c>
      <c r="P1132" s="4">
        <v>150</v>
      </c>
      <c r="AA1132" s="4">
        <v>278</v>
      </c>
      <c r="AH1132" s="4" t="s">
        <v>1043</v>
      </c>
      <c r="AJ1132" s="4" t="s">
        <v>1183</v>
      </c>
      <c r="AL1132" s="4">
        <v>1</v>
      </c>
      <c r="AM1132" s="4">
        <v>57</v>
      </c>
      <c r="AN1132" s="4">
        <v>1968</v>
      </c>
    </row>
    <row r="1133" spans="6:40" x14ac:dyDescent="0.3">
      <c r="H1133" s="4">
        <v>1219</v>
      </c>
      <c r="I1133" s="4">
        <v>571</v>
      </c>
      <c r="K1133" s="4">
        <v>1261</v>
      </c>
      <c r="P1133" s="4">
        <v>1516</v>
      </c>
      <c r="AA1133" s="4">
        <v>0</v>
      </c>
      <c r="AH1133" s="4" t="s">
        <v>1044</v>
      </c>
      <c r="AJ1133" s="4" t="s">
        <v>1184</v>
      </c>
      <c r="AL1133" s="4">
        <v>215</v>
      </c>
      <c r="AM1133" s="4">
        <v>0</v>
      </c>
      <c r="AN1133" s="4">
        <v>8768</v>
      </c>
    </row>
    <row r="1134" spans="6:40" x14ac:dyDescent="0.3">
      <c r="H1134" s="4">
        <v>448</v>
      </c>
      <c r="I1134" s="4">
        <v>310</v>
      </c>
      <c r="K1134" s="4">
        <v>779</v>
      </c>
      <c r="P1134" s="4">
        <v>569</v>
      </c>
      <c r="AA1134" s="4">
        <v>974</v>
      </c>
      <c r="AH1134" s="4" t="s">
        <v>1045</v>
      </c>
      <c r="AJ1134" s="4" t="s">
        <v>17</v>
      </c>
      <c r="AL1134" s="4">
        <v>96</v>
      </c>
      <c r="AM1134" s="4">
        <v>289</v>
      </c>
      <c r="AN1134" s="4">
        <v>3840</v>
      </c>
    </row>
    <row r="1135" spans="6:40" x14ac:dyDescent="0.3">
      <c r="H1135" s="4">
        <v>249</v>
      </c>
      <c r="I1135" s="4">
        <v>261</v>
      </c>
      <c r="K1135" s="4">
        <v>482</v>
      </c>
      <c r="P1135" s="4">
        <v>416</v>
      </c>
      <c r="AA1135" s="4">
        <v>690</v>
      </c>
      <c r="AH1135" s="4" t="s">
        <v>1046</v>
      </c>
      <c r="AJ1135" s="4" t="s">
        <v>1185</v>
      </c>
      <c r="AL1135" s="4">
        <v>58</v>
      </c>
      <c r="AM1135" s="4">
        <v>97</v>
      </c>
      <c r="AN1135" s="4">
        <v>2554</v>
      </c>
    </row>
    <row r="1136" spans="6:40" x14ac:dyDescent="0.3">
      <c r="H1136" s="4">
        <v>199</v>
      </c>
      <c r="I1136" s="4">
        <v>2082</v>
      </c>
      <c r="K1136" s="4">
        <v>0</v>
      </c>
      <c r="P1136" s="4">
        <v>153</v>
      </c>
      <c r="AA1136" s="4">
        <v>284</v>
      </c>
      <c r="AH1136" s="4" t="s">
        <v>1047</v>
      </c>
      <c r="AJ1136" s="4" t="s">
        <v>19</v>
      </c>
      <c r="AL1136" s="4">
        <v>38</v>
      </c>
      <c r="AM1136" s="4">
        <v>22</v>
      </c>
      <c r="AN1136" s="4">
        <v>1286</v>
      </c>
    </row>
    <row r="1137" spans="8:40" ht="18" x14ac:dyDescent="0.35">
      <c r="H1137" s="4">
        <v>1219</v>
      </c>
      <c r="I1137" s="4">
        <v>586</v>
      </c>
      <c r="K1137" s="4">
        <v>241</v>
      </c>
      <c r="P1137" s="4">
        <v>0</v>
      </c>
      <c r="AA1137" s="4">
        <v>15154</v>
      </c>
      <c r="AH1137" s="4" t="s">
        <v>1048</v>
      </c>
      <c r="AJ1137" s="4" t="s">
        <v>20</v>
      </c>
      <c r="AL1137" s="4">
        <v>431</v>
      </c>
      <c r="AM1137" s="4">
        <v>2</v>
      </c>
      <c r="AN1137" s="1" t="s">
        <v>0</v>
      </c>
    </row>
    <row r="1138" spans="8:40" ht="18" x14ac:dyDescent="0.35">
      <c r="H1138" s="4">
        <v>450</v>
      </c>
      <c r="I1138" s="4">
        <v>343</v>
      </c>
      <c r="K1138" s="4">
        <v>116</v>
      </c>
      <c r="P1138" s="4">
        <v>880</v>
      </c>
      <c r="AA1138" s="4">
        <v>8360</v>
      </c>
      <c r="AH1138" s="4" t="s">
        <v>17</v>
      </c>
      <c r="AJ1138" s="4" t="s">
        <v>21</v>
      </c>
      <c r="AL1138" s="4">
        <v>178</v>
      </c>
      <c r="AM1138" s="4">
        <v>3</v>
      </c>
      <c r="AN1138" s="2">
        <v>41219</v>
      </c>
    </row>
    <row r="1139" spans="8:40" ht="18" x14ac:dyDescent="0.35">
      <c r="H1139" s="4">
        <v>268</v>
      </c>
      <c r="I1139" s="4">
        <v>243</v>
      </c>
      <c r="K1139" s="4">
        <v>125</v>
      </c>
      <c r="P1139" s="4">
        <v>656</v>
      </c>
      <c r="AA1139" s="4">
        <v>5996</v>
      </c>
      <c r="AH1139" s="4" t="s">
        <v>1049</v>
      </c>
      <c r="AJ1139" s="4" t="s">
        <v>26</v>
      </c>
      <c r="AL1139" s="4">
        <v>79</v>
      </c>
      <c r="AM1139" s="4">
        <v>70</v>
      </c>
      <c r="AN1139" s="1" t="s">
        <v>1</v>
      </c>
    </row>
    <row r="1140" spans="8:40" x14ac:dyDescent="0.3">
      <c r="H1140" s="4">
        <v>182</v>
      </c>
      <c r="I1140" s="4">
        <v>1394</v>
      </c>
      <c r="K1140" s="4">
        <v>0</v>
      </c>
      <c r="P1140" s="4">
        <v>224</v>
      </c>
      <c r="AA1140" s="4">
        <v>2364</v>
      </c>
      <c r="AH1140" s="4" t="s">
        <v>9</v>
      </c>
      <c r="AJ1140" s="4" t="s">
        <v>35</v>
      </c>
      <c r="AL1140" s="4">
        <v>35</v>
      </c>
      <c r="AM1140" s="4">
        <v>0</v>
      </c>
      <c r="AN1140" s="3" t="s">
        <v>2</v>
      </c>
    </row>
    <row r="1141" spans="8:40" x14ac:dyDescent="0.3">
      <c r="H1141" s="4">
        <v>2294</v>
      </c>
      <c r="I1141" s="4">
        <v>333</v>
      </c>
      <c r="K1141" s="4">
        <v>233</v>
      </c>
      <c r="P1141" s="4">
        <v>0</v>
      </c>
      <c r="AA1141" s="4">
        <v>15154</v>
      </c>
      <c r="AH1141" s="4" t="s">
        <v>1050</v>
      </c>
      <c r="AJ1141" s="4" t="s">
        <v>36</v>
      </c>
      <c r="AL1141" s="4">
        <v>64</v>
      </c>
      <c r="AM1141" s="4">
        <v>289</v>
      </c>
      <c r="AN1141" s="3" t="s">
        <v>1533</v>
      </c>
    </row>
    <row r="1142" spans="8:40" x14ac:dyDescent="0.3">
      <c r="H1142" s="4">
        <v>669</v>
      </c>
      <c r="I1142" s="4">
        <v>202</v>
      </c>
      <c r="K1142" s="4">
        <v>130</v>
      </c>
      <c r="P1142" s="4">
        <v>863</v>
      </c>
      <c r="AA1142" s="4">
        <v>8391</v>
      </c>
      <c r="AH1142" s="4" t="s">
        <v>1051</v>
      </c>
      <c r="AJ1142" s="4" t="s">
        <v>37</v>
      </c>
      <c r="AL1142" s="4">
        <v>0</v>
      </c>
      <c r="AM1142" s="4">
        <v>94</v>
      </c>
      <c r="AN1142" s="3" t="s">
        <v>1563</v>
      </c>
    </row>
    <row r="1143" spans="8:40" x14ac:dyDescent="0.3">
      <c r="H1143" s="4">
        <v>413</v>
      </c>
      <c r="I1143" s="4">
        <v>131</v>
      </c>
      <c r="K1143" s="4">
        <v>103</v>
      </c>
      <c r="P1143" s="4">
        <v>609</v>
      </c>
      <c r="AA1143" s="4">
        <v>5942</v>
      </c>
      <c r="AH1143" s="4" t="s">
        <v>1052</v>
      </c>
      <c r="AJ1143" s="4" t="s">
        <v>38</v>
      </c>
      <c r="AL1143" s="4">
        <v>431</v>
      </c>
      <c r="AM1143" s="4">
        <v>15</v>
      </c>
      <c r="AN1143" s="4" t="s">
        <v>5</v>
      </c>
    </row>
    <row r="1144" spans="8:40" x14ac:dyDescent="0.3">
      <c r="H1144" s="4">
        <v>256</v>
      </c>
      <c r="I1144" s="4">
        <v>1394</v>
      </c>
      <c r="K1144" s="4">
        <v>0</v>
      </c>
      <c r="P1144" s="4">
        <v>254</v>
      </c>
      <c r="AA1144" s="4">
        <v>2449</v>
      </c>
      <c r="AH1144" s="4" t="s">
        <v>1053</v>
      </c>
      <c r="AJ1144" s="4" t="s">
        <v>31</v>
      </c>
      <c r="AL1144" s="4">
        <v>175</v>
      </c>
      <c r="AM1144" s="4">
        <v>79</v>
      </c>
      <c r="AN1144" s="4" t="s">
        <v>1535</v>
      </c>
    </row>
    <row r="1145" spans="8:40" ht="18" x14ac:dyDescent="0.35">
      <c r="H1145" s="4">
        <v>2294</v>
      </c>
      <c r="I1145" s="4">
        <v>338</v>
      </c>
      <c r="K1145" s="4">
        <v>425</v>
      </c>
      <c r="P1145" s="4">
        <v>0</v>
      </c>
      <c r="AA1145" s="1" t="s">
        <v>0</v>
      </c>
      <c r="AH1145" s="4" t="s">
        <v>17</v>
      </c>
      <c r="AJ1145" s="4" t="s">
        <v>39</v>
      </c>
      <c r="AL1145" s="4">
        <v>111</v>
      </c>
      <c r="AM1145" s="4">
        <v>0</v>
      </c>
      <c r="AN1145" s="4" t="s">
        <v>318</v>
      </c>
    </row>
    <row r="1146" spans="8:40" ht="18" x14ac:dyDescent="0.35">
      <c r="H1146" s="4">
        <v>671</v>
      </c>
      <c r="I1146" s="4">
        <v>207</v>
      </c>
      <c r="K1146" s="4">
        <v>200</v>
      </c>
      <c r="P1146" s="4">
        <v>453</v>
      </c>
      <c r="AA1146" s="2">
        <v>41219</v>
      </c>
      <c r="AH1146" s="4" t="s">
        <v>1054</v>
      </c>
      <c r="AJ1146" s="4" t="s">
        <v>21</v>
      </c>
      <c r="AL1146" s="4">
        <v>64</v>
      </c>
      <c r="AM1146" s="4">
        <v>158</v>
      </c>
      <c r="AN1146" s="4" t="s">
        <v>1536</v>
      </c>
    </row>
    <row r="1147" spans="8:40" ht="18" x14ac:dyDescent="0.35">
      <c r="H1147" s="4">
        <v>442</v>
      </c>
      <c r="I1147" s="4">
        <v>131</v>
      </c>
      <c r="K1147" s="4">
        <v>225</v>
      </c>
      <c r="P1147" s="4">
        <v>318</v>
      </c>
      <c r="AA1147" s="1" t="s">
        <v>1</v>
      </c>
      <c r="AH1147" s="4" t="s">
        <v>318</v>
      </c>
      <c r="AJ1147" s="4" t="s">
        <v>26</v>
      </c>
      <c r="AL1147" s="4">
        <v>95</v>
      </c>
      <c r="AM1147" s="4">
        <v>60</v>
      </c>
      <c r="AN1147" s="4" t="s">
        <v>1537</v>
      </c>
    </row>
    <row r="1148" spans="8:40" x14ac:dyDescent="0.3">
      <c r="H1148" s="4">
        <v>229</v>
      </c>
      <c r="I1148" s="4">
        <v>3227</v>
      </c>
      <c r="K1148" s="4">
        <v>0</v>
      </c>
      <c r="P1148" s="4">
        <v>135</v>
      </c>
      <c r="AA1148" s="3" t="s">
        <v>2</v>
      </c>
      <c r="AH1148" s="4" t="s">
        <v>1055</v>
      </c>
      <c r="AJ1148" s="4" t="s">
        <v>1106</v>
      </c>
      <c r="AL1148" s="4">
        <v>52</v>
      </c>
      <c r="AM1148" s="4">
        <v>13</v>
      </c>
      <c r="AN1148" s="4" t="s">
        <v>9</v>
      </c>
    </row>
    <row r="1149" spans="8:40" x14ac:dyDescent="0.3">
      <c r="H1149" s="4">
        <v>1754</v>
      </c>
      <c r="I1149" s="4">
        <v>965</v>
      </c>
      <c r="K1149" s="4">
        <v>412</v>
      </c>
      <c r="P1149" s="4">
        <v>0</v>
      </c>
      <c r="AA1149" s="3" t="s">
        <v>821</v>
      </c>
      <c r="AH1149" s="4" t="s">
        <v>1056</v>
      </c>
      <c r="AJ1149" s="4" t="s">
        <v>1107</v>
      </c>
      <c r="AL1149" s="4">
        <v>38</v>
      </c>
      <c r="AM1149" s="4">
        <v>0</v>
      </c>
      <c r="AN1149" s="4" t="s">
        <v>1538</v>
      </c>
    </row>
    <row r="1150" spans="8:40" x14ac:dyDescent="0.3">
      <c r="H1150" s="4">
        <v>563</v>
      </c>
      <c r="I1150" s="4">
        <v>571</v>
      </c>
      <c r="K1150" s="4">
        <v>230</v>
      </c>
      <c r="P1150" s="4">
        <v>446</v>
      </c>
      <c r="AA1150" s="3" t="s">
        <v>232</v>
      </c>
      <c r="AH1150" s="4" t="s">
        <v>1057</v>
      </c>
      <c r="AJ1150" s="4" t="s">
        <v>31</v>
      </c>
      <c r="AL1150" s="4">
        <v>9</v>
      </c>
      <c r="AM1150" s="4">
        <v>1</v>
      </c>
      <c r="AN1150" s="4" t="s">
        <v>292</v>
      </c>
    </row>
    <row r="1151" spans="8:40" x14ac:dyDescent="0.3">
      <c r="H1151" s="4">
        <v>316</v>
      </c>
      <c r="I1151" s="4">
        <v>394</v>
      </c>
      <c r="K1151" s="4">
        <v>182</v>
      </c>
      <c r="P1151" s="4">
        <v>300</v>
      </c>
      <c r="AA1151" s="4" t="s">
        <v>5</v>
      </c>
      <c r="AH1151" s="4" t="s">
        <v>1058</v>
      </c>
      <c r="AJ1151" s="4" t="s">
        <v>1108</v>
      </c>
      <c r="AL1151" s="4">
        <v>5</v>
      </c>
      <c r="AM1151" s="4">
        <v>46</v>
      </c>
      <c r="AN1151" s="4" t="s">
        <v>1539</v>
      </c>
    </row>
    <row r="1152" spans="8:40" x14ac:dyDescent="0.3">
      <c r="H1152" s="4">
        <v>247</v>
      </c>
      <c r="I1152" s="4">
        <v>3227</v>
      </c>
      <c r="K1152" s="4">
        <v>12941</v>
      </c>
      <c r="P1152" s="4">
        <v>146</v>
      </c>
      <c r="AA1152" s="4" t="s">
        <v>822</v>
      </c>
      <c r="AH1152" s="4" t="s">
        <v>17</v>
      </c>
      <c r="AJ1152" s="4">
        <v>333</v>
      </c>
      <c r="AL1152" s="4">
        <v>0</v>
      </c>
      <c r="AM1152" s="4">
        <v>0</v>
      </c>
      <c r="AN1152" s="4" t="s">
        <v>1540</v>
      </c>
    </row>
    <row r="1153" spans="8:40" x14ac:dyDescent="0.3">
      <c r="H1153" s="4">
        <v>1754</v>
      </c>
      <c r="I1153" s="4">
        <v>974</v>
      </c>
      <c r="K1153" s="4">
        <v>7228</v>
      </c>
      <c r="P1153" s="4">
        <v>0</v>
      </c>
      <c r="AA1153" s="4" t="s">
        <v>823</v>
      </c>
      <c r="AH1153" s="4" t="s">
        <v>1059</v>
      </c>
      <c r="AJ1153" s="4">
        <v>158</v>
      </c>
      <c r="AL1153" s="4">
        <v>95</v>
      </c>
      <c r="AM1153" s="4">
        <v>158</v>
      </c>
      <c r="AN1153" s="4" t="s">
        <v>1541</v>
      </c>
    </row>
    <row r="1154" spans="8:40" x14ac:dyDescent="0.3">
      <c r="H1154" s="4">
        <v>560</v>
      </c>
      <c r="I1154" s="4">
        <v>601</v>
      </c>
      <c r="K1154" s="4">
        <v>3397</v>
      </c>
      <c r="P1154" s="4">
        <v>633</v>
      </c>
      <c r="AA1154" s="4" t="s">
        <v>824</v>
      </c>
      <c r="AH1154" s="4" t="s">
        <v>19</v>
      </c>
      <c r="AJ1154" s="4">
        <v>40</v>
      </c>
      <c r="AL1154" s="4">
        <v>51</v>
      </c>
      <c r="AM1154" s="4">
        <v>61</v>
      </c>
      <c r="AN1154" s="4" t="s">
        <v>1542</v>
      </c>
    </row>
    <row r="1155" spans="8:40" x14ac:dyDescent="0.3">
      <c r="H1155" s="4">
        <v>337</v>
      </c>
      <c r="I1155" s="4">
        <v>373</v>
      </c>
      <c r="K1155" s="4">
        <v>3831</v>
      </c>
      <c r="P1155" s="4">
        <v>465</v>
      </c>
      <c r="AA1155" s="4" t="s">
        <v>825</v>
      </c>
      <c r="AH1155" s="4" t="s">
        <v>20</v>
      </c>
      <c r="AJ1155" s="4">
        <v>1</v>
      </c>
      <c r="AL1155" s="4">
        <v>32</v>
      </c>
      <c r="AM1155" s="4">
        <v>5</v>
      </c>
      <c r="AN1155" s="4" t="s">
        <v>9</v>
      </c>
    </row>
    <row r="1156" spans="8:40" x14ac:dyDescent="0.3">
      <c r="H1156" s="4">
        <v>223</v>
      </c>
      <c r="I1156" s="4">
        <v>2540</v>
      </c>
      <c r="K1156" s="4">
        <v>12941</v>
      </c>
      <c r="P1156" s="4">
        <v>168</v>
      </c>
      <c r="AA1156" s="4" t="s">
        <v>826</v>
      </c>
      <c r="AH1156" s="4" t="s">
        <v>21</v>
      </c>
      <c r="AJ1156" s="4">
        <v>2</v>
      </c>
      <c r="AL1156" s="4">
        <v>19</v>
      </c>
      <c r="AM1156" s="4">
        <v>56</v>
      </c>
      <c r="AN1156" s="4" t="s">
        <v>1543</v>
      </c>
    </row>
    <row r="1157" spans="8:40" x14ac:dyDescent="0.3">
      <c r="H1157" s="4">
        <v>606</v>
      </c>
      <c r="I1157" s="4">
        <v>732</v>
      </c>
      <c r="K1157" s="4">
        <v>6957</v>
      </c>
      <c r="P1157" s="4">
        <v>0</v>
      </c>
      <c r="AA1157" s="4" t="s">
        <v>11</v>
      </c>
      <c r="AH1157" s="4" t="s">
        <v>26</v>
      </c>
      <c r="AJ1157" s="4">
        <v>112</v>
      </c>
      <c r="AL1157" s="4">
        <v>333</v>
      </c>
      <c r="AM1157" s="4">
        <v>0</v>
      </c>
      <c r="AN1157" s="4" t="s">
        <v>1544</v>
      </c>
    </row>
    <row r="1158" spans="8:40" x14ac:dyDescent="0.3">
      <c r="H1158" s="4">
        <v>242</v>
      </c>
      <c r="I1158" s="4">
        <v>436</v>
      </c>
      <c r="K1158" s="4">
        <v>3944</v>
      </c>
      <c r="P1158" s="4">
        <v>618</v>
      </c>
      <c r="AA1158" s="4" t="s">
        <v>827</v>
      </c>
      <c r="AH1158" s="4" t="s">
        <v>47</v>
      </c>
      <c r="AJ1158" s="4">
        <v>3</v>
      </c>
      <c r="AL1158" s="4">
        <v>166</v>
      </c>
      <c r="AM1158" s="4">
        <v>523</v>
      </c>
      <c r="AN1158" s="4" t="s">
        <v>1545</v>
      </c>
    </row>
    <row r="1159" spans="8:40" x14ac:dyDescent="0.3">
      <c r="H1159" s="4">
        <v>145</v>
      </c>
      <c r="I1159" s="4">
        <v>296</v>
      </c>
      <c r="K1159" s="4">
        <v>3013</v>
      </c>
      <c r="P1159" s="4">
        <v>441</v>
      </c>
      <c r="AA1159" s="4" t="s">
        <v>828</v>
      </c>
      <c r="AH1159" s="4" t="s">
        <v>48</v>
      </c>
      <c r="AJ1159" s="4">
        <v>333</v>
      </c>
      <c r="AL1159" s="4">
        <v>77</v>
      </c>
      <c r="AM1159" s="4">
        <v>267</v>
      </c>
      <c r="AN1159" s="4" t="s">
        <v>9</v>
      </c>
    </row>
    <row r="1160" spans="8:40" ht="18" x14ac:dyDescent="0.35">
      <c r="H1160" s="4">
        <v>97</v>
      </c>
      <c r="I1160" s="4">
        <v>2540</v>
      </c>
      <c r="K1160" s="1" t="s">
        <v>0</v>
      </c>
      <c r="P1160" s="4">
        <v>177</v>
      </c>
      <c r="AA1160" s="4" t="s">
        <v>538</v>
      </c>
      <c r="AH1160" s="4" t="s">
        <v>49</v>
      </c>
      <c r="AJ1160" s="4">
        <v>152</v>
      </c>
      <c r="AL1160" s="4">
        <v>40</v>
      </c>
      <c r="AM1160" s="4">
        <v>57</v>
      </c>
      <c r="AN1160" s="4" t="s">
        <v>1546</v>
      </c>
    </row>
    <row r="1161" spans="8:40" ht="18" x14ac:dyDescent="0.35">
      <c r="H1161" s="4">
        <v>606</v>
      </c>
      <c r="I1161" s="4">
        <v>748</v>
      </c>
      <c r="K1161" s="2">
        <v>41219</v>
      </c>
      <c r="P1161" s="4">
        <v>12557</v>
      </c>
      <c r="AA1161" s="4" t="s">
        <v>829</v>
      </c>
      <c r="AH1161" s="4" t="s">
        <v>958</v>
      </c>
      <c r="AJ1161" s="4">
        <v>96</v>
      </c>
      <c r="AL1161" s="4">
        <v>49</v>
      </c>
      <c r="AM1161" s="4">
        <v>0</v>
      </c>
      <c r="AN1161" s="4" t="s">
        <v>1547</v>
      </c>
    </row>
    <row r="1162" spans="8:40" ht="18" x14ac:dyDescent="0.35">
      <c r="H1162" s="4">
        <v>243</v>
      </c>
      <c r="I1162" s="4">
        <v>475</v>
      </c>
      <c r="K1162" s="1" t="s">
        <v>1</v>
      </c>
      <c r="P1162" s="4">
        <v>5553</v>
      </c>
      <c r="AA1162" s="4" t="s">
        <v>830</v>
      </c>
      <c r="AH1162" s="4" t="s">
        <v>21</v>
      </c>
      <c r="AJ1162" s="4">
        <v>55</v>
      </c>
      <c r="AL1162" s="4">
        <v>0</v>
      </c>
      <c r="AM1162" s="4">
        <v>4</v>
      </c>
      <c r="AN1162" s="4" t="s">
        <v>9</v>
      </c>
    </row>
    <row r="1163" spans="8:40" x14ac:dyDescent="0.3">
      <c r="H1163" s="4">
        <v>155</v>
      </c>
      <c r="I1163" s="4">
        <v>273</v>
      </c>
      <c r="K1163" s="3" t="s">
        <v>2</v>
      </c>
      <c r="P1163" s="4">
        <v>3991</v>
      </c>
      <c r="AA1163" s="4" t="s">
        <v>831</v>
      </c>
      <c r="AH1163" s="4" t="s">
        <v>26</v>
      </c>
      <c r="AJ1163" s="4">
        <v>1</v>
      </c>
      <c r="AL1163" s="4">
        <v>333</v>
      </c>
      <c r="AM1163" s="4">
        <v>206</v>
      </c>
      <c r="AN1163" s="4" t="s">
        <v>1548</v>
      </c>
    </row>
    <row r="1164" spans="8:40" x14ac:dyDescent="0.3">
      <c r="H1164" s="4">
        <v>88</v>
      </c>
      <c r="I1164" s="4">
        <v>0</v>
      </c>
      <c r="K1164" s="3" t="s">
        <v>412</v>
      </c>
      <c r="P1164" s="4">
        <v>1562</v>
      </c>
      <c r="AA1164" s="4" t="s">
        <v>832</v>
      </c>
      <c r="AH1164" s="4" t="s">
        <v>47</v>
      </c>
      <c r="AJ1164" s="4">
        <v>225</v>
      </c>
      <c r="AL1164" s="4">
        <v>166</v>
      </c>
      <c r="AM1164" s="4">
        <v>0</v>
      </c>
      <c r="AN1164" s="4" t="s">
        <v>9</v>
      </c>
    </row>
    <row r="1165" spans="8:40" x14ac:dyDescent="0.3">
      <c r="H1165" s="4">
        <v>1233</v>
      </c>
      <c r="I1165" s="4">
        <v>862</v>
      </c>
      <c r="K1165" s="3" t="s">
        <v>359</v>
      </c>
      <c r="P1165" s="4">
        <v>12557</v>
      </c>
      <c r="AA1165" s="4" t="s">
        <v>17</v>
      </c>
      <c r="AH1165" s="4" t="s">
        <v>48</v>
      </c>
      <c r="AJ1165" s="4">
        <v>67</v>
      </c>
      <c r="AL1165" s="4">
        <v>102</v>
      </c>
      <c r="AM1165" s="4">
        <v>523</v>
      </c>
      <c r="AN1165" s="4" t="s">
        <v>1549</v>
      </c>
    </row>
    <row r="1166" spans="8:40" x14ac:dyDescent="0.3">
      <c r="H1166" s="4">
        <v>428</v>
      </c>
      <c r="I1166" s="4">
        <v>498</v>
      </c>
      <c r="K1166" s="4" t="s">
        <v>5</v>
      </c>
      <c r="P1166" s="4">
        <v>5485</v>
      </c>
      <c r="AA1166" s="4" t="s">
        <v>833</v>
      </c>
      <c r="AH1166" s="4" t="s">
        <v>49</v>
      </c>
      <c r="AJ1166" s="4">
        <v>14</v>
      </c>
      <c r="AL1166" s="4">
        <v>64</v>
      </c>
      <c r="AM1166" s="4">
        <v>264</v>
      </c>
      <c r="AN1166" s="4" t="s">
        <v>1550</v>
      </c>
    </row>
    <row r="1167" spans="8:40" x14ac:dyDescent="0.3">
      <c r="H1167" s="4">
        <v>219</v>
      </c>
      <c r="I1167" s="4">
        <v>364</v>
      </c>
      <c r="K1167" s="4" t="s">
        <v>413</v>
      </c>
      <c r="P1167" s="4">
        <v>3818</v>
      </c>
      <c r="AA1167" s="4" t="s">
        <v>19</v>
      </c>
      <c r="AH1167" s="4" t="s">
        <v>959</v>
      </c>
      <c r="AJ1167" s="4">
        <v>1</v>
      </c>
      <c r="AL1167" s="4">
        <v>232</v>
      </c>
      <c r="AM1167" s="4">
        <v>21</v>
      </c>
      <c r="AN1167" s="4" t="s">
        <v>1551</v>
      </c>
    </row>
    <row r="1168" spans="8:40" x14ac:dyDescent="0.3">
      <c r="H1168" s="4">
        <v>209</v>
      </c>
      <c r="I1168" s="4">
        <v>0</v>
      </c>
      <c r="K1168" s="4" t="s">
        <v>414</v>
      </c>
      <c r="P1168" s="4">
        <v>1667</v>
      </c>
      <c r="AA1168" s="4" t="s">
        <v>20</v>
      </c>
      <c r="AH1168" s="4">
        <v>342</v>
      </c>
      <c r="AJ1168" s="4">
        <v>1</v>
      </c>
      <c r="AL1168" s="4">
        <v>122</v>
      </c>
      <c r="AM1168" s="4">
        <v>242</v>
      </c>
      <c r="AN1168" s="4" t="s">
        <v>11</v>
      </c>
    </row>
    <row r="1169" spans="8:40" x14ac:dyDescent="0.3">
      <c r="H1169" s="4">
        <v>1233</v>
      </c>
      <c r="I1169" s="4">
        <v>875</v>
      </c>
      <c r="K1169" s="4" t="s">
        <v>415</v>
      </c>
      <c r="AA1169" s="4" t="s">
        <v>21</v>
      </c>
      <c r="AH1169" s="4">
        <v>189</v>
      </c>
      <c r="AJ1169" s="4">
        <v>51</v>
      </c>
      <c r="AL1169" s="4">
        <v>65</v>
      </c>
      <c r="AM1169" s="4">
        <v>1</v>
      </c>
      <c r="AN1169" s="4" t="s">
        <v>1552</v>
      </c>
    </row>
    <row r="1170" spans="8:40" x14ac:dyDescent="0.3">
      <c r="H1170" s="4">
        <v>428</v>
      </c>
      <c r="I1170" s="4">
        <v>537</v>
      </c>
      <c r="K1170" s="4" t="s">
        <v>416</v>
      </c>
      <c r="AA1170" s="4" t="s">
        <v>26</v>
      </c>
      <c r="AH1170" s="4">
        <v>115</v>
      </c>
      <c r="AJ1170" s="4">
        <v>0</v>
      </c>
      <c r="AL1170" s="4">
        <v>23</v>
      </c>
      <c r="AM1170" s="4">
        <v>101</v>
      </c>
      <c r="AN1170" s="4" t="s">
        <v>9</v>
      </c>
    </row>
    <row r="1171" spans="8:40" x14ac:dyDescent="0.3">
      <c r="H1171" s="4">
        <v>234</v>
      </c>
      <c r="I1171" s="4">
        <v>338</v>
      </c>
      <c r="K1171" s="4" t="s">
        <v>17</v>
      </c>
      <c r="AA1171" s="4" t="s">
        <v>47</v>
      </c>
      <c r="AH1171" s="4">
        <v>74</v>
      </c>
      <c r="AJ1171" s="4">
        <v>225</v>
      </c>
      <c r="AL1171" s="4">
        <v>34</v>
      </c>
      <c r="AM1171" s="4">
        <v>61</v>
      </c>
      <c r="AN1171" s="4" t="s">
        <v>1553</v>
      </c>
    </row>
    <row r="1172" spans="8:40" x14ac:dyDescent="0.3">
      <c r="H1172" s="4">
        <v>194</v>
      </c>
      <c r="I1172" s="4">
        <v>0</v>
      </c>
      <c r="K1172" s="4" t="s">
        <v>417</v>
      </c>
      <c r="AA1172" s="4" t="s">
        <v>48</v>
      </c>
      <c r="AH1172" s="4">
        <v>342</v>
      </c>
      <c r="AJ1172" s="4">
        <v>67</v>
      </c>
      <c r="AL1172" s="4">
        <v>0</v>
      </c>
      <c r="AM1172" s="4">
        <v>10</v>
      </c>
      <c r="AN1172" s="4" t="s">
        <v>1554</v>
      </c>
    </row>
    <row r="1173" spans="8:40" x14ac:dyDescent="0.3">
      <c r="H1173" s="4">
        <v>1119</v>
      </c>
      <c r="I1173" s="4">
        <v>326</v>
      </c>
      <c r="K1173" s="4" t="s">
        <v>418</v>
      </c>
      <c r="AA1173" s="4" t="s">
        <v>49</v>
      </c>
      <c r="AH1173" s="4">
        <v>189</v>
      </c>
      <c r="AJ1173" s="4">
        <v>31</v>
      </c>
      <c r="AL1173" s="4">
        <v>232</v>
      </c>
      <c r="AM1173" s="4">
        <v>0</v>
      </c>
      <c r="AN1173" s="4" t="s">
        <v>23</v>
      </c>
    </row>
    <row r="1174" spans="8:40" x14ac:dyDescent="0.3">
      <c r="H1174" s="4">
        <v>376</v>
      </c>
      <c r="I1174" s="4">
        <v>193</v>
      </c>
      <c r="K1174" s="4" t="s">
        <v>419</v>
      </c>
      <c r="AA1174" s="4" t="s">
        <v>233</v>
      </c>
      <c r="AH1174" s="4">
        <v>114</v>
      </c>
      <c r="AJ1174" s="4">
        <v>36</v>
      </c>
      <c r="AL1174" s="4">
        <v>118</v>
      </c>
      <c r="AM1174" s="4">
        <v>2</v>
      </c>
      <c r="AN1174" s="4" t="s">
        <v>1555</v>
      </c>
    </row>
    <row r="1175" spans="8:40" x14ac:dyDescent="0.3">
      <c r="H1175" s="4">
        <v>201</v>
      </c>
      <c r="I1175" s="4">
        <v>133</v>
      </c>
      <c r="K1175" s="4" t="s">
        <v>420</v>
      </c>
      <c r="AA1175" s="4">
        <v>1681</v>
      </c>
      <c r="AH1175" s="4">
        <v>75</v>
      </c>
      <c r="AJ1175" s="4">
        <v>0</v>
      </c>
      <c r="AL1175" s="4">
        <v>73</v>
      </c>
      <c r="AM1175" s="4">
        <v>49</v>
      </c>
      <c r="AN1175" s="4" t="s">
        <v>1556</v>
      </c>
    </row>
    <row r="1176" spans="8:40" x14ac:dyDescent="0.3">
      <c r="H1176" s="4">
        <v>175</v>
      </c>
      <c r="I1176" s="4">
        <v>0</v>
      </c>
      <c r="K1176" s="4" t="s">
        <v>421</v>
      </c>
      <c r="AA1176" s="4">
        <v>701</v>
      </c>
      <c r="AH1176" s="4">
        <v>964</v>
      </c>
      <c r="AJ1176" s="4">
        <v>186</v>
      </c>
      <c r="AL1176" s="4">
        <v>45</v>
      </c>
      <c r="AM1176" s="4">
        <v>0</v>
      </c>
      <c r="AN1176" s="4" t="s">
        <v>17</v>
      </c>
    </row>
    <row r="1177" spans="8:40" x14ac:dyDescent="0.3">
      <c r="H1177" s="4">
        <v>1119</v>
      </c>
      <c r="I1177" s="4">
        <v>328</v>
      </c>
      <c r="K1177" s="4" t="s">
        <v>17</v>
      </c>
      <c r="AA1177" s="4">
        <v>501</v>
      </c>
      <c r="AH1177" s="4">
        <v>351</v>
      </c>
      <c r="AJ1177" s="4">
        <v>92</v>
      </c>
      <c r="AL1177" s="4">
        <v>349</v>
      </c>
      <c r="AM1177" s="4">
        <v>101</v>
      </c>
      <c r="AN1177" s="4" t="s">
        <v>1557</v>
      </c>
    </row>
    <row r="1178" spans="8:40" x14ac:dyDescent="0.3">
      <c r="H1178" s="4">
        <v>378</v>
      </c>
      <c r="I1178" s="4">
        <v>201</v>
      </c>
      <c r="K1178" s="4" t="s">
        <v>422</v>
      </c>
      <c r="AA1178" s="4">
        <v>200</v>
      </c>
      <c r="AH1178" s="4">
        <v>245</v>
      </c>
      <c r="AJ1178" s="4">
        <v>10</v>
      </c>
      <c r="AL1178" s="4">
        <v>120</v>
      </c>
      <c r="AM1178" s="4">
        <v>61</v>
      </c>
      <c r="AN1178" s="4" t="s">
        <v>19</v>
      </c>
    </row>
    <row r="1179" spans="8:40" x14ac:dyDescent="0.3">
      <c r="H1179" s="4">
        <v>206</v>
      </c>
      <c r="I1179" s="4">
        <v>127</v>
      </c>
      <c r="K1179" s="4" t="s">
        <v>19</v>
      </c>
      <c r="AA1179" s="4">
        <v>1989</v>
      </c>
      <c r="AH1179" s="4">
        <v>106</v>
      </c>
      <c r="AJ1179" s="4">
        <v>1</v>
      </c>
      <c r="AL1179" s="4">
        <v>37</v>
      </c>
      <c r="AM1179" s="4">
        <v>5</v>
      </c>
      <c r="AN1179" s="4" t="s">
        <v>20</v>
      </c>
    </row>
    <row r="1180" spans="8:40" x14ac:dyDescent="0.3">
      <c r="H1180" s="4">
        <v>172</v>
      </c>
      <c r="I1180" s="4">
        <v>0</v>
      </c>
      <c r="K1180" s="4" t="s">
        <v>20</v>
      </c>
      <c r="AA1180" s="4">
        <v>814</v>
      </c>
      <c r="AH1180" s="4">
        <v>964</v>
      </c>
      <c r="AJ1180" s="4">
        <v>1</v>
      </c>
      <c r="AL1180" s="4">
        <v>20</v>
      </c>
      <c r="AM1180" s="4">
        <v>56</v>
      </c>
      <c r="AN1180" s="4" t="s">
        <v>21</v>
      </c>
    </row>
    <row r="1181" spans="8:40" x14ac:dyDescent="0.3">
      <c r="H1181" s="4">
        <v>1235</v>
      </c>
      <c r="I1181" s="4">
        <v>1082</v>
      </c>
      <c r="K1181" s="4" t="s">
        <v>21</v>
      </c>
      <c r="AA1181" s="4">
        <v>539</v>
      </c>
      <c r="AH1181" s="4">
        <v>350</v>
      </c>
      <c r="AJ1181" s="4">
        <v>80</v>
      </c>
      <c r="AL1181" s="4">
        <v>61</v>
      </c>
      <c r="AM1181" s="4">
        <v>0</v>
      </c>
      <c r="AN1181" s="4" t="s">
        <v>26</v>
      </c>
    </row>
    <row r="1182" spans="8:40" x14ac:dyDescent="0.3">
      <c r="H1182" s="4">
        <v>455</v>
      </c>
      <c r="I1182" s="4">
        <v>621</v>
      </c>
      <c r="K1182" s="4" t="s">
        <v>26</v>
      </c>
      <c r="AA1182" s="4">
        <v>275</v>
      </c>
      <c r="AH1182" s="4">
        <v>243</v>
      </c>
      <c r="AJ1182" s="4">
        <v>0</v>
      </c>
      <c r="AL1182" s="4">
        <v>2</v>
      </c>
      <c r="AM1182" s="4">
        <v>152</v>
      </c>
      <c r="AN1182" s="4" t="s">
        <v>47</v>
      </c>
    </row>
    <row r="1183" spans="8:40" x14ac:dyDescent="0.3">
      <c r="H1183" s="4">
        <v>253</v>
      </c>
      <c r="I1183" s="4">
        <v>461</v>
      </c>
      <c r="K1183" s="4" t="s">
        <v>47</v>
      </c>
      <c r="AA1183" s="4">
        <v>1730</v>
      </c>
      <c r="AH1183" s="4">
        <v>107</v>
      </c>
      <c r="AJ1183" s="4">
        <v>186</v>
      </c>
      <c r="AL1183" s="4">
        <v>349</v>
      </c>
      <c r="AM1183" s="4">
        <v>63</v>
      </c>
      <c r="AN1183" s="4" t="s">
        <v>48</v>
      </c>
    </row>
    <row r="1184" spans="8:40" x14ac:dyDescent="0.3">
      <c r="H1184" s="4">
        <v>202</v>
      </c>
      <c r="I1184" s="4">
        <v>0</v>
      </c>
      <c r="K1184" s="4" t="s">
        <v>48</v>
      </c>
      <c r="AA1184" s="4">
        <v>663</v>
      </c>
      <c r="AH1184" s="4">
        <v>1950</v>
      </c>
      <c r="AJ1184" s="4">
        <v>87</v>
      </c>
      <c r="AL1184" s="4">
        <v>120</v>
      </c>
      <c r="AM1184" s="4">
        <v>12</v>
      </c>
      <c r="AN1184" s="4" t="s">
        <v>49</v>
      </c>
    </row>
    <row r="1185" spans="8:40" x14ac:dyDescent="0.3">
      <c r="H1185" s="4">
        <v>1235</v>
      </c>
      <c r="I1185" s="4">
        <v>1108</v>
      </c>
      <c r="K1185" s="4" t="s">
        <v>49</v>
      </c>
      <c r="AA1185" s="4">
        <v>457</v>
      </c>
      <c r="AH1185" s="4">
        <v>712</v>
      </c>
      <c r="AJ1185" s="4">
        <v>43</v>
      </c>
      <c r="AL1185" s="4">
        <v>91</v>
      </c>
      <c r="AM1185" s="4">
        <v>0</v>
      </c>
      <c r="AN1185" s="4" t="s">
        <v>55</v>
      </c>
    </row>
    <row r="1186" spans="8:40" x14ac:dyDescent="0.3">
      <c r="H1186" s="4">
        <v>459</v>
      </c>
      <c r="I1186" s="4">
        <v>659</v>
      </c>
      <c r="K1186" s="4" t="s">
        <v>360</v>
      </c>
      <c r="AA1186" s="4">
        <v>206</v>
      </c>
      <c r="AH1186" s="4">
        <v>498</v>
      </c>
      <c r="AJ1186" s="4">
        <v>43</v>
      </c>
      <c r="AL1186" s="4">
        <v>29</v>
      </c>
      <c r="AM1186" s="4">
        <v>1</v>
      </c>
      <c r="AN1186" s="4" t="s">
        <v>21</v>
      </c>
    </row>
    <row r="1187" spans="8:40" x14ac:dyDescent="0.3">
      <c r="H1187" s="4">
        <v>270</v>
      </c>
      <c r="I1187" s="4">
        <v>449</v>
      </c>
      <c r="K1187" s="4" t="s">
        <v>21</v>
      </c>
      <c r="AA1187" s="4">
        <v>1750</v>
      </c>
      <c r="AH1187" s="4">
        <v>214</v>
      </c>
      <c r="AJ1187" s="4">
        <v>1</v>
      </c>
      <c r="AL1187" s="4">
        <v>0</v>
      </c>
      <c r="AM1187" s="4">
        <v>50</v>
      </c>
      <c r="AN1187" s="4" t="s">
        <v>26</v>
      </c>
    </row>
    <row r="1188" spans="8:40" x14ac:dyDescent="0.3">
      <c r="H1188" s="4">
        <v>189</v>
      </c>
      <c r="I1188" s="4">
        <v>12507</v>
      </c>
      <c r="K1188" s="4" t="s">
        <v>26</v>
      </c>
      <c r="AA1188" s="4">
        <v>681</v>
      </c>
      <c r="AH1188" s="4">
        <v>1950</v>
      </c>
      <c r="AJ1188" s="4">
        <v>201</v>
      </c>
      <c r="AL1188" s="4">
        <v>899</v>
      </c>
      <c r="AM1188" s="4">
        <v>0</v>
      </c>
      <c r="AN1188" s="4" t="s">
        <v>47</v>
      </c>
    </row>
    <row r="1189" spans="8:40" x14ac:dyDescent="0.3">
      <c r="H1189" s="4">
        <v>0</v>
      </c>
      <c r="I1189" s="4">
        <v>6004</v>
      </c>
      <c r="K1189" s="4" t="s">
        <v>47</v>
      </c>
      <c r="AA1189" s="4">
        <v>467</v>
      </c>
      <c r="AH1189" s="4">
        <v>709</v>
      </c>
      <c r="AJ1189" s="4">
        <v>81</v>
      </c>
      <c r="AL1189" s="4">
        <v>381</v>
      </c>
      <c r="AM1189" s="4">
        <v>152</v>
      </c>
      <c r="AN1189" s="4" t="s">
        <v>48</v>
      </c>
    </row>
    <row r="1190" spans="8:40" x14ac:dyDescent="0.3">
      <c r="H1190" s="4">
        <v>1222</v>
      </c>
      <c r="I1190" s="4">
        <v>3517</v>
      </c>
      <c r="K1190" s="4" t="s">
        <v>48</v>
      </c>
      <c r="AA1190" s="4">
        <v>214</v>
      </c>
      <c r="AH1190" s="4">
        <v>494</v>
      </c>
      <c r="AJ1190" s="4">
        <v>26</v>
      </c>
      <c r="AL1190" s="4">
        <v>79</v>
      </c>
      <c r="AM1190" s="4">
        <v>62</v>
      </c>
      <c r="AN1190" s="4" t="s">
        <v>49</v>
      </c>
    </row>
    <row r="1191" spans="8:40" x14ac:dyDescent="0.3">
      <c r="H1191" s="4">
        <v>726</v>
      </c>
      <c r="I1191" s="4">
        <v>2487</v>
      </c>
      <c r="K1191" s="4" t="s">
        <v>49</v>
      </c>
      <c r="AA1191" s="4">
        <v>1557</v>
      </c>
      <c r="AH1191" s="4">
        <v>215</v>
      </c>
      <c r="AJ1191" s="4">
        <v>0</v>
      </c>
      <c r="AL1191" s="4">
        <v>434</v>
      </c>
      <c r="AM1191" s="4">
        <v>2</v>
      </c>
      <c r="AN1191" s="4" t="s">
        <v>1470</v>
      </c>
    </row>
    <row r="1192" spans="8:40" x14ac:dyDescent="0.3">
      <c r="H1192" s="4">
        <v>496</v>
      </c>
      <c r="I1192" s="4">
        <v>12507</v>
      </c>
      <c r="K1192" s="4" t="s">
        <v>224</v>
      </c>
      <c r="AA1192" s="4">
        <v>589</v>
      </c>
      <c r="AH1192" s="4">
        <v>290</v>
      </c>
      <c r="AJ1192" s="4">
        <v>3</v>
      </c>
      <c r="AL1192" s="4">
        <v>5</v>
      </c>
      <c r="AM1192" s="4">
        <v>60</v>
      </c>
      <c r="AN1192" s="4">
        <v>174</v>
      </c>
    </row>
    <row r="1193" spans="8:40" x14ac:dyDescent="0.3">
      <c r="H1193" s="4">
        <v>0</v>
      </c>
      <c r="I1193" s="4">
        <v>6118</v>
      </c>
      <c r="K1193" s="4">
        <v>970</v>
      </c>
      <c r="AA1193" s="4">
        <v>425</v>
      </c>
      <c r="AH1193" s="4">
        <v>79</v>
      </c>
      <c r="AJ1193" s="4">
        <v>52</v>
      </c>
      <c r="AL1193" s="4">
        <v>0</v>
      </c>
      <c r="AM1193" s="4">
        <v>0</v>
      </c>
      <c r="AN1193" s="4">
        <v>75</v>
      </c>
    </row>
    <row r="1194" spans="8:40" x14ac:dyDescent="0.3">
      <c r="H1194" s="4">
        <v>1213</v>
      </c>
      <c r="I1194" s="4">
        <v>3772</v>
      </c>
      <c r="K1194" s="4">
        <v>323</v>
      </c>
      <c r="AA1194" s="4">
        <v>164</v>
      </c>
      <c r="AH1194" s="4">
        <v>51</v>
      </c>
      <c r="AJ1194" s="4">
        <v>0</v>
      </c>
      <c r="AL1194" s="4">
        <v>898</v>
      </c>
      <c r="AM1194" s="4">
        <v>0</v>
      </c>
      <c r="AN1194" s="4">
        <v>46</v>
      </c>
    </row>
    <row r="1195" spans="8:40" x14ac:dyDescent="0.3">
      <c r="H1195" s="4">
        <v>761</v>
      </c>
      <c r="I1195" s="4">
        <v>2346</v>
      </c>
      <c r="K1195" s="4">
        <v>166</v>
      </c>
      <c r="AA1195" s="4">
        <v>254</v>
      </c>
      <c r="AH1195" s="4">
        <v>28</v>
      </c>
      <c r="AJ1195" s="4">
        <v>201</v>
      </c>
      <c r="AL1195" s="4">
        <v>567</v>
      </c>
      <c r="AM1195" s="4">
        <v>897</v>
      </c>
      <c r="AN1195" s="4">
        <v>29</v>
      </c>
    </row>
    <row r="1196" spans="8:40" x14ac:dyDescent="0.3">
      <c r="H1196" s="4">
        <v>452</v>
      </c>
      <c r="K1196" s="4">
        <v>157</v>
      </c>
      <c r="AA1196" s="4">
        <v>107</v>
      </c>
      <c r="AH1196" s="4">
        <v>290</v>
      </c>
      <c r="AJ1196" s="4">
        <v>80</v>
      </c>
      <c r="AL1196" s="4">
        <v>331</v>
      </c>
      <c r="AM1196" s="4">
        <v>213</v>
      </c>
      <c r="AN1196" s="4">
        <v>174</v>
      </c>
    </row>
    <row r="1197" spans="8:40" x14ac:dyDescent="0.3">
      <c r="H1197" s="4">
        <v>0</v>
      </c>
      <c r="K1197" s="4">
        <v>970</v>
      </c>
      <c r="AA1197" s="4">
        <v>68</v>
      </c>
      <c r="AH1197" s="4">
        <v>79</v>
      </c>
      <c r="AJ1197" s="4">
        <v>54</v>
      </c>
      <c r="AL1197" s="4">
        <v>0</v>
      </c>
      <c r="AM1197" s="4">
        <v>21</v>
      </c>
      <c r="AN1197" s="4">
        <v>75</v>
      </c>
    </row>
    <row r="1198" spans="8:40" x14ac:dyDescent="0.3">
      <c r="H1198" s="4">
        <v>426</v>
      </c>
      <c r="K1198" s="4">
        <v>320</v>
      </c>
      <c r="AA1198" s="4">
        <v>39</v>
      </c>
      <c r="AH1198" s="4">
        <v>48</v>
      </c>
      <c r="AJ1198" s="4">
        <v>26</v>
      </c>
      <c r="AL1198" s="4">
        <v>100</v>
      </c>
      <c r="AM1198" s="4">
        <v>75</v>
      </c>
      <c r="AN1198" s="4">
        <v>47</v>
      </c>
    </row>
    <row r="1199" spans="8:40" x14ac:dyDescent="0.3">
      <c r="H1199" s="4">
        <v>274</v>
      </c>
      <c r="K1199" s="4">
        <v>168</v>
      </c>
      <c r="AA1199" s="4">
        <v>1806</v>
      </c>
      <c r="AH1199" s="4">
        <v>31</v>
      </c>
      <c r="AJ1199" s="4">
        <v>0</v>
      </c>
      <c r="AL1199" s="4">
        <v>40</v>
      </c>
      <c r="AM1199" s="4">
        <v>582</v>
      </c>
      <c r="AN1199" s="4">
        <v>28</v>
      </c>
    </row>
    <row r="1200" spans="8:40" x14ac:dyDescent="0.3">
      <c r="H1200" s="4">
        <v>152</v>
      </c>
      <c r="K1200" s="4">
        <v>152</v>
      </c>
      <c r="AA1200" s="4">
        <v>529</v>
      </c>
      <c r="AH1200" s="4">
        <v>688</v>
      </c>
      <c r="AJ1200" s="4">
        <v>333</v>
      </c>
      <c r="AL1200" s="4">
        <v>16</v>
      </c>
      <c r="AM1200" s="4">
        <v>6</v>
      </c>
      <c r="AN1200" s="4">
        <v>247</v>
      </c>
    </row>
    <row r="1201" spans="8:40" x14ac:dyDescent="0.3">
      <c r="H1201" s="4">
        <v>0</v>
      </c>
      <c r="K1201" s="4">
        <v>1304</v>
      </c>
      <c r="AA1201" s="4">
        <v>379</v>
      </c>
      <c r="AH1201" s="4">
        <v>301</v>
      </c>
      <c r="AJ1201" s="4">
        <v>23</v>
      </c>
      <c r="AL1201" s="4">
        <v>43</v>
      </c>
      <c r="AM1201" s="4">
        <v>0</v>
      </c>
      <c r="AN1201" s="4">
        <v>88</v>
      </c>
    </row>
    <row r="1202" spans="8:40" x14ac:dyDescent="0.3">
      <c r="H1202" s="4">
        <v>428</v>
      </c>
      <c r="K1202" s="4">
        <v>445</v>
      </c>
      <c r="AA1202" s="4">
        <v>150</v>
      </c>
      <c r="AH1202" s="4">
        <v>206</v>
      </c>
      <c r="AJ1202" s="4">
        <v>6</v>
      </c>
      <c r="AL1202" s="4">
        <v>1</v>
      </c>
      <c r="AM1202" s="4">
        <v>807</v>
      </c>
      <c r="AN1202" s="4">
        <v>56</v>
      </c>
    </row>
    <row r="1203" spans="8:40" x14ac:dyDescent="0.3">
      <c r="H1203" s="4">
        <v>280</v>
      </c>
      <c r="K1203" s="4">
        <v>266</v>
      </c>
      <c r="AA1203" s="4">
        <v>2755</v>
      </c>
      <c r="AH1203" s="4">
        <v>95</v>
      </c>
      <c r="AJ1203" s="4">
        <v>0</v>
      </c>
      <c r="AL1203" s="4">
        <v>0</v>
      </c>
      <c r="AM1203" s="4">
        <v>391</v>
      </c>
      <c r="AN1203" s="4">
        <v>32</v>
      </c>
    </row>
    <row r="1204" spans="8:40" x14ac:dyDescent="0.3">
      <c r="H1204" s="4">
        <v>148</v>
      </c>
      <c r="K1204" s="4">
        <v>179</v>
      </c>
      <c r="AA1204" s="4">
        <v>1010</v>
      </c>
      <c r="AH1204" s="4">
        <v>688</v>
      </c>
      <c r="AJ1204" s="4">
        <v>0</v>
      </c>
      <c r="AL1204" s="4">
        <v>265</v>
      </c>
      <c r="AM1204" s="4">
        <v>409</v>
      </c>
      <c r="AN1204" s="4">
        <v>247</v>
      </c>
    </row>
    <row r="1205" spans="8:40" x14ac:dyDescent="0.3">
      <c r="H1205" s="4">
        <v>0</v>
      </c>
      <c r="K1205" s="4">
        <v>1304</v>
      </c>
      <c r="AA1205" s="4">
        <v>713</v>
      </c>
      <c r="AH1205" s="4">
        <v>300</v>
      </c>
      <c r="AJ1205" s="4">
        <v>16</v>
      </c>
      <c r="AL1205" s="4">
        <v>158</v>
      </c>
      <c r="AM1205" s="4">
        <v>7</v>
      </c>
      <c r="AN1205" s="4">
        <v>89</v>
      </c>
    </row>
    <row r="1206" spans="8:40" x14ac:dyDescent="0.3">
      <c r="H1206" s="4">
        <v>448</v>
      </c>
      <c r="K1206" s="4">
        <v>444</v>
      </c>
      <c r="AA1206" s="4">
        <v>297</v>
      </c>
      <c r="AH1206" s="4">
        <v>204</v>
      </c>
      <c r="AJ1206" s="4">
        <v>1</v>
      </c>
      <c r="AL1206" s="4">
        <v>107</v>
      </c>
      <c r="AM1206" s="4">
        <v>0</v>
      </c>
      <c r="AN1206" s="4">
        <v>67</v>
      </c>
    </row>
    <row r="1207" spans="8:40" x14ac:dyDescent="0.3">
      <c r="H1207" s="4">
        <v>245</v>
      </c>
      <c r="K1207" s="4">
        <v>283</v>
      </c>
      <c r="AA1207" s="4">
        <v>1632</v>
      </c>
      <c r="AH1207" s="4">
        <v>96</v>
      </c>
      <c r="AJ1207" s="4">
        <v>333</v>
      </c>
      <c r="AL1207" s="4">
        <v>0</v>
      </c>
      <c r="AM1207" s="4">
        <v>237</v>
      </c>
      <c r="AN1207" s="4">
        <v>22</v>
      </c>
    </row>
    <row r="1208" spans="8:40" x14ac:dyDescent="0.3">
      <c r="H1208" s="4">
        <v>203</v>
      </c>
      <c r="K1208" s="4">
        <v>161</v>
      </c>
      <c r="AA1208" s="4">
        <v>655</v>
      </c>
      <c r="AH1208" s="4">
        <v>268</v>
      </c>
      <c r="AJ1208" s="4">
        <v>20</v>
      </c>
      <c r="AL1208" s="4">
        <v>370</v>
      </c>
      <c r="AM1208" s="4">
        <v>60</v>
      </c>
      <c r="AN1208" s="4">
        <v>147</v>
      </c>
    </row>
    <row r="1209" spans="8:40" x14ac:dyDescent="0.3">
      <c r="H1209" s="4">
        <v>0</v>
      </c>
      <c r="K1209" s="4">
        <v>1300</v>
      </c>
      <c r="AA1209" s="4">
        <v>485</v>
      </c>
      <c r="AH1209" s="4">
        <v>92</v>
      </c>
      <c r="AJ1209" s="4">
        <v>11</v>
      </c>
      <c r="AL1209" s="4">
        <v>87</v>
      </c>
      <c r="AM1209" s="4">
        <v>3</v>
      </c>
      <c r="AN1209" s="4">
        <v>55</v>
      </c>
    </row>
    <row r="1210" spans="8:40" x14ac:dyDescent="0.3">
      <c r="H1210" s="4">
        <v>450</v>
      </c>
      <c r="K1210" s="4">
        <v>507</v>
      </c>
      <c r="AA1210" s="4">
        <v>170</v>
      </c>
      <c r="AH1210" s="4">
        <v>51</v>
      </c>
      <c r="AJ1210" s="4">
        <v>7</v>
      </c>
      <c r="AL1210" s="4">
        <v>35</v>
      </c>
      <c r="AM1210" s="4">
        <v>8</v>
      </c>
      <c r="AN1210" s="4">
        <v>34</v>
      </c>
    </row>
    <row r="1211" spans="8:40" x14ac:dyDescent="0.3">
      <c r="H1211" s="4">
        <v>261</v>
      </c>
      <c r="K1211" s="4">
        <v>255</v>
      </c>
      <c r="AA1211" s="4">
        <v>0</v>
      </c>
      <c r="AH1211" s="4">
        <v>41</v>
      </c>
      <c r="AJ1211" s="4">
        <v>2</v>
      </c>
      <c r="AL1211" s="4">
        <v>248</v>
      </c>
      <c r="AM1211" s="4">
        <v>166</v>
      </c>
      <c r="AN1211" s="4">
        <v>21</v>
      </c>
    </row>
    <row r="1212" spans="8:40" x14ac:dyDescent="0.3">
      <c r="H1212" s="4">
        <v>189</v>
      </c>
      <c r="K1212" s="4">
        <v>252</v>
      </c>
      <c r="AA1212" s="4">
        <v>1449</v>
      </c>
      <c r="AH1212" s="4">
        <v>268</v>
      </c>
      <c r="AJ1212" s="4">
        <v>117</v>
      </c>
      <c r="AL1212" s="4">
        <v>0</v>
      </c>
      <c r="AM1212" s="4">
        <v>0</v>
      </c>
      <c r="AN1212" s="4">
        <v>147</v>
      </c>
    </row>
    <row r="1213" spans="8:40" x14ac:dyDescent="0.3">
      <c r="H1213" s="4">
        <v>12894</v>
      </c>
      <c r="K1213" s="4">
        <v>1300</v>
      </c>
      <c r="AA1213" s="4">
        <v>1022</v>
      </c>
      <c r="AH1213" s="4">
        <v>91</v>
      </c>
      <c r="AJ1213" s="4">
        <v>66</v>
      </c>
      <c r="AL1213" s="4">
        <v>0</v>
      </c>
      <c r="AM1213" s="4">
        <v>0</v>
      </c>
      <c r="AN1213" s="4">
        <v>55</v>
      </c>
    </row>
    <row r="1214" spans="8:40" x14ac:dyDescent="0.3">
      <c r="H1214" s="4">
        <v>6558</v>
      </c>
      <c r="K1214" s="4">
        <v>512</v>
      </c>
      <c r="AA1214" s="4">
        <v>427</v>
      </c>
      <c r="AH1214" s="4">
        <v>51</v>
      </c>
      <c r="AJ1214" s="4">
        <v>8</v>
      </c>
      <c r="AL1214" s="4">
        <v>344</v>
      </c>
      <c r="AM1214" s="4">
        <v>114</v>
      </c>
      <c r="AN1214" s="4">
        <v>36</v>
      </c>
    </row>
    <row r="1215" spans="8:40" x14ac:dyDescent="0.3">
      <c r="H1215" s="4">
        <v>3814</v>
      </c>
      <c r="K1215" s="4">
        <v>271</v>
      </c>
      <c r="AA1215" s="4">
        <v>0</v>
      </c>
      <c r="AH1215" s="4">
        <v>40</v>
      </c>
      <c r="AJ1215" s="4">
        <v>0</v>
      </c>
      <c r="AL1215" s="4">
        <v>226</v>
      </c>
      <c r="AM1215" s="4">
        <v>15</v>
      </c>
      <c r="AN1215" s="4">
        <v>19</v>
      </c>
    </row>
    <row r="1216" spans="8:40" x14ac:dyDescent="0.3">
      <c r="H1216" s="4">
        <v>2744</v>
      </c>
      <c r="K1216" s="4">
        <v>241</v>
      </c>
      <c r="AA1216" s="4">
        <v>158</v>
      </c>
      <c r="AH1216" s="4">
        <v>391</v>
      </c>
      <c r="AJ1216" s="4">
        <v>3</v>
      </c>
      <c r="AL1216" s="4">
        <v>118</v>
      </c>
      <c r="AM1216" s="4">
        <v>99</v>
      </c>
      <c r="AN1216" s="4">
        <v>1015</v>
      </c>
    </row>
    <row r="1217" spans="8:40" x14ac:dyDescent="0.3">
      <c r="H1217" s="4">
        <v>12894</v>
      </c>
      <c r="K1217" s="4">
        <v>2011</v>
      </c>
      <c r="AA1217" s="4">
        <v>113</v>
      </c>
      <c r="AH1217" s="4">
        <v>156</v>
      </c>
      <c r="AJ1217" s="4">
        <v>55</v>
      </c>
      <c r="AL1217" s="4">
        <v>11282</v>
      </c>
      <c r="AM1217" s="4">
        <v>0</v>
      </c>
      <c r="AN1217" s="4">
        <v>354</v>
      </c>
    </row>
    <row r="1218" spans="8:40" x14ac:dyDescent="0.3">
      <c r="H1218" s="4">
        <v>6560</v>
      </c>
      <c r="K1218" s="4">
        <v>863</v>
      </c>
      <c r="AA1218" s="4">
        <v>45</v>
      </c>
      <c r="AH1218" s="4">
        <v>107</v>
      </c>
      <c r="AJ1218" s="4">
        <v>0</v>
      </c>
      <c r="AL1218" s="4">
        <v>6355</v>
      </c>
      <c r="AM1218" s="4">
        <v>0</v>
      </c>
      <c r="AN1218" s="4">
        <v>219</v>
      </c>
    </row>
    <row r="1219" spans="8:40" x14ac:dyDescent="0.3">
      <c r="H1219" s="4">
        <v>4029</v>
      </c>
      <c r="K1219" s="4">
        <v>496</v>
      </c>
      <c r="AA1219" s="4">
        <v>0</v>
      </c>
      <c r="AH1219" s="4">
        <v>49</v>
      </c>
      <c r="AJ1219" s="4">
        <v>117</v>
      </c>
      <c r="AL1219" s="4">
        <v>2583</v>
      </c>
      <c r="AM1219" s="4">
        <v>225</v>
      </c>
      <c r="AN1219" s="4">
        <v>135</v>
      </c>
    </row>
    <row r="1220" spans="8:40" x14ac:dyDescent="0.3">
      <c r="H1220" s="4">
        <v>2531</v>
      </c>
      <c r="K1220" s="4">
        <v>367</v>
      </c>
      <c r="AA1220" s="4">
        <v>964</v>
      </c>
      <c r="AH1220" s="4">
        <v>391</v>
      </c>
      <c r="AJ1220" s="4">
        <v>62</v>
      </c>
      <c r="AL1220" s="4">
        <v>857</v>
      </c>
      <c r="AM1220" s="4">
        <v>80</v>
      </c>
      <c r="AN1220" s="4">
        <v>1015</v>
      </c>
    </row>
    <row r="1221" spans="8:40" ht="18" x14ac:dyDescent="0.35">
      <c r="H1221" s="1" t="s">
        <v>0</v>
      </c>
      <c r="K1221" s="4">
        <v>2011</v>
      </c>
      <c r="AA1221" s="4">
        <v>681</v>
      </c>
      <c r="AH1221" s="4">
        <v>153</v>
      </c>
      <c r="AJ1221" s="4">
        <v>22</v>
      </c>
      <c r="AL1221" s="4">
        <v>2894</v>
      </c>
      <c r="AM1221" s="4">
        <v>3</v>
      </c>
      <c r="AN1221" s="4">
        <v>365</v>
      </c>
    </row>
    <row r="1222" spans="8:40" ht="18" x14ac:dyDescent="0.35">
      <c r="H1222" s="2">
        <v>41219</v>
      </c>
      <c r="K1222" s="4">
        <v>874</v>
      </c>
      <c r="AA1222" s="4">
        <v>283</v>
      </c>
      <c r="AH1222" s="4">
        <v>104</v>
      </c>
      <c r="AJ1222" s="4">
        <v>40</v>
      </c>
      <c r="AL1222" s="4">
        <v>21</v>
      </c>
      <c r="AM1222" s="4">
        <v>7</v>
      </c>
      <c r="AN1222" s="4">
        <v>255</v>
      </c>
    </row>
    <row r="1223" spans="8:40" ht="18" x14ac:dyDescent="0.35">
      <c r="H1223" s="1" t="s">
        <v>1</v>
      </c>
      <c r="K1223" s="4">
        <v>537</v>
      </c>
      <c r="AA1223" s="4">
        <v>15154</v>
      </c>
      <c r="AH1223" s="4">
        <v>49</v>
      </c>
      <c r="AJ1223" s="4">
        <v>0</v>
      </c>
      <c r="AL1223" s="4">
        <v>11282</v>
      </c>
      <c r="AM1223" s="4">
        <v>134</v>
      </c>
      <c r="AN1223" s="4">
        <v>110</v>
      </c>
    </row>
    <row r="1224" spans="8:40" x14ac:dyDescent="0.3">
      <c r="H1224" s="3" t="s">
        <v>2</v>
      </c>
      <c r="K1224" s="4">
        <v>337</v>
      </c>
      <c r="AA1224" s="4">
        <v>8320</v>
      </c>
      <c r="AH1224" s="4">
        <v>57</v>
      </c>
      <c r="AJ1224" s="4">
        <v>0</v>
      </c>
      <c r="AL1224" s="4">
        <v>6263</v>
      </c>
      <c r="AM1224" s="4">
        <v>1</v>
      </c>
      <c r="AN1224" s="4">
        <v>1747</v>
      </c>
    </row>
    <row r="1225" spans="8:40" x14ac:dyDescent="0.3">
      <c r="H1225" s="3" t="s">
        <v>315</v>
      </c>
      <c r="K1225" s="4">
        <v>2107</v>
      </c>
      <c r="AA1225" s="4">
        <v>5850</v>
      </c>
      <c r="AH1225" s="4">
        <v>21</v>
      </c>
      <c r="AJ1225" s="4">
        <v>717</v>
      </c>
      <c r="AL1225" s="4">
        <v>3655</v>
      </c>
      <c r="AM1225" s="4">
        <v>0</v>
      </c>
      <c r="AN1225" s="4">
        <v>728</v>
      </c>
    </row>
    <row r="1226" spans="8:40" x14ac:dyDescent="0.3">
      <c r="H1226" s="3" t="s">
        <v>300</v>
      </c>
      <c r="K1226" s="4">
        <v>870</v>
      </c>
      <c r="AA1226" s="4">
        <v>2470</v>
      </c>
      <c r="AH1226" s="4">
        <v>14</v>
      </c>
      <c r="AJ1226" s="4">
        <v>217</v>
      </c>
      <c r="AL1226" s="4">
        <v>2608</v>
      </c>
      <c r="AM1226" s="4">
        <v>222</v>
      </c>
      <c r="AN1226" s="4">
        <v>494</v>
      </c>
    </row>
    <row r="1227" spans="8:40" ht="18" x14ac:dyDescent="0.35">
      <c r="H1227" s="4" t="s">
        <v>5</v>
      </c>
      <c r="K1227" s="4">
        <v>450</v>
      </c>
      <c r="AH1227" s="4">
        <v>7</v>
      </c>
      <c r="AJ1227" s="4">
        <v>18</v>
      </c>
      <c r="AL1227" s="1" t="s">
        <v>0</v>
      </c>
      <c r="AM1227" s="4">
        <v>46</v>
      </c>
      <c r="AN1227" s="4">
        <v>234</v>
      </c>
    </row>
    <row r="1228" spans="8:40" ht="18" x14ac:dyDescent="0.35">
      <c r="H1228" s="4" t="s">
        <v>316</v>
      </c>
      <c r="K1228" s="4">
        <v>420</v>
      </c>
      <c r="AH1228" s="4">
        <v>57</v>
      </c>
      <c r="AJ1228" s="4">
        <v>28</v>
      </c>
      <c r="AL1228" s="2">
        <v>41219</v>
      </c>
      <c r="AM1228" s="4">
        <v>169</v>
      </c>
      <c r="AN1228" s="4">
        <v>1747</v>
      </c>
    </row>
    <row r="1229" spans="8:40" ht="18" x14ac:dyDescent="0.35">
      <c r="H1229" s="4" t="s">
        <v>11</v>
      </c>
      <c r="K1229" s="4">
        <v>2107</v>
      </c>
      <c r="AH1229" s="4">
        <v>21</v>
      </c>
      <c r="AJ1229" s="4">
        <v>449</v>
      </c>
      <c r="AL1229" s="1" t="s">
        <v>1</v>
      </c>
      <c r="AM1229" s="4">
        <v>7</v>
      </c>
      <c r="AN1229" s="4">
        <v>748</v>
      </c>
    </row>
    <row r="1230" spans="8:40" x14ac:dyDescent="0.3">
      <c r="H1230" s="4" t="s">
        <v>317</v>
      </c>
      <c r="K1230" s="4">
        <v>863</v>
      </c>
      <c r="AH1230" s="4">
        <v>14</v>
      </c>
      <c r="AJ1230" s="4">
        <v>5</v>
      </c>
      <c r="AL1230" s="3" t="s">
        <v>2</v>
      </c>
      <c r="AM1230" s="4">
        <v>11763</v>
      </c>
      <c r="AN1230" s="4">
        <v>522</v>
      </c>
    </row>
    <row r="1231" spans="8:40" x14ac:dyDescent="0.3">
      <c r="H1231" s="4" t="s">
        <v>318</v>
      </c>
      <c r="K1231" s="4">
        <v>474</v>
      </c>
      <c r="AH1231" s="4">
        <v>7</v>
      </c>
      <c r="AJ1231" s="4">
        <v>0</v>
      </c>
      <c r="AL1231" s="3" t="s">
        <v>1332</v>
      </c>
      <c r="AM1231" s="4">
        <v>6412</v>
      </c>
      <c r="AN1231" s="4">
        <v>226</v>
      </c>
    </row>
    <row r="1232" spans="8:40" x14ac:dyDescent="0.3">
      <c r="H1232" s="4" t="s">
        <v>319</v>
      </c>
      <c r="K1232" s="4">
        <v>389</v>
      </c>
      <c r="AH1232" s="4">
        <v>606</v>
      </c>
      <c r="AJ1232" s="4">
        <v>666</v>
      </c>
      <c r="AL1232" s="3" t="s">
        <v>51</v>
      </c>
      <c r="AM1232" s="4">
        <v>1428</v>
      </c>
      <c r="AN1232" s="4">
        <v>354</v>
      </c>
    </row>
    <row r="1233" spans="8:40" x14ac:dyDescent="0.3">
      <c r="H1233" s="4" t="s">
        <v>320</v>
      </c>
      <c r="K1233" s="4">
        <v>2663</v>
      </c>
      <c r="AH1233" s="4">
        <v>234</v>
      </c>
      <c r="AJ1233" s="4">
        <v>231</v>
      </c>
      <c r="AL1233" s="4" t="s">
        <v>5</v>
      </c>
      <c r="AM1233" s="4">
        <v>105</v>
      </c>
      <c r="AN1233" s="4">
        <v>91</v>
      </c>
    </row>
    <row r="1234" spans="8:40" x14ac:dyDescent="0.3">
      <c r="H1234" s="4" t="s">
        <v>321</v>
      </c>
      <c r="K1234" s="4">
        <v>989</v>
      </c>
      <c r="AH1234" s="4">
        <v>170</v>
      </c>
      <c r="AJ1234" s="4">
        <v>433</v>
      </c>
      <c r="AL1234" s="4" t="s">
        <v>1333</v>
      </c>
      <c r="AM1234" s="4">
        <v>249</v>
      </c>
      <c r="AN1234" s="4">
        <v>60</v>
      </c>
    </row>
    <row r="1235" spans="8:40" x14ac:dyDescent="0.3">
      <c r="H1235" s="4">
        <v>2</v>
      </c>
      <c r="K1235" s="4">
        <v>580</v>
      </c>
      <c r="AH1235" s="4">
        <v>64</v>
      </c>
      <c r="AJ1235" s="4">
        <v>2</v>
      </c>
      <c r="AL1235" s="4" t="s">
        <v>1334</v>
      </c>
      <c r="AM1235" s="4">
        <v>4612</v>
      </c>
      <c r="AN1235" s="4">
        <v>31</v>
      </c>
    </row>
    <row r="1236" spans="8:40" x14ac:dyDescent="0.3">
      <c r="H1236" s="4" t="s">
        <v>322</v>
      </c>
      <c r="K1236" s="4">
        <v>409</v>
      </c>
      <c r="AH1236" s="4">
        <v>606</v>
      </c>
      <c r="AJ1236" s="4">
        <v>0</v>
      </c>
      <c r="AL1236" s="4" t="s">
        <v>1335</v>
      </c>
      <c r="AM1236" s="4">
        <v>18</v>
      </c>
      <c r="AN1236" s="4">
        <v>354</v>
      </c>
    </row>
    <row r="1237" spans="8:40" x14ac:dyDescent="0.3">
      <c r="H1237" s="4" t="s">
        <v>9</v>
      </c>
      <c r="K1237" s="4">
        <v>2663</v>
      </c>
      <c r="AH1237" s="4">
        <v>234</v>
      </c>
      <c r="AJ1237" s="4">
        <v>235</v>
      </c>
      <c r="AL1237" s="4" t="s">
        <v>318</v>
      </c>
      <c r="AM1237" s="4">
        <v>11763</v>
      </c>
      <c r="AN1237" s="4">
        <v>91</v>
      </c>
    </row>
    <row r="1238" spans="8:40" x14ac:dyDescent="0.3">
      <c r="H1238" s="4" t="s">
        <v>323</v>
      </c>
      <c r="K1238" s="4">
        <v>986</v>
      </c>
      <c r="AH1238" s="4">
        <v>163</v>
      </c>
      <c r="AJ1238" s="4">
        <v>49</v>
      </c>
      <c r="AL1238" s="4" t="s">
        <v>1336</v>
      </c>
      <c r="AM1238" s="4">
        <v>6058</v>
      </c>
      <c r="AN1238" s="4">
        <v>61</v>
      </c>
    </row>
    <row r="1239" spans="8:40" x14ac:dyDescent="0.3">
      <c r="H1239" s="4" t="s">
        <v>9</v>
      </c>
      <c r="K1239" s="4">
        <v>620</v>
      </c>
      <c r="AH1239" s="4">
        <v>71</v>
      </c>
      <c r="AJ1239" s="4">
        <v>4</v>
      </c>
      <c r="AL1239" s="4" t="s">
        <v>9</v>
      </c>
      <c r="AM1239" s="4">
        <v>1784</v>
      </c>
      <c r="AN1239" s="4">
        <v>30</v>
      </c>
    </row>
    <row r="1240" spans="8:40" x14ac:dyDescent="0.3">
      <c r="H1240" s="4" t="s">
        <v>324</v>
      </c>
      <c r="K1240" s="4">
        <v>366</v>
      </c>
      <c r="AH1240" s="4">
        <v>75</v>
      </c>
      <c r="AJ1240" s="4">
        <v>8</v>
      </c>
      <c r="AL1240" s="4" t="s">
        <v>1337</v>
      </c>
      <c r="AM1240" s="4">
        <v>4240</v>
      </c>
      <c r="AN1240" s="4">
        <v>83</v>
      </c>
    </row>
    <row r="1241" spans="8:40" x14ac:dyDescent="0.3">
      <c r="H1241" s="4" t="s">
        <v>17</v>
      </c>
      <c r="K1241" s="4">
        <v>2586</v>
      </c>
      <c r="AH1241" s="4">
        <v>37</v>
      </c>
      <c r="AJ1241" s="4">
        <v>173</v>
      </c>
      <c r="AL1241" s="4" t="s">
        <v>318</v>
      </c>
      <c r="AM1241" s="4">
        <v>34</v>
      </c>
      <c r="AN1241" s="4">
        <v>34</v>
      </c>
    </row>
    <row r="1242" spans="8:40" ht="18" x14ac:dyDescent="0.35">
      <c r="H1242" s="4" t="s">
        <v>325</v>
      </c>
      <c r="K1242" s="4">
        <v>1046</v>
      </c>
      <c r="AH1242" s="4">
        <v>22</v>
      </c>
      <c r="AJ1242" s="4">
        <v>1</v>
      </c>
      <c r="AL1242" s="4" t="s">
        <v>1338</v>
      </c>
      <c r="AM1242" s="1" t="s">
        <v>0</v>
      </c>
      <c r="AN1242" s="4">
        <v>27</v>
      </c>
    </row>
    <row r="1243" spans="8:40" ht="18" x14ac:dyDescent="0.35">
      <c r="H1243" s="4" t="s">
        <v>326</v>
      </c>
      <c r="K1243" s="4">
        <v>640</v>
      </c>
      <c r="AH1243" s="4">
        <v>15</v>
      </c>
      <c r="AJ1243" s="4">
        <v>0</v>
      </c>
      <c r="AL1243" s="4" t="s">
        <v>1339</v>
      </c>
      <c r="AM1243" s="2">
        <v>41219</v>
      </c>
      <c r="AN1243" s="4">
        <v>7</v>
      </c>
    </row>
    <row r="1244" spans="8:40" ht="18" x14ac:dyDescent="0.35">
      <c r="H1244" s="4" t="s">
        <v>327</v>
      </c>
      <c r="K1244" s="4">
        <v>406</v>
      </c>
      <c r="AH1244" s="4">
        <v>75</v>
      </c>
      <c r="AJ1244" s="4">
        <v>95</v>
      </c>
      <c r="AL1244" s="4" t="s">
        <v>1340</v>
      </c>
      <c r="AM1244" s="1" t="s">
        <v>1</v>
      </c>
      <c r="AN1244" s="4">
        <v>83</v>
      </c>
    </row>
    <row r="1245" spans="8:40" x14ac:dyDescent="0.3">
      <c r="H1245" s="4" t="s">
        <v>17</v>
      </c>
      <c r="K1245" s="4">
        <v>2586</v>
      </c>
      <c r="AH1245" s="4">
        <v>37</v>
      </c>
      <c r="AJ1245" s="4">
        <v>39</v>
      </c>
      <c r="AL1245" s="4" t="s">
        <v>1341</v>
      </c>
      <c r="AM1245" s="3" t="s">
        <v>2</v>
      </c>
      <c r="AN1245" s="4">
        <v>33</v>
      </c>
    </row>
    <row r="1246" spans="8:40" x14ac:dyDescent="0.3">
      <c r="H1246" s="4" t="s">
        <v>328</v>
      </c>
      <c r="K1246" s="4">
        <v>1039</v>
      </c>
      <c r="AH1246" s="4">
        <v>23</v>
      </c>
      <c r="AJ1246" s="4">
        <v>56</v>
      </c>
      <c r="AL1246" s="4" t="s">
        <v>11</v>
      </c>
      <c r="AM1246" s="3" t="s">
        <v>1413</v>
      </c>
      <c r="AN1246" s="4">
        <v>28</v>
      </c>
    </row>
    <row r="1247" spans="8:40" x14ac:dyDescent="0.3">
      <c r="H1247" s="4" t="s">
        <v>19</v>
      </c>
      <c r="K1247" s="4">
        <v>669</v>
      </c>
      <c r="AH1247" s="4">
        <v>14</v>
      </c>
      <c r="AJ1247" s="4">
        <v>0</v>
      </c>
      <c r="AL1247" s="4" t="s">
        <v>1342</v>
      </c>
      <c r="AM1247" s="3" t="s">
        <v>1467</v>
      </c>
      <c r="AN1247" s="4">
        <v>5</v>
      </c>
    </row>
    <row r="1248" spans="8:40" x14ac:dyDescent="0.3">
      <c r="H1248" s="4" t="s">
        <v>20</v>
      </c>
      <c r="K1248" s="4">
        <v>370</v>
      </c>
      <c r="AH1248" s="4">
        <v>995</v>
      </c>
      <c r="AJ1248" s="4">
        <v>0</v>
      </c>
      <c r="AL1248" s="4" t="s">
        <v>1343</v>
      </c>
      <c r="AM1248" s="4" t="s">
        <v>5</v>
      </c>
      <c r="AN1248" s="4">
        <v>186</v>
      </c>
    </row>
    <row r="1249" spans="8:40" x14ac:dyDescent="0.3">
      <c r="H1249" s="4" t="s">
        <v>21</v>
      </c>
      <c r="K1249" s="4">
        <v>0</v>
      </c>
      <c r="AH1249" s="4">
        <v>412</v>
      </c>
      <c r="AJ1249" s="4">
        <v>0</v>
      </c>
      <c r="AL1249" s="4" t="s">
        <v>890</v>
      </c>
      <c r="AM1249" s="4" t="s">
        <v>1415</v>
      </c>
      <c r="AN1249" s="4">
        <v>85</v>
      </c>
    </row>
    <row r="1250" spans="8:40" x14ac:dyDescent="0.3">
      <c r="H1250" s="4" t="s">
        <v>26</v>
      </c>
      <c r="K1250" s="4">
        <v>1263</v>
      </c>
      <c r="AH1250" s="4">
        <v>293</v>
      </c>
      <c r="AJ1250" s="4">
        <v>0</v>
      </c>
      <c r="AL1250" s="4" t="s">
        <v>1344</v>
      </c>
      <c r="AM1250" s="4" t="s">
        <v>23</v>
      </c>
      <c r="AN1250" s="4">
        <v>38</v>
      </c>
    </row>
    <row r="1251" spans="8:40" x14ac:dyDescent="0.3">
      <c r="H1251" s="4" t="s">
        <v>47</v>
      </c>
      <c r="K1251" s="4">
        <v>780</v>
      </c>
      <c r="AH1251" s="4">
        <v>119</v>
      </c>
      <c r="AJ1251" s="4">
        <v>0</v>
      </c>
      <c r="AL1251" s="4" t="s">
        <v>1345</v>
      </c>
      <c r="AM1251" s="4" t="s">
        <v>1416</v>
      </c>
      <c r="AN1251" s="4">
        <v>47</v>
      </c>
    </row>
    <row r="1252" spans="8:40" x14ac:dyDescent="0.3">
      <c r="H1252" s="4" t="s">
        <v>48</v>
      </c>
      <c r="K1252" s="4">
        <v>483</v>
      </c>
      <c r="AH1252" s="4">
        <v>995</v>
      </c>
      <c r="AJ1252" s="4">
        <v>0</v>
      </c>
      <c r="AL1252" s="4" t="s">
        <v>1346</v>
      </c>
      <c r="AM1252" s="4" t="s">
        <v>1417</v>
      </c>
      <c r="AN1252" s="4">
        <v>186</v>
      </c>
    </row>
    <row r="1253" spans="8:40" x14ac:dyDescent="0.3">
      <c r="H1253" s="4" t="s">
        <v>49</v>
      </c>
      <c r="K1253" s="4">
        <v>0</v>
      </c>
      <c r="AH1253" s="4">
        <v>410</v>
      </c>
      <c r="AJ1253" s="4">
        <v>0</v>
      </c>
      <c r="AL1253" s="4" t="s">
        <v>1347</v>
      </c>
      <c r="AM1253" s="4" t="s">
        <v>318</v>
      </c>
      <c r="AN1253" s="4">
        <v>85</v>
      </c>
    </row>
    <row r="1254" spans="8:40" x14ac:dyDescent="0.3">
      <c r="H1254" s="4" t="s">
        <v>225</v>
      </c>
      <c r="K1254" s="4">
        <v>1252</v>
      </c>
      <c r="AH1254" s="4">
        <v>286</v>
      </c>
      <c r="AJ1254" s="4">
        <v>0</v>
      </c>
      <c r="AL1254" s="4" t="s">
        <v>1348</v>
      </c>
      <c r="AM1254" s="4" t="s">
        <v>1418</v>
      </c>
      <c r="AN1254" s="4">
        <v>51</v>
      </c>
    </row>
    <row r="1255" spans="8:40" x14ac:dyDescent="0.3">
      <c r="H1255" s="4" t="s">
        <v>21</v>
      </c>
      <c r="K1255" s="4">
        <v>810</v>
      </c>
      <c r="AH1255" s="4">
        <v>124</v>
      </c>
      <c r="AJ1255" s="4">
        <v>0</v>
      </c>
      <c r="AL1255" s="4" t="s">
        <v>1349</v>
      </c>
      <c r="AM1255" s="4" t="s">
        <v>1419</v>
      </c>
      <c r="AN1255" s="4">
        <v>34</v>
      </c>
    </row>
    <row r="1256" spans="8:40" x14ac:dyDescent="0.3">
      <c r="H1256" s="4" t="s">
        <v>26</v>
      </c>
      <c r="K1256" s="4">
        <v>442</v>
      </c>
      <c r="AH1256" s="4">
        <v>196</v>
      </c>
      <c r="AJ1256" s="4">
        <v>0</v>
      </c>
      <c r="AL1256" s="4" t="s">
        <v>1350</v>
      </c>
      <c r="AM1256" s="4" t="s">
        <v>1420</v>
      </c>
      <c r="AN1256" s="4">
        <v>227</v>
      </c>
    </row>
    <row r="1257" spans="8:40" x14ac:dyDescent="0.3">
      <c r="H1257" s="4" t="s">
        <v>47</v>
      </c>
      <c r="K1257" s="4">
        <v>0</v>
      </c>
      <c r="AH1257" s="4">
        <v>38</v>
      </c>
      <c r="AJ1257" s="4">
        <v>0</v>
      </c>
      <c r="AL1257" s="4" t="s">
        <v>1351</v>
      </c>
      <c r="AM1257" s="4" t="s">
        <v>1421</v>
      </c>
      <c r="AN1257" s="4">
        <v>68</v>
      </c>
    </row>
    <row r="1258" spans="8:40" x14ac:dyDescent="0.3">
      <c r="H1258" s="4" t="s">
        <v>48</v>
      </c>
      <c r="K1258" s="4">
        <v>234</v>
      </c>
      <c r="AH1258" s="4">
        <v>24</v>
      </c>
      <c r="AJ1258" s="4">
        <v>0</v>
      </c>
      <c r="AL1258" s="4" t="s">
        <v>9</v>
      </c>
      <c r="AM1258" s="4" t="s">
        <v>1422</v>
      </c>
      <c r="AN1258" s="4">
        <v>47</v>
      </c>
    </row>
    <row r="1259" spans="8:40" x14ac:dyDescent="0.3">
      <c r="H1259" s="4" t="s">
        <v>49</v>
      </c>
      <c r="K1259" s="4">
        <v>133</v>
      </c>
      <c r="AH1259" s="4">
        <v>14</v>
      </c>
      <c r="AJ1259" s="4">
        <v>0</v>
      </c>
      <c r="AL1259" s="4" t="s">
        <v>1352</v>
      </c>
      <c r="AM1259" s="4" t="s">
        <v>318</v>
      </c>
      <c r="AN1259" s="4">
        <v>21</v>
      </c>
    </row>
    <row r="1260" spans="8:40" x14ac:dyDescent="0.3">
      <c r="H1260" s="4" t="s">
        <v>227</v>
      </c>
      <c r="K1260" s="4">
        <v>101</v>
      </c>
      <c r="AH1260" s="4">
        <v>196</v>
      </c>
      <c r="AJ1260" s="4">
        <v>9898</v>
      </c>
      <c r="AL1260" s="4" t="s">
        <v>9</v>
      </c>
      <c r="AM1260" s="4" t="s">
        <v>1423</v>
      </c>
      <c r="AN1260" s="4">
        <v>227</v>
      </c>
    </row>
    <row r="1261" spans="8:40" x14ac:dyDescent="0.3">
      <c r="H1261" s="4">
        <v>1793</v>
      </c>
      <c r="K1261" s="4">
        <v>0</v>
      </c>
      <c r="AH1261" s="4">
        <v>39</v>
      </c>
      <c r="AJ1261" s="4">
        <v>4855</v>
      </c>
      <c r="AL1261" s="4" t="s">
        <v>1353</v>
      </c>
      <c r="AM1261" s="4" t="s">
        <v>1424</v>
      </c>
      <c r="AN1261" s="4">
        <v>71</v>
      </c>
    </row>
    <row r="1262" spans="8:40" x14ac:dyDescent="0.3">
      <c r="H1262" s="4">
        <v>650</v>
      </c>
      <c r="K1262" s="4">
        <v>232</v>
      </c>
      <c r="AH1262" s="4">
        <v>24</v>
      </c>
      <c r="AJ1262" s="4">
        <v>1144</v>
      </c>
      <c r="AL1262" s="4" t="s">
        <v>9</v>
      </c>
      <c r="AM1262" s="4" t="s">
        <v>1425</v>
      </c>
      <c r="AN1262" s="4">
        <v>57</v>
      </c>
    </row>
    <row r="1263" spans="8:40" x14ac:dyDescent="0.3">
      <c r="H1263" s="4">
        <v>373</v>
      </c>
      <c r="K1263" s="4">
        <v>135</v>
      </c>
      <c r="AH1263" s="4">
        <v>15</v>
      </c>
      <c r="AJ1263" s="4">
        <v>73</v>
      </c>
      <c r="AL1263" s="4" t="s">
        <v>1354</v>
      </c>
      <c r="AM1263" s="4" t="s">
        <v>1426</v>
      </c>
      <c r="AN1263" s="4">
        <v>14</v>
      </c>
    </row>
    <row r="1264" spans="8:40" x14ac:dyDescent="0.3">
      <c r="H1264" s="4">
        <v>277</v>
      </c>
      <c r="K1264" s="4">
        <v>97</v>
      </c>
      <c r="AH1264" s="4">
        <v>68</v>
      </c>
      <c r="AJ1264" s="4">
        <v>132</v>
      </c>
      <c r="AL1264" s="4" t="s">
        <v>11</v>
      </c>
      <c r="AM1264" s="4" t="s">
        <v>1427</v>
      </c>
      <c r="AN1264" s="4">
        <v>215</v>
      </c>
    </row>
    <row r="1265" spans="8:40" x14ac:dyDescent="0.3">
      <c r="H1265" s="4">
        <v>1793</v>
      </c>
      <c r="K1265" s="4">
        <v>0</v>
      </c>
      <c r="AH1265" s="4">
        <v>16</v>
      </c>
      <c r="AJ1265" s="4">
        <v>3491</v>
      </c>
      <c r="AL1265" s="4" t="s">
        <v>1355</v>
      </c>
      <c r="AM1265" s="4" t="s">
        <v>1428</v>
      </c>
      <c r="AN1265" s="4">
        <v>90</v>
      </c>
    </row>
    <row r="1266" spans="8:40" x14ac:dyDescent="0.3">
      <c r="H1266" s="4">
        <v>651</v>
      </c>
      <c r="K1266" s="4">
        <v>410</v>
      </c>
      <c r="AH1266" s="4">
        <v>6</v>
      </c>
      <c r="AJ1266" s="4">
        <v>15</v>
      </c>
      <c r="AL1266" s="4" t="s">
        <v>9</v>
      </c>
      <c r="AM1266" s="4" t="s">
        <v>1429</v>
      </c>
      <c r="AN1266" s="4">
        <v>53</v>
      </c>
    </row>
    <row r="1267" spans="8:40" x14ac:dyDescent="0.3">
      <c r="H1267" s="4">
        <v>383</v>
      </c>
      <c r="K1267" s="4">
        <v>232</v>
      </c>
      <c r="AH1267" s="4">
        <v>10</v>
      </c>
      <c r="AJ1267" s="4">
        <v>9898</v>
      </c>
      <c r="AL1267" s="4" t="s">
        <v>1356</v>
      </c>
      <c r="AM1267" s="4" t="s">
        <v>1430</v>
      </c>
      <c r="AN1267" s="4">
        <v>37</v>
      </c>
    </row>
    <row r="1268" spans="8:40" x14ac:dyDescent="0.3">
      <c r="H1268" s="4">
        <v>268</v>
      </c>
      <c r="K1268" s="4">
        <v>178</v>
      </c>
      <c r="AH1268" s="4">
        <v>68</v>
      </c>
      <c r="AJ1268" s="4">
        <v>4576</v>
      </c>
      <c r="AL1268" s="4" t="s">
        <v>1357</v>
      </c>
      <c r="AM1268" s="4" t="s">
        <v>1431</v>
      </c>
      <c r="AN1268" s="4">
        <v>215</v>
      </c>
    </row>
    <row r="1269" spans="8:40" x14ac:dyDescent="0.3">
      <c r="H1269" s="4">
        <v>1641</v>
      </c>
      <c r="K1269" s="4">
        <v>0</v>
      </c>
      <c r="AH1269" s="4">
        <v>16</v>
      </c>
      <c r="AJ1269" s="4">
        <v>1887</v>
      </c>
      <c r="AL1269" s="4" t="s">
        <v>1358</v>
      </c>
      <c r="AM1269" s="4" t="s">
        <v>1432</v>
      </c>
      <c r="AN1269" s="4">
        <v>92</v>
      </c>
    </row>
    <row r="1270" spans="8:40" x14ac:dyDescent="0.3">
      <c r="H1270" s="4">
        <v>633</v>
      </c>
      <c r="K1270" s="4">
        <v>408</v>
      </c>
      <c r="AH1270" s="4">
        <v>6</v>
      </c>
      <c r="AJ1270" s="4">
        <v>2672</v>
      </c>
      <c r="AL1270" s="4" t="s">
        <v>1052</v>
      </c>
      <c r="AM1270" s="4" t="s">
        <v>9</v>
      </c>
      <c r="AN1270" s="4">
        <v>64</v>
      </c>
    </row>
    <row r="1271" spans="8:40" x14ac:dyDescent="0.3">
      <c r="H1271" s="4">
        <v>383</v>
      </c>
      <c r="K1271" s="4">
        <v>229</v>
      </c>
      <c r="AH1271" s="4">
        <v>10</v>
      </c>
      <c r="AJ1271" s="4">
        <v>17</v>
      </c>
      <c r="AL1271" s="4" t="s">
        <v>1359</v>
      </c>
      <c r="AM1271" s="4" t="s">
        <v>1433</v>
      </c>
      <c r="AN1271" s="4">
        <v>28</v>
      </c>
    </row>
    <row r="1272" spans="8:40" ht="18" x14ac:dyDescent="0.35">
      <c r="H1272" s="4">
        <v>250</v>
      </c>
      <c r="K1272" s="4">
        <v>179</v>
      </c>
      <c r="AH1272" s="4">
        <v>3477</v>
      </c>
      <c r="AJ1272" s="1" t="s">
        <v>0</v>
      </c>
      <c r="AL1272" s="4" t="s">
        <v>1360</v>
      </c>
      <c r="AM1272" s="4" t="s">
        <v>1434</v>
      </c>
      <c r="AN1272" s="4">
        <v>82</v>
      </c>
    </row>
    <row r="1273" spans="8:40" ht="18" x14ac:dyDescent="0.35">
      <c r="H1273" s="4">
        <v>1641</v>
      </c>
      <c r="K1273" s="4">
        <v>12941</v>
      </c>
      <c r="AH1273" s="4">
        <v>1301</v>
      </c>
      <c r="AJ1273" s="2">
        <v>41219</v>
      </c>
      <c r="AL1273" s="4" t="s">
        <v>11</v>
      </c>
      <c r="AM1273" s="4" t="s">
        <v>11</v>
      </c>
      <c r="AN1273" s="4">
        <v>33</v>
      </c>
    </row>
    <row r="1274" spans="8:40" ht="18" x14ac:dyDescent="0.35">
      <c r="H1274" s="4">
        <v>627</v>
      </c>
      <c r="K1274" s="4">
        <v>6950</v>
      </c>
      <c r="AH1274" s="4">
        <v>984</v>
      </c>
      <c r="AJ1274" s="1" t="s">
        <v>1</v>
      </c>
      <c r="AL1274" s="4" t="s">
        <v>1361</v>
      </c>
      <c r="AM1274" s="4" t="s">
        <v>1435</v>
      </c>
      <c r="AN1274" s="4">
        <v>23</v>
      </c>
    </row>
    <row r="1275" spans="8:40" x14ac:dyDescent="0.3">
      <c r="H1275" s="4">
        <v>382</v>
      </c>
      <c r="K1275" s="4">
        <v>3998</v>
      </c>
      <c r="AH1275" s="4">
        <v>317</v>
      </c>
      <c r="AJ1275" s="3" t="s">
        <v>2</v>
      </c>
      <c r="AL1275" s="4" t="s">
        <v>1362</v>
      </c>
      <c r="AM1275" s="4" t="s">
        <v>1436</v>
      </c>
      <c r="AN1275" s="4">
        <v>10</v>
      </c>
    </row>
    <row r="1276" spans="8:40" x14ac:dyDescent="0.3">
      <c r="H1276" s="4">
        <v>245</v>
      </c>
      <c r="K1276" s="4">
        <v>2952</v>
      </c>
      <c r="AH1276" s="4">
        <v>3477</v>
      </c>
      <c r="AJ1276" s="3" t="s">
        <v>1136</v>
      </c>
      <c r="AL1276" s="4" t="s">
        <v>1363</v>
      </c>
      <c r="AM1276" s="4" t="s">
        <v>1437</v>
      </c>
      <c r="AN1276" s="4">
        <v>82</v>
      </c>
    </row>
    <row r="1277" spans="8:40" x14ac:dyDescent="0.3">
      <c r="H1277" s="4">
        <v>1219</v>
      </c>
      <c r="K1277" s="4">
        <v>12941</v>
      </c>
      <c r="AH1277" s="4">
        <v>1302</v>
      </c>
      <c r="AJ1277" s="3" t="s">
        <v>1188</v>
      </c>
      <c r="AL1277" s="4" t="s">
        <v>17</v>
      </c>
      <c r="AM1277" s="4" t="s">
        <v>1438</v>
      </c>
      <c r="AN1277" s="4">
        <v>33</v>
      </c>
    </row>
    <row r="1278" spans="8:40" x14ac:dyDescent="0.3">
      <c r="H1278" s="4">
        <v>455</v>
      </c>
      <c r="K1278" s="4">
        <v>6930</v>
      </c>
      <c r="AH1278" s="4">
        <v>975</v>
      </c>
      <c r="AJ1278" s="4" t="s">
        <v>5</v>
      </c>
      <c r="AL1278" s="4" t="s">
        <v>1364</v>
      </c>
      <c r="AM1278" s="4" t="s">
        <v>17</v>
      </c>
      <c r="AN1278" s="4">
        <v>22</v>
      </c>
    </row>
    <row r="1279" spans="8:40" x14ac:dyDescent="0.3">
      <c r="H1279" s="4">
        <v>245</v>
      </c>
      <c r="K1279" s="4">
        <v>4196</v>
      </c>
      <c r="AH1279" s="4">
        <v>327</v>
      </c>
      <c r="AJ1279" s="4" t="s">
        <v>1138</v>
      </c>
      <c r="AL1279" s="4" t="s">
        <v>19</v>
      </c>
      <c r="AM1279" s="4" t="s">
        <v>1439</v>
      </c>
      <c r="AN1279" s="4">
        <v>11</v>
      </c>
    </row>
    <row r="1280" spans="8:40" x14ac:dyDescent="0.3">
      <c r="H1280" s="4">
        <v>210</v>
      </c>
      <c r="K1280" s="4">
        <v>2734</v>
      </c>
      <c r="AH1280" s="4">
        <v>3597</v>
      </c>
      <c r="AJ1280" s="4" t="s">
        <v>9</v>
      </c>
      <c r="AL1280" s="4" t="s">
        <v>20</v>
      </c>
      <c r="AM1280" s="4" t="s">
        <v>9</v>
      </c>
      <c r="AN1280" s="4">
        <v>1947</v>
      </c>
    </row>
    <row r="1281" spans="8:40" ht="18" x14ac:dyDescent="0.35">
      <c r="H1281" s="4">
        <v>1219</v>
      </c>
      <c r="K1281" s="1" t="s">
        <v>0</v>
      </c>
      <c r="AH1281" s="4">
        <v>1316</v>
      </c>
      <c r="AJ1281" s="4" t="s">
        <v>1139</v>
      </c>
      <c r="AL1281" s="4" t="s">
        <v>21</v>
      </c>
      <c r="AM1281" s="4" t="s">
        <v>1440</v>
      </c>
      <c r="AN1281" s="4">
        <v>667</v>
      </c>
    </row>
    <row r="1282" spans="8:40" ht="18" x14ac:dyDescent="0.35">
      <c r="H1282" s="4">
        <v>449</v>
      </c>
      <c r="K1282" s="2">
        <v>41219</v>
      </c>
      <c r="AH1282" s="4">
        <v>1041</v>
      </c>
      <c r="AJ1282" s="4" t="s">
        <v>9</v>
      </c>
      <c r="AL1282" s="4" t="s">
        <v>26</v>
      </c>
      <c r="AM1282" s="4" t="s">
        <v>1441</v>
      </c>
      <c r="AN1282" s="4">
        <v>496</v>
      </c>
    </row>
    <row r="1283" spans="8:40" ht="18" x14ac:dyDescent="0.35">
      <c r="H1283" s="4">
        <v>243</v>
      </c>
      <c r="K1283" s="1" t="s">
        <v>1</v>
      </c>
      <c r="AH1283" s="4">
        <v>275</v>
      </c>
      <c r="AJ1283" s="4" t="s">
        <v>1140</v>
      </c>
      <c r="AL1283" s="4" t="s">
        <v>47</v>
      </c>
      <c r="AM1283" s="4" t="s">
        <v>1442</v>
      </c>
      <c r="AN1283" s="4">
        <v>171</v>
      </c>
    </row>
    <row r="1284" spans="8:40" x14ac:dyDescent="0.3">
      <c r="H1284" s="4">
        <v>206</v>
      </c>
      <c r="K1284" s="3" t="s">
        <v>2</v>
      </c>
      <c r="AH1284" s="4">
        <v>3597</v>
      </c>
      <c r="AJ1284" s="4" t="s">
        <v>9</v>
      </c>
      <c r="AL1284" s="4" t="s">
        <v>48</v>
      </c>
      <c r="AM1284" s="4" t="s">
        <v>1443</v>
      </c>
      <c r="AN1284" s="4">
        <v>1947</v>
      </c>
    </row>
    <row r="1285" spans="8:40" x14ac:dyDescent="0.3">
      <c r="H1285" s="4">
        <v>2294</v>
      </c>
      <c r="K1285" s="3" t="s">
        <v>412</v>
      </c>
      <c r="AH1285" s="4">
        <v>1316</v>
      </c>
      <c r="AJ1285" s="4" t="s">
        <v>1141</v>
      </c>
      <c r="AL1285" s="4" t="s">
        <v>49</v>
      </c>
      <c r="AM1285" s="4" t="s">
        <v>1148</v>
      </c>
      <c r="AN1285" s="4">
        <v>680</v>
      </c>
    </row>
    <row r="1286" spans="8:40" x14ac:dyDescent="0.3">
      <c r="H1286" s="4">
        <v>674</v>
      </c>
      <c r="K1286" s="3" t="s">
        <v>300</v>
      </c>
      <c r="AH1286" s="4">
        <v>1023</v>
      </c>
      <c r="AJ1286" s="4" t="s">
        <v>9</v>
      </c>
      <c r="AL1286" s="4" t="s">
        <v>52</v>
      </c>
      <c r="AM1286" s="4" t="s">
        <v>1444</v>
      </c>
      <c r="AN1286" s="4">
        <v>538</v>
      </c>
    </row>
    <row r="1287" spans="8:40" x14ac:dyDescent="0.3">
      <c r="H1287" s="4">
        <v>429</v>
      </c>
      <c r="K1287" s="4" t="s">
        <v>5</v>
      </c>
      <c r="AH1287" s="4">
        <v>293</v>
      </c>
      <c r="AJ1287" s="4" t="s">
        <v>1142</v>
      </c>
      <c r="AL1287" s="4" t="s">
        <v>21</v>
      </c>
      <c r="AM1287" s="4" t="s">
        <v>594</v>
      </c>
      <c r="AN1287" s="4">
        <v>142</v>
      </c>
    </row>
    <row r="1288" spans="8:40" x14ac:dyDescent="0.3">
      <c r="H1288" s="4">
        <v>245</v>
      </c>
      <c r="K1288" s="4" t="s">
        <v>413</v>
      </c>
      <c r="AH1288" s="4">
        <v>0</v>
      </c>
      <c r="AJ1288" s="4" t="s">
        <v>9</v>
      </c>
      <c r="AL1288" s="4" t="s">
        <v>26</v>
      </c>
      <c r="AM1288" s="4" t="s">
        <v>1445</v>
      </c>
      <c r="AN1288" s="4">
        <v>280</v>
      </c>
    </row>
    <row r="1289" spans="8:40" x14ac:dyDescent="0.3">
      <c r="H1289" s="4">
        <v>2294</v>
      </c>
      <c r="K1289" s="4" t="s">
        <v>414</v>
      </c>
      <c r="AH1289" s="4">
        <v>1564</v>
      </c>
      <c r="AJ1289" s="4" t="s">
        <v>1143</v>
      </c>
      <c r="AL1289" s="4" t="s">
        <v>47</v>
      </c>
      <c r="AM1289" s="4" t="s">
        <v>1446</v>
      </c>
      <c r="AN1289" s="4">
        <v>128</v>
      </c>
    </row>
    <row r="1290" spans="8:40" x14ac:dyDescent="0.3">
      <c r="H1290" s="4">
        <v>671</v>
      </c>
      <c r="K1290" s="4" t="s">
        <v>415</v>
      </c>
      <c r="AH1290" s="4">
        <v>1135</v>
      </c>
      <c r="AJ1290" s="4" t="s">
        <v>9</v>
      </c>
      <c r="AL1290" s="4" t="s">
        <v>48</v>
      </c>
      <c r="AM1290" s="4" t="s">
        <v>9</v>
      </c>
      <c r="AN1290" s="4">
        <v>87</v>
      </c>
    </row>
    <row r="1291" spans="8:40" x14ac:dyDescent="0.3">
      <c r="H1291" s="4">
        <v>423</v>
      </c>
      <c r="K1291" s="4" t="s">
        <v>416</v>
      </c>
      <c r="AH1291" s="4">
        <v>429</v>
      </c>
      <c r="AJ1291" s="4" t="s">
        <v>1144</v>
      </c>
      <c r="AL1291" s="4" t="s">
        <v>49</v>
      </c>
      <c r="AM1291" s="4" t="s">
        <v>1447</v>
      </c>
      <c r="AN1291" s="4">
        <v>41</v>
      </c>
    </row>
    <row r="1292" spans="8:40" x14ac:dyDescent="0.3">
      <c r="H1292" s="4">
        <v>248</v>
      </c>
      <c r="K1292" s="4" t="s">
        <v>17</v>
      </c>
      <c r="AH1292" s="4">
        <v>0</v>
      </c>
      <c r="AJ1292" s="4" t="s">
        <v>1145</v>
      </c>
      <c r="AL1292" s="4" t="s">
        <v>53</v>
      </c>
      <c r="AM1292" s="4" t="s">
        <v>1448</v>
      </c>
      <c r="AN1292" s="4">
        <v>280</v>
      </c>
    </row>
    <row r="1293" spans="8:40" x14ac:dyDescent="0.3">
      <c r="H1293" s="4">
        <v>1754</v>
      </c>
      <c r="K1293" s="4" t="s">
        <v>417</v>
      </c>
      <c r="AH1293" s="4">
        <v>1552</v>
      </c>
      <c r="AJ1293" s="4" t="s">
        <v>1146</v>
      </c>
      <c r="AL1293" s="4">
        <v>202</v>
      </c>
      <c r="AM1293" s="4" t="s">
        <v>1449</v>
      </c>
      <c r="AN1293" s="4">
        <v>128</v>
      </c>
    </row>
    <row r="1294" spans="8:40" x14ac:dyDescent="0.3">
      <c r="H1294" s="4">
        <v>568</v>
      </c>
      <c r="K1294" s="4" t="s">
        <v>418</v>
      </c>
      <c r="AH1294" s="4">
        <v>1125</v>
      </c>
      <c r="AJ1294" s="4" t="s">
        <v>9</v>
      </c>
      <c r="AL1294" s="4">
        <v>71</v>
      </c>
      <c r="AM1294" s="4" t="s">
        <v>1450</v>
      </c>
      <c r="AN1294" s="4">
        <v>108</v>
      </c>
    </row>
    <row r="1295" spans="8:40" x14ac:dyDescent="0.3">
      <c r="H1295" s="4">
        <v>328</v>
      </c>
      <c r="K1295" s="4" t="s">
        <v>419</v>
      </c>
      <c r="AH1295" s="4">
        <v>427</v>
      </c>
      <c r="AJ1295" s="4" t="s">
        <v>1147</v>
      </c>
      <c r="AL1295" s="4">
        <v>26</v>
      </c>
      <c r="AM1295" s="4" t="s">
        <v>21</v>
      </c>
      <c r="AN1295" s="4">
        <v>20</v>
      </c>
    </row>
    <row r="1296" spans="8:40" x14ac:dyDescent="0.3">
      <c r="H1296" s="4">
        <v>240</v>
      </c>
      <c r="K1296" s="4" t="s">
        <v>420</v>
      </c>
      <c r="AH1296" s="4">
        <v>0</v>
      </c>
      <c r="AJ1296" s="4" t="s">
        <v>1148</v>
      </c>
      <c r="AL1296" s="4">
        <v>45</v>
      </c>
      <c r="AM1296" s="4" t="s">
        <v>26</v>
      </c>
      <c r="AN1296" s="4">
        <v>369</v>
      </c>
    </row>
    <row r="1297" spans="8:40" x14ac:dyDescent="0.3">
      <c r="H1297" s="4">
        <v>1754</v>
      </c>
      <c r="K1297" s="4" t="s">
        <v>421</v>
      </c>
      <c r="AH1297" s="4">
        <v>123</v>
      </c>
      <c r="AJ1297" s="4" t="s">
        <v>1149</v>
      </c>
      <c r="AL1297" s="4">
        <v>202</v>
      </c>
      <c r="AM1297" s="4" t="s">
        <v>47</v>
      </c>
      <c r="AN1297" s="4">
        <v>137</v>
      </c>
    </row>
    <row r="1298" spans="8:40" x14ac:dyDescent="0.3">
      <c r="H1298" s="4">
        <v>562</v>
      </c>
      <c r="K1298" s="4" t="s">
        <v>17</v>
      </c>
      <c r="AH1298" s="4">
        <v>82</v>
      </c>
      <c r="AJ1298" s="4" t="s">
        <v>9</v>
      </c>
      <c r="AL1298" s="4">
        <v>68</v>
      </c>
      <c r="AM1298" s="4" t="s">
        <v>48</v>
      </c>
      <c r="AN1298" s="4">
        <v>82</v>
      </c>
    </row>
    <row r="1299" spans="8:40" x14ac:dyDescent="0.3">
      <c r="H1299" s="4">
        <v>317</v>
      </c>
      <c r="K1299" s="4" t="s">
        <v>422</v>
      </c>
      <c r="AH1299" s="4">
        <v>41</v>
      </c>
      <c r="AJ1299" s="4" t="s">
        <v>1150</v>
      </c>
      <c r="AL1299" s="4">
        <v>33</v>
      </c>
      <c r="AM1299" s="4" t="s">
        <v>49</v>
      </c>
      <c r="AN1299" s="4">
        <v>55</v>
      </c>
    </row>
    <row r="1300" spans="8:40" x14ac:dyDescent="0.3">
      <c r="H1300" s="4">
        <v>245</v>
      </c>
      <c r="K1300" s="4" t="s">
        <v>19</v>
      </c>
      <c r="AH1300" s="4">
        <v>0</v>
      </c>
      <c r="AJ1300" s="4" t="s">
        <v>1151</v>
      </c>
      <c r="AL1300" s="4">
        <v>35</v>
      </c>
      <c r="AM1300" s="4" t="s">
        <v>52</v>
      </c>
      <c r="AN1300" s="4">
        <v>369</v>
      </c>
    </row>
    <row r="1301" spans="8:40" x14ac:dyDescent="0.3">
      <c r="H1301" s="4">
        <v>606</v>
      </c>
      <c r="K1301" s="4" t="s">
        <v>20</v>
      </c>
      <c r="AH1301" s="4">
        <v>124</v>
      </c>
      <c r="AJ1301" s="4" t="s">
        <v>9</v>
      </c>
      <c r="AL1301" s="4">
        <v>184</v>
      </c>
      <c r="AM1301" s="4" t="s">
        <v>21</v>
      </c>
      <c r="AN1301" s="4">
        <v>138</v>
      </c>
    </row>
    <row r="1302" spans="8:40" x14ac:dyDescent="0.3">
      <c r="H1302" s="4">
        <v>244</v>
      </c>
      <c r="K1302" s="4" t="s">
        <v>21</v>
      </c>
      <c r="AH1302" s="4">
        <v>78</v>
      </c>
      <c r="AJ1302" s="4" t="s">
        <v>1152</v>
      </c>
      <c r="AL1302" s="4">
        <v>72</v>
      </c>
      <c r="AM1302" s="4" t="s">
        <v>26</v>
      </c>
      <c r="AN1302" s="4">
        <v>90</v>
      </c>
    </row>
    <row r="1303" spans="8:40" x14ac:dyDescent="0.3">
      <c r="H1303" s="4">
        <v>142</v>
      </c>
      <c r="K1303" s="4" t="s">
        <v>26</v>
      </c>
      <c r="AH1303" s="4">
        <v>46</v>
      </c>
      <c r="AJ1303" s="4" t="s">
        <v>17</v>
      </c>
      <c r="AL1303" s="4">
        <v>22</v>
      </c>
      <c r="AM1303" s="4" t="s">
        <v>47</v>
      </c>
      <c r="AN1303" s="4">
        <v>48</v>
      </c>
    </row>
    <row r="1304" spans="8:40" x14ac:dyDescent="0.3">
      <c r="H1304" s="4">
        <v>102</v>
      </c>
      <c r="K1304" s="4" t="s">
        <v>47</v>
      </c>
      <c r="AH1304" s="4">
        <v>0</v>
      </c>
      <c r="AJ1304" s="4" t="s">
        <v>1153</v>
      </c>
      <c r="AL1304" s="4">
        <v>50</v>
      </c>
      <c r="AM1304" s="4" t="s">
        <v>48</v>
      </c>
      <c r="AN1304" s="4">
        <v>262</v>
      </c>
    </row>
    <row r="1305" spans="8:40" x14ac:dyDescent="0.3">
      <c r="H1305" s="4">
        <v>606</v>
      </c>
      <c r="K1305" s="4" t="s">
        <v>48</v>
      </c>
      <c r="AH1305" s="4">
        <v>24</v>
      </c>
      <c r="AJ1305" s="4" t="s">
        <v>9</v>
      </c>
      <c r="AL1305" s="4">
        <v>184</v>
      </c>
      <c r="AM1305" s="4" t="s">
        <v>49</v>
      </c>
      <c r="AN1305" s="4">
        <v>112</v>
      </c>
    </row>
    <row r="1306" spans="8:40" x14ac:dyDescent="0.3">
      <c r="H1306" s="4">
        <v>242</v>
      </c>
      <c r="K1306" s="4" t="s">
        <v>49</v>
      </c>
      <c r="AH1306" s="4">
        <v>15</v>
      </c>
      <c r="AJ1306" s="4" t="s">
        <v>1154</v>
      </c>
      <c r="AL1306" s="4">
        <v>72</v>
      </c>
      <c r="AM1306" s="4" t="s">
        <v>53</v>
      </c>
      <c r="AN1306" s="4">
        <v>81</v>
      </c>
    </row>
    <row r="1307" spans="8:40" x14ac:dyDescent="0.3">
      <c r="H1307" s="4">
        <v>143</v>
      </c>
      <c r="K1307" s="4" t="s">
        <v>225</v>
      </c>
      <c r="AH1307" s="4">
        <v>9</v>
      </c>
      <c r="AJ1307" s="4" t="s">
        <v>9</v>
      </c>
      <c r="AL1307" s="4">
        <v>36</v>
      </c>
      <c r="AM1307" s="4">
        <v>131</v>
      </c>
      <c r="AN1307" s="4">
        <v>31</v>
      </c>
    </row>
    <row r="1308" spans="8:40" x14ac:dyDescent="0.3">
      <c r="H1308" s="4">
        <v>99</v>
      </c>
      <c r="K1308" s="4" t="s">
        <v>21</v>
      </c>
      <c r="AH1308" s="4">
        <v>0</v>
      </c>
      <c r="AJ1308" s="4" t="s">
        <v>1155</v>
      </c>
      <c r="AL1308" s="4">
        <v>36</v>
      </c>
      <c r="AM1308" s="4">
        <v>44</v>
      </c>
      <c r="AN1308" s="4">
        <v>262</v>
      </c>
    </row>
    <row r="1309" spans="8:40" x14ac:dyDescent="0.3">
      <c r="H1309" s="4">
        <v>1233</v>
      </c>
      <c r="K1309" s="4" t="s">
        <v>26</v>
      </c>
      <c r="AH1309" s="4">
        <v>25</v>
      </c>
      <c r="AJ1309" s="4" t="s">
        <v>1156</v>
      </c>
      <c r="AL1309" s="4">
        <v>212</v>
      </c>
      <c r="AM1309" s="4">
        <v>15</v>
      </c>
      <c r="AN1309" s="4">
        <v>114</v>
      </c>
    </row>
    <row r="1310" spans="8:40" x14ac:dyDescent="0.3">
      <c r="H1310" s="4">
        <v>432</v>
      </c>
      <c r="K1310" s="4" t="s">
        <v>47</v>
      </c>
      <c r="AH1310" s="4">
        <v>17</v>
      </c>
      <c r="AJ1310" s="4" t="s">
        <v>9</v>
      </c>
      <c r="AL1310" s="4">
        <v>60</v>
      </c>
      <c r="AM1310" s="4">
        <v>29</v>
      </c>
      <c r="AN1310" s="4">
        <v>76</v>
      </c>
    </row>
    <row r="1311" spans="8:40" x14ac:dyDescent="0.3">
      <c r="H1311" s="4">
        <v>221</v>
      </c>
      <c r="K1311" s="4" t="s">
        <v>48</v>
      </c>
      <c r="AH1311" s="4">
        <v>8</v>
      </c>
      <c r="AJ1311" s="4" t="s">
        <v>1157</v>
      </c>
      <c r="AL1311" s="4">
        <v>14</v>
      </c>
      <c r="AM1311" s="4">
        <v>131</v>
      </c>
      <c r="AN1311" s="4">
        <v>38</v>
      </c>
    </row>
    <row r="1312" spans="8:40" x14ac:dyDescent="0.3">
      <c r="H1312" s="4">
        <v>211</v>
      </c>
      <c r="K1312" s="4" t="s">
        <v>49</v>
      </c>
      <c r="AH1312" s="4">
        <v>13964</v>
      </c>
      <c r="AJ1312" s="4" t="s">
        <v>9</v>
      </c>
      <c r="AL1312" s="4">
        <v>46</v>
      </c>
      <c r="AM1312" s="4">
        <v>43</v>
      </c>
      <c r="AN1312" s="4">
        <v>400</v>
      </c>
    </row>
    <row r="1313" spans="8:40" x14ac:dyDescent="0.3">
      <c r="H1313" s="4">
        <v>1233</v>
      </c>
      <c r="K1313" s="4" t="s">
        <v>227</v>
      </c>
      <c r="AH1313" s="4">
        <v>6966</v>
      </c>
      <c r="AJ1313" s="4" t="s">
        <v>1158</v>
      </c>
      <c r="AL1313" s="4">
        <v>212</v>
      </c>
      <c r="AM1313" s="4">
        <v>25</v>
      </c>
      <c r="AN1313" s="4">
        <v>156</v>
      </c>
    </row>
    <row r="1314" spans="8:40" x14ac:dyDescent="0.3">
      <c r="H1314" s="4">
        <v>430</v>
      </c>
      <c r="K1314" s="4">
        <v>970</v>
      </c>
      <c r="AH1314" s="4">
        <v>5059</v>
      </c>
      <c r="AJ1314" s="4" t="s">
        <v>1159</v>
      </c>
      <c r="AL1314" s="4">
        <v>56</v>
      </c>
      <c r="AM1314" s="4">
        <v>18</v>
      </c>
      <c r="AN1314" s="4">
        <v>93</v>
      </c>
    </row>
    <row r="1315" spans="8:40" x14ac:dyDescent="0.3">
      <c r="H1315" s="4">
        <v>217</v>
      </c>
      <c r="K1315" s="4">
        <v>322</v>
      </c>
      <c r="AH1315" s="4">
        <v>1907</v>
      </c>
      <c r="AJ1315" s="4" t="s">
        <v>1160</v>
      </c>
      <c r="AL1315" s="4">
        <v>30</v>
      </c>
      <c r="AM1315" s="4">
        <v>105</v>
      </c>
      <c r="AN1315" s="4">
        <v>63</v>
      </c>
    </row>
    <row r="1316" spans="8:40" x14ac:dyDescent="0.3">
      <c r="H1316" s="4">
        <v>213</v>
      </c>
      <c r="K1316" s="4">
        <v>162</v>
      </c>
      <c r="AH1316" s="4">
        <v>13964</v>
      </c>
      <c r="AJ1316" s="4" t="s">
        <v>9</v>
      </c>
      <c r="AL1316" s="4">
        <v>26</v>
      </c>
      <c r="AM1316" s="4">
        <v>49</v>
      </c>
      <c r="AN1316" s="4">
        <v>400</v>
      </c>
    </row>
    <row r="1317" spans="8:40" x14ac:dyDescent="0.3">
      <c r="H1317" s="4">
        <v>1119</v>
      </c>
      <c r="K1317" s="4">
        <v>160</v>
      </c>
      <c r="AH1317" s="4">
        <v>6947</v>
      </c>
      <c r="AJ1317" s="4" t="s">
        <v>1161</v>
      </c>
      <c r="AL1317" s="4">
        <v>280</v>
      </c>
      <c r="AM1317" s="4">
        <v>28</v>
      </c>
      <c r="AN1317" s="4">
        <v>156</v>
      </c>
    </row>
    <row r="1318" spans="8:40" x14ac:dyDescent="0.3">
      <c r="H1318" s="4">
        <v>381</v>
      </c>
      <c r="K1318" s="4">
        <v>970</v>
      </c>
      <c r="AH1318" s="4">
        <v>4992</v>
      </c>
      <c r="AJ1318" s="4" t="s">
        <v>1162</v>
      </c>
      <c r="AL1318" s="4">
        <v>87</v>
      </c>
      <c r="AM1318" s="4">
        <v>21</v>
      </c>
      <c r="AN1318" s="4">
        <v>122</v>
      </c>
    </row>
    <row r="1319" spans="8:40" x14ac:dyDescent="0.3">
      <c r="H1319" s="4">
        <v>197</v>
      </c>
      <c r="K1319" s="4">
        <v>321</v>
      </c>
      <c r="AH1319" s="4">
        <v>1955</v>
      </c>
      <c r="AJ1319" s="4" t="s">
        <v>9</v>
      </c>
      <c r="AL1319" s="4">
        <v>22</v>
      </c>
      <c r="AM1319" s="4">
        <v>105</v>
      </c>
      <c r="AN1319" s="4">
        <v>34</v>
      </c>
    </row>
    <row r="1320" spans="8:40" x14ac:dyDescent="0.3">
      <c r="H1320" s="4">
        <v>184</v>
      </c>
      <c r="K1320" s="4">
        <v>160</v>
      </c>
      <c r="AJ1320" s="4" t="s">
        <v>1163</v>
      </c>
      <c r="AL1320" s="4">
        <v>65</v>
      </c>
      <c r="AM1320" s="4">
        <v>49</v>
      </c>
      <c r="AN1320" s="4">
        <v>128</v>
      </c>
    </row>
    <row r="1321" spans="8:40" x14ac:dyDescent="0.3">
      <c r="H1321" s="4">
        <v>1119</v>
      </c>
      <c r="K1321" s="4">
        <v>161</v>
      </c>
      <c r="AJ1321" s="4" t="s">
        <v>9</v>
      </c>
      <c r="AL1321" s="4">
        <v>280</v>
      </c>
      <c r="AM1321" s="4">
        <v>29</v>
      </c>
      <c r="AN1321" s="4">
        <v>38</v>
      </c>
    </row>
    <row r="1322" spans="8:40" x14ac:dyDescent="0.3">
      <c r="H1322" s="4">
        <v>381</v>
      </c>
      <c r="K1322" s="4">
        <v>1304</v>
      </c>
      <c r="AJ1322" s="4" t="s">
        <v>1164</v>
      </c>
      <c r="AL1322" s="4">
        <v>81</v>
      </c>
      <c r="AM1322" s="4">
        <v>20</v>
      </c>
      <c r="AN1322" s="4">
        <v>30</v>
      </c>
    </row>
    <row r="1323" spans="8:40" x14ac:dyDescent="0.3">
      <c r="H1323" s="4">
        <v>191</v>
      </c>
      <c r="K1323" s="4">
        <v>445</v>
      </c>
      <c r="AJ1323" s="4" t="s">
        <v>9</v>
      </c>
      <c r="AL1323" s="4">
        <v>69</v>
      </c>
      <c r="AM1323" s="4">
        <v>63</v>
      </c>
      <c r="AN1323" s="4">
        <v>8</v>
      </c>
    </row>
    <row r="1324" spans="8:40" x14ac:dyDescent="0.3">
      <c r="H1324" s="4">
        <v>190</v>
      </c>
      <c r="K1324" s="4">
        <v>257</v>
      </c>
      <c r="AJ1324" s="4" t="s">
        <v>1165</v>
      </c>
      <c r="AL1324" s="4">
        <v>12</v>
      </c>
      <c r="AM1324" s="4">
        <v>28</v>
      </c>
      <c r="AN1324" s="4">
        <v>128</v>
      </c>
    </row>
    <row r="1325" spans="8:40" x14ac:dyDescent="0.3">
      <c r="H1325" s="4">
        <v>1235</v>
      </c>
      <c r="K1325" s="4">
        <v>188</v>
      </c>
      <c r="AJ1325" s="4" t="s">
        <v>9</v>
      </c>
      <c r="AL1325" s="4">
        <v>1033</v>
      </c>
      <c r="AM1325" s="4">
        <v>11</v>
      </c>
      <c r="AN1325" s="4">
        <v>37</v>
      </c>
    </row>
    <row r="1326" spans="8:40" x14ac:dyDescent="0.3">
      <c r="H1326" s="4">
        <v>462</v>
      </c>
      <c r="K1326" s="4">
        <v>1304</v>
      </c>
      <c r="AJ1326" s="4" t="s">
        <v>1166</v>
      </c>
      <c r="AL1326" s="4">
        <v>516</v>
      </c>
      <c r="AM1326" s="4">
        <v>17</v>
      </c>
      <c r="AN1326" s="4">
        <v>31</v>
      </c>
    </row>
    <row r="1327" spans="8:40" x14ac:dyDescent="0.3">
      <c r="H1327" s="4">
        <v>248</v>
      </c>
      <c r="K1327" s="4">
        <v>443</v>
      </c>
      <c r="AJ1327" s="4" t="s">
        <v>9</v>
      </c>
      <c r="AL1327" s="4">
        <v>133</v>
      </c>
      <c r="AM1327" s="4">
        <v>63</v>
      </c>
      <c r="AN1327" s="4">
        <v>6</v>
      </c>
    </row>
    <row r="1328" spans="8:40" x14ac:dyDescent="0.3">
      <c r="H1328" s="4">
        <v>214</v>
      </c>
      <c r="K1328" s="4">
        <v>251</v>
      </c>
      <c r="AJ1328" s="4" t="s">
        <v>1167</v>
      </c>
      <c r="AL1328" s="4">
        <v>383</v>
      </c>
      <c r="AM1328" s="4">
        <v>28</v>
      </c>
      <c r="AN1328" s="4">
        <v>404</v>
      </c>
    </row>
    <row r="1329" spans="8:40" x14ac:dyDescent="0.3">
      <c r="H1329" s="4">
        <v>1235</v>
      </c>
      <c r="K1329" s="4">
        <v>192</v>
      </c>
      <c r="AJ1329" s="4" t="s">
        <v>9</v>
      </c>
      <c r="AL1329" s="4">
        <v>1033</v>
      </c>
      <c r="AM1329" s="4">
        <v>16</v>
      </c>
      <c r="AN1329" s="4">
        <v>148</v>
      </c>
    </row>
    <row r="1330" spans="8:40" x14ac:dyDescent="0.3">
      <c r="H1330" s="4">
        <v>458</v>
      </c>
      <c r="K1330" s="4">
        <v>1300</v>
      </c>
      <c r="AJ1330" s="4" t="s">
        <v>1168</v>
      </c>
      <c r="AL1330" s="4">
        <v>476</v>
      </c>
      <c r="AM1330" s="4">
        <v>12</v>
      </c>
      <c r="AN1330" s="4">
        <v>115</v>
      </c>
    </row>
    <row r="1331" spans="8:40" x14ac:dyDescent="0.3">
      <c r="H1331" s="4">
        <v>246</v>
      </c>
      <c r="K1331" s="4">
        <v>503</v>
      </c>
      <c r="AJ1331" s="4" t="s">
        <v>1169</v>
      </c>
      <c r="AL1331" s="4">
        <v>356</v>
      </c>
      <c r="AM1331" s="4">
        <v>98</v>
      </c>
      <c r="AN1331" s="4">
        <v>33</v>
      </c>
    </row>
    <row r="1332" spans="8:40" x14ac:dyDescent="0.3">
      <c r="H1332" s="4">
        <v>212</v>
      </c>
      <c r="K1332" s="4">
        <v>252</v>
      </c>
      <c r="AJ1332" s="4" t="s">
        <v>1170</v>
      </c>
      <c r="AL1332" s="4">
        <v>120</v>
      </c>
      <c r="AM1332" s="4">
        <v>13</v>
      </c>
      <c r="AN1332" s="4">
        <v>404</v>
      </c>
    </row>
    <row r="1333" spans="8:40" x14ac:dyDescent="0.3">
      <c r="H1333" s="4">
        <v>0</v>
      </c>
      <c r="K1333" s="4">
        <v>251</v>
      </c>
      <c r="AJ1333" s="4" t="s">
        <v>1171</v>
      </c>
      <c r="AL1333" s="4">
        <v>1127</v>
      </c>
      <c r="AM1333" s="4">
        <v>3</v>
      </c>
      <c r="AN1333" s="4">
        <v>147</v>
      </c>
    </row>
    <row r="1334" spans="8:40" x14ac:dyDescent="0.3">
      <c r="H1334" s="4">
        <v>1219</v>
      </c>
      <c r="K1334" s="4">
        <v>1300</v>
      </c>
      <c r="AJ1334" s="4" t="s">
        <v>11</v>
      </c>
      <c r="AL1334" s="4">
        <v>456</v>
      </c>
      <c r="AM1334" s="4">
        <v>10</v>
      </c>
      <c r="AN1334" s="4">
        <v>116</v>
      </c>
    </row>
    <row r="1335" spans="8:40" x14ac:dyDescent="0.3">
      <c r="H1335" s="4">
        <v>723</v>
      </c>
      <c r="K1335" s="4">
        <v>504</v>
      </c>
      <c r="AJ1335" s="4" t="s">
        <v>1172</v>
      </c>
      <c r="AL1335" s="4">
        <v>115</v>
      </c>
      <c r="AM1335" s="4">
        <v>98</v>
      </c>
      <c r="AN1335" s="4">
        <v>31</v>
      </c>
    </row>
    <row r="1336" spans="8:40" x14ac:dyDescent="0.3">
      <c r="H1336" s="4">
        <v>496</v>
      </c>
      <c r="K1336" s="4">
        <v>248</v>
      </c>
      <c r="AJ1336" s="4" t="s">
        <v>1173</v>
      </c>
      <c r="AL1336" s="4">
        <v>341</v>
      </c>
      <c r="AM1336" s="4">
        <v>13</v>
      </c>
      <c r="AN1336" s="4">
        <v>151</v>
      </c>
    </row>
    <row r="1337" spans="8:40" x14ac:dyDescent="0.3">
      <c r="H1337" s="4">
        <v>0</v>
      </c>
      <c r="K1337" s="4">
        <v>256</v>
      </c>
      <c r="AJ1337" s="4" t="s">
        <v>9</v>
      </c>
      <c r="AL1337" s="4">
        <v>1127</v>
      </c>
      <c r="AM1337" s="4">
        <v>9</v>
      </c>
      <c r="AN1337" s="4">
        <v>78</v>
      </c>
    </row>
    <row r="1338" spans="8:40" x14ac:dyDescent="0.3">
      <c r="H1338" s="4">
        <v>1214</v>
      </c>
      <c r="K1338" s="4">
        <v>2011</v>
      </c>
      <c r="AJ1338" s="4" t="s">
        <v>1174</v>
      </c>
      <c r="AL1338" s="4">
        <v>419</v>
      </c>
      <c r="AM1338" s="4">
        <v>4</v>
      </c>
      <c r="AN1338" s="4">
        <v>52</v>
      </c>
    </row>
    <row r="1339" spans="8:40" x14ac:dyDescent="0.3">
      <c r="H1339" s="4">
        <v>733</v>
      </c>
      <c r="K1339" s="4">
        <v>874</v>
      </c>
      <c r="AJ1339" s="4" t="s">
        <v>1175</v>
      </c>
      <c r="AL1339" s="4">
        <v>295</v>
      </c>
      <c r="AM1339" s="4">
        <v>171</v>
      </c>
      <c r="AN1339" s="4">
        <v>26</v>
      </c>
    </row>
    <row r="1340" spans="8:40" x14ac:dyDescent="0.3">
      <c r="H1340" s="4">
        <v>481</v>
      </c>
      <c r="K1340" s="4">
        <v>483</v>
      </c>
      <c r="AJ1340" s="4" t="s">
        <v>9</v>
      </c>
      <c r="AL1340" s="4">
        <v>124</v>
      </c>
      <c r="AM1340" s="4">
        <v>37</v>
      </c>
      <c r="AN1340" s="4">
        <v>151</v>
      </c>
    </row>
    <row r="1341" spans="8:40" x14ac:dyDescent="0.3">
      <c r="H1341" s="4">
        <v>0</v>
      </c>
      <c r="K1341" s="4">
        <v>391</v>
      </c>
      <c r="AJ1341" s="4" t="s">
        <v>21</v>
      </c>
      <c r="AL1341" s="4">
        <v>1263</v>
      </c>
      <c r="AM1341" s="4">
        <v>9</v>
      </c>
      <c r="AN1341" s="4">
        <v>72</v>
      </c>
    </row>
    <row r="1342" spans="8:40" x14ac:dyDescent="0.3">
      <c r="H1342" s="4">
        <v>431</v>
      </c>
      <c r="K1342" s="4">
        <v>2011</v>
      </c>
      <c r="AJ1342" s="4" t="s">
        <v>26</v>
      </c>
      <c r="AL1342" s="4">
        <v>628</v>
      </c>
      <c r="AM1342" s="4">
        <v>28</v>
      </c>
      <c r="AN1342" s="4">
        <v>53</v>
      </c>
    </row>
    <row r="1343" spans="8:40" x14ac:dyDescent="0.3">
      <c r="H1343" s="4">
        <v>279</v>
      </c>
      <c r="K1343" s="4">
        <v>868</v>
      </c>
      <c r="AJ1343" s="4" t="s">
        <v>1189</v>
      </c>
      <c r="AL1343" s="4">
        <v>151</v>
      </c>
      <c r="AM1343" s="4">
        <v>171</v>
      </c>
      <c r="AN1343" s="4">
        <v>19</v>
      </c>
    </row>
    <row r="1344" spans="8:40" x14ac:dyDescent="0.3">
      <c r="H1344" s="4">
        <v>152</v>
      </c>
      <c r="K1344" s="4">
        <v>474</v>
      </c>
      <c r="AJ1344" s="4" t="s">
        <v>1190</v>
      </c>
      <c r="AL1344" s="4">
        <v>477</v>
      </c>
      <c r="AM1344" s="4">
        <v>36</v>
      </c>
      <c r="AN1344" s="4">
        <v>350</v>
      </c>
    </row>
    <row r="1345" spans="8:40" x14ac:dyDescent="0.3">
      <c r="H1345" s="4">
        <v>0</v>
      </c>
      <c r="K1345" s="4">
        <v>394</v>
      </c>
      <c r="AJ1345" s="4" t="s">
        <v>31</v>
      </c>
      <c r="AL1345" s="4">
        <v>1263</v>
      </c>
      <c r="AM1345" s="4">
        <v>12</v>
      </c>
      <c r="AN1345" s="4">
        <v>152</v>
      </c>
    </row>
    <row r="1346" spans="8:40" x14ac:dyDescent="0.3">
      <c r="H1346" s="4">
        <v>428</v>
      </c>
      <c r="K1346" s="4">
        <v>2107</v>
      </c>
      <c r="AJ1346" s="4" t="s">
        <v>1191</v>
      </c>
      <c r="AL1346" s="4">
        <v>557</v>
      </c>
      <c r="AM1346" s="4">
        <v>24</v>
      </c>
      <c r="AN1346" s="4">
        <v>95</v>
      </c>
    </row>
    <row r="1347" spans="8:40" x14ac:dyDescent="0.3">
      <c r="H1347" s="4">
        <v>272</v>
      </c>
      <c r="K1347" s="4">
        <v>864</v>
      </c>
      <c r="AJ1347" s="4" t="s">
        <v>21</v>
      </c>
      <c r="AL1347" s="4">
        <v>423</v>
      </c>
      <c r="AM1347" s="4">
        <v>230</v>
      </c>
      <c r="AN1347" s="4">
        <v>57</v>
      </c>
    </row>
    <row r="1348" spans="8:40" x14ac:dyDescent="0.3">
      <c r="H1348" s="4">
        <v>156</v>
      </c>
      <c r="K1348" s="4">
        <v>442</v>
      </c>
      <c r="AJ1348" s="4" t="s">
        <v>26</v>
      </c>
      <c r="AL1348" s="4">
        <v>134</v>
      </c>
      <c r="AM1348" s="4">
        <v>84</v>
      </c>
      <c r="AN1348" s="4">
        <v>350</v>
      </c>
    </row>
    <row r="1349" spans="8:40" x14ac:dyDescent="0.3">
      <c r="H1349" s="4">
        <v>0</v>
      </c>
      <c r="K1349" s="4">
        <v>422</v>
      </c>
      <c r="AJ1349" s="4" t="s">
        <v>47</v>
      </c>
      <c r="AL1349" s="4">
        <v>111</v>
      </c>
      <c r="AM1349" s="4">
        <v>27</v>
      </c>
      <c r="AN1349" s="4">
        <v>153</v>
      </c>
    </row>
    <row r="1350" spans="8:40" x14ac:dyDescent="0.3">
      <c r="H1350" s="4">
        <v>455</v>
      </c>
      <c r="K1350" s="4">
        <v>2107</v>
      </c>
      <c r="AJ1350" s="4" t="s">
        <v>48</v>
      </c>
      <c r="AL1350" s="4">
        <v>50</v>
      </c>
      <c r="AM1350" s="4">
        <v>57</v>
      </c>
      <c r="AN1350" s="4">
        <v>106</v>
      </c>
    </row>
    <row r="1351" spans="8:40" x14ac:dyDescent="0.3">
      <c r="H1351" s="4">
        <v>245</v>
      </c>
      <c r="K1351" s="4">
        <v>860</v>
      </c>
      <c r="AJ1351" s="4" t="s">
        <v>49</v>
      </c>
      <c r="AL1351" s="4">
        <v>27</v>
      </c>
      <c r="AM1351" s="4">
        <v>230</v>
      </c>
      <c r="AN1351" s="4">
        <v>47</v>
      </c>
    </row>
    <row r="1352" spans="8:40" x14ac:dyDescent="0.3">
      <c r="H1352" s="4">
        <v>210</v>
      </c>
      <c r="K1352" s="4">
        <v>441</v>
      </c>
      <c r="AJ1352" s="4" t="s">
        <v>50</v>
      </c>
      <c r="AL1352" s="4">
        <v>23</v>
      </c>
      <c r="AM1352" s="4">
        <v>78</v>
      </c>
      <c r="AN1352" s="4">
        <v>0</v>
      </c>
    </row>
    <row r="1353" spans="8:40" x14ac:dyDescent="0.3">
      <c r="H1353" s="4">
        <v>0</v>
      </c>
      <c r="K1353" s="4">
        <v>419</v>
      </c>
      <c r="AJ1353" s="4">
        <v>314</v>
      </c>
      <c r="AL1353" s="4">
        <v>111</v>
      </c>
      <c r="AM1353" s="4">
        <v>42</v>
      </c>
      <c r="AN1353" s="4">
        <v>353</v>
      </c>
    </row>
    <row r="1354" spans="8:40" x14ac:dyDescent="0.3">
      <c r="H1354" s="4">
        <v>453</v>
      </c>
      <c r="K1354" s="4">
        <v>2663</v>
      </c>
      <c r="AJ1354" s="4">
        <v>112</v>
      </c>
      <c r="AL1354" s="4">
        <v>50</v>
      </c>
      <c r="AM1354" s="4">
        <v>36</v>
      </c>
      <c r="AN1354" s="4">
        <v>254</v>
      </c>
    </row>
    <row r="1355" spans="8:40" x14ac:dyDescent="0.3">
      <c r="H1355" s="4">
        <v>239</v>
      </c>
      <c r="K1355" s="4">
        <v>994</v>
      </c>
      <c r="AJ1355" s="4">
        <v>49</v>
      </c>
      <c r="AL1355" s="4">
        <v>32</v>
      </c>
      <c r="AM1355" s="4">
        <v>72</v>
      </c>
      <c r="AN1355" s="4">
        <v>99</v>
      </c>
    </row>
    <row r="1356" spans="8:40" x14ac:dyDescent="0.3">
      <c r="H1356" s="4">
        <v>214</v>
      </c>
      <c r="K1356" s="4">
        <v>600</v>
      </c>
      <c r="AJ1356" s="4">
        <v>63</v>
      </c>
      <c r="AL1356" s="4">
        <v>18</v>
      </c>
      <c r="AM1356" s="4">
        <v>32</v>
      </c>
      <c r="AN1356" s="4">
        <v>0</v>
      </c>
    </row>
    <row r="1357" spans="8:40" x14ac:dyDescent="0.3">
      <c r="H1357" s="4">
        <v>12894</v>
      </c>
      <c r="K1357" s="4">
        <v>394</v>
      </c>
      <c r="AJ1357" s="4">
        <v>0</v>
      </c>
      <c r="AL1357" s="4">
        <v>865</v>
      </c>
      <c r="AM1357" s="4">
        <v>12</v>
      </c>
      <c r="AN1357" s="4">
        <v>312</v>
      </c>
    </row>
    <row r="1358" spans="8:40" x14ac:dyDescent="0.3">
      <c r="H1358" s="4">
        <v>6604</v>
      </c>
      <c r="K1358" s="4">
        <v>2663</v>
      </c>
      <c r="AJ1358" s="4">
        <v>314</v>
      </c>
      <c r="AL1358" s="4">
        <v>311</v>
      </c>
      <c r="AM1358" s="4">
        <v>20</v>
      </c>
      <c r="AN1358" s="4">
        <v>232</v>
      </c>
    </row>
    <row r="1359" spans="8:40" x14ac:dyDescent="0.3">
      <c r="H1359" s="4">
        <v>3813</v>
      </c>
      <c r="K1359" s="4">
        <v>989</v>
      </c>
      <c r="AJ1359" s="4">
        <v>110</v>
      </c>
      <c r="AL1359" s="4">
        <v>107</v>
      </c>
      <c r="AM1359" s="4">
        <v>72</v>
      </c>
      <c r="AN1359" s="4">
        <v>80</v>
      </c>
    </row>
    <row r="1360" spans="8:40" x14ac:dyDescent="0.3">
      <c r="H1360" s="4">
        <v>2791</v>
      </c>
      <c r="K1360" s="4">
        <v>587</v>
      </c>
      <c r="AJ1360" s="4">
        <v>60</v>
      </c>
      <c r="AL1360" s="4">
        <v>204</v>
      </c>
      <c r="AM1360" s="4">
        <v>32</v>
      </c>
      <c r="AN1360" s="4">
        <v>0</v>
      </c>
    </row>
    <row r="1361" spans="8:40" x14ac:dyDescent="0.3">
      <c r="H1361" s="4">
        <v>12894</v>
      </c>
      <c r="K1361" s="4">
        <v>402</v>
      </c>
      <c r="AJ1361" s="4">
        <v>50</v>
      </c>
      <c r="AL1361" s="4">
        <v>865</v>
      </c>
      <c r="AM1361" s="4">
        <v>16</v>
      </c>
      <c r="AN1361" s="4">
        <v>169</v>
      </c>
    </row>
    <row r="1362" spans="8:40" x14ac:dyDescent="0.3">
      <c r="H1362" s="4">
        <v>6566</v>
      </c>
      <c r="K1362" s="4">
        <v>2586</v>
      </c>
      <c r="AJ1362" s="4">
        <v>174</v>
      </c>
      <c r="AL1362" s="4">
        <v>288</v>
      </c>
      <c r="AM1362" s="4">
        <v>16</v>
      </c>
      <c r="AN1362" s="4">
        <v>111</v>
      </c>
    </row>
    <row r="1363" spans="8:40" x14ac:dyDescent="0.3">
      <c r="H1363" s="4">
        <v>3789</v>
      </c>
      <c r="K1363" s="4">
        <v>1039</v>
      </c>
      <c r="AJ1363" s="4">
        <v>88</v>
      </c>
      <c r="AL1363" s="4">
        <v>175</v>
      </c>
      <c r="AM1363" s="4">
        <v>828</v>
      </c>
      <c r="AN1363" s="4">
        <v>58</v>
      </c>
    </row>
    <row r="1364" spans="8:40" x14ac:dyDescent="0.3">
      <c r="H1364" s="4">
        <v>2777</v>
      </c>
      <c r="K1364" s="4">
        <v>609</v>
      </c>
      <c r="AJ1364" s="4">
        <v>47</v>
      </c>
      <c r="AL1364" s="4">
        <v>113</v>
      </c>
      <c r="AM1364" s="4">
        <v>235</v>
      </c>
      <c r="AN1364" s="4">
        <v>0</v>
      </c>
    </row>
    <row r="1365" spans="8:40" ht="18" x14ac:dyDescent="0.35">
      <c r="H1365" s="1" t="s">
        <v>0</v>
      </c>
      <c r="K1365" s="4">
        <v>430</v>
      </c>
      <c r="AJ1365" s="4">
        <v>41</v>
      </c>
      <c r="AL1365" s="4">
        <v>144</v>
      </c>
      <c r="AM1365" s="4">
        <v>73</v>
      </c>
      <c r="AN1365" s="4">
        <v>105</v>
      </c>
    </row>
    <row r="1366" spans="8:40" ht="18" x14ac:dyDescent="0.35">
      <c r="H1366" s="2">
        <v>41219</v>
      </c>
      <c r="K1366" s="4">
        <v>2586</v>
      </c>
      <c r="AJ1366" s="4">
        <v>0</v>
      </c>
      <c r="AL1366" s="4">
        <v>40</v>
      </c>
      <c r="AM1366" s="4">
        <v>162</v>
      </c>
      <c r="AN1366" s="4">
        <v>76</v>
      </c>
    </row>
    <row r="1367" spans="8:40" ht="18" x14ac:dyDescent="0.35">
      <c r="H1367" s="1" t="s">
        <v>1</v>
      </c>
      <c r="K1367" s="4">
        <v>1031</v>
      </c>
      <c r="AJ1367" s="4">
        <v>174</v>
      </c>
      <c r="AL1367" s="4">
        <v>9</v>
      </c>
      <c r="AM1367" s="4">
        <v>828</v>
      </c>
      <c r="AN1367" s="4">
        <v>29</v>
      </c>
    </row>
    <row r="1368" spans="8:40" x14ac:dyDescent="0.3">
      <c r="H1368" s="3" t="s">
        <v>2</v>
      </c>
      <c r="K1368" s="4">
        <v>619</v>
      </c>
      <c r="AJ1368" s="4">
        <v>89</v>
      </c>
      <c r="AL1368" s="4">
        <v>31</v>
      </c>
      <c r="AM1368" s="4">
        <v>217</v>
      </c>
      <c r="AN1368" s="4">
        <v>0</v>
      </c>
    </row>
    <row r="1369" spans="8:40" x14ac:dyDescent="0.3">
      <c r="H1369" s="3" t="s">
        <v>315</v>
      </c>
      <c r="K1369" s="4">
        <v>412</v>
      </c>
      <c r="AJ1369" s="4">
        <v>49</v>
      </c>
      <c r="AL1369" s="4">
        <v>144</v>
      </c>
      <c r="AM1369" s="4">
        <v>94</v>
      </c>
      <c r="AN1369" s="4">
        <v>3</v>
      </c>
    </row>
    <row r="1370" spans="8:40" x14ac:dyDescent="0.3">
      <c r="H1370" s="3" t="s">
        <v>301</v>
      </c>
      <c r="K1370" s="4">
        <v>0</v>
      </c>
      <c r="AJ1370" s="4">
        <v>40</v>
      </c>
      <c r="AL1370" s="4">
        <v>41</v>
      </c>
      <c r="AM1370" s="4">
        <v>123</v>
      </c>
      <c r="AN1370" s="4">
        <v>3</v>
      </c>
    </row>
    <row r="1371" spans="8:40" x14ac:dyDescent="0.3">
      <c r="H1371" s="4" t="s">
        <v>5</v>
      </c>
      <c r="K1371" s="4">
        <v>1263</v>
      </c>
      <c r="AJ1371" s="4">
        <v>143</v>
      </c>
      <c r="AL1371" s="4">
        <v>22</v>
      </c>
      <c r="AM1371" s="4">
        <v>112</v>
      </c>
      <c r="AN1371" s="4">
        <v>0</v>
      </c>
    </row>
    <row r="1372" spans="8:40" x14ac:dyDescent="0.3">
      <c r="H1372" s="4" t="s">
        <v>316</v>
      </c>
      <c r="K1372" s="4">
        <v>769</v>
      </c>
      <c r="AJ1372" s="4">
        <v>47</v>
      </c>
      <c r="AL1372" s="4">
        <v>19</v>
      </c>
      <c r="AM1372" s="4">
        <v>34</v>
      </c>
      <c r="AN1372" s="4">
        <v>0</v>
      </c>
    </row>
    <row r="1373" spans="8:40" x14ac:dyDescent="0.3">
      <c r="H1373" s="4" t="s">
        <v>11</v>
      </c>
      <c r="K1373" s="4">
        <v>494</v>
      </c>
      <c r="AJ1373" s="4">
        <v>9</v>
      </c>
      <c r="AL1373" s="4">
        <v>283</v>
      </c>
      <c r="AM1373" s="4">
        <v>12</v>
      </c>
      <c r="AN1373" s="4">
        <v>3</v>
      </c>
    </row>
    <row r="1374" spans="8:40" x14ac:dyDescent="0.3">
      <c r="H1374" s="4" t="s">
        <v>317</v>
      </c>
      <c r="K1374" s="4">
        <v>0</v>
      </c>
      <c r="AJ1374" s="4">
        <v>38</v>
      </c>
      <c r="AL1374" s="4">
        <v>109</v>
      </c>
      <c r="AM1374" s="4">
        <v>22</v>
      </c>
      <c r="AN1374" s="4">
        <v>3</v>
      </c>
    </row>
    <row r="1375" spans="8:40" x14ac:dyDescent="0.3">
      <c r="H1375" s="4" t="s">
        <v>318</v>
      </c>
      <c r="K1375" s="4">
        <v>1263</v>
      </c>
      <c r="AJ1375" s="4">
        <v>0</v>
      </c>
      <c r="AL1375" s="4">
        <v>35</v>
      </c>
      <c r="AM1375" s="4">
        <v>112</v>
      </c>
      <c r="AN1375" s="4">
        <v>0</v>
      </c>
    </row>
    <row r="1376" spans="8:40" x14ac:dyDescent="0.3">
      <c r="H1376" s="4" t="s">
        <v>319</v>
      </c>
      <c r="K1376" s="4">
        <v>776</v>
      </c>
      <c r="AJ1376" s="4">
        <v>143</v>
      </c>
      <c r="AL1376" s="4">
        <v>74</v>
      </c>
      <c r="AM1376" s="4">
        <v>33</v>
      </c>
      <c r="AN1376" s="4">
        <v>8768</v>
      </c>
    </row>
    <row r="1377" spans="8:40" x14ac:dyDescent="0.3">
      <c r="H1377" s="4" t="s">
        <v>320</v>
      </c>
      <c r="K1377" s="4">
        <v>487</v>
      </c>
      <c r="AJ1377" s="4">
        <v>45</v>
      </c>
      <c r="AL1377" s="4">
        <v>283</v>
      </c>
      <c r="AM1377" s="4">
        <v>23</v>
      </c>
      <c r="AN1377" s="4">
        <v>3842</v>
      </c>
    </row>
    <row r="1378" spans="8:40" x14ac:dyDescent="0.3">
      <c r="H1378" s="4" t="s">
        <v>321</v>
      </c>
      <c r="K1378" s="4">
        <v>0</v>
      </c>
      <c r="AJ1378" s="4">
        <v>35</v>
      </c>
      <c r="AL1378" s="4">
        <v>105</v>
      </c>
      <c r="AM1378" s="4">
        <v>10</v>
      </c>
      <c r="AN1378" s="4">
        <v>2596</v>
      </c>
    </row>
    <row r="1379" spans="8:40" x14ac:dyDescent="0.3">
      <c r="H1379" s="4">
        <v>2</v>
      </c>
      <c r="K1379" s="4">
        <v>233</v>
      </c>
      <c r="AJ1379" s="4">
        <v>10</v>
      </c>
      <c r="AL1379" s="4">
        <v>62</v>
      </c>
      <c r="AM1379" s="4">
        <v>231</v>
      </c>
      <c r="AN1379" s="4">
        <v>1246</v>
      </c>
    </row>
    <row r="1380" spans="8:40" x14ac:dyDescent="0.3">
      <c r="H1380" s="4" t="s">
        <v>322</v>
      </c>
      <c r="K1380" s="4">
        <v>131</v>
      </c>
      <c r="AJ1380" s="4">
        <v>342</v>
      </c>
      <c r="AL1380" s="4">
        <v>43</v>
      </c>
      <c r="AM1380" s="4">
        <v>84</v>
      </c>
      <c r="AN1380" s="4">
        <v>8768</v>
      </c>
    </row>
    <row r="1381" spans="8:40" x14ac:dyDescent="0.3">
      <c r="H1381" s="4" t="s">
        <v>9</v>
      </c>
      <c r="K1381" s="4">
        <v>102</v>
      </c>
      <c r="AJ1381" s="4">
        <v>133</v>
      </c>
      <c r="AL1381" s="4">
        <v>136</v>
      </c>
      <c r="AM1381" s="4">
        <v>17</v>
      </c>
      <c r="AN1381" s="4">
        <v>3782</v>
      </c>
    </row>
    <row r="1382" spans="8:40" x14ac:dyDescent="0.3">
      <c r="H1382" s="4" t="s">
        <v>323</v>
      </c>
      <c r="K1382" s="4">
        <v>0</v>
      </c>
      <c r="AJ1382" s="4">
        <v>97</v>
      </c>
      <c r="AL1382" s="4">
        <v>52</v>
      </c>
      <c r="AM1382" s="4">
        <v>67</v>
      </c>
      <c r="AN1382" s="4">
        <v>2761</v>
      </c>
    </row>
    <row r="1383" spans="8:40" x14ac:dyDescent="0.3">
      <c r="H1383" s="4" t="s">
        <v>9</v>
      </c>
      <c r="K1383" s="4">
        <v>234</v>
      </c>
      <c r="AJ1383" s="4">
        <v>36</v>
      </c>
      <c r="AL1383" s="4">
        <v>29</v>
      </c>
      <c r="AM1383" s="4">
        <v>231</v>
      </c>
      <c r="AN1383" s="4">
        <v>1021</v>
      </c>
    </row>
    <row r="1384" spans="8:40" x14ac:dyDescent="0.3">
      <c r="H1384" s="4" t="s">
        <v>324</v>
      </c>
      <c r="K1384" s="4">
        <v>124</v>
      </c>
      <c r="AJ1384" s="4">
        <v>0</v>
      </c>
      <c r="AL1384" s="4">
        <v>23</v>
      </c>
      <c r="AM1384" s="4">
        <v>78</v>
      </c>
    </row>
    <row r="1385" spans="8:40" x14ac:dyDescent="0.3">
      <c r="H1385" s="4" t="s">
        <v>17</v>
      </c>
      <c r="K1385" s="4">
        <v>110</v>
      </c>
      <c r="AJ1385" s="4">
        <v>342</v>
      </c>
      <c r="AL1385" s="4">
        <v>136</v>
      </c>
      <c r="AM1385" s="4">
        <v>39</v>
      </c>
    </row>
    <row r="1386" spans="8:40" x14ac:dyDescent="0.3">
      <c r="H1386" s="4" t="s">
        <v>325</v>
      </c>
      <c r="K1386" s="4">
        <v>0</v>
      </c>
      <c r="AJ1386" s="4">
        <v>134</v>
      </c>
      <c r="AL1386" s="4">
        <v>54</v>
      </c>
      <c r="AM1386" s="4">
        <v>39</v>
      </c>
    </row>
    <row r="1387" spans="8:40" x14ac:dyDescent="0.3">
      <c r="H1387" s="4" t="s">
        <v>326</v>
      </c>
      <c r="K1387" s="4">
        <v>412</v>
      </c>
      <c r="AJ1387" s="4">
        <v>79</v>
      </c>
      <c r="AL1387" s="4">
        <v>45</v>
      </c>
      <c r="AM1387" s="4">
        <v>505</v>
      </c>
    </row>
    <row r="1388" spans="8:40" x14ac:dyDescent="0.3">
      <c r="H1388" s="4" t="s">
        <v>327</v>
      </c>
      <c r="K1388" s="4">
        <v>229</v>
      </c>
      <c r="AJ1388" s="4">
        <v>55</v>
      </c>
      <c r="AL1388" s="4">
        <v>9</v>
      </c>
      <c r="AM1388" s="4">
        <v>180</v>
      </c>
    </row>
    <row r="1389" spans="8:40" x14ac:dyDescent="0.3">
      <c r="H1389" s="4" t="s">
        <v>17</v>
      </c>
      <c r="K1389" s="4">
        <v>183</v>
      </c>
      <c r="AJ1389" s="4">
        <v>60</v>
      </c>
      <c r="AL1389" s="4">
        <v>596</v>
      </c>
      <c r="AM1389" s="4">
        <v>94</v>
      </c>
    </row>
    <row r="1390" spans="8:40" x14ac:dyDescent="0.3">
      <c r="H1390" s="4" t="s">
        <v>328</v>
      </c>
      <c r="K1390" s="4">
        <v>0</v>
      </c>
      <c r="AJ1390" s="4">
        <v>22</v>
      </c>
      <c r="AL1390" s="4">
        <v>263</v>
      </c>
      <c r="AM1390" s="4">
        <v>86</v>
      </c>
    </row>
    <row r="1391" spans="8:40" x14ac:dyDescent="0.3">
      <c r="H1391" s="4" t="s">
        <v>19</v>
      </c>
      <c r="K1391" s="4">
        <v>408</v>
      </c>
      <c r="AJ1391" s="4">
        <v>18</v>
      </c>
      <c r="AL1391" s="4">
        <v>94</v>
      </c>
      <c r="AM1391" s="4">
        <v>505</v>
      </c>
    </row>
    <row r="1392" spans="8:40" x14ac:dyDescent="0.3">
      <c r="H1392" s="4" t="s">
        <v>20</v>
      </c>
      <c r="K1392" s="4">
        <v>227</v>
      </c>
      <c r="AJ1392" s="4">
        <v>3</v>
      </c>
      <c r="AL1392" s="4">
        <v>169</v>
      </c>
      <c r="AM1392" s="4">
        <v>171</v>
      </c>
    </row>
    <row r="1393" spans="8:39" x14ac:dyDescent="0.3">
      <c r="H1393" s="4" t="s">
        <v>21</v>
      </c>
      <c r="K1393" s="4">
        <v>181</v>
      </c>
      <c r="AJ1393" s="4">
        <v>1</v>
      </c>
      <c r="AL1393" s="4">
        <v>596</v>
      </c>
      <c r="AM1393" s="4">
        <v>115</v>
      </c>
    </row>
    <row r="1394" spans="8:39" x14ac:dyDescent="0.3">
      <c r="H1394" s="4" t="s">
        <v>26</v>
      </c>
      <c r="K1394" s="4">
        <v>12941</v>
      </c>
      <c r="AJ1394" s="4">
        <v>60</v>
      </c>
      <c r="AL1394" s="4">
        <v>251</v>
      </c>
      <c r="AM1394" s="4">
        <v>56</v>
      </c>
    </row>
    <row r="1395" spans="8:39" x14ac:dyDescent="0.3">
      <c r="H1395" s="4" t="s">
        <v>47</v>
      </c>
      <c r="K1395" s="4">
        <v>6949</v>
      </c>
      <c r="AJ1395" s="4">
        <v>21</v>
      </c>
      <c r="AL1395" s="4">
        <v>142</v>
      </c>
      <c r="AM1395" s="4">
        <v>272</v>
      </c>
    </row>
    <row r="1396" spans="8:39" x14ac:dyDescent="0.3">
      <c r="H1396" s="4" t="s">
        <v>48</v>
      </c>
      <c r="K1396" s="4">
        <v>3934</v>
      </c>
      <c r="AJ1396" s="4">
        <v>12</v>
      </c>
      <c r="AL1396" s="4">
        <v>109</v>
      </c>
      <c r="AM1396" s="4">
        <v>101</v>
      </c>
    </row>
    <row r="1397" spans="8:39" x14ac:dyDescent="0.3">
      <c r="H1397" s="4" t="s">
        <v>49</v>
      </c>
      <c r="K1397" s="4">
        <v>3015</v>
      </c>
      <c r="AJ1397" s="4">
        <v>9</v>
      </c>
      <c r="AL1397" s="4">
        <v>70</v>
      </c>
      <c r="AM1397" s="4">
        <v>40</v>
      </c>
    </row>
    <row r="1398" spans="8:39" x14ac:dyDescent="0.3">
      <c r="H1398" s="4" t="s">
        <v>228</v>
      </c>
      <c r="K1398" s="4">
        <v>12941</v>
      </c>
      <c r="AJ1398" s="4">
        <v>133</v>
      </c>
      <c r="AL1398" s="4">
        <v>41</v>
      </c>
      <c r="AM1398" s="4">
        <v>61</v>
      </c>
    </row>
    <row r="1399" spans="8:39" x14ac:dyDescent="0.3">
      <c r="H1399" s="4" t="s">
        <v>21</v>
      </c>
      <c r="K1399" s="4">
        <v>6921</v>
      </c>
      <c r="AJ1399" s="4">
        <v>50</v>
      </c>
      <c r="AL1399" s="4">
        <v>17</v>
      </c>
      <c r="AM1399" s="4">
        <v>272</v>
      </c>
    </row>
    <row r="1400" spans="8:39" x14ac:dyDescent="0.3">
      <c r="H1400" s="4" t="s">
        <v>26</v>
      </c>
      <c r="K1400" s="4">
        <v>3907</v>
      </c>
      <c r="AJ1400" s="4">
        <v>31</v>
      </c>
      <c r="AL1400" s="4">
        <v>24</v>
      </c>
      <c r="AM1400" s="4">
        <v>95</v>
      </c>
    </row>
    <row r="1401" spans="8:39" x14ac:dyDescent="0.3">
      <c r="H1401" s="4" t="s">
        <v>47</v>
      </c>
      <c r="K1401" s="4">
        <v>3014</v>
      </c>
      <c r="AJ1401" s="4">
        <v>19</v>
      </c>
      <c r="AL1401" s="4">
        <v>70</v>
      </c>
      <c r="AM1401" s="4">
        <v>45</v>
      </c>
    </row>
    <row r="1402" spans="8:39" ht="18" x14ac:dyDescent="0.35">
      <c r="H1402" s="4" t="s">
        <v>48</v>
      </c>
      <c r="K1402" s="1" t="s">
        <v>0</v>
      </c>
      <c r="AJ1402" s="4">
        <v>0</v>
      </c>
      <c r="AL1402" s="4">
        <v>41</v>
      </c>
      <c r="AM1402" s="4">
        <v>50</v>
      </c>
    </row>
    <row r="1403" spans="8:39" ht="18" x14ac:dyDescent="0.35">
      <c r="H1403" s="4" t="s">
        <v>49</v>
      </c>
      <c r="K1403" s="2">
        <v>41219</v>
      </c>
      <c r="AJ1403" s="4">
        <v>133</v>
      </c>
      <c r="AL1403" s="4">
        <v>16</v>
      </c>
      <c r="AM1403" s="4">
        <v>248</v>
      </c>
    </row>
    <row r="1404" spans="8:39" ht="18" x14ac:dyDescent="0.35">
      <c r="H1404" s="4" t="s">
        <v>230</v>
      </c>
      <c r="K1404" s="1" t="s">
        <v>1</v>
      </c>
      <c r="AJ1404" s="4">
        <v>50</v>
      </c>
      <c r="AL1404" s="4">
        <v>25</v>
      </c>
      <c r="AM1404" s="4">
        <v>170</v>
      </c>
    </row>
    <row r="1405" spans="8:39" x14ac:dyDescent="0.3">
      <c r="H1405" s="4">
        <v>1793</v>
      </c>
      <c r="K1405" s="3" t="s">
        <v>2</v>
      </c>
      <c r="AJ1405" s="4">
        <v>40</v>
      </c>
      <c r="AL1405" s="4">
        <v>128</v>
      </c>
      <c r="AM1405" s="4">
        <v>69</v>
      </c>
    </row>
    <row r="1406" spans="8:39" x14ac:dyDescent="0.3">
      <c r="H1406" s="4">
        <v>651</v>
      </c>
      <c r="K1406" s="3" t="s">
        <v>412</v>
      </c>
      <c r="AJ1406" s="4">
        <v>10</v>
      </c>
      <c r="AL1406" s="4">
        <v>42</v>
      </c>
      <c r="AM1406" s="4">
        <v>101</v>
      </c>
    </row>
    <row r="1407" spans="8:39" x14ac:dyDescent="0.3">
      <c r="H1407" s="4">
        <v>401</v>
      </c>
      <c r="K1407" s="3" t="s">
        <v>301</v>
      </c>
      <c r="AJ1407" s="4">
        <v>239</v>
      </c>
      <c r="AL1407" s="4">
        <v>21</v>
      </c>
      <c r="AM1407" s="4">
        <v>248</v>
      </c>
    </row>
    <row r="1408" spans="8:39" x14ac:dyDescent="0.3">
      <c r="H1408" s="4">
        <v>250</v>
      </c>
      <c r="K1408" s="4" t="s">
        <v>5</v>
      </c>
      <c r="AJ1408" s="4">
        <v>95</v>
      </c>
      <c r="AL1408" s="4">
        <v>21</v>
      </c>
      <c r="AM1408" s="4">
        <v>158</v>
      </c>
    </row>
    <row r="1409" spans="8:39" x14ac:dyDescent="0.3">
      <c r="H1409" s="4">
        <v>1793</v>
      </c>
      <c r="K1409" s="4" t="s">
        <v>413</v>
      </c>
      <c r="AJ1409" s="4">
        <v>55</v>
      </c>
      <c r="AL1409" s="4">
        <v>128</v>
      </c>
      <c r="AM1409" s="4">
        <v>111</v>
      </c>
    </row>
    <row r="1410" spans="8:39" x14ac:dyDescent="0.3">
      <c r="H1410" s="4">
        <v>651</v>
      </c>
      <c r="K1410" s="4" t="s">
        <v>414</v>
      </c>
      <c r="AJ1410" s="4">
        <v>40</v>
      </c>
      <c r="AL1410" s="4">
        <v>42</v>
      </c>
      <c r="AM1410" s="4">
        <v>47</v>
      </c>
    </row>
    <row r="1411" spans="8:39" x14ac:dyDescent="0.3">
      <c r="H1411" s="4">
        <v>401</v>
      </c>
      <c r="K1411" s="4" t="s">
        <v>415</v>
      </c>
      <c r="AJ1411" s="4">
        <v>0</v>
      </c>
      <c r="AL1411" s="4">
        <v>22</v>
      </c>
      <c r="AM1411" s="4">
        <v>60</v>
      </c>
    </row>
    <row r="1412" spans="8:39" x14ac:dyDescent="0.3">
      <c r="H1412" s="4">
        <v>250</v>
      </c>
      <c r="K1412" s="4" t="s">
        <v>416</v>
      </c>
      <c r="AJ1412" s="4">
        <v>239</v>
      </c>
      <c r="AL1412" s="4">
        <v>20</v>
      </c>
      <c r="AM1412" s="4">
        <v>41</v>
      </c>
    </row>
    <row r="1413" spans="8:39" x14ac:dyDescent="0.3">
      <c r="H1413" s="4">
        <v>1641</v>
      </c>
      <c r="K1413" s="4" t="s">
        <v>17</v>
      </c>
      <c r="AJ1413" s="4">
        <v>95</v>
      </c>
      <c r="AL1413" s="4">
        <v>187</v>
      </c>
      <c r="AM1413" s="4">
        <v>34</v>
      </c>
    </row>
    <row r="1414" spans="8:39" x14ac:dyDescent="0.3">
      <c r="H1414" s="4">
        <v>627</v>
      </c>
      <c r="K1414" s="4" t="s">
        <v>417</v>
      </c>
      <c r="AJ1414" s="4">
        <v>66</v>
      </c>
      <c r="AL1414" s="4">
        <v>78</v>
      </c>
      <c r="AM1414" s="4">
        <v>7</v>
      </c>
    </row>
    <row r="1415" spans="8:39" x14ac:dyDescent="0.3">
      <c r="H1415" s="4">
        <v>392</v>
      </c>
      <c r="K1415" s="4" t="s">
        <v>418</v>
      </c>
      <c r="AJ1415" s="4">
        <v>29</v>
      </c>
      <c r="AL1415" s="4">
        <v>32</v>
      </c>
      <c r="AM1415" s="4">
        <v>60</v>
      </c>
    </row>
    <row r="1416" spans="8:39" x14ac:dyDescent="0.3">
      <c r="H1416" s="4">
        <v>235</v>
      </c>
      <c r="K1416" s="4" t="s">
        <v>419</v>
      </c>
      <c r="AJ1416" s="4">
        <v>64</v>
      </c>
      <c r="AL1416" s="4">
        <v>46</v>
      </c>
      <c r="AM1416" s="4">
        <v>41</v>
      </c>
    </row>
    <row r="1417" spans="8:39" x14ac:dyDescent="0.3">
      <c r="H1417" s="4">
        <v>1641</v>
      </c>
      <c r="K1417" s="4" t="s">
        <v>420</v>
      </c>
      <c r="AJ1417" s="4">
        <v>23</v>
      </c>
      <c r="AL1417" s="4">
        <v>187</v>
      </c>
      <c r="AM1417" s="4">
        <v>28</v>
      </c>
    </row>
    <row r="1418" spans="8:39" x14ac:dyDescent="0.3">
      <c r="H1418" s="4">
        <v>629</v>
      </c>
      <c r="K1418" s="4" t="s">
        <v>421</v>
      </c>
      <c r="AJ1418" s="4">
        <v>18</v>
      </c>
      <c r="AL1418" s="4">
        <v>77</v>
      </c>
      <c r="AM1418" s="4">
        <v>13</v>
      </c>
    </row>
    <row r="1419" spans="8:39" x14ac:dyDescent="0.3">
      <c r="H1419" s="4">
        <v>397</v>
      </c>
      <c r="K1419" s="4" t="s">
        <v>17</v>
      </c>
      <c r="AJ1419" s="4">
        <v>5</v>
      </c>
      <c r="AL1419" s="4">
        <v>43</v>
      </c>
      <c r="AM1419" s="4">
        <v>173</v>
      </c>
    </row>
    <row r="1420" spans="8:39" x14ac:dyDescent="0.3">
      <c r="H1420" s="4">
        <v>232</v>
      </c>
      <c r="K1420" s="4" t="s">
        <v>422</v>
      </c>
      <c r="AJ1420" s="4">
        <v>0</v>
      </c>
      <c r="AL1420" s="4">
        <v>34</v>
      </c>
      <c r="AM1420" s="4">
        <v>93</v>
      </c>
    </row>
    <row r="1421" spans="8:39" x14ac:dyDescent="0.3">
      <c r="H1421" s="4">
        <v>1219</v>
      </c>
      <c r="K1421" s="4" t="s">
        <v>19</v>
      </c>
      <c r="AJ1421" s="4">
        <v>64</v>
      </c>
      <c r="AL1421" s="4">
        <v>41</v>
      </c>
      <c r="AM1421" s="4">
        <v>37</v>
      </c>
    </row>
    <row r="1422" spans="8:39" x14ac:dyDescent="0.3">
      <c r="H1422" s="4">
        <v>452</v>
      </c>
      <c r="K1422" s="4" t="s">
        <v>20</v>
      </c>
      <c r="AJ1422" s="4">
        <v>23</v>
      </c>
      <c r="AL1422" s="4">
        <v>12</v>
      </c>
      <c r="AM1422" s="4">
        <v>56</v>
      </c>
    </row>
    <row r="1423" spans="8:39" x14ac:dyDescent="0.3">
      <c r="H1423" s="4">
        <v>260</v>
      </c>
      <c r="K1423" s="4" t="s">
        <v>21</v>
      </c>
      <c r="AJ1423" s="4">
        <v>16</v>
      </c>
      <c r="AL1423" s="4">
        <v>5</v>
      </c>
      <c r="AM1423" s="4">
        <v>173</v>
      </c>
    </row>
    <row r="1424" spans="8:39" x14ac:dyDescent="0.3">
      <c r="H1424" s="4">
        <v>192</v>
      </c>
      <c r="K1424" s="4" t="s">
        <v>26</v>
      </c>
      <c r="AJ1424" s="4">
        <v>7</v>
      </c>
      <c r="AL1424" s="4">
        <v>7</v>
      </c>
      <c r="AM1424" s="4">
        <v>95</v>
      </c>
    </row>
    <row r="1425" spans="8:39" x14ac:dyDescent="0.3">
      <c r="H1425" s="4">
        <v>1219</v>
      </c>
      <c r="K1425" s="4" t="s">
        <v>47</v>
      </c>
      <c r="AJ1425" s="4">
        <v>70</v>
      </c>
      <c r="AL1425" s="4">
        <v>41</v>
      </c>
      <c r="AM1425" s="4">
        <v>65</v>
      </c>
    </row>
    <row r="1426" spans="8:39" x14ac:dyDescent="0.3">
      <c r="H1426" s="4">
        <v>451</v>
      </c>
      <c r="K1426" s="4" t="s">
        <v>48</v>
      </c>
      <c r="AJ1426" s="4">
        <v>32</v>
      </c>
      <c r="AL1426" s="4">
        <v>12</v>
      </c>
      <c r="AM1426" s="4">
        <v>30</v>
      </c>
    </row>
    <row r="1427" spans="8:39" x14ac:dyDescent="0.3">
      <c r="H1427" s="4">
        <v>267</v>
      </c>
      <c r="K1427" s="4" t="s">
        <v>49</v>
      </c>
      <c r="AJ1427" s="4">
        <v>20</v>
      </c>
      <c r="AL1427" s="4">
        <v>8</v>
      </c>
      <c r="AM1427" s="4">
        <v>132</v>
      </c>
    </row>
    <row r="1428" spans="8:39" x14ac:dyDescent="0.3">
      <c r="H1428" s="4">
        <v>184</v>
      </c>
      <c r="K1428" s="4" t="s">
        <v>228</v>
      </c>
      <c r="AJ1428" s="4">
        <v>12</v>
      </c>
      <c r="AL1428" s="4">
        <v>4</v>
      </c>
      <c r="AM1428" s="4">
        <v>57</v>
      </c>
    </row>
    <row r="1429" spans="8:39" x14ac:dyDescent="0.3">
      <c r="H1429" s="4">
        <v>2294</v>
      </c>
      <c r="K1429" s="4" t="s">
        <v>21</v>
      </c>
      <c r="AJ1429" s="4">
        <v>0</v>
      </c>
      <c r="AL1429" s="4">
        <v>815</v>
      </c>
      <c r="AM1429" s="4">
        <v>28</v>
      </c>
    </row>
    <row r="1430" spans="8:39" x14ac:dyDescent="0.3">
      <c r="H1430" s="4">
        <v>672</v>
      </c>
      <c r="K1430" s="4" t="s">
        <v>26</v>
      </c>
      <c r="AJ1430" s="4">
        <v>70</v>
      </c>
      <c r="AL1430" s="4">
        <v>280</v>
      </c>
      <c r="AM1430" s="4">
        <v>29</v>
      </c>
    </row>
    <row r="1431" spans="8:39" x14ac:dyDescent="0.3">
      <c r="H1431" s="4">
        <v>419</v>
      </c>
      <c r="K1431" s="4" t="s">
        <v>47</v>
      </c>
      <c r="AJ1431" s="4">
        <v>31</v>
      </c>
      <c r="AL1431" s="4">
        <v>87</v>
      </c>
      <c r="AM1431" s="4">
        <v>132</v>
      </c>
    </row>
    <row r="1432" spans="8:39" x14ac:dyDescent="0.3">
      <c r="H1432" s="4">
        <v>253</v>
      </c>
      <c r="K1432" s="4" t="s">
        <v>48</v>
      </c>
      <c r="AJ1432" s="4">
        <v>21</v>
      </c>
      <c r="AL1432" s="4">
        <v>193</v>
      </c>
      <c r="AM1432" s="4">
        <v>55</v>
      </c>
    </row>
    <row r="1433" spans="8:39" x14ac:dyDescent="0.3">
      <c r="H1433" s="4">
        <v>2294</v>
      </c>
      <c r="K1433" s="4" t="s">
        <v>49</v>
      </c>
      <c r="AJ1433" s="4">
        <v>10</v>
      </c>
      <c r="AL1433" s="4">
        <v>815</v>
      </c>
      <c r="AM1433" s="4">
        <v>36</v>
      </c>
    </row>
    <row r="1434" spans="8:39" x14ac:dyDescent="0.3">
      <c r="H1434" s="4">
        <v>673</v>
      </c>
      <c r="K1434" s="4" t="s">
        <v>230</v>
      </c>
      <c r="AJ1434" s="4">
        <v>1550</v>
      </c>
      <c r="AL1434" s="4">
        <v>255</v>
      </c>
      <c r="AM1434" s="4">
        <v>19</v>
      </c>
    </row>
    <row r="1435" spans="8:39" x14ac:dyDescent="0.3">
      <c r="H1435" s="4">
        <v>423</v>
      </c>
      <c r="K1435" s="4">
        <v>970</v>
      </c>
      <c r="AJ1435" s="4">
        <v>690</v>
      </c>
      <c r="AL1435" s="4">
        <v>181</v>
      </c>
      <c r="AM1435" s="4">
        <v>336</v>
      </c>
    </row>
    <row r="1436" spans="8:39" x14ac:dyDescent="0.3">
      <c r="H1436" s="4">
        <v>250</v>
      </c>
      <c r="K1436" s="4">
        <v>321</v>
      </c>
      <c r="AJ1436" s="4">
        <v>106</v>
      </c>
      <c r="AL1436" s="4">
        <v>74</v>
      </c>
      <c r="AM1436" s="4">
        <v>122</v>
      </c>
    </row>
    <row r="1437" spans="8:39" x14ac:dyDescent="0.3">
      <c r="H1437" s="4">
        <v>1754</v>
      </c>
      <c r="K1437" s="4">
        <v>162</v>
      </c>
      <c r="AJ1437" s="4">
        <v>582</v>
      </c>
      <c r="AL1437" s="4">
        <v>296</v>
      </c>
      <c r="AM1437" s="4">
        <v>29</v>
      </c>
    </row>
    <row r="1438" spans="8:39" x14ac:dyDescent="0.3">
      <c r="H1438" s="4">
        <v>566</v>
      </c>
      <c r="K1438" s="4">
        <v>159</v>
      </c>
      <c r="AJ1438" s="4">
        <v>2</v>
      </c>
      <c r="AL1438" s="4">
        <v>138</v>
      </c>
      <c r="AM1438" s="4">
        <v>93</v>
      </c>
    </row>
    <row r="1439" spans="8:39" x14ac:dyDescent="0.3">
      <c r="H1439" s="4">
        <v>330</v>
      </c>
      <c r="K1439" s="4">
        <v>970</v>
      </c>
      <c r="AJ1439" s="4">
        <v>1550</v>
      </c>
      <c r="AL1439" s="4">
        <v>64</v>
      </c>
      <c r="AM1439" s="4">
        <v>336</v>
      </c>
    </row>
    <row r="1440" spans="8:39" x14ac:dyDescent="0.3">
      <c r="H1440" s="4">
        <v>236</v>
      </c>
      <c r="K1440" s="4">
        <v>321</v>
      </c>
      <c r="AJ1440" s="4">
        <v>663</v>
      </c>
      <c r="AL1440" s="4">
        <v>74</v>
      </c>
      <c r="AM1440" s="4">
        <v>113</v>
      </c>
    </row>
    <row r="1441" spans="8:39" x14ac:dyDescent="0.3">
      <c r="H1441" s="4">
        <v>1754</v>
      </c>
      <c r="K1441" s="4">
        <v>165</v>
      </c>
      <c r="AJ1441" s="4">
        <v>445</v>
      </c>
      <c r="AL1441" s="4">
        <v>296</v>
      </c>
      <c r="AM1441" s="4">
        <v>58</v>
      </c>
    </row>
    <row r="1442" spans="8:39" x14ac:dyDescent="0.3">
      <c r="H1442" s="4">
        <v>562</v>
      </c>
      <c r="K1442" s="4">
        <v>156</v>
      </c>
      <c r="AJ1442" s="4">
        <v>218</v>
      </c>
      <c r="AL1442" s="4">
        <v>138</v>
      </c>
      <c r="AM1442" s="4">
        <v>55</v>
      </c>
    </row>
    <row r="1443" spans="8:39" x14ac:dyDescent="0.3">
      <c r="H1443" s="4">
        <v>333</v>
      </c>
      <c r="K1443" s="4">
        <v>1304</v>
      </c>
      <c r="AJ1443" s="4">
        <v>79</v>
      </c>
      <c r="AL1443" s="4">
        <v>98</v>
      </c>
      <c r="AM1443" s="4">
        <v>69</v>
      </c>
    </row>
    <row r="1444" spans="8:39" x14ac:dyDescent="0.3">
      <c r="H1444" s="4">
        <v>229</v>
      </c>
      <c r="K1444" s="4">
        <v>446</v>
      </c>
      <c r="AJ1444" s="4">
        <v>35</v>
      </c>
      <c r="AL1444" s="4">
        <v>40</v>
      </c>
      <c r="AM1444" s="4">
        <v>35</v>
      </c>
    </row>
    <row r="1445" spans="8:39" x14ac:dyDescent="0.3">
      <c r="H1445" s="4">
        <v>606</v>
      </c>
      <c r="K1445" s="4">
        <v>261</v>
      </c>
      <c r="AJ1445" s="4">
        <v>3</v>
      </c>
      <c r="AL1445" s="4">
        <v>414</v>
      </c>
      <c r="AM1445" s="4">
        <v>12</v>
      </c>
    </row>
    <row r="1446" spans="8:39" x14ac:dyDescent="0.3">
      <c r="H1446" s="4">
        <v>242</v>
      </c>
      <c r="K1446" s="4">
        <v>185</v>
      </c>
      <c r="AJ1446" s="4">
        <v>32</v>
      </c>
      <c r="AL1446" s="4">
        <v>170</v>
      </c>
      <c r="AM1446" s="4">
        <v>23</v>
      </c>
    </row>
    <row r="1447" spans="8:39" x14ac:dyDescent="0.3">
      <c r="H1447" s="4">
        <v>140</v>
      </c>
      <c r="K1447" s="4">
        <v>1304</v>
      </c>
      <c r="AJ1447" s="4">
        <v>0</v>
      </c>
      <c r="AL1447" s="4">
        <v>101</v>
      </c>
      <c r="AM1447" s="4">
        <v>69</v>
      </c>
    </row>
    <row r="1448" spans="8:39" x14ac:dyDescent="0.3">
      <c r="H1448" s="4">
        <v>102</v>
      </c>
      <c r="K1448" s="4">
        <v>445</v>
      </c>
      <c r="AJ1448" s="4">
        <v>79</v>
      </c>
      <c r="AL1448" s="4">
        <v>69</v>
      </c>
      <c r="AM1448" s="4">
        <v>35</v>
      </c>
    </row>
    <row r="1449" spans="8:39" x14ac:dyDescent="0.3">
      <c r="H1449" s="4">
        <v>606</v>
      </c>
      <c r="K1449" s="4">
        <v>279</v>
      </c>
      <c r="AJ1449" s="4">
        <v>34</v>
      </c>
      <c r="AL1449" s="4">
        <v>414</v>
      </c>
      <c r="AM1449" s="4">
        <v>21</v>
      </c>
    </row>
    <row r="1450" spans="8:39" x14ac:dyDescent="0.3">
      <c r="H1450" s="4">
        <v>241</v>
      </c>
      <c r="K1450" s="4">
        <v>166</v>
      </c>
      <c r="AJ1450" s="4">
        <v>16</v>
      </c>
      <c r="AL1450" s="4">
        <v>173</v>
      </c>
      <c r="AM1450" s="4">
        <v>14</v>
      </c>
    </row>
    <row r="1451" spans="8:39" x14ac:dyDescent="0.3">
      <c r="H1451" s="4">
        <v>151</v>
      </c>
      <c r="K1451" s="4">
        <v>1300</v>
      </c>
      <c r="AJ1451" s="4">
        <v>18</v>
      </c>
      <c r="AL1451" s="4">
        <v>109</v>
      </c>
      <c r="AM1451" s="4">
        <v>88</v>
      </c>
    </row>
    <row r="1452" spans="8:39" x14ac:dyDescent="0.3">
      <c r="H1452" s="4">
        <v>90</v>
      </c>
      <c r="K1452" s="4">
        <v>506</v>
      </c>
      <c r="AJ1452" s="4">
        <v>129</v>
      </c>
      <c r="AL1452" s="4">
        <v>64</v>
      </c>
      <c r="AM1452" s="4">
        <v>32</v>
      </c>
    </row>
    <row r="1453" spans="8:39" x14ac:dyDescent="0.3">
      <c r="H1453" s="4">
        <v>1233</v>
      </c>
      <c r="K1453" s="4">
        <v>268</v>
      </c>
      <c r="AJ1453" s="4">
        <v>52</v>
      </c>
      <c r="AL1453" s="4">
        <v>429</v>
      </c>
      <c r="AM1453" s="4">
        <v>10</v>
      </c>
    </row>
    <row r="1454" spans="8:39" x14ac:dyDescent="0.3">
      <c r="H1454" s="4">
        <v>428</v>
      </c>
      <c r="K1454" s="4">
        <v>238</v>
      </c>
      <c r="AJ1454" s="4">
        <v>43</v>
      </c>
      <c r="AL1454" s="4">
        <v>181</v>
      </c>
      <c r="AM1454" s="4">
        <v>22</v>
      </c>
    </row>
    <row r="1455" spans="8:39" x14ac:dyDescent="0.3">
      <c r="H1455" s="4">
        <v>222</v>
      </c>
      <c r="K1455" s="4">
        <v>1300</v>
      </c>
      <c r="AJ1455" s="4">
        <v>9</v>
      </c>
      <c r="AL1455" s="4">
        <v>92</v>
      </c>
      <c r="AM1455" s="4">
        <v>88</v>
      </c>
    </row>
    <row r="1456" spans="8:39" x14ac:dyDescent="0.3">
      <c r="H1456" s="4">
        <v>206</v>
      </c>
      <c r="K1456" s="4">
        <v>505</v>
      </c>
      <c r="AJ1456" s="4">
        <v>0</v>
      </c>
      <c r="AL1456" s="4">
        <v>89</v>
      </c>
      <c r="AM1456" s="4">
        <v>28</v>
      </c>
    </row>
    <row r="1457" spans="8:39" x14ac:dyDescent="0.3">
      <c r="H1457" s="4">
        <v>1233</v>
      </c>
      <c r="K1457" s="4">
        <v>268</v>
      </c>
      <c r="AJ1457" s="4">
        <v>129</v>
      </c>
      <c r="AL1457" s="4">
        <v>429</v>
      </c>
      <c r="AM1457" s="4">
        <v>15</v>
      </c>
    </row>
    <row r="1458" spans="8:39" x14ac:dyDescent="0.3">
      <c r="H1458" s="4">
        <v>430</v>
      </c>
      <c r="K1458" s="4">
        <v>237</v>
      </c>
      <c r="AJ1458" s="4">
        <v>52</v>
      </c>
      <c r="AL1458" s="4">
        <v>183</v>
      </c>
      <c r="AM1458" s="4">
        <v>13</v>
      </c>
    </row>
    <row r="1459" spans="8:39" x14ac:dyDescent="0.3">
      <c r="H1459" s="4">
        <v>226</v>
      </c>
      <c r="K1459" s="4">
        <v>2011</v>
      </c>
      <c r="AJ1459" s="4">
        <v>27</v>
      </c>
      <c r="AL1459" s="4">
        <v>110</v>
      </c>
      <c r="AM1459" s="4">
        <v>230</v>
      </c>
    </row>
    <row r="1460" spans="8:39" x14ac:dyDescent="0.3">
      <c r="H1460" s="4">
        <v>204</v>
      </c>
      <c r="K1460" s="4">
        <v>869</v>
      </c>
      <c r="AJ1460" s="4">
        <v>25</v>
      </c>
      <c r="AL1460" s="4">
        <v>73</v>
      </c>
      <c r="AM1460" s="4">
        <v>54</v>
      </c>
    </row>
    <row r="1461" spans="8:39" x14ac:dyDescent="0.3">
      <c r="H1461" s="4">
        <v>1119</v>
      </c>
      <c r="K1461" s="4">
        <v>511</v>
      </c>
      <c r="AJ1461" s="4">
        <v>250</v>
      </c>
      <c r="AL1461" s="4">
        <v>542</v>
      </c>
      <c r="AM1461" s="4">
        <v>25</v>
      </c>
    </row>
    <row r="1462" spans="8:39" x14ac:dyDescent="0.3">
      <c r="H1462" s="4">
        <v>380</v>
      </c>
      <c r="K1462" s="4">
        <v>358</v>
      </c>
      <c r="AJ1462" s="4">
        <v>75</v>
      </c>
      <c r="AL1462" s="4">
        <v>217</v>
      </c>
      <c r="AM1462" s="4">
        <v>29</v>
      </c>
    </row>
    <row r="1463" spans="8:39" x14ac:dyDescent="0.3">
      <c r="H1463" s="4">
        <v>206</v>
      </c>
      <c r="K1463" s="4">
        <v>2011</v>
      </c>
      <c r="AJ1463" s="4">
        <v>46</v>
      </c>
      <c r="AL1463" s="4">
        <v>113</v>
      </c>
      <c r="AM1463" s="4">
        <v>230</v>
      </c>
    </row>
    <row r="1464" spans="8:39" x14ac:dyDescent="0.3">
      <c r="H1464" s="4">
        <v>174</v>
      </c>
      <c r="K1464" s="4">
        <v>871</v>
      </c>
      <c r="AJ1464" s="4">
        <v>29</v>
      </c>
      <c r="AL1464" s="4">
        <v>104</v>
      </c>
      <c r="AM1464" s="4">
        <v>52</v>
      </c>
    </row>
    <row r="1465" spans="8:39" x14ac:dyDescent="0.3">
      <c r="H1465" s="4">
        <v>1119</v>
      </c>
      <c r="K1465" s="4">
        <v>522</v>
      </c>
      <c r="AJ1465" s="4">
        <v>0</v>
      </c>
      <c r="AL1465" s="4">
        <v>542</v>
      </c>
      <c r="AM1465" s="4">
        <v>32</v>
      </c>
    </row>
    <row r="1466" spans="8:39" x14ac:dyDescent="0.3">
      <c r="H1466" s="4">
        <v>381</v>
      </c>
      <c r="K1466" s="4">
        <v>349</v>
      </c>
      <c r="AJ1466" s="4">
        <v>250</v>
      </c>
      <c r="AL1466" s="4">
        <v>219</v>
      </c>
      <c r="AM1466" s="4">
        <v>20</v>
      </c>
    </row>
    <row r="1467" spans="8:39" x14ac:dyDescent="0.3">
      <c r="H1467" s="4">
        <v>205</v>
      </c>
      <c r="K1467" s="4">
        <v>2107</v>
      </c>
      <c r="AJ1467" s="4">
        <v>73</v>
      </c>
      <c r="AL1467" s="4">
        <v>142</v>
      </c>
      <c r="AM1467" s="4">
        <v>194</v>
      </c>
    </row>
    <row r="1468" spans="8:39" x14ac:dyDescent="0.3">
      <c r="H1468" s="4">
        <v>176</v>
      </c>
      <c r="K1468" s="4">
        <v>861</v>
      </c>
      <c r="AJ1468" s="4">
        <v>36</v>
      </c>
      <c r="AL1468" s="4">
        <v>77</v>
      </c>
      <c r="AM1468" s="4">
        <v>82</v>
      </c>
    </row>
    <row r="1469" spans="8:39" x14ac:dyDescent="0.3">
      <c r="H1469" s="4">
        <v>1235</v>
      </c>
      <c r="K1469" s="4">
        <v>458</v>
      </c>
      <c r="AJ1469" s="4">
        <v>37</v>
      </c>
      <c r="AL1469" s="4">
        <v>269</v>
      </c>
      <c r="AM1469" s="4">
        <v>40</v>
      </c>
    </row>
    <row r="1470" spans="8:39" x14ac:dyDescent="0.3">
      <c r="H1470" s="4">
        <v>459</v>
      </c>
      <c r="K1470" s="4">
        <v>403</v>
      </c>
      <c r="AJ1470" s="4">
        <v>399</v>
      </c>
      <c r="AL1470" s="4">
        <v>117</v>
      </c>
      <c r="AM1470" s="4">
        <v>42</v>
      </c>
    </row>
    <row r="1471" spans="8:39" x14ac:dyDescent="0.3">
      <c r="H1471" s="4">
        <v>261</v>
      </c>
      <c r="K1471" s="4">
        <v>2107</v>
      </c>
      <c r="AJ1471" s="4">
        <v>150</v>
      </c>
      <c r="AL1471" s="4">
        <v>59</v>
      </c>
      <c r="AM1471" s="4">
        <v>194</v>
      </c>
    </row>
    <row r="1472" spans="8:39" x14ac:dyDescent="0.3">
      <c r="H1472" s="4">
        <v>198</v>
      </c>
      <c r="K1472" s="4">
        <v>858</v>
      </c>
      <c r="AJ1472" s="4">
        <v>70</v>
      </c>
      <c r="AL1472" s="4">
        <v>58</v>
      </c>
      <c r="AM1472" s="4">
        <v>82</v>
      </c>
    </row>
    <row r="1473" spans="8:39" x14ac:dyDescent="0.3">
      <c r="H1473" s="4">
        <v>1235</v>
      </c>
      <c r="K1473" s="4">
        <v>464</v>
      </c>
      <c r="AJ1473" s="4">
        <v>80</v>
      </c>
      <c r="AL1473" s="4">
        <v>269</v>
      </c>
      <c r="AM1473" s="4">
        <v>55</v>
      </c>
    </row>
    <row r="1474" spans="8:39" x14ac:dyDescent="0.3">
      <c r="H1474" s="4">
        <v>457</v>
      </c>
      <c r="K1474" s="4">
        <v>394</v>
      </c>
      <c r="AJ1474" s="4">
        <v>0</v>
      </c>
      <c r="AL1474" s="4">
        <v>117</v>
      </c>
      <c r="AM1474" s="4">
        <v>27</v>
      </c>
    </row>
    <row r="1475" spans="8:39" x14ac:dyDescent="0.3">
      <c r="H1475" s="4">
        <v>269</v>
      </c>
      <c r="K1475" s="4">
        <v>2663</v>
      </c>
      <c r="AJ1475" s="4">
        <v>399</v>
      </c>
      <c r="AL1475" s="4">
        <v>73</v>
      </c>
      <c r="AM1475" s="4">
        <v>72</v>
      </c>
    </row>
    <row r="1476" spans="8:39" x14ac:dyDescent="0.3">
      <c r="H1476" s="4">
        <v>188</v>
      </c>
      <c r="K1476" s="4">
        <v>988</v>
      </c>
      <c r="AJ1476" s="4">
        <v>148</v>
      </c>
      <c r="AL1476" s="4">
        <v>44</v>
      </c>
      <c r="AM1476" s="4">
        <v>15</v>
      </c>
    </row>
    <row r="1477" spans="8:39" x14ac:dyDescent="0.3">
      <c r="H1477" s="4">
        <v>0</v>
      </c>
      <c r="K1477" s="4">
        <v>591</v>
      </c>
      <c r="AJ1477" s="4">
        <v>101</v>
      </c>
      <c r="AL1477" s="4">
        <v>215</v>
      </c>
      <c r="AM1477" s="4">
        <v>7</v>
      </c>
    </row>
    <row r="1478" spans="8:39" x14ac:dyDescent="0.3">
      <c r="H1478" s="4">
        <v>1215</v>
      </c>
      <c r="K1478" s="4">
        <v>397</v>
      </c>
      <c r="AJ1478" s="4">
        <v>47</v>
      </c>
      <c r="AL1478" s="4">
        <v>95</v>
      </c>
      <c r="AM1478" s="4">
        <v>8</v>
      </c>
    </row>
    <row r="1479" spans="8:39" x14ac:dyDescent="0.3">
      <c r="H1479" s="4">
        <v>744</v>
      </c>
      <c r="K1479" s="4">
        <v>2663</v>
      </c>
      <c r="AJ1479" s="4">
        <v>334</v>
      </c>
      <c r="AL1479" s="4">
        <v>46</v>
      </c>
      <c r="AM1479" s="4">
        <v>72</v>
      </c>
    </row>
    <row r="1480" spans="8:39" x14ac:dyDescent="0.3">
      <c r="H1480" s="4">
        <v>471</v>
      </c>
      <c r="K1480" s="4">
        <v>989</v>
      </c>
      <c r="AJ1480" s="4">
        <v>122</v>
      </c>
      <c r="AL1480" s="4">
        <v>49</v>
      </c>
      <c r="AM1480" s="4">
        <v>15</v>
      </c>
    </row>
    <row r="1481" spans="8:39" x14ac:dyDescent="0.3">
      <c r="H1481" s="4">
        <v>0</v>
      </c>
      <c r="K1481" s="4">
        <v>618</v>
      </c>
      <c r="AJ1481" s="4">
        <v>54</v>
      </c>
      <c r="AL1481" s="4">
        <v>215</v>
      </c>
      <c r="AM1481" s="4">
        <v>7</v>
      </c>
    </row>
    <row r="1482" spans="8:39" x14ac:dyDescent="0.3">
      <c r="H1482" s="4">
        <v>1215</v>
      </c>
      <c r="K1482" s="4">
        <v>371</v>
      </c>
      <c r="AJ1482" s="4">
        <v>67</v>
      </c>
      <c r="AL1482" s="4">
        <v>94</v>
      </c>
      <c r="AM1482" s="4">
        <v>8</v>
      </c>
    </row>
    <row r="1483" spans="8:39" x14ac:dyDescent="0.3">
      <c r="H1483" s="4">
        <v>764</v>
      </c>
      <c r="K1483" s="4">
        <v>2586</v>
      </c>
      <c r="AJ1483" s="4">
        <v>1</v>
      </c>
      <c r="AL1483" s="4">
        <v>59</v>
      </c>
      <c r="AM1483" s="4">
        <v>110</v>
      </c>
    </row>
    <row r="1484" spans="8:39" x14ac:dyDescent="0.3">
      <c r="H1484" s="4">
        <v>451</v>
      </c>
      <c r="K1484" s="4">
        <v>1040</v>
      </c>
      <c r="AJ1484" s="4">
        <v>334</v>
      </c>
      <c r="AL1484" s="4">
        <v>35</v>
      </c>
      <c r="AM1484" s="4">
        <v>38</v>
      </c>
    </row>
    <row r="1485" spans="8:39" x14ac:dyDescent="0.3">
      <c r="H1485" s="4">
        <v>0</v>
      </c>
      <c r="K1485" s="4">
        <v>626</v>
      </c>
      <c r="AJ1485" s="4">
        <v>119</v>
      </c>
      <c r="AL1485" s="4">
        <v>431</v>
      </c>
      <c r="AM1485" s="4">
        <v>18</v>
      </c>
    </row>
    <row r="1486" spans="8:39" x14ac:dyDescent="0.3">
      <c r="H1486" s="4">
        <v>426</v>
      </c>
      <c r="K1486" s="4">
        <v>414</v>
      </c>
      <c r="AJ1486" s="4">
        <v>70</v>
      </c>
      <c r="AL1486" s="4">
        <v>174</v>
      </c>
      <c r="AM1486" s="4">
        <v>20</v>
      </c>
    </row>
    <row r="1487" spans="8:39" x14ac:dyDescent="0.3">
      <c r="H1487" s="4">
        <v>265</v>
      </c>
      <c r="K1487" s="4">
        <v>2586</v>
      </c>
      <c r="AJ1487" s="4">
        <v>49</v>
      </c>
      <c r="AL1487" s="4">
        <v>92</v>
      </c>
      <c r="AM1487" s="4">
        <v>110</v>
      </c>
    </row>
    <row r="1488" spans="8:39" x14ac:dyDescent="0.3">
      <c r="H1488" s="4">
        <v>161</v>
      </c>
      <c r="K1488" s="4">
        <v>1037</v>
      </c>
      <c r="AJ1488" s="4">
        <v>111</v>
      </c>
      <c r="AL1488" s="4">
        <v>82</v>
      </c>
      <c r="AM1488" s="4">
        <v>37</v>
      </c>
    </row>
    <row r="1489" spans="8:39" x14ac:dyDescent="0.3">
      <c r="H1489" s="4">
        <v>0</v>
      </c>
      <c r="K1489" s="4">
        <v>666</v>
      </c>
      <c r="AJ1489" s="4">
        <v>49</v>
      </c>
      <c r="AL1489" s="4">
        <v>431</v>
      </c>
      <c r="AM1489" s="4">
        <v>17</v>
      </c>
    </row>
    <row r="1490" spans="8:39" x14ac:dyDescent="0.3">
      <c r="H1490" s="4">
        <v>431</v>
      </c>
      <c r="K1490" s="4">
        <v>371</v>
      </c>
      <c r="AJ1490" s="4">
        <v>4</v>
      </c>
      <c r="AL1490" s="4">
        <v>172</v>
      </c>
      <c r="AM1490" s="4">
        <v>20</v>
      </c>
    </row>
    <row r="1491" spans="8:39" x14ac:dyDescent="0.3">
      <c r="H1491" s="4">
        <v>279</v>
      </c>
      <c r="K1491" s="4">
        <v>0</v>
      </c>
      <c r="AJ1491" s="4">
        <v>45</v>
      </c>
      <c r="AL1491" s="4">
        <v>103</v>
      </c>
      <c r="AM1491" s="4">
        <v>75</v>
      </c>
    </row>
    <row r="1492" spans="8:39" x14ac:dyDescent="0.3">
      <c r="H1492" s="4">
        <v>152</v>
      </c>
      <c r="K1492" s="4">
        <v>1265</v>
      </c>
      <c r="AJ1492" s="4">
        <v>0</v>
      </c>
      <c r="AL1492" s="4">
        <v>69</v>
      </c>
      <c r="AM1492" s="4">
        <v>27</v>
      </c>
    </row>
    <row r="1493" spans="8:39" x14ac:dyDescent="0.3">
      <c r="H1493" s="4">
        <v>0</v>
      </c>
      <c r="K1493" s="4">
        <v>779</v>
      </c>
      <c r="AJ1493" s="4">
        <v>111</v>
      </c>
      <c r="AL1493" s="4">
        <v>95</v>
      </c>
      <c r="AM1493" s="4">
        <v>12</v>
      </c>
    </row>
    <row r="1494" spans="8:39" x14ac:dyDescent="0.3">
      <c r="H1494" s="4">
        <v>451</v>
      </c>
      <c r="K1494" s="4">
        <v>486</v>
      </c>
      <c r="AJ1494" s="4">
        <v>47</v>
      </c>
      <c r="AL1494" s="4">
        <v>52</v>
      </c>
      <c r="AM1494" s="4">
        <v>15</v>
      </c>
    </row>
    <row r="1495" spans="8:39" x14ac:dyDescent="0.3">
      <c r="H1495" s="4">
        <v>241</v>
      </c>
      <c r="K1495" s="4">
        <v>0</v>
      </c>
      <c r="AJ1495" s="4">
        <v>26</v>
      </c>
      <c r="AL1495" s="4">
        <v>27</v>
      </c>
      <c r="AM1495" s="4">
        <v>75</v>
      </c>
    </row>
    <row r="1496" spans="8:39" x14ac:dyDescent="0.3">
      <c r="H1496" s="4">
        <v>210</v>
      </c>
      <c r="K1496" s="4">
        <v>1267</v>
      </c>
      <c r="AJ1496" s="4">
        <v>21</v>
      </c>
      <c r="AL1496" s="4">
        <v>25</v>
      </c>
      <c r="AM1496" s="4">
        <v>27</v>
      </c>
    </row>
    <row r="1497" spans="8:39" x14ac:dyDescent="0.3">
      <c r="H1497" s="4">
        <v>0</v>
      </c>
      <c r="K1497" s="4">
        <v>815</v>
      </c>
      <c r="AJ1497" s="4">
        <v>233</v>
      </c>
      <c r="AL1497" s="4">
        <v>95</v>
      </c>
      <c r="AM1497" s="4">
        <v>12</v>
      </c>
    </row>
    <row r="1498" spans="8:39" x14ac:dyDescent="0.3">
      <c r="H1498" s="4">
        <v>450</v>
      </c>
      <c r="K1498" s="4">
        <v>452</v>
      </c>
      <c r="AJ1498" s="4">
        <v>102</v>
      </c>
      <c r="AL1498" s="4">
        <v>52</v>
      </c>
      <c r="AM1498" s="4">
        <v>15</v>
      </c>
    </row>
    <row r="1499" spans="8:39" x14ac:dyDescent="0.3">
      <c r="H1499" s="4">
        <v>247</v>
      </c>
      <c r="K1499" s="4">
        <v>0</v>
      </c>
      <c r="AJ1499" s="4">
        <v>51</v>
      </c>
      <c r="AL1499" s="4">
        <v>36</v>
      </c>
      <c r="AM1499" s="4">
        <v>1137</v>
      </c>
    </row>
    <row r="1500" spans="8:39" x14ac:dyDescent="0.3">
      <c r="H1500" s="4">
        <v>203</v>
      </c>
      <c r="K1500" s="4">
        <v>235</v>
      </c>
      <c r="AJ1500" s="4">
        <v>51</v>
      </c>
      <c r="AL1500" s="4">
        <v>16</v>
      </c>
      <c r="AM1500" s="4">
        <v>435</v>
      </c>
    </row>
    <row r="1501" spans="8:39" x14ac:dyDescent="0.3">
      <c r="H1501" s="4">
        <v>12894</v>
      </c>
      <c r="K1501" s="4">
        <v>127</v>
      </c>
      <c r="AJ1501" s="4">
        <v>0</v>
      </c>
      <c r="AL1501" s="4">
        <v>333</v>
      </c>
      <c r="AM1501" s="4">
        <v>135</v>
      </c>
    </row>
    <row r="1502" spans="8:39" x14ac:dyDescent="0.3">
      <c r="H1502" s="4">
        <v>6569</v>
      </c>
      <c r="K1502" s="4">
        <v>108</v>
      </c>
      <c r="AJ1502" s="4">
        <v>233</v>
      </c>
      <c r="AL1502" s="4">
        <v>164</v>
      </c>
      <c r="AM1502" s="4">
        <v>300</v>
      </c>
    </row>
    <row r="1503" spans="8:39" x14ac:dyDescent="0.3">
      <c r="H1503" s="4">
        <v>3881</v>
      </c>
      <c r="K1503" s="4">
        <v>0</v>
      </c>
      <c r="AJ1503" s="4">
        <v>102</v>
      </c>
      <c r="AL1503" s="4">
        <v>83</v>
      </c>
      <c r="AM1503" s="4">
        <v>1137</v>
      </c>
    </row>
    <row r="1504" spans="8:39" x14ac:dyDescent="0.3">
      <c r="H1504" s="4">
        <v>2688</v>
      </c>
      <c r="K1504" s="4">
        <v>232</v>
      </c>
      <c r="AJ1504" s="4">
        <v>64</v>
      </c>
      <c r="AL1504" s="4">
        <v>81</v>
      </c>
      <c r="AM1504" s="4">
        <v>401</v>
      </c>
    </row>
    <row r="1505" spans="8:39" x14ac:dyDescent="0.3">
      <c r="H1505" s="4">
        <v>12894</v>
      </c>
      <c r="K1505" s="4">
        <v>135</v>
      </c>
      <c r="AJ1505" s="4">
        <v>38</v>
      </c>
      <c r="AL1505" s="4">
        <v>333</v>
      </c>
      <c r="AM1505" s="4">
        <v>218</v>
      </c>
    </row>
    <row r="1506" spans="8:39" x14ac:dyDescent="0.3">
      <c r="H1506" s="4">
        <v>6571</v>
      </c>
      <c r="K1506" s="4">
        <v>97</v>
      </c>
      <c r="AJ1506" s="4">
        <v>356</v>
      </c>
      <c r="AL1506" s="4">
        <v>163</v>
      </c>
      <c r="AM1506" s="4">
        <v>183</v>
      </c>
    </row>
    <row r="1507" spans="8:39" x14ac:dyDescent="0.3">
      <c r="H1507" s="4">
        <v>3962</v>
      </c>
      <c r="K1507" s="4">
        <v>0</v>
      </c>
      <c r="AJ1507" s="4">
        <v>143</v>
      </c>
      <c r="AL1507" s="4">
        <v>103</v>
      </c>
      <c r="AM1507" s="4">
        <v>125</v>
      </c>
    </row>
    <row r="1508" spans="8:39" x14ac:dyDescent="0.3">
      <c r="H1508" s="4">
        <v>2609</v>
      </c>
      <c r="K1508" s="4">
        <v>409</v>
      </c>
      <c r="AJ1508" s="4">
        <v>66</v>
      </c>
      <c r="AL1508" s="4">
        <v>60</v>
      </c>
      <c r="AM1508" s="4">
        <v>51</v>
      </c>
    </row>
    <row r="1509" spans="8:39" ht="18" x14ac:dyDescent="0.35">
      <c r="H1509" s="1" t="s">
        <v>0</v>
      </c>
      <c r="K1509" s="4">
        <v>230</v>
      </c>
      <c r="AJ1509" s="4">
        <v>77</v>
      </c>
      <c r="AL1509" s="4">
        <v>232</v>
      </c>
      <c r="AM1509" s="4">
        <v>31</v>
      </c>
    </row>
    <row r="1510" spans="8:39" ht="18" x14ac:dyDescent="0.35">
      <c r="H1510" s="2">
        <v>41219</v>
      </c>
      <c r="K1510" s="4">
        <v>179</v>
      </c>
      <c r="AJ1510" s="4">
        <v>0</v>
      </c>
      <c r="AL1510" s="4">
        <v>120</v>
      </c>
      <c r="AM1510" s="4">
        <v>20</v>
      </c>
    </row>
    <row r="1511" spans="8:39" ht="18" x14ac:dyDescent="0.35">
      <c r="H1511" s="1" t="s">
        <v>1</v>
      </c>
      <c r="K1511" s="4">
        <v>0</v>
      </c>
      <c r="AJ1511" s="4">
        <v>356</v>
      </c>
      <c r="AL1511" s="4">
        <v>52</v>
      </c>
      <c r="AM1511" s="4">
        <v>125</v>
      </c>
    </row>
    <row r="1512" spans="8:39" x14ac:dyDescent="0.3">
      <c r="H1512" s="3" t="s">
        <v>2</v>
      </c>
      <c r="K1512" s="4">
        <v>410</v>
      </c>
      <c r="AJ1512" s="4">
        <v>144</v>
      </c>
      <c r="AL1512" s="4">
        <v>68</v>
      </c>
      <c r="AM1512" s="4">
        <v>51</v>
      </c>
    </row>
    <row r="1513" spans="8:39" x14ac:dyDescent="0.3">
      <c r="H1513" s="3" t="s">
        <v>315</v>
      </c>
      <c r="K1513" s="4">
        <v>235</v>
      </c>
      <c r="AJ1513" s="4">
        <v>81</v>
      </c>
      <c r="AL1513" s="4">
        <v>232</v>
      </c>
      <c r="AM1513" s="4">
        <v>31</v>
      </c>
    </row>
    <row r="1514" spans="8:39" x14ac:dyDescent="0.3">
      <c r="H1514" s="3" t="s">
        <v>299</v>
      </c>
      <c r="K1514" s="4">
        <v>175</v>
      </c>
      <c r="AJ1514" s="4">
        <v>63</v>
      </c>
      <c r="AL1514" s="4">
        <v>122</v>
      </c>
      <c r="AM1514" s="4">
        <v>20</v>
      </c>
    </row>
    <row r="1515" spans="8:39" x14ac:dyDescent="0.3">
      <c r="H1515" s="4" t="s">
        <v>5</v>
      </c>
      <c r="K1515" s="4">
        <v>12941</v>
      </c>
      <c r="AJ1515" s="4">
        <v>199</v>
      </c>
      <c r="AL1515" s="4">
        <v>76</v>
      </c>
      <c r="AM1515" s="4">
        <v>213</v>
      </c>
    </row>
    <row r="1516" spans="8:39" x14ac:dyDescent="0.3">
      <c r="H1516" s="4" t="s">
        <v>316</v>
      </c>
      <c r="K1516" s="4">
        <v>6940</v>
      </c>
      <c r="AJ1516" s="4">
        <v>84</v>
      </c>
      <c r="AL1516" s="4">
        <v>46</v>
      </c>
      <c r="AM1516" s="4">
        <v>105</v>
      </c>
    </row>
    <row r="1517" spans="8:39" x14ac:dyDescent="0.3">
      <c r="H1517" s="4" t="s">
        <v>11</v>
      </c>
      <c r="K1517" s="4">
        <v>4013</v>
      </c>
      <c r="AJ1517" s="4">
        <v>40</v>
      </c>
      <c r="AL1517" s="4">
        <v>349</v>
      </c>
      <c r="AM1517" s="4">
        <v>45</v>
      </c>
    </row>
    <row r="1518" spans="8:39" x14ac:dyDescent="0.3">
      <c r="H1518" s="4" t="s">
        <v>317</v>
      </c>
      <c r="K1518" s="4">
        <v>2927</v>
      </c>
      <c r="AJ1518" s="4">
        <v>44</v>
      </c>
      <c r="AL1518" s="4">
        <v>120</v>
      </c>
      <c r="AM1518" s="4">
        <v>60</v>
      </c>
    </row>
    <row r="1519" spans="8:39" x14ac:dyDescent="0.3">
      <c r="H1519" s="4" t="s">
        <v>318</v>
      </c>
      <c r="K1519" s="4">
        <v>12941</v>
      </c>
      <c r="AJ1519" s="4">
        <v>0</v>
      </c>
      <c r="AL1519" s="4">
        <v>54</v>
      </c>
      <c r="AM1519" s="4">
        <v>213</v>
      </c>
    </row>
    <row r="1520" spans="8:39" x14ac:dyDescent="0.3">
      <c r="H1520" s="4" t="s">
        <v>319</v>
      </c>
      <c r="K1520" s="4">
        <v>6935</v>
      </c>
      <c r="AJ1520" s="4">
        <v>199</v>
      </c>
      <c r="AL1520" s="4">
        <v>66</v>
      </c>
      <c r="AM1520" s="4">
        <v>104</v>
      </c>
    </row>
    <row r="1521" spans="8:39" x14ac:dyDescent="0.3">
      <c r="H1521" s="4" t="s">
        <v>320</v>
      </c>
      <c r="K1521" s="4">
        <v>4167</v>
      </c>
      <c r="AJ1521" s="4">
        <v>85</v>
      </c>
      <c r="AL1521" s="4">
        <v>349</v>
      </c>
      <c r="AM1521" s="4">
        <v>71</v>
      </c>
    </row>
    <row r="1522" spans="8:39" x14ac:dyDescent="0.3">
      <c r="H1522" s="4" t="s">
        <v>321</v>
      </c>
      <c r="K1522" s="4">
        <v>2768</v>
      </c>
      <c r="AJ1522" s="4">
        <v>44</v>
      </c>
      <c r="AL1522" s="4">
        <v>120</v>
      </c>
      <c r="AM1522" s="4">
        <v>33</v>
      </c>
    </row>
    <row r="1523" spans="8:39" ht="18" x14ac:dyDescent="0.35">
      <c r="H1523" s="4">
        <v>2</v>
      </c>
      <c r="K1523" s="1" t="s">
        <v>0</v>
      </c>
      <c r="AJ1523" s="4">
        <v>41</v>
      </c>
      <c r="AL1523" s="4">
        <v>80</v>
      </c>
      <c r="AM1523" s="4">
        <v>72</v>
      </c>
    </row>
    <row r="1524" spans="8:39" ht="18" x14ac:dyDescent="0.35">
      <c r="H1524" s="4" t="s">
        <v>322</v>
      </c>
      <c r="K1524" s="2">
        <v>41219</v>
      </c>
      <c r="AJ1524" s="4">
        <v>220</v>
      </c>
      <c r="AL1524" s="4">
        <v>40</v>
      </c>
      <c r="AM1524" s="4">
        <v>21</v>
      </c>
    </row>
    <row r="1525" spans="8:39" ht="18" x14ac:dyDescent="0.35">
      <c r="H1525" s="4" t="s">
        <v>9</v>
      </c>
      <c r="K1525" s="1" t="s">
        <v>1</v>
      </c>
      <c r="AJ1525" s="4">
        <v>78</v>
      </c>
      <c r="AL1525" s="4">
        <v>0</v>
      </c>
      <c r="AM1525" s="4">
        <v>14</v>
      </c>
    </row>
    <row r="1526" spans="8:39" x14ac:dyDescent="0.3">
      <c r="H1526" s="4" t="s">
        <v>323</v>
      </c>
      <c r="K1526" s="3" t="s">
        <v>2</v>
      </c>
      <c r="AJ1526" s="4">
        <v>39</v>
      </c>
      <c r="AL1526" s="4">
        <v>886</v>
      </c>
      <c r="AM1526" s="4">
        <v>7</v>
      </c>
    </row>
    <row r="1527" spans="8:39" x14ac:dyDescent="0.3">
      <c r="H1527" s="4" t="s">
        <v>9</v>
      </c>
      <c r="K1527" s="3" t="s">
        <v>412</v>
      </c>
      <c r="AJ1527" s="4">
        <v>39</v>
      </c>
      <c r="AL1527" s="4">
        <v>286</v>
      </c>
      <c r="AM1527" s="4">
        <v>72</v>
      </c>
    </row>
    <row r="1528" spans="8:39" x14ac:dyDescent="0.3">
      <c r="H1528" s="4" t="s">
        <v>324</v>
      </c>
      <c r="K1528" s="3" t="s">
        <v>299</v>
      </c>
      <c r="AJ1528" s="4">
        <v>0</v>
      </c>
      <c r="AL1528" s="4">
        <v>600</v>
      </c>
      <c r="AM1528" s="4">
        <v>20</v>
      </c>
    </row>
    <row r="1529" spans="8:39" x14ac:dyDescent="0.3">
      <c r="H1529" s="4" t="s">
        <v>17</v>
      </c>
      <c r="K1529" s="4" t="s">
        <v>5</v>
      </c>
      <c r="AJ1529" s="4">
        <v>220</v>
      </c>
      <c r="AL1529" s="4">
        <v>0</v>
      </c>
      <c r="AM1529" s="4">
        <v>12</v>
      </c>
    </row>
    <row r="1530" spans="8:39" x14ac:dyDescent="0.3">
      <c r="H1530" s="4" t="s">
        <v>325</v>
      </c>
      <c r="K1530" s="4" t="s">
        <v>413</v>
      </c>
      <c r="AJ1530" s="4">
        <v>79</v>
      </c>
      <c r="AL1530" s="4">
        <v>837</v>
      </c>
      <c r="AM1530" s="4">
        <v>8</v>
      </c>
    </row>
    <row r="1531" spans="8:39" x14ac:dyDescent="0.3">
      <c r="H1531" s="4" t="s">
        <v>326</v>
      </c>
      <c r="K1531" s="4" t="s">
        <v>414</v>
      </c>
      <c r="AJ1531" s="4">
        <v>49</v>
      </c>
      <c r="AL1531" s="4">
        <v>539</v>
      </c>
      <c r="AM1531" s="4">
        <v>185</v>
      </c>
    </row>
    <row r="1532" spans="8:39" x14ac:dyDescent="0.3">
      <c r="H1532" s="4" t="s">
        <v>327</v>
      </c>
      <c r="K1532" s="4" t="s">
        <v>415</v>
      </c>
      <c r="AJ1532" s="4">
        <v>30</v>
      </c>
      <c r="AL1532" s="4">
        <v>298</v>
      </c>
      <c r="AM1532" s="4">
        <v>99</v>
      </c>
    </row>
    <row r="1533" spans="8:39" x14ac:dyDescent="0.3">
      <c r="H1533" s="4" t="s">
        <v>17</v>
      </c>
      <c r="K1533" s="4" t="s">
        <v>416</v>
      </c>
      <c r="AJ1533" s="4">
        <v>156</v>
      </c>
      <c r="AL1533" s="4">
        <v>0</v>
      </c>
      <c r="AM1533" s="4">
        <v>46</v>
      </c>
    </row>
    <row r="1534" spans="8:39" x14ac:dyDescent="0.3">
      <c r="H1534" s="4" t="s">
        <v>328</v>
      </c>
      <c r="K1534" s="4" t="s">
        <v>17</v>
      </c>
      <c r="AJ1534" s="4">
        <v>57</v>
      </c>
      <c r="AL1534" s="4">
        <v>261</v>
      </c>
      <c r="AM1534" s="4">
        <v>53</v>
      </c>
    </row>
    <row r="1535" spans="8:39" x14ac:dyDescent="0.3">
      <c r="H1535" s="4" t="s">
        <v>19</v>
      </c>
      <c r="K1535" s="4" t="s">
        <v>417</v>
      </c>
      <c r="AJ1535" s="4">
        <v>33</v>
      </c>
      <c r="AL1535" s="4">
        <v>134</v>
      </c>
      <c r="AM1535" s="4">
        <v>185</v>
      </c>
    </row>
    <row r="1536" spans="8:39" x14ac:dyDescent="0.3">
      <c r="H1536" s="4" t="s">
        <v>20</v>
      </c>
      <c r="K1536" s="4" t="s">
        <v>418</v>
      </c>
      <c r="AJ1536" s="4">
        <v>24</v>
      </c>
      <c r="AL1536" s="4">
        <v>127</v>
      </c>
      <c r="AM1536" s="4">
        <v>99</v>
      </c>
    </row>
    <row r="1537" spans="8:39" x14ac:dyDescent="0.3">
      <c r="H1537" s="4" t="s">
        <v>21</v>
      </c>
      <c r="K1537" s="4" t="s">
        <v>419</v>
      </c>
      <c r="AJ1537" s="4">
        <v>0</v>
      </c>
      <c r="AL1537" s="4">
        <v>0</v>
      </c>
      <c r="AM1537" s="4">
        <v>70</v>
      </c>
    </row>
    <row r="1538" spans="8:39" x14ac:dyDescent="0.3">
      <c r="H1538" s="4" t="s">
        <v>26</v>
      </c>
      <c r="K1538" s="4" t="s">
        <v>420</v>
      </c>
      <c r="AJ1538" s="4">
        <v>156</v>
      </c>
      <c r="AL1538" s="4">
        <v>252</v>
      </c>
      <c r="AM1538" s="4">
        <v>29</v>
      </c>
    </row>
    <row r="1539" spans="8:39" x14ac:dyDescent="0.3">
      <c r="H1539" s="4" t="s">
        <v>47</v>
      </c>
      <c r="K1539" s="4" t="s">
        <v>421</v>
      </c>
      <c r="AJ1539" s="4">
        <v>55</v>
      </c>
      <c r="AL1539" s="4">
        <v>149</v>
      </c>
      <c r="AM1539" s="4">
        <v>314</v>
      </c>
    </row>
    <row r="1540" spans="8:39" x14ac:dyDescent="0.3">
      <c r="H1540" s="4" t="s">
        <v>48</v>
      </c>
      <c r="K1540" s="4" t="s">
        <v>17</v>
      </c>
      <c r="AJ1540" s="4">
        <v>43</v>
      </c>
      <c r="AL1540" s="4">
        <v>103</v>
      </c>
      <c r="AM1540" s="4">
        <v>144</v>
      </c>
    </row>
    <row r="1541" spans="8:39" x14ac:dyDescent="0.3">
      <c r="H1541" s="4" t="s">
        <v>49</v>
      </c>
      <c r="K1541" s="4" t="s">
        <v>422</v>
      </c>
      <c r="AJ1541" s="4">
        <v>12</v>
      </c>
      <c r="AL1541" s="4">
        <v>0</v>
      </c>
      <c r="AM1541" s="4">
        <v>65</v>
      </c>
    </row>
    <row r="1542" spans="8:39" x14ac:dyDescent="0.3">
      <c r="H1542" s="4" t="s">
        <v>231</v>
      </c>
      <c r="K1542" s="4" t="s">
        <v>19</v>
      </c>
      <c r="AJ1542" s="4">
        <v>52</v>
      </c>
      <c r="AL1542" s="4">
        <v>339</v>
      </c>
      <c r="AM1542" s="4">
        <v>79</v>
      </c>
    </row>
    <row r="1543" spans="8:39" x14ac:dyDescent="0.3">
      <c r="H1543" s="4" t="s">
        <v>21</v>
      </c>
      <c r="K1543" s="4" t="s">
        <v>20</v>
      </c>
      <c r="AJ1543" s="4">
        <v>24</v>
      </c>
      <c r="AL1543" s="4">
        <v>86</v>
      </c>
      <c r="AM1543" s="4">
        <v>314</v>
      </c>
    </row>
    <row r="1544" spans="8:39" x14ac:dyDescent="0.3">
      <c r="H1544" s="4" t="s">
        <v>26</v>
      </c>
      <c r="K1544" s="4" t="s">
        <v>21</v>
      </c>
      <c r="AJ1544" s="4">
        <v>7</v>
      </c>
      <c r="AL1544" s="4">
        <v>253</v>
      </c>
      <c r="AM1544" s="4">
        <v>143</v>
      </c>
    </row>
    <row r="1545" spans="8:39" x14ac:dyDescent="0.3">
      <c r="H1545" s="4" t="s">
        <v>47</v>
      </c>
      <c r="K1545" s="4" t="s">
        <v>26</v>
      </c>
      <c r="AJ1545" s="4">
        <v>17</v>
      </c>
      <c r="AL1545" s="4">
        <v>0</v>
      </c>
      <c r="AM1545" s="4">
        <v>100</v>
      </c>
    </row>
    <row r="1546" spans="8:39" x14ac:dyDescent="0.3">
      <c r="H1546" s="4" t="s">
        <v>48</v>
      </c>
      <c r="K1546" s="4" t="s">
        <v>47</v>
      </c>
      <c r="AJ1546" s="4">
        <v>0</v>
      </c>
      <c r="AL1546" s="4">
        <v>305</v>
      </c>
      <c r="AM1546" s="4">
        <v>43</v>
      </c>
    </row>
    <row r="1547" spans="8:39" x14ac:dyDescent="0.3">
      <c r="H1547" s="4" t="s">
        <v>49</v>
      </c>
      <c r="K1547" s="4" t="s">
        <v>48</v>
      </c>
      <c r="AJ1547" s="4">
        <v>52</v>
      </c>
      <c r="AL1547" s="4">
        <v>231</v>
      </c>
      <c r="AM1547" s="4">
        <v>109</v>
      </c>
    </row>
    <row r="1548" spans="8:39" x14ac:dyDescent="0.3">
      <c r="H1548" s="4" t="s">
        <v>233</v>
      </c>
      <c r="K1548" s="4" t="s">
        <v>49</v>
      </c>
      <c r="AJ1548" s="4">
        <v>24</v>
      </c>
      <c r="AL1548" s="4">
        <v>74</v>
      </c>
      <c r="AM1548" s="4">
        <v>72</v>
      </c>
    </row>
    <row r="1549" spans="8:39" x14ac:dyDescent="0.3">
      <c r="H1549" s="4">
        <v>1793</v>
      </c>
      <c r="K1549" s="4" t="s">
        <v>231</v>
      </c>
      <c r="AJ1549" s="4">
        <v>15</v>
      </c>
      <c r="AL1549" s="4">
        <v>11282</v>
      </c>
      <c r="AM1549" s="4">
        <v>37</v>
      </c>
    </row>
    <row r="1550" spans="8:39" x14ac:dyDescent="0.3">
      <c r="H1550" s="4">
        <v>653</v>
      </c>
      <c r="K1550" s="4" t="s">
        <v>21</v>
      </c>
      <c r="AJ1550" s="4">
        <v>9</v>
      </c>
      <c r="AL1550" s="4">
        <v>6202</v>
      </c>
      <c r="AM1550" s="4">
        <v>35</v>
      </c>
    </row>
    <row r="1551" spans="8:39" x14ac:dyDescent="0.3">
      <c r="H1551" s="4">
        <v>401</v>
      </c>
      <c r="K1551" s="4" t="s">
        <v>26</v>
      </c>
      <c r="AJ1551" s="4">
        <v>170</v>
      </c>
      <c r="AL1551" s="4">
        <v>2235</v>
      </c>
      <c r="AM1551" s="4">
        <v>109</v>
      </c>
    </row>
    <row r="1552" spans="8:39" x14ac:dyDescent="0.3">
      <c r="H1552" s="4">
        <v>252</v>
      </c>
      <c r="K1552" s="4" t="s">
        <v>47</v>
      </c>
      <c r="AJ1552" s="4">
        <v>92</v>
      </c>
      <c r="AL1552" s="4">
        <v>3967</v>
      </c>
      <c r="AM1552" s="4">
        <v>70</v>
      </c>
    </row>
    <row r="1553" spans="8:39" x14ac:dyDescent="0.3">
      <c r="H1553" s="4">
        <v>1793</v>
      </c>
      <c r="K1553" s="4" t="s">
        <v>48</v>
      </c>
      <c r="AJ1553" s="4">
        <v>79</v>
      </c>
      <c r="AL1553" s="4">
        <v>11282</v>
      </c>
      <c r="AM1553" s="4">
        <v>48</v>
      </c>
    </row>
    <row r="1554" spans="8:39" x14ac:dyDescent="0.3">
      <c r="H1554" s="4">
        <v>664</v>
      </c>
      <c r="K1554" s="4" t="s">
        <v>49</v>
      </c>
      <c r="AJ1554" s="4">
        <v>13</v>
      </c>
      <c r="AL1554" s="4">
        <v>5892</v>
      </c>
      <c r="AM1554" s="4">
        <v>22</v>
      </c>
    </row>
    <row r="1555" spans="8:39" x14ac:dyDescent="0.3">
      <c r="H1555" s="4">
        <v>432</v>
      </c>
      <c r="K1555" s="4" t="s">
        <v>233</v>
      </c>
      <c r="AJ1555" s="4">
        <v>0</v>
      </c>
      <c r="AL1555" s="4">
        <v>3898</v>
      </c>
      <c r="AM1555" s="4">
        <v>200</v>
      </c>
    </row>
    <row r="1556" spans="8:39" x14ac:dyDescent="0.3">
      <c r="H1556" s="4">
        <v>232</v>
      </c>
      <c r="K1556" s="4">
        <v>970</v>
      </c>
      <c r="AJ1556" s="4">
        <v>170</v>
      </c>
      <c r="AL1556" s="4">
        <v>1994</v>
      </c>
      <c r="AM1556" s="4">
        <v>97</v>
      </c>
    </row>
    <row r="1557" spans="8:39" ht="18" x14ac:dyDescent="0.35">
      <c r="H1557" s="4">
        <v>1641</v>
      </c>
      <c r="K1557" s="4">
        <v>323</v>
      </c>
      <c r="AJ1557" s="4">
        <v>92</v>
      </c>
      <c r="AL1557" s="1" t="s">
        <v>0</v>
      </c>
      <c r="AM1557" s="4">
        <v>46</v>
      </c>
    </row>
    <row r="1558" spans="8:39" ht="18" x14ac:dyDescent="0.35">
      <c r="H1558" s="4">
        <v>633</v>
      </c>
      <c r="K1558" s="4">
        <v>172</v>
      </c>
      <c r="AJ1558" s="4">
        <v>62</v>
      </c>
      <c r="AL1558" s="2">
        <v>41219</v>
      </c>
      <c r="AM1558" s="4">
        <v>51</v>
      </c>
    </row>
    <row r="1559" spans="8:39" ht="18" x14ac:dyDescent="0.35">
      <c r="H1559" s="4">
        <v>398</v>
      </c>
      <c r="K1559" s="4">
        <v>151</v>
      </c>
      <c r="AJ1559" s="4">
        <v>30</v>
      </c>
      <c r="AL1559" s="1" t="s">
        <v>1</v>
      </c>
      <c r="AM1559" s="4">
        <v>200</v>
      </c>
    </row>
    <row r="1560" spans="8:39" x14ac:dyDescent="0.3">
      <c r="H1560" s="4">
        <v>235</v>
      </c>
      <c r="K1560" s="4">
        <v>970</v>
      </c>
      <c r="AJ1560" s="4">
        <v>261</v>
      </c>
      <c r="AL1560" s="3" t="s">
        <v>2</v>
      </c>
      <c r="AM1560" s="4">
        <v>94</v>
      </c>
    </row>
    <row r="1561" spans="8:39" x14ac:dyDescent="0.3">
      <c r="H1561" s="4">
        <v>1641</v>
      </c>
      <c r="K1561" s="4">
        <v>328</v>
      </c>
      <c r="AJ1561" s="4">
        <v>122</v>
      </c>
      <c r="AL1561" s="3" t="s">
        <v>1332</v>
      </c>
      <c r="AM1561" s="4">
        <v>60</v>
      </c>
    </row>
    <row r="1562" spans="8:39" x14ac:dyDescent="0.3">
      <c r="H1562" s="4">
        <v>644</v>
      </c>
      <c r="K1562" s="4">
        <v>192</v>
      </c>
      <c r="AJ1562" s="4">
        <v>23</v>
      </c>
      <c r="AL1562" s="3" t="s">
        <v>57</v>
      </c>
      <c r="AM1562" s="4">
        <v>34</v>
      </c>
    </row>
    <row r="1563" spans="8:39" x14ac:dyDescent="0.3">
      <c r="H1563" s="4">
        <v>428</v>
      </c>
      <c r="K1563" s="4">
        <v>136</v>
      </c>
      <c r="AJ1563" s="4">
        <v>99</v>
      </c>
      <c r="AL1563" s="4" t="s">
        <v>5</v>
      </c>
      <c r="AM1563" s="4">
        <v>1037</v>
      </c>
    </row>
    <row r="1564" spans="8:39" x14ac:dyDescent="0.3">
      <c r="H1564" s="4">
        <v>216</v>
      </c>
      <c r="K1564" s="4">
        <v>1304</v>
      </c>
      <c r="AJ1564" s="4">
        <v>0</v>
      </c>
      <c r="AL1564" s="4" t="s">
        <v>1333</v>
      </c>
      <c r="AM1564" s="4">
        <v>420</v>
      </c>
    </row>
    <row r="1565" spans="8:39" x14ac:dyDescent="0.3">
      <c r="H1565" s="4">
        <v>1219</v>
      </c>
      <c r="K1565" s="4">
        <v>445</v>
      </c>
      <c r="AJ1565" s="4">
        <v>261</v>
      </c>
      <c r="AL1565" s="4" t="s">
        <v>1334</v>
      </c>
      <c r="AM1565" s="4">
        <v>178</v>
      </c>
    </row>
    <row r="1566" spans="8:39" x14ac:dyDescent="0.3">
      <c r="H1566" s="4">
        <v>457</v>
      </c>
      <c r="K1566" s="4">
        <v>274</v>
      </c>
      <c r="AJ1566" s="4">
        <v>118</v>
      </c>
      <c r="AL1566" s="4" t="s">
        <v>1335</v>
      </c>
      <c r="AM1566" s="4">
        <v>242</v>
      </c>
    </row>
    <row r="1567" spans="8:39" x14ac:dyDescent="0.3">
      <c r="H1567" s="4">
        <v>265</v>
      </c>
      <c r="K1567" s="4">
        <v>171</v>
      </c>
      <c r="AJ1567" s="4">
        <v>72</v>
      </c>
      <c r="AL1567" s="4" t="s">
        <v>318</v>
      </c>
      <c r="AM1567" s="4">
        <v>1037</v>
      </c>
    </row>
    <row r="1568" spans="8:39" x14ac:dyDescent="0.3">
      <c r="H1568" s="4">
        <v>192</v>
      </c>
      <c r="K1568" s="4">
        <v>1304</v>
      </c>
      <c r="AJ1568" s="4">
        <v>46</v>
      </c>
      <c r="AL1568" s="4" t="s">
        <v>1336</v>
      </c>
      <c r="AM1568" s="4">
        <v>403</v>
      </c>
    </row>
    <row r="1569" spans="8:39" x14ac:dyDescent="0.3">
      <c r="H1569" s="4">
        <v>1219</v>
      </c>
      <c r="K1569" s="4">
        <v>456</v>
      </c>
      <c r="AJ1569" s="4">
        <v>419</v>
      </c>
      <c r="AL1569" s="4" t="s">
        <v>9</v>
      </c>
      <c r="AM1569" s="4">
        <v>295</v>
      </c>
    </row>
    <row r="1570" spans="8:39" x14ac:dyDescent="0.3">
      <c r="H1570" s="4">
        <v>460</v>
      </c>
      <c r="K1570" s="4">
        <v>298</v>
      </c>
      <c r="AJ1570" s="4">
        <v>158</v>
      </c>
      <c r="AL1570" s="4" t="s">
        <v>1337</v>
      </c>
      <c r="AM1570" s="4">
        <v>108</v>
      </c>
    </row>
    <row r="1571" spans="8:39" x14ac:dyDescent="0.3">
      <c r="H1571" s="4">
        <v>274</v>
      </c>
      <c r="K1571" s="4">
        <v>158</v>
      </c>
      <c r="AJ1571" s="4">
        <v>47</v>
      </c>
      <c r="AL1571" s="4" t="s">
        <v>318</v>
      </c>
      <c r="AM1571" s="4">
        <v>1449</v>
      </c>
    </row>
    <row r="1572" spans="8:39" x14ac:dyDescent="0.3">
      <c r="H1572" s="4">
        <v>186</v>
      </c>
      <c r="K1572" s="4">
        <v>1300</v>
      </c>
      <c r="AJ1572" s="4">
        <v>110</v>
      </c>
      <c r="AL1572" s="4" t="s">
        <v>1338</v>
      </c>
      <c r="AM1572" s="4">
        <v>590</v>
      </c>
    </row>
    <row r="1573" spans="8:39" x14ac:dyDescent="0.3">
      <c r="H1573" s="4">
        <v>2294</v>
      </c>
      <c r="K1573" s="4">
        <v>506</v>
      </c>
      <c r="AJ1573" s="4">
        <v>1</v>
      </c>
      <c r="AL1573" s="4" t="s">
        <v>1339</v>
      </c>
      <c r="AM1573" s="4">
        <v>235</v>
      </c>
    </row>
    <row r="1574" spans="8:39" x14ac:dyDescent="0.3">
      <c r="H1574" s="4">
        <v>676</v>
      </c>
      <c r="K1574" s="4">
        <v>270</v>
      </c>
      <c r="AJ1574" s="4">
        <v>419</v>
      </c>
      <c r="AL1574" s="4" t="s">
        <v>1340</v>
      </c>
      <c r="AM1574" s="4">
        <v>355</v>
      </c>
    </row>
    <row r="1575" spans="8:39" x14ac:dyDescent="0.3">
      <c r="H1575" s="4">
        <v>436</v>
      </c>
      <c r="K1575" s="4">
        <v>236</v>
      </c>
      <c r="AJ1575" s="4">
        <v>152</v>
      </c>
      <c r="AL1575" s="4" t="s">
        <v>1341</v>
      </c>
      <c r="AM1575" s="4">
        <v>1449</v>
      </c>
    </row>
    <row r="1576" spans="8:39" x14ac:dyDescent="0.3">
      <c r="H1576" s="4">
        <v>240</v>
      </c>
      <c r="K1576" s="4">
        <v>1300</v>
      </c>
      <c r="AJ1576" s="4">
        <v>113</v>
      </c>
      <c r="AL1576" s="4" t="s">
        <v>11</v>
      </c>
      <c r="AM1576" s="4">
        <v>571</v>
      </c>
    </row>
    <row r="1577" spans="8:39" x14ac:dyDescent="0.3">
      <c r="H1577" s="4">
        <v>2294</v>
      </c>
      <c r="K1577" s="4">
        <v>532</v>
      </c>
      <c r="AJ1577" s="4">
        <v>39</v>
      </c>
      <c r="AL1577" s="4" t="s">
        <v>1342</v>
      </c>
      <c r="AM1577" s="4">
        <v>416</v>
      </c>
    </row>
    <row r="1578" spans="8:39" x14ac:dyDescent="0.3">
      <c r="H1578" s="4">
        <v>687</v>
      </c>
      <c r="K1578" s="4">
        <v>320</v>
      </c>
      <c r="AJ1578" s="4">
        <v>223</v>
      </c>
      <c r="AL1578" s="4" t="s">
        <v>1343</v>
      </c>
      <c r="AM1578" s="4">
        <v>155</v>
      </c>
    </row>
    <row r="1579" spans="8:39" x14ac:dyDescent="0.3">
      <c r="H1579" s="4">
        <v>461</v>
      </c>
      <c r="K1579" s="4">
        <v>212</v>
      </c>
      <c r="AJ1579" s="4">
        <v>76</v>
      </c>
      <c r="AL1579" s="4" t="s">
        <v>890</v>
      </c>
      <c r="AM1579" s="4">
        <v>405</v>
      </c>
    </row>
    <row r="1580" spans="8:39" x14ac:dyDescent="0.3">
      <c r="H1580" s="4">
        <v>226</v>
      </c>
      <c r="K1580" s="4">
        <v>2011</v>
      </c>
      <c r="AJ1580" s="4">
        <v>50</v>
      </c>
      <c r="AL1580" s="4" t="s">
        <v>1344</v>
      </c>
      <c r="AM1580" s="4">
        <v>226</v>
      </c>
    </row>
    <row r="1581" spans="8:39" x14ac:dyDescent="0.3">
      <c r="H1581" s="4">
        <v>1754</v>
      </c>
      <c r="K1581" s="4">
        <v>877</v>
      </c>
      <c r="AJ1581" s="4">
        <v>26</v>
      </c>
      <c r="AL1581" s="4" t="s">
        <v>1345</v>
      </c>
      <c r="AM1581" s="4">
        <v>132</v>
      </c>
    </row>
    <row r="1582" spans="8:39" x14ac:dyDescent="0.3">
      <c r="H1582" s="4">
        <v>565</v>
      </c>
      <c r="K1582" s="4">
        <v>531</v>
      </c>
      <c r="AJ1582" s="4">
        <v>0</v>
      </c>
      <c r="AL1582" s="4" t="s">
        <v>1346</v>
      </c>
      <c r="AM1582" s="4">
        <v>94</v>
      </c>
    </row>
    <row r="1583" spans="8:39" x14ac:dyDescent="0.3">
      <c r="H1583" s="4">
        <v>339</v>
      </c>
      <c r="K1583" s="4">
        <v>346</v>
      </c>
      <c r="AJ1583" s="4">
        <v>223</v>
      </c>
      <c r="AL1583" s="4" t="s">
        <v>1347</v>
      </c>
      <c r="AM1583" s="4">
        <v>405</v>
      </c>
    </row>
    <row r="1584" spans="8:39" x14ac:dyDescent="0.3">
      <c r="H1584" s="4">
        <v>226</v>
      </c>
      <c r="K1584" s="4">
        <v>2011</v>
      </c>
      <c r="AJ1584" s="4">
        <v>78</v>
      </c>
      <c r="AL1584" s="4" t="s">
        <v>1348</v>
      </c>
      <c r="AM1584" s="4">
        <v>224</v>
      </c>
    </row>
    <row r="1585" spans="8:39" x14ac:dyDescent="0.3">
      <c r="H1585" s="4">
        <v>1754</v>
      </c>
      <c r="K1585" s="4">
        <v>893</v>
      </c>
      <c r="AJ1585" s="4">
        <v>50</v>
      </c>
      <c r="AL1585" s="4" t="s">
        <v>1349</v>
      </c>
      <c r="AM1585" s="4">
        <v>169</v>
      </c>
    </row>
    <row r="1586" spans="8:39" x14ac:dyDescent="0.3">
      <c r="H1586" s="4">
        <v>581</v>
      </c>
      <c r="K1586" s="4">
        <v>563</v>
      </c>
      <c r="AJ1586" s="4">
        <v>28</v>
      </c>
      <c r="AL1586" s="4" t="s">
        <v>1350</v>
      </c>
      <c r="AM1586" s="4">
        <v>55</v>
      </c>
    </row>
    <row r="1587" spans="8:39" x14ac:dyDescent="0.3">
      <c r="H1587" s="4">
        <v>355</v>
      </c>
      <c r="K1587" s="4">
        <v>330</v>
      </c>
      <c r="AJ1587" s="4">
        <v>201</v>
      </c>
      <c r="AL1587" s="4" t="s">
        <v>1351</v>
      </c>
      <c r="AM1587" s="4">
        <v>150</v>
      </c>
    </row>
    <row r="1588" spans="8:39" x14ac:dyDescent="0.3">
      <c r="H1588" s="4">
        <v>226</v>
      </c>
      <c r="K1588" s="4">
        <v>2107</v>
      </c>
      <c r="AJ1588" s="4">
        <v>81</v>
      </c>
      <c r="AL1588" s="4" t="s">
        <v>9</v>
      </c>
      <c r="AM1588" s="4">
        <v>82</v>
      </c>
    </row>
    <row r="1589" spans="8:39" x14ac:dyDescent="0.3">
      <c r="H1589" s="4">
        <v>606</v>
      </c>
      <c r="K1589" s="4">
        <v>866</v>
      </c>
      <c r="AJ1589" s="4">
        <v>44</v>
      </c>
      <c r="AL1589" s="4" t="s">
        <v>1352</v>
      </c>
      <c r="AM1589" s="4">
        <v>51</v>
      </c>
    </row>
    <row r="1590" spans="8:39" x14ac:dyDescent="0.3">
      <c r="H1590" s="4">
        <v>242</v>
      </c>
      <c r="K1590" s="4">
        <v>476</v>
      </c>
      <c r="AJ1590" s="4">
        <v>37</v>
      </c>
      <c r="AL1590" s="4" t="s">
        <v>9</v>
      </c>
      <c r="AM1590" s="4">
        <v>31</v>
      </c>
    </row>
    <row r="1591" spans="8:39" x14ac:dyDescent="0.3">
      <c r="H1591" s="4">
        <v>144</v>
      </c>
      <c r="K1591" s="4">
        <v>390</v>
      </c>
      <c r="AJ1591" s="4">
        <v>0</v>
      </c>
      <c r="AL1591" s="4" t="s">
        <v>1353</v>
      </c>
      <c r="AM1591" s="4">
        <v>150</v>
      </c>
    </row>
    <row r="1592" spans="8:39" x14ac:dyDescent="0.3">
      <c r="H1592" s="4">
        <v>98</v>
      </c>
      <c r="K1592" s="4">
        <v>2107</v>
      </c>
      <c r="AJ1592" s="4">
        <v>201</v>
      </c>
      <c r="AL1592" s="4" t="s">
        <v>9</v>
      </c>
      <c r="AM1592" s="4">
        <v>81</v>
      </c>
    </row>
    <row r="1593" spans="8:39" x14ac:dyDescent="0.3">
      <c r="H1593" s="4">
        <v>606</v>
      </c>
      <c r="K1593" s="4">
        <v>877</v>
      </c>
      <c r="AJ1593" s="4">
        <v>81</v>
      </c>
      <c r="AL1593" s="4" t="s">
        <v>1354</v>
      </c>
      <c r="AM1593" s="4">
        <v>58</v>
      </c>
    </row>
    <row r="1594" spans="8:39" x14ac:dyDescent="0.3">
      <c r="H1594" s="4">
        <v>245</v>
      </c>
      <c r="K1594" s="4">
        <v>500</v>
      </c>
      <c r="AJ1594" s="4">
        <v>48</v>
      </c>
      <c r="AL1594" s="4" t="s">
        <v>11</v>
      </c>
      <c r="AM1594" s="4">
        <v>23</v>
      </c>
    </row>
    <row r="1595" spans="8:39" ht="18" x14ac:dyDescent="0.35">
      <c r="H1595" s="4">
        <v>152</v>
      </c>
      <c r="K1595" s="4">
        <v>377</v>
      </c>
      <c r="AJ1595" s="4">
        <v>33</v>
      </c>
      <c r="AL1595" s="4" t="s">
        <v>1355</v>
      </c>
      <c r="AM1595" s="1" t="s">
        <v>0</v>
      </c>
    </row>
    <row r="1596" spans="8:39" ht="18" x14ac:dyDescent="0.35">
      <c r="H1596" s="4">
        <v>93</v>
      </c>
      <c r="K1596" s="4">
        <v>2663</v>
      </c>
      <c r="AJ1596" s="4">
        <v>289</v>
      </c>
      <c r="AL1596" s="4" t="s">
        <v>9</v>
      </c>
      <c r="AM1596" s="2">
        <v>41219</v>
      </c>
    </row>
    <row r="1597" spans="8:39" ht="18" x14ac:dyDescent="0.35">
      <c r="H1597" s="4">
        <v>1233</v>
      </c>
      <c r="K1597" s="4">
        <v>994</v>
      </c>
      <c r="AJ1597" s="4">
        <v>128</v>
      </c>
      <c r="AL1597" s="4" t="s">
        <v>1356</v>
      </c>
      <c r="AM1597" s="1" t="s">
        <v>1</v>
      </c>
    </row>
    <row r="1598" spans="8:39" x14ac:dyDescent="0.3">
      <c r="H1598" s="4">
        <v>432</v>
      </c>
      <c r="K1598" s="4">
        <v>607</v>
      </c>
      <c r="AJ1598" s="4">
        <v>11</v>
      </c>
      <c r="AL1598" s="4" t="s">
        <v>1357</v>
      </c>
      <c r="AM1598" s="3" t="s">
        <v>2</v>
      </c>
    </row>
    <row r="1599" spans="8:39" x14ac:dyDescent="0.3">
      <c r="H1599" s="4">
        <v>223</v>
      </c>
      <c r="K1599" s="4">
        <v>387</v>
      </c>
      <c r="AJ1599" s="4">
        <v>116</v>
      </c>
      <c r="AL1599" s="4" t="s">
        <v>1358</v>
      </c>
      <c r="AM1599" s="3" t="s">
        <v>1413</v>
      </c>
    </row>
    <row r="1600" spans="8:39" x14ac:dyDescent="0.3">
      <c r="H1600" s="4">
        <v>209</v>
      </c>
      <c r="K1600" s="4">
        <v>2663</v>
      </c>
      <c r="AJ1600" s="4">
        <v>1</v>
      </c>
      <c r="AL1600" s="4" t="s">
        <v>1052</v>
      </c>
      <c r="AM1600" s="3" t="s">
        <v>1468</v>
      </c>
    </row>
    <row r="1601" spans="8:39" x14ac:dyDescent="0.3">
      <c r="H1601" s="4">
        <v>1233</v>
      </c>
      <c r="K1601" s="4">
        <v>988</v>
      </c>
      <c r="AJ1601" s="4">
        <v>289</v>
      </c>
      <c r="AL1601" s="4" t="s">
        <v>1359</v>
      </c>
      <c r="AM1601" s="4" t="s">
        <v>1452</v>
      </c>
    </row>
    <row r="1602" spans="8:39" x14ac:dyDescent="0.3">
      <c r="H1602" s="4">
        <v>437</v>
      </c>
      <c r="K1602" s="4">
        <v>601</v>
      </c>
      <c r="AJ1602" s="4">
        <v>123</v>
      </c>
      <c r="AL1602" s="4" t="s">
        <v>1360</v>
      </c>
      <c r="AM1602" s="4" t="s">
        <v>862</v>
      </c>
    </row>
    <row r="1603" spans="8:39" x14ac:dyDescent="0.3">
      <c r="H1603" s="4">
        <v>249</v>
      </c>
      <c r="K1603" s="4">
        <v>387</v>
      </c>
      <c r="AJ1603" s="4">
        <v>68</v>
      </c>
      <c r="AL1603" s="4" t="s">
        <v>11</v>
      </c>
      <c r="AM1603" s="4" t="s">
        <v>1453</v>
      </c>
    </row>
    <row r="1604" spans="8:39" x14ac:dyDescent="0.3">
      <c r="H1604" s="4">
        <v>188</v>
      </c>
      <c r="K1604" s="4">
        <v>2586</v>
      </c>
      <c r="AJ1604" s="4">
        <v>55</v>
      </c>
      <c r="AL1604" s="4" t="s">
        <v>1361</v>
      </c>
      <c r="AM1604" s="4" t="s">
        <v>1454</v>
      </c>
    </row>
    <row r="1605" spans="8:39" x14ac:dyDescent="0.3">
      <c r="H1605" s="4">
        <v>1119</v>
      </c>
      <c r="K1605" s="4">
        <v>1042</v>
      </c>
      <c r="AJ1605" s="4">
        <v>208</v>
      </c>
      <c r="AL1605" s="4" t="s">
        <v>1362</v>
      </c>
      <c r="AM1605" s="4" t="s">
        <v>1455</v>
      </c>
    </row>
    <row r="1606" spans="8:39" x14ac:dyDescent="0.3">
      <c r="H1606" s="4">
        <v>385</v>
      </c>
      <c r="K1606" s="4">
        <v>638</v>
      </c>
      <c r="AJ1606" s="4">
        <v>88</v>
      </c>
      <c r="AL1606" s="4" t="s">
        <v>1363</v>
      </c>
      <c r="AM1606" s="4" t="s">
        <v>318</v>
      </c>
    </row>
    <row r="1607" spans="8:39" x14ac:dyDescent="0.3">
      <c r="H1607" s="4">
        <v>215</v>
      </c>
      <c r="K1607" s="4">
        <v>404</v>
      </c>
      <c r="AJ1607" s="4">
        <v>57</v>
      </c>
      <c r="AL1607" s="4" t="s">
        <v>17</v>
      </c>
      <c r="AM1607" s="4" t="s">
        <v>1456</v>
      </c>
    </row>
    <row r="1608" spans="8:39" x14ac:dyDescent="0.3">
      <c r="H1608" s="4">
        <v>170</v>
      </c>
      <c r="K1608" s="4">
        <v>2586</v>
      </c>
      <c r="AJ1608" s="4">
        <v>31</v>
      </c>
      <c r="AL1608" s="4" t="s">
        <v>1364</v>
      </c>
      <c r="AM1608" s="4" t="s">
        <v>23</v>
      </c>
    </row>
    <row r="1609" spans="8:39" x14ac:dyDescent="0.3">
      <c r="H1609" s="4">
        <v>1119</v>
      </c>
      <c r="K1609" s="4">
        <v>1041</v>
      </c>
      <c r="AJ1609" s="4">
        <v>0</v>
      </c>
      <c r="AL1609" s="4" t="s">
        <v>19</v>
      </c>
      <c r="AM1609" s="4" t="s">
        <v>1457</v>
      </c>
    </row>
    <row r="1610" spans="8:39" x14ac:dyDescent="0.3">
      <c r="H1610" s="4">
        <v>385</v>
      </c>
      <c r="K1610" s="4">
        <v>643</v>
      </c>
      <c r="AJ1610" s="4">
        <v>208</v>
      </c>
      <c r="AL1610" s="4" t="s">
        <v>20</v>
      </c>
      <c r="AM1610" s="4" t="s">
        <v>1458</v>
      </c>
    </row>
    <row r="1611" spans="8:39" x14ac:dyDescent="0.3">
      <c r="H1611" s="4">
        <v>216</v>
      </c>
      <c r="K1611" s="4">
        <v>398</v>
      </c>
      <c r="AJ1611" s="4">
        <v>89</v>
      </c>
      <c r="AL1611" s="4" t="s">
        <v>21</v>
      </c>
      <c r="AM1611" s="4" t="s">
        <v>17</v>
      </c>
    </row>
    <row r="1612" spans="8:39" x14ac:dyDescent="0.3">
      <c r="H1612" s="4">
        <v>169</v>
      </c>
      <c r="K1612" s="4">
        <v>0</v>
      </c>
      <c r="AJ1612" s="4">
        <v>67</v>
      </c>
      <c r="AL1612" s="4" t="s">
        <v>26</v>
      </c>
      <c r="AM1612" s="4" t="s">
        <v>1459</v>
      </c>
    </row>
    <row r="1613" spans="8:39" x14ac:dyDescent="0.3">
      <c r="H1613" s="4">
        <v>1235</v>
      </c>
      <c r="K1613" s="4">
        <v>1273</v>
      </c>
      <c r="AJ1613" s="4">
        <v>22</v>
      </c>
      <c r="AL1613" s="4" t="s">
        <v>47</v>
      </c>
      <c r="AM1613" s="4" t="s">
        <v>1460</v>
      </c>
    </row>
    <row r="1614" spans="8:39" x14ac:dyDescent="0.3">
      <c r="H1614" s="4">
        <v>462</v>
      </c>
      <c r="K1614" s="4">
        <v>799</v>
      </c>
      <c r="AJ1614" s="4">
        <v>137</v>
      </c>
      <c r="AL1614" s="4" t="s">
        <v>48</v>
      </c>
      <c r="AM1614" s="4" t="s">
        <v>17</v>
      </c>
    </row>
    <row r="1615" spans="8:39" x14ac:dyDescent="0.3">
      <c r="H1615" s="4">
        <v>267</v>
      </c>
      <c r="K1615" s="4">
        <v>474</v>
      </c>
      <c r="AJ1615" s="4">
        <v>69</v>
      </c>
      <c r="AL1615" s="4" t="s">
        <v>49</v>
      </c>
      <c r="AM1615" s="4" t="s">
        <v>1461</v>
      </c>
    </row>
    <row r="1616" spans="8:39" x14ac:dyDescent="0.3">
      <c r="H1616" s="4">
        <v>195</v>
      </c>
      <c r="K1616" s="4">
        <v>0</v>
      </c>
      <c r="AJ1616" s="4">
        <v>34</v>
      </c>
      <c r="AL1616" s="4" t="s">
        <v>58</v>
      </c>
      <c r="AM1616" s="4" t="s">
        <v>19</v>
      </c>
    </row>
    <row r="1617" spans="8:39" x14ac:dyDescent="0.3">
      <c r="H1617" s="4">
        <v>1235</v>
      </c>
      <c r="K1617" s="4">
        <v>1277</v>
      </c>
      <c r="AJ1617" s="4">
        <v>35</v>
      </c>
      <c r="AL1617" s="4" t="s">
        <v>21</v>
      </c>
      <c r="AM1617" s="4" t="s">
        <v>20</v>
      </c>
    </row>
    <row r="1618" spans="8:39" x14ac:dyDescent="0.3">
      <c r="H1618" s="4">
        <v>469</v>
      </c>
      <c r="K1618" s="4">
        <v>811</v>
      </c>
      <c r="AJ1618" s="4">
        <v>0</v>
      </c>
      <c r="AL1618" s="4" t="s">
        <v>26</v>
      </c>
      <c r="AM1618" s="4" t="s">
        <v>21</v>
      </c>
    </row>
    <row r="1619" spans="8:39" x14ac:dyDescent="0.3">
      <c r="H1619" s="4">
        <v>282</v>
      </c>
      <c r="K1619" s="4">
        <v>466</v>
      </c>
      <c r="AJ1619" s="4">
        <v>137</v>
      </c>
      <c r="AL1619" s="4" t="s">
        <v>47</v>
      </c>
      <c r="AM1619" s="4" t="s">
        <v>26</v>
      </c>
    </row>
    <row r="1620" spans="8:39" x14ac:dyDescent="0.3">
      <c r="H1620" s="4">
        <v>187</v>
      </c>
      <c r="K1620" s="4">
        <v>0</v>
      </c>
      <c r="AJ1620" s="4">
        <v>69</v>
      </c>
      <c r="AL1620" s="4" t="s">
        <v>48</v>
      </c>
      <c r="AM1620" s="4" t="s">
        <v>47</v>
      </c>
    </row>
    <row r="1621" spans="8:39" x14ac:dyDescent="0.3">
      <c r="H1621" s="4">
        <v>0</v>
      </c>
      <c r="K1621" s="4">
        <v>236</v>
      </c>
      <c r="AJ1621" s="4">
        <v>47</v>
      </c>
      <c r="AL1621" s="4" t="s">
        <v>49</v>
      </c>
      <c r="AM1621" s="4" t="s">
        <v>48</v>
      </c>
    </row>
    <row r="1622" spans="8:39" x14ac:dyDescent="0.3">
      <c r="H1622" s="4">
        <v>1220</v>
      </c>
      <c r="K1622" s="4">
        <v>135</v>
      </c>
      <c r="AJ1622" s="4">
        <v>22</v>
      </c>
      <c r="AL1622" s="4" t="s">
        <v>59</v>
      </c>
      <c r="AM1622" s="4" t="s">
        <v>49</v>
      </c>
    </row>
    <row r="1623" spans="8:39" x14ac:dyDescent="0.3">
      <c r="H1623" s="4">
        <v>759</v>
      </c>
      <c r="K1623" s="4">
        <v>101</v>
      </c>
      <c r="AJ1623" s="4">
        <v>291</v>
      </c>
      <c r="AL1623" s="4">
        <v>202</v>
      </c>
      <c r="AM1623" s="4" t="s">
        <v>52</v>
      </c>
    </row>
    <row r="1624" spans="8:39" x14ac:dyDescent="0.3">
      <c r="H1624" s="4">
        <v>461</v>
      </c>
      <c r="K1624" s="4">
        <v>0</v>
      </c>
      <c r="AJ1624" s="4">
        <v>48</v>
      </c>
      <c r="AL1624" s="4">
        <v>67</v>
      </c>
      <c r="AM1624" s="4" t="s">
        <v>21</v>
      </c>
    </row>
    <row r="1625" spans="8:39" x14ac:dyDescent="0.3">
      <c r="H1625" s="4">
        <v>0</v>
      </c>
      <c r="K1625" s="4">
        <v>238</v>
      </c>
      <c r="AJ1625" s="4">
        <v>20</v>
      </c>
      <c r="AL1625" s="4">
        <v>37</v>
      </c>
      <c r="AM1625" s="4" t="s">
        <v>26</v>
      </c>
    </row>
    <row r="1626" spans="8:39" x14ac:dyDescent="0.3">
      <c r="H1626" s="4">
        <v>1237</v>
      </c>
      <c r="K1626" s="4">
        <v>137</v>
      </c>
      <c r="AJ1626" s="4">
        <v>28</v>
      </c>
      <c r="AL1626" s="4">
        <v>30</v>
      </c>
      <c r="AM1626" s="4" t="s">
        <v>47</v>
      </c>
    </row>
    <row r="1627" spans="8:39" x14ac:dyDescent="0.3">
      <c r="H1627" s="4">
        <v>790</v>
      </c>
      <c r="K1627" s="4">
        <v>101</v>
      </c>
      <c r="AJ1627" s="4">
        <v>0</v>
      </c>
      <c r="AL1627" s="4">
        <v>202</v>
      </c>
      <c r="AM1627" s="4" t="s">
        <v>48</v>
      </c>
    </row>
    <row r="1628" spans="8:39" x14ac:dyDescent="0.3">
      <c r="H1628" s="4">
        <v>447</v>
      </c>
      <c r="K1628" s="4">
        <v>0</v>
      </c>
      <c r="AJ1628" s="4">
        <v>291</v>
      </c>
      <c r="AL1628" s="4">
        <v>68</v>
      </c>
      <c r="AM1628" s="4" t="s">
        <v>49</v>
      </c>
    </row>
    <row r="1629" spans="8:39" x14ac:dyDescent="0.3">
      <c r="H1629" s="4">
        <v>0</v>
      </c>
      <c r="K1629" s="4">
        <v>411</v>
      </c>
      <c r="AJ1629" s="4">
        <v>47</v>
      </c>
      <c r="AL1629" s="4">
        <v>36</v>
      </c>
      <c r="AM1629" s="4" t="s">
        <v>53</v>
      </c>
    </row>
    <row r="1630" spans="8:39" x14ac:dyDescent="0.3">
      <c r="H1630" s="4">
        <v>436</v>
      </c>
      <c r="K1630" s="4">
        <v>237</v>
      </c>
      <c r="AJ1630" s="4">
        <v>28</v>
      </c>
      <c r="AL1630" s="4">
        <v>32</v>
      </c>
      <c r="AM1630" s="4">
        <v>340</v>
      </c>
    </row>
    <row r="1631" spans="8:39" x14ac:dyDescent="0.3">
      <c r="H1631" s="4">
        <v>283</v>
      </c>
      <c r="K1631" s="4">
        <v>174</v>
      </c>
      <c r="AJ1631" s="4">
        <v>19</v>
      </c>
      <c r="AL1631" s="4">
        <v>184</v>
      </c>
      <c r="AM1631" s="4">
        <v>179</v>
      </c>
    </row>
    <row r="1632" spans="8:39" x14ac:dyDescent="0.3">
      <c r="H1632" s="4">
        <v>153</v>
      </c>
      <c r="K1632" s="4">
        <v>0</v>
      </c>
      <c r="AJ1632" s="4">
        <v>231</v>
      </c>
      <c r="AL1632" s="4">
        <v>64</v>
      </c>
      <c r="AM1632" s="4">
        <v>77</v>
      </c>
    </row>
    <row r="1633" spans="8:39" x14ac:dyDescent="0.3">
      <c r="H1633" s="4">
        <v>0</v>
      </c>
      <c r="K1633" s="4">
        <v>421</v>
      </c>
      <c r="AJ1633" s="4">
        <v>88</v>
      </c>
      <c r="AL1633" s="4">
        <v>36</v>
      </c>
      <c r="AM1633" s="4">
        <v>102</v>
      </c>
    </row>
    <row r="1634" spans="8:39" x14ac:dyDescent="0.3">
      <c r="H1634" s="4">
        <v>441</v>
      </c>
      <c r="K1634" s="4">
        <v>254</v>
      </c>
      <c r="AJ1634" s="4">
        <v>54</v>
      </c>
      <c r="AL1634" s="4">
        <v>28</v>
      </c>
      <c r="AM1634" s="4">
        <v>340</v>
      </c>
    </row>
    <row r="1635" spans="8:39" x14ac:dyDescent="0.3">
      <c r="H1635" s="4">
        <v>285</v>
      </c>
      <c r="K1635" s="4">
        <v>167</v>
      </c>
      <c r="AJ1635" s="4">
        <v>34</v>
      </c>
      <c r="AL1635" s="4">
        <v>184</v>
      </c>
      <c r="AM1635" s="4">
        <v>179</v>
      </c>
    </row>
    <row r="1636" spans="8:39" x14ac:dyDescent="0.3">
      <c r="H1636" s="4">
        <v>156</v>
      </c>
      <c r="K1636" s="4">
        <v>12941</v>
      </c>
      <c r="AJ1636" s="4">
        <v>0</v>
      </c>
      <c r="AL1636" s="4">
        <v>68</v>
      </c>
      <c r="AM1636" s="4">
        <v>134</v>
      </c>
    </row>
    <row r="1637" spans="8:39" x14ac:dyDescent="0.3">
      <c r="H1637" s="4">
        <v>0</v>
      </c>
      <c r="K1637" s="4">
        <v>6973</v>
      </c>
      <c r="AJ1637" s="4">
        <v>231</v>
      </c>
      <c r="AL1637" s="4">
        <v>36</v>
      </c>
      <c r="AM1637" s="4">
        <v>45</v>
      </c>
    </row>
    <row r="1638" spans="8:39" x14ac:dyDescent="0.3">
      <c r="H1638" s="4">
        <v>454</v>
      </c>
      <c r="K1638" s="4">
        <v>4139</v>
      </c>
      <c r="AJ1638" s="4">
        <v>88</v>
      </c>
      <c r="AL1638" s="4">
        <v>32</v>
      </c>
      <c r="AM1638" s="4">
        <v>199</v>
      </c>
    </row>
    <row r="1639" spans="8:39" x14ac:dyDescent="0.3">
      <c r="H1639" s="4">
        <v>247</v>
      </c>
      <c r="K1639" s="4">
        <v>2834</v>
      </c>
      <c r="AJ1639" s="4">
        <v>51</v>
      </c>
      <c r="AL1639" s="4">
        <v>212</v>
      </c>
      <c r="AM1639" s="4">
        <v>69</v>
      </c>
    </row>
    <row r="1640" spans="8:39" x14ac:dyDescent="0.3">
      <c r="H1640" s="4">
        <v>207</v>
      </c>
      <c r="K1640" s="4">
        <v>12941</v>
      </c>
      <c r="AJ1640" s="4">
        <v>37</v>
      </c>
      <c r="AL1640" s="4">
        <v>55</v>
      </c>
      <c r="AM1640" s="4">
        <v>31</v>
      </c>
    </row>
    <row r="1641" spans="8:39" x14ac:dyDescent="0.3">
      <c r="H1641" s="4">
        <v>0</v>
      </c>
      <c r="K1641" s="4">
        <v>7051</v>
      </c>
      <c r="AJ1641" s="4">
        <v>54</v>
      </c>
      <c r="AL1641" s="4">
        <v>28</v>
      </c>
      <c r="AM1641" s="4">
        <v>38</v>
      </c>
    </row>
    <row r="1642" spans="8:39" x14ac:dyDescent="0.3">
      <c r="H1642" s="4">
        <v>453</v>
      </c>
      <c r="K1642" s="4">
        <v>4319</v>
      </c>
      <c r="AJ1642" s="4">
        <v>11</v>
      </c>
      <c r="AL1642" s="4">
        <v>27</v>
      </c>
      <c r="AM1642" s="4">
        <v>199</v>
      </c>
    </row>
    <row r="1643" spans="8:39" x14ac:dyDescent="0.3">
      <c r="H1643" s="4">
        <v>247</v>
      </c>
      <c r="K1643" s="4">
        <v>2732</v>
      </c>
      <c r="AJ1643" s="4">
        <v>7</v>
      </c>
      <c r="AL1643" s="4">
        <v>212</v>
      </c>
      <c r="AM1643" s="4">
        <v>66</v>
      </c>
    </row>
    <row r="1644" spans="8:39" x14ac:dyDescent="0.3">
      <c r="H1644" s="4">
        <v>206</v>
      </c>
      <c r="AJ1644" s="4">
        <v>4</v>
      </c>
      <c r="AL1644" s="4">
        <v>56</v>
      </c>
      <c r="AM1644" s="4">
        <v>40</v>
      </c>
    </row>
    <row r="1645" spans="8:39" x14ac:dyDescent="0.3">
      <c r="H1645" s="4">
        <v>12894</v>
      </c>
      <c r="AJ1645" s="4">
        <v>0</v>
      </c>
      <c r="AL1645" s="4">
        <v>31</v>
      </c>
      <c r="AM1645" s="4">
        <v>26</v>
      </c>
    </row>
    <row r="1646" spans="8:39" x14ac:dyDescent="0.3">
      <c r="H1646" s="4">
        <v>6615</v>
      </c>
      <c r="AJ1646" s="4">
        <v>54</v>
      </c>
      <c r="AL1646" s="4">
        <v>25</v>
      </c>
      <c r="AM1646" s="4">
        <v>289</v>
      </c>
    </row>
    <row r="1647" spans="8:39" x14ac:dyDescent="0.3">
      <c r="H1647" s="4">
        <v>3977</v>
      </c>
      <c r="AJ1647" s="4">
        <v>11</v>
      </c>
      <c r="AL1647" s="4">
        <v>280</v>
      </c>
      <c r="AM1647" s="4">
        <v>96</v>
      </c>
    </row>
    <row r="1648" spans="8:39" x14ac:dyDescent="0.3">
      <c r="H1648" s="4">
        <v>2638</v>
      </c>
      <c r="AJ1648" s="4">
        <v>7</v>
      </c>
      <c r="AL1648" s="4">
        <v>79</v>
      </c>
      <c r="AM1648" s="4">
        <v>47</v>
      </c>
    </row>
    <row r="1649" spans="8:39" x14ac:dyDescent="0.3">
      <c r="H1649" s="4">
        <v>12894</v>
      </c>
      <c r="AJ1649" s="4">
        <v>4</v>
      </c>
      <c r="AL1649" s="4">
        <v>68</v>
      </c>
      <c r="AM1649" s="4">
        <v>49</v>
      </c>
    </row>
    <row r="1650" spans="8:39" x14ac:dyDescent="0.3">
      <c r="H1650" s="4">
        <v>6703</v>
      </c>
      <c r="AJ1650" s="4">
        <v>168</v>
      </c>
      <c r="AL1650" s="4">
        <v>11</v>
      </c>
      <c r="AM1650" s="4">
        <v>289</v>
      </c>
    </row>
    <row r="1651" spans="8:39" x14ac:dyDescent="0.3">
      <c r="H1651" s="4">
        <v>4171</v>
      </c>
      <c r="AJ1651" s="4">
        <v>86</v>
      </c>
      <c r="AL1651" s="4">
        <v>280</v>
      </c>
      <c r="AM1651" s="4">
        <v>95</v>
      </c>
    </row>
    <row r="1652" spans="8:39" x14ac:dyDescent="0.3">
      <c r="H1652" s="4">
        <v>2532</v>
      </c>
      <c r="AJ1652" s="4">
        <v>73</v>
      </c>
      <c r="AL1652" s="4">
        <v>78</v>
      </c>
      <c r="AM1652" s="4">
        <v>50</v>
      </c>
    </row>
    <row r="1653" spans="8:39" x14ac:dyDescent="0.3">
      <c r="AJ1653" s="4">
        <v>13</v>
      </c>
      <c r="AL1653" s="4">
        <v>68</v>
      </c>
      <c r="AM1653" s="4">
        <v>45</v>
      </c>
    </row>
    <row r="1654" spans="8:39" x14ac:dyDescent="0.3">
      <c r="AJ1654" s="4">
        <v>0</v>
      </c>
      <c r="AL1654" s="4">
        <v>10</v>
      </c>
      <c r="AM1654" s="4">
        <v>158</v>
      </c>
    </row>
    <row r="1655" spans="8:39" x14ac:dyDescent="0.3">
      <c r="AJ1655" s="4">
        <v>168</v>
      </c>
      <c r="AL1655" s="4">
        <v>1033</v>
      </c>
      <c r="AM1655" s="4">
        <v>59</v>
      </c>
    </row>
    <row r="1656" spans="8:39" x14ac:dyDescent="0.3">
      <c r="AJ1656" s="4">
        <v>84</v>
      </c>
      <c r="AL1656" s="4">
        <v>469</v>
      </c>
      <c r="AM1656" s="4">
        <v>35</v>
      </c>
    </row>
    <row r="1657" spans="8:39" x14ac:dyDescent="0.3">
      <c r="AJ1657" s="4">
        <v>51</v>
      </c>
      <c r="AL1657" s="4">
        <v>349</v>
      </c>
      <c r="AM1657" s="4">
        <v>24</v>
      </c>
    </row>
    <row r="1658" spans="8:39" x14ac:dyDescent="0.3">
      <c r="AJ1658" s="4">
        <v>33</v>
      </c>
      <c r="AL1658" s="4">
        <v>120</v>
      </c>
      <c r="AM1658" s="4">
        <v>158</v>
      </c>
    </row>
    <row r="1659" spans="8:39" x14ac:dyDescent="0.3">
      <c r="AJ1659" s="4">
        <v>65</v>
      </c>
      <c r="AL1659" s="4">
        <v>1033</v>
      </c>
      <c r="AM1659" s="4">
        <v>59</v>
      </c>
    </row>
    <row r="1660" spans="8:39" x14ac:dyDescent="0.3">
      <c r="AJ1660" s="4">
        <v>32</v>
      </c>
      <c r="AL1660" s="4">
        <v>469</v>
      </c>
      <c r="AM1660" s="4">
        <v>44</v>
      </c>
    </row>
    <row r="1661" spans="8:39" x14ac:dyDescent="0.3">
      <c r="AJ1661" s="4">
        <v>27</v>
      </c>
      <c r="AL1661" s="4">
        <v>353</v>
      </c>
      <c r="AM1661" s="4">
        <v>15</v>
      </c>
    </row>
    <row r="1662" spans="8:39" x14ac:dyDescent="0.3">
      <c r="AJ1662" s="4">
        <v>5</v>
      </c>
      <c r="AL1662" s="4">
        <v>116</v>
      </c>
      <c r="AM1662" s="4">
        <v>523</v>
      </c>
    </row>
    <row r="1663" spans="8:39" x14ac:dyDescent="0.3">
      <c r="AJ1663" s="4">
        <v>0</v>
      </c>
      <c r="AL1663" s="4">
        <v>1127</v>
      </c>
      <c r="AM1663" s="4">
        <v>257</v>
      </c>
    </row>
    <row r="1664" spans="8:39" x14ac:dyDescent="0.3">
      <c r="AJ1664" s="4">
        <v>65</v>
      </c>
      <c r="AL1664" s="4">
        <v>406</v>
      </c>
      <c r="AM1664" s="4">
        <v>115</v>
      </c>
    </row>
    <row r="1665" spans="36:39" x14ac:dyDescent="0.3">
      <c r="AJ1665" s="4">
        <v>31</v>
      </c>
      <c r="AL1665" s="4">
        <v>283</v>
      </c>
      <c r="AM1665" s="4">
        <v>142</v>
      </c>
    </row>
    <row r="1666" spans="36:39" x14ac:dyDescent="0.3">
      <c r="AJ1666" s="4">
        <v>23</v>
      </c>
      <c r="AL1666" s="4">
        <v>123</v>
      </c>
      <c r="AM1666" s="4">
        <v>523</v>
      </c>
    </row>
    <row r="1667" spans="36:39" x14ac:dyDescent="0.3">
      <c r="AJ1667" s="4">
        <v>8</v>
      </c>
      <c r="AL1667" s="4">
        <v>1127</v>
      </c>
      <c r="AM1667" s="4">
        <v>252</v>
      </c>
    </row>
    <row r="1668" spans="36:39" x14ac:dyDescent="0.3">
      <c r="AJ1668" s="4">
        <v>127</v>
      </c>
      <c r="AL1668" s="4">
        <v>405</v>
      </c>
      <c r="AM1668" s="4">
        <v>186</v>
      </c>
    </row>
    <row r="1669" spans="36:39" x14ac:dyDescent="0.3">
      <c r="AJ1669" s="4">
        <v>31</v>
      </c>
      <c r="AL1669" s="4">
        <v>289</v>
      </c>
      <c r="AM1669" s="4">
        <v>66</v>
      </c>
    </row>
    <row r="1670" spans="36:39" x14ac:dyDescent="0.3">
      <c r="AJ1670" s="4">
        <v>21</v>
      </c>
      <c r="AL1670" s="4">
        <v>116</v>
      </c>
      <c r="AM1670" s="4">
        <v>101</v>
      </c>
    </row>
    <row r="1671" spans="36:39" x14ac:dyDescent="0.3">
      <c r="AJ1671" s="4">
        <v>10</v>
      </c>
      <c r="AL1671" s="4">
        <v>1263</v>
      </c>
      <c r="AM1671" s="4">
        <v>59</v>
      </c>
    </row>
    <row r="1672" spans="36:39" x14ac:dyDescent="0.3">
      <c r="AJ1672" s="4">
        <v>0</v>
      </c>
      <c r="AL1672" s="4">
        <v>538</v>
      </c>
      <c r="AM1672" s="4">
        <v>41</v>
      </c>
    </row>
    <row r="1673" spans="36:39" x14ac:dyDescent="0.3">
      <c r="AJ1673" s="4">
        <v>127</v>
      </c>
      <c r="AL1673" s="4">
        <v>406</v>
      </c>
      <c r="AM1673" s="4">
        <v>18</v>
      </c>
    </row>
    <row r="1674" spans="36:39" x14ac:dyDescent="0.3">
      <c r="AJ1674" s="4">
        <v>31</v>
      </c>
      <c r="AL1674" s="4">
        <v>132</v>
      </c>
      <c r="AM1674" s="4">
        <v>101</v>
      </c>
    </row>
    <row r="1675" spans="36:39" x14ac:dyDescent="0.3">
      <c r="AJ1675" s="4">
        <v>15</v>
      </c>
      <c r="AL1675" s="4">
        <v>1263</v>
      </c>
      <c r="AM1675" s="4">
        <v>58</v>
      </c>
    </row>
    <row r="1676" spans="36:39" x14ac:dyDescent="0.3">
      <c r="AJ1676" s="4">
        <v>16</v>
      </c>
      <c r="AL1676" s="4">
        <v>540</v>
      </c>
      <c r="AM1676" s="4">
        <v>43</v>
      </c>
    </row>
    <row r="1677" spans="36:39" x14ac:dyDescent="0.3">
      <c r="AJ1677" s="4">
        <v>52</v>
      </c>
      <c r="AL1677" s="4">
        <v>405</v>
      </c>
      <c r="AM1677" s="4">
        <v>15</v>
      </c>
    </row>
    <row r="1678" spans="36:39" x14ac:dyDescent="0.3">
      <c r="AJ1678" s="4">
        <v>19</v>
      </c>
      <c r="AL1678" s="4">
        <v>135</v>
      </c>
      <c r="AM1678" s="4">
        <v>152</v>
      </c>
    </row>
    <row r="1679" spans="36:39" x14ac:dyDescent="0.3">
      <c r="AJ1679" s="4">
        <v>5</v>
      </c>
      <c r="AL1679" s="4">
        <v>111</v>
      </c>
      <c r="AM1679" s="4">
        <v>63</v>
      </c>
    </row>
    <row r="1680" spans="36:39" x14ac:dyDescent="0.3">
      <c r="AJ1680" s="4">
        <v>14</v>
      </c>
      <c r="AL1680" s="4">
        <v>47</v>
      </c>
      <c r="AM1680" s="4">
        <v>29</v>
      </c>
    </row>
    <row r="1681" spans="36:39" x14ac:dyDescent="0.3">
      <c r="AJ1681" s="4">
        <v>0</v>
      </c>
      <c r="AL1681" s="4">
        <v>26</v>
      </c>
      <c r="AM1681" s="4">
        <v>34</v>
      </c>
    </row>
    <row r="1682" spans="36:39" x14ac:dyDescent="0.3">
      <c r="AJ1682" s="4">
        <v>52</v>
      </c>
      <c r="AL1682" s="4">
        <v>21</v>
      </c>
      <c r="AM1682" s="4">
        <v>152</v>
      </c>
    </row>
    <row r="1683" spans="36:39" x14ac:dyDescent="0.3">
      <c r="AJ1683" s="4">
        <v>20</v>
      </c>
      <c r="AL1683" s="4">
        <v>111</v>
      </c>
      <c r="AM1683" s="4">
        <v>59</v>
      </c>
    </row>
    <row r="1684" spans="36:39" x14ac:dyDescent="0.3">
      <c r="AJ1684" s="4">
        <v>14</v>
      </c>
      <c r="AL1684" s="4">
        <v>47</v>
      </c>
      <c r="AM1684" s="4">
        <v>38</v>
      </c>
    </row>
    <row r="1685" spans="36:39" x14ac:dyDescent="0.3">
      <c r="AJ1685" s="4">
        <v>6</v>
      </c>
      <c r="AL1685" s="4">
        <v>29</v>
      </c>
      <c r="AM1685" s="4">
        <v>21</v>
      </c>
    </row>
    <row r="1686" spans="36:39" ht="18" x14ac:dyDescent="0.35">
      <c r="AJ1686" s="1" t="s">
        <v>0</v>
      </c>
      <c r="AL1686" s="4">
        <v>18</v>
      </c>
      <c r="AM1686" s="4">
        <v>0</v>
      </c>
    </row>
    <row r="1687" spans="36:39" ht="18" x14ac:dyDescent="0.35">
      <c r="AJ1687" s="2">
        <v>41219</v>
      </c>
      <c r="AL1687" s="4">
        <v>865</v>
      </c>
      <c r="AM1687" s="4">
        <v>809</v>
      </c>
    </row>
    <row r="1688" spans="36:39" ht="18" x14ac:dyDescent="0.35">
      <c r="AJ1688" s="1" t="s">
        <v>1</v>
      </c>
      <c r="AL1688" s="4">
        <v>276</v>
      </c>
      <c r="AM1688" s="4">
        <v>297</v>
      </c>
    </row>
    <row r="1689" spans="36:39" x14ac:dyDescent="0.3">
      <c r="AJ1689" s="3" t="s">
        <v>2</v>
      </c>
      <c r="AL1689" s="4">
        <v>172</v>
      </c>
      <c r="AM1689" s="4">
        <v>512</v>
      </c>
    </row>
    <row r="1690" spans="36:39" x14ac:dyDescent="0.3">
      <c r="AJ1690" s="3" t="s">
        <v>1136</v>
      </c>
      <c r="AL1690" s="4">
        <v>104</v>
      </c>
      <c r="AM1690" s="4">
        <v>0</v>
      </c>
    </row>
    <row r="1691" spans="36:39" x14ac:dyDescent="0.3">
      <c r="AJ1691" s="3" t="s">
        <v>1192</v>
      </c>
      <c r="AL1691" s="4">
        <v>865</v>
      </c>
      <c r="AM1691" s="4">
        <v>743</v>
      </c>
    </row>
    <row r="1692" spans="36:39" x14ac:dyDescent="0.3">
      <c r="AJ1692" s="4" t="s">
        <v>1177</v>
      </c>
      <c r="AL1692" s="4">
        <v>276</v>
      </c>
      <c r="AM1692" s="4">
        <v>432</v>
      </c>
    </row>
    <row r="1693" spans="36:39" x14ac:dyDescent="0.3">
      <c r="AJ1693" s="4" t="s">
        <v>1178</v>
      </c>
      <c r="AL1693" s="4">
        <v>180</v>
      </c>
      <c r="AM1693" s="4">
        <v>311</v>
      </c>
    </row>
    <row r="1694" spans="36:39" x14ac:dyDescent="0.3">
      <c r="AJ1694" s="4" t="s">
        <v>9</v>
      </c>
      <c r="AL1694" s="4">
        <v>96</v>
      </c>
      <c r="AM1694" s="4">
        <v>0</v>
      </c>
    </row>
    <row r="1695" spans="36:39" x14ac:dyDescent="0.3">
      <c r="AJ1695" s="4" t="s">
        <v>1179</v>
      </c>
      <c r="AL1695" s="4">
        <v>144</v>
      </c>
      <c r="AM1695" s="4">
        <v>220</v>
      </c>
    </row>
    <row r="1696" spans="36:39" x14ac:dyDescent="0.3">
      <c r="AJ1696" s="4" t="s">
        <v>9</v>
      </c>
      <c r="AL1696" s="4">
        <v>38</v>
      </c>
      <c r="AM1696" s="4">
        <v>108</v>
      </c>
    </row>
    <row r="1697" spans="36:39" x14ac:dyDescent="0.3">
      <c r="AJ1697" s="4" t="s">
        <v>1180</v>
      </c>
      <c r="AL1697" s="4">
        <v>23</v>
      </c>
      <c r="AM1697" s="4">
        <v>112</v>
      </c>
    </row>
    <row r="1698" spans="36:39" x14ac:dyDescent="0.3">
      <c r="AJ1698" s="4" t="s">
        <v>9</v>
      </c>
      <c r="AL1698" s="4">
        <v>15</v>
      </c>
      <c r="AM1698" s="4">
        <v>0</v>
      </c>
    </row>
    <row r="1699" spans="36:39" x14ac:dyDescent="0.3">
      <c r="AJ1699" s="4" t="s">
        <v>1181</v>
      </c>
      <c r="AL1699" s="4">
        <v>144</v>
      </c>
      <c r="AM1699" s="4">
        <v>210</v>
      </c>
    </row>
    <row r="1700" spans="36:39" x14ac:dyDescent="0.3">
      <c r="AJ1700" s="4" t="s">
        <v>9</v>
      </c>
      <c r="AL1700" s="4">
        <v>39</v>
      </c>
      <c r="AM1700" s="4">
        <v>131</v>
      </c>
    </row>
    <row r="1701" spans="36:39" x14ac:dyDescent="0.3">
      <c r="AJ1701" s="4" t="s">
        <v>1182</v>
      </c>
      <c r="AL1701" s="4">
        <v>22</v>
      </c>
      <c r="AM1701" s="4">
        <v>79</v>
      </c>
    </row>
    <row r="1702" spans="36:39" x14ac:dyDescent="0.3">
      <c r="AJ1702" s="4" t="s">
        <v>1183</v>
      </c>
      <c r="AL1702" s="4">
        <v>17</v>
      </c>
      <c r="AM1702" s="4">
        <v>0</v>
      </c>
    </row>
    <row r="1703" spans="36:39" x14ac:dyDescent="0.3">
      <c r="AJ1703" s="4" t="s">
        <v>1184</v>
      </c>
      <c r="AL1703" s="4">
        <v>283</v>
      </c>
      <c r="AM1703" s="4">
        <v>217</v>
      </c>
    </row>
    <row r="1704" spans="36:39" x14ac:dyDescent="0.3">
      <c r="AJ1704" s="4" t="s">
        <v>17</v>
      </c>
      <c r="AL1704" s="4">
        <v>88</v>
      </c>
      <c r="AM1704" s="4">
        <v>81</v>
      </c>
    </row>
    <row r="1705" spans="36:39" x14ac:dyDescent="0.3">
      <c r="AJ1705" s="4" t="s">
        <v>1185</v>
      </c>
      <c r="AL1705" s="4">
        <v>47</v>
      </c>
      <c r="AM1705" s="4">
        <v>136</v>
      </c>
    </row>
    <row r="1706" spans="36:39" x14ac:dyDescent="0.3">
      <c r="AJ1706" s="4" t="s">
        <v>19</v>
      </c>
      <c r="AL1706" s="4">
        <v>41</v>
      </c>
      <c r="AM1706" s="4">
        <v>0</v>
      </c>
    </row>
    <row r="1707" spans="36:39" x14ac:dyDescent="0.3">
      <c r="AJ1707" s="4" t="s">
        <v>20</v>
      </c>
      <c r="AL1707" s="4">
        <v>283</v>
      </c>
      <c r="AM1707" s="4">
        <v>206</v>
      </c>
    </row>
    <row r="1708" spans="36:39" x14ac:dyDescent="0.3">
      <c r="AJ1708" s="4" t="s">
        <v>21</v>
      </c>
      <c r="AL1708" s="4">
        <v>89</v>
      </c>
      <c r="AM1708" s="4">
        <v>136</v>
      </c>
    </row>
    <row r="1709" spans="36:39" x14ac:dyDescent="0.3">
      <c r="AJ1709" s="4" t="s">
        <v>26</v>
      </c>
      <c r="AL1709" s="4">
        <v>51</v>
      </c>
      <c r="AM1709" s="4">
        <v>70</v>
      </c>
    </row>
    <row r="1710" spans="36:39" x14ac:dyDescent="0.3">
      <c r="AJ1710" s="4" t="s">
        <v>1189</v>
      </c>
      <c r="AL1710" s="4">
        <v>38</v>
      </c>
      <c r="AM1710" s="4">
        <v>11763</v>
      </c>
    </row>
    <row r="1711" spans="36:39" x14ac:dyDescent="0.3">
      <c r="AJ1711" s="4" t="s">
        <v>1190</v>
      </c>
      <c r="AL1711" s="4">
        <v>136</v>
      </c>
      <c r="AM1711" s="4">
        <v>6057</v>
      </c>
    </row>
    <row r="1712" spans="36:39" x14ac:dyDescent="0.3">
      <c r="AJ1712" s="4" t="s">
        <v>31</v>
      </c>
      <c r="AL1712" s="4">
        <v>55</v>
      </c>
      <c r="AM1712" s="4">
        <v>2538</v>
      </c>
    </row>
    <row r="1713" spans="36:39" x14ac:dyDescent="0.3">
      <c r="AJ1713" s="4" t="s">
        <v>1191</v>
      </c>
      <c r="AL1713" s="4">
        <v>38</v>
      </c>
      <c r="AM1713" s="4">
        <v>3519</v>
      </c>
    </row>
    <row r="1714" spans="36:39" x14ac:dyDescent="0.3">
      <c r="AJ1714" s="4" t="s">
        <v>21</v>
      </c>
      <c r="AL1714" s="4">
        <v>17</v>
      </c>
      <c r="AM1714" s="4">
        <v>11763</v>
      </c>
    </row>
    <row r="1715" spans="36:39" x14ac:dyDescent="0.3">
      <c r="AJ1715" s="4" t="s">
        <v>26</v>
      </c>
      <c r="AL1715" s="4">
        <v>136</v>
      </c>
      <c r="AM1715" s="4">
        <v>5799</v>
      </c>
    </row>
    <row r="1716" spans="36:39" x14ac:dyDescent="0.3">
      <c r="AJ1716" s="4" t="s">
        <v>47</v>
      </c>
      <c r="AL1716" s="4">
        <v>55</v>
      </c>
      <c r="AM1716" s="4">
        <v>3704</v>
      </c>
    </row>
    <row r="1717" spans="36:39" x14ac:dyDescent="0.3">
      <c r="AJ1717" s="4" t="s">
        <v>48</v>
      </c>
      <c r="AL1717" s="4">
        <v>41</v>
      </c>
      <c r="AM1717" s="4">
        <v>2095</v>
      </c>
    </row>
    <row r="1718" spans="36:39" ht="18" x14ac:dyDescent="0.35">
      <c r="AJ1718" s="4" t="s">
        <v>49</v>
      </c>
      <c r="AL1718" s="4">
        <v>14</v>
      </c>
      <c r="AM1718" s="1" t="s">
        <v>0</v>
      </c>
    </row>
    <row r="1719" spans="36:39" ht="18" x14ac:dyDescent="0.35">
      <c r="AJ1719" s="4" t="s">
        <v>50</v>
      </c>
      <c r="AL1719" s="4">
        <v>596</v>
      </c>
      <c r="AM1719" s="2">
        <v>41219</v>
      </c>
    </row>
    <row r="1720" spans="36:39" ht="18" x14ac:dyDescent="0.35">
      <c r="AJ1720" s="4">
        <v>333</v>
      </c>
      <c r="AL1720" s="4">
        <v>247</v>
      </c>
      <c r="AM1720" s="1" t="s">
        <v>1</v>
      </c>
    </row>
    <row r="1721" spans="36:39" x14ac:dyDescent="0.3">
      <c r="AJ1721" s="4">
        <v>153</v>
      </c>
      <c r="AL1721" s="4">
        <v>146</v>
      </c>
      <c r="AM1721" s="3" t="s">
        <v>2</v>
      </c>
    </row>
    <row r="1722" spans="36:39" x14ac:dyDescent="0.3">
      <c r="AJ1722" s="4">
        <v>82</v>
      </c>
      <c r="AL1722" s="4">
        <v>101</v>
      </c>
      <c r="AM1722" s="3" t="s">
        <v>1413</v>
      </c>
    </row>
    <row r="1723" spans="36:39" x14ac:dyDescent="0.3">
      <c r="AJ1723" s="4">
        <v>71</v>
      </c>
      <c r="AL1723" s="4">
        <v>596</v>
      </c>
      <c r="AM1723" s="3" t="s">
        <v>1469</v>
      </c>
    </row>
    <row r="1724" spans="36:39" x14ac:dyDescent="0.3">
      <c r="AJ1724" s="4">
        <v>0</v>
      </c>
      <c r="AL1724" s="4">
        <v>245</v>
      </c>
      <c r="AM1724" s="4" t="s">
        <v>5</v>
      </c>
    </row>
    <row r="1725" spans="36:39" x14ac:dyDescent="0.3">
      <c r="AJ1725" s="4">
        <v>333</v>
      </c>
      <c r="AL1725" s="4">
        <v>152</v>
      </c>
      <c r="AM1725" s="4" t="s">
        <v>1415</v>
      </c>
    </row>
    <row r="1726" spans="36:39" x14ac:dyDescent="0.3">
      <c r="AJ1726" s="4">
        <v>150</v>
      </c>
      <c r="AL1726" s="4">
        <v>93</v>
      </c>
      <c r="AM1726" s="4" t="s">
        <v>23</v>
      </c>
    </row>
    <row r="1727" spans="36:39" x14ac:dyDescent="0.3">
      <c r="AJ1727" s="4">
        <v>87</v>
      </c>
      <c r="AL1727" s="4">
        <v>70</v>
      </c>
      <c r="AM1727" s="4" t="s">
        <v>1416</v>
      </c>
    </row>
    <row r="1728" spans="36:39" x14ac:dyDescent="0.3">
      <c r="AJ1728" s="4">
        <v>63</v>
      </c>
      <c r="AL1728" s="4">
        <v>36</v>
      </c>
      <c r="AM1728" s="4" t="s">
        <v>1417</v>
      </c>
    </row>
    <row r="1729" spans="36:39" x14ac:dyDescent="0.3">
      <c r="AJ1729" s="4">
        <v>225</v>
      </c>
      <c r="AL1729" s="4">
        <v>15</v>
      </c>
      <c r="AM1729" s="4" t="s">
        <v>318</v>
      </c>
    </row>
    <row r="1730" spans="36:39" x14ac:dyDescent="0.3">
      <c r="AJ1730" s="4">
        <v>67</v>
      </c>
      <c r="AL1730" s="4">
        <v>21</v>
      </c>
      <c r="AM1730" s="4" t="s">
        <v>1418</v>
      </c>
    </row>
    <row r="1731" spans="36:39" x14ac:dyDescent="0.3">
      <c r="AJ1731" s="4">
        <v>53</v>
      </c>
      <c r="AL1731" s="4">
        <v>70</v>
      </c>
      <c r="AM1731" s="4" t="s">
        <v>1419</v>
      </c>
    </row>
    <row r="1732" spans="36:39" x14ac:dyDescent="0.3">
      <c r="AJ1732" s="4">
        <v>14</v>
      </c>
      <c r="AL1732" s="4">
        <v>37</v>
      </c>
      <c r="AM1732" s="4" t="s">
        <v>1420</v>
      </c>
    </row>
    <row r="1733" spans="36:39" x14ac:dyDescent="0.3">
      <c r="AJ1733" s="4">
        <v>0</v>
      </c>
      <c r="AL1733" s="4">
        <v>18</v>
      </c>
      <c r="AM1733" s="4" t="s">
        <v>1421</v>
      </c>
    </row>
    <row r="1734" spans="36:39" x14ac:dyDescent="0.3">
      <c r="AJ1734" s="4">
        <v>225</v>
      </c>
      <c r="AL1734" s="4">
        <v>19</v>
      </c>
      <c r="AM1734" s="4" t="s">
        <v>1422</v>
      </c>
    </row>
    <row r="1735" spans="36:39" x14ac:dyDescent="0.3">
      <c r="AJ1735" s="4">
        <v>67</v>
      </c>
      <c r="AL1735" s="4">
        <v>128</v>
      </c>
      <c r="AM1735" s="4" t="s">
        <v>318</v>
      </c>
    </row>
    <row r="1736" spans="36:39" x14ac:dyDescent="0.3">
      <c r="AJ1736" s="4">
        <v>46</v>
      </c>
      <c r="AL1736" s="4">
        <v>42</v>
      </c>
      <c r="AM1736" s="4" t="s">
        <v>1423</v>
      </c>
    </row>
    <row r="1737" spans="36:39" x14ac:dyDescent="0.3">
      <c r="AJ1737" s="4">
        <v>21</v>
      </c>
      <c r="AL1737" s="4">
        <v>25</v>
      </c>
      <c r="AM1737" s="4" t="s">
        <v>1424</v>
      </c>
    </row>
    <row r="1738" spans="36:39" x14ac:dyDescent="0.3">
      <c r="AJ1738" s="4">
        <v>186</v>
      </c>
      <c r="AL1738" s="4">
        <v>17</v>
      </c>
      <c r="AM1738" s="4" t="s">
        <v>1425</v>
      </c>
    </row>
    <row r="1739" spans="36:39" x14ac:dyDescent="0.3">
      <c r="AJ1739" s="4">
        <v>91</v>
      </c>
      <c r="AL1739" s="4">
        <v>128</v>
      </c>
      <c r="AM1739" s="4" t="s">
        <v>1426</v>
      </c>
    </row>
    <row r="1740" spans="36:39" x14ac:dyDescent="0.3">
      <c r="AJ1740" s="4">
        <v>51</v>
      </c>
      <c r="AL1740" s="4">
        <v>43</v>
      </c>
      <c r="AM1740" s="4" t="s">
        <v>1427</v>
      </c>
    </row>
    <row r="1741" spans="36:39" x14ac:dyDescent="0.3">
      <c r="AJ1741" s="4">
        <v>38</v>
      </c>
      <c r="AL1741" s="4">
        <v>29</v>
      </c>
      <c r="AM1741" s="4" t="s">
        <v>1428</v>
      </c>
    </row>
    <row r="1742" spans="36:39" x14ac:dyDescent="0.3">
      <c r="AJ1742" s="4">
        <v>2</v>
      </c>
      <c r="AL1742" s="4">
        <v>14</v>
      </c>
      <c r="AM1742" s="4" t="s">
        <v>1429</v>
      </c>
    </row>
    <row r="1743" spans="36:39" x14ac:dyDescent="0.3">
      <c r="AJ1743" s="4">
        <v>186</v>
      </c>
      <c r="AL1743" s="4">
        <v>187</v>
      </c>
      <c r="AM1743" s="4" t="s">
        <v>1430</v>
      </c>
    </row>
    <row r="1744" spans="36:39" x14ac:dyDescent="0.3">
      <c r="AJ1744" s="4">
        <v>91</v>
      </c>
      <c r="AL1744" s="4">
        <v>75</v>
      </c>
      <c r="AM1744" s="4" t="s">
        <v>1431</v>
      </c>
    </row>
    <row r="1745" spans="36:39" x14ac:dyDescent="0.3">
      <c r="AJ1745" s="4">
        <v>50</v>
      </c>
      <c r="AL1745" s="4">
        <v>42</v>
      </c>
      <c r="AM1745" s="4" t="s">
        <v>1432</v>
      </c>
    </row>
    <row r="1746" spans="36:39" x14ac:dyDescent="0.3">
      <c r="AJ1746" s="4">
        <v>41</v>
      </c>
      <c r="AL1746" s="4">
        <v>33</v>
      </c>
      <c r="AM1746" s="4" t="s">
        <v>9</v>
      </c>
    </row>
    <row r="1747" spans="36:39" x14ac:dyDescent="0.3">
      <c r="AJ1747" s="4">
        <v>201</v>
      </c>
      <c r="AL1747" s="4">
        <v>187</v>
      </c>
      <c r="AM1747" s="4" t="s">
        <v>1433</v>
      </c>
    </row>
    <row r="1748" spans="36:39" x14ac:dyDescent="0.3">
      <c r="AJ1748" s="4">
        <v>80</v>
      </c>
      <c r="AL1748" s="4">
        <v>73</v>
      </c>
      <c r="AM1748" s="4" t="s">
        <v>1434</v>
      </c>
    </row>
    <row r="1749" spans="36:39" x14ac:dyDescent="0.3">
      <c r="AJ1749" s="4">
        <v>34</v>
      </c>
      <c r="AL1749" s="4">
        <v>43</v>
      </c>
      <c r="AM1749" s="4" t="s">
        <v>11</v>
      </c>
    </row>
    <row r="1750" spans="36:39" x14ac:dyDescent="0.3">
      <c r="AJ1750" s="4">
        <v>46</v>
      </c>
      <c r="AL1750" s="4">
        <v>30</v>
      </c>
      <c r="AM1750" s="4" t="s">
        <v>1435</v>
      </c>
    </row>
    <row r="1751" spans="36:39" x14ac:dyDescent="0.3">
      <c r="AJ1751" s="4">
        <v>0</v>
      </c>
      <c r="AL1751" s="4">
        <v>41</v>
      </c>
      <c r="AM1751" s="4" t="s">
        <v>1436</v>
      </c>
    </row>
    <row r="1752" spans="36:39" x14ac:dyDescent="0.3">
      <c r="AJ1752" s="4">
        <v>201</v>
      </c>
      <c r="AL1752" s="4">
        <v>10</v>
      </c>
      <c r="AM1752" s="4" t="s">
        <v>1437</v>
      </c>
    </row>
    <row r="1753" spans="36:39" x14ac:dyDescent="0.3">
      <c r="AJ1753" s="4">
        <v>79</v>
      </c>
      <c r="AL1753" s="4">
        <v>7</v>
      </c>
      <c r="AM1753" s="4" t="s">
        <v>1438</v>
      </c>
    </row>
    <row r="1754" spans="36:39" x14ac:dyDescent="0.3">
      <c r="AJ1754" s="4">
        <v>59</v>
      </c>
      <c r="AL1754" s="4">
        <v>3</v>
      </c>
      <c r="AM1754" s="4" t="s">
        <v>17</v>
      </c>
    </row>
    <row r="1755" spans="36:39" x14ac:dyDescent="0.3">
      <c r="AJ1755" s="4">
        <v>20</v>
      </c>
      <c r="AL1755" s="4">
        <v>41</v>
      </c>
      <c r="AM1755" s="4" t="s">
        <v>1439</v>
      </c>
    </row>
    <row r="1756" spans="36:39" x14ac:dyDescent="0.3">
      <c r="AJ1756" s="4">
        <v>333</v>
      </c>
      <c r="AL1756" s="4">
        <v>11</v>
      </c>
      <c r="AM1756" s="4" t="s">
        <v>9</v>
      </c>
    </row>
    <row r="1757" spans="36:39" x14ac:dyDescent="0.3">
      <c r="AJ1757" s="4">
        <v>15</v>
      </c>
      <c r="AL1757" s="4">
        <v>8</v>
      </c>
      <c r="AM1757" s="4" t="s">
        <v>1440</v>
      </c>
    </row>
    <row r="1758" spans="36:39" x14ac:dyDescent="0.3">
      <c r="AJ1758" s="4">
        <v>7</v>
      </c>
      <c r="AL1758" s="4">
        <v>3</v>
      </c>
      <c r="AM1758" s="4" t="s">
        <v>1441</v>
      </c>
    </row>
    <row r="1759" spans="36:39" x14ac:dyDescent="0.3">
      <c r="AJ1759" s="4">
        <v>7</v>
      </c>
      <c r="AL1759" s="4">
        <v>815</v>
      </c>
      <c r="AM1759" s="4" t="s">
        <v>1442</v>
      </c>
    </row>
    <row r="1760" spans="36:39" x14ac:dyDescent="0.3">
      <c r="AJ1760" s="4">
        <v>1</v>
      </c>
      <c r="AL1760" s="4">
        <v>248</v>
      </c>
      <c r="AM1760" s="4" t="s">
        <v>1443</v>
      </c>
    </row>
    <row r="1761" spans="36:39" x14ac:dyDescent="0.3">
      <c r="AJ1761" s="4">
        <v>333</v>
      </c>
      <c r="AL1761" s="4">
        <v>182</v>
      </c>
      <c r="AM1761" s="4" t="s">
        <v>1148</v>
      </c>
    </row>
    <row r="1762" spans="36:39" x14ac:dyDescent="0.3">
      <c r="AJ1762" s="4">
        <v>14</v>
      </c>
      <c r="AL1762" s="4">
        <v>66</v>
      </c>
      <c r="AM1762" s="4" t="s">
        <v>1444</v>
      </c>
    </row>
    <row r="1763" spans="36:39" x14ac:dyDescent="0.3">
      <c r="AJ1763" s="4">
        <v>7</v>
      </c>
      <c r="AL1763" s="4">
        <v>815</v>
      </c>
      <c r="AM1763" s="4" t="s">
        <v>594</v>
      </c>
    </row>
    <row r="1764" spans="36:39" x14ac:dyDescent="0.3">
      <c r="AJ1764" s="4">
        <v>7</v>
      </c>
      <c r="AL1764" s="4">
        <v>248</v>
      </c>
      <c r="AM1764" s="4" t="s">
        <v>1445</v>
      </c>
    </row>
    <row r="1765" spans="36:39" x14ac:dyDescent="0.3">
      <c r="AJ1765" s="4">
        <v>117</v>
      </c>
      <c r="AL1765" s="4">
        <v>180</v>
      </c>
      <c r="AM1765" s="4" t="s">
        <v>1446</v>
      </c>
    </row>
    <row r="1766" spans="36:39" x14ac:dyDescent="0.3">
      <c r="AJ1766" s="4">
        <v>67</v>
      </c>
      <c r="AL1766" s="4">
        <v>68</v>
      </c>
      <c r="AM1766" s="4" t="s">
        <v>9</v>
      </c>
    </row>
    <row r="1767" spans="36:39" x14ac:dyDescent="0.3">
      <c r="AJ1767" s="4">
        <v>61</v>
      </c>
      <c r="AL1767" s="4">
        <v>296</v>
      </c>
      <c r="AM1767" s="4" t="s">
        <v>1447</v>
      </c>
    </row>
    <row r="1768" spans="36:39" x14ac:dyDescent="0.3">
      <c r="AJ1768" s="4">
        <v>6</v>
      </c>
      <c r="AL1768" s="4">
        <v>134</v>
      </c>
      <c r="AM1768" s="4" t="s">
        <v>1448</v>
      </c>
    </row>
    <row r="1769" spans="36:39" x14ac:dyDescent="0.3">
      <c r="AJ1769" s="4">
        <v>0</v>
      </c>
      <c r="AL1769" s="4">
        <v>91</v>
      </c>
      <c r="AM1769" s="4" t="s">
        <v>1449</v>
      </c>
    </row>
    <row r="1770" spans="36:39" x14ac:dyDescent="0.3">
      <c r="AJ1770" s="4">
        <v>117</v>
      </c>
      <c r="AL1770" s="4">
        <v>43</v>
      </c>
      <c r="AM1770" s="4" t="s">
        <v>1450</v>
      </c>
    </row>
    <row r="1771" spans="36:39" x14ac:dyDescent="0.3">
      <c r="AJ1771" s="4">
        <v>64</v>
      </c>
      <c r="AL1771" s="4">
        <v>296</v>
      </c>
      <c r="AM1771" s="4" t="s">
        <v>21</v>
      </c>
    </row>
    <row r="1772" spans="36:39" x14ac:dyDescent="0.3">
      <c r="AJ1772" s="4">
        <v>37</v>
      </c>
      <c r="AL1772" s="4">
        <v>133</v>
      </c>
      <c r="AM1772" s="4" t="s">
        <v>26</v>
      </c>
    </row>
    <row r="1773" spans="36:39" x14ac:dyDescent="0.3">
      <c r="AJ1773" s="4">
        <v>27</v>
      </c>
      <c r="AL1773" s="4">
        <v>100</v>
      </c>
      <c r="AM1773" s="4" t="s">
        <v>47</v>
      </c>
    </row>
    <row r="1774" spans="36:39" x14ac:dyDescent="0.3">
      <c r="AJ1774" s="4">
        <v>0</v>
      </c>
      <c r="AL1774" s="4">
        <v>33</v>
      </c>
      <c r="AM1774" s="4" t="s">
        <v>48</v>
      </c>
    </row>
    <row r="1775" spans="36:39" x14ac:dyDescent="0.3">
      <c r="AJ1775" s="4">
        <v>662</v>
      </c>
      <c r="AL1775" s="4">
        <v>414</v>
      </c>
      <c r="AM1775" s="4" t="s">
        <v>49</v>
      </c>
    </row>
    <row r="1776" spans="36:39" x14ac:dyDescent="0.3">
      <c r="AJ1776" s="4">
        <v>289</v>
      </c>
      <c r="AL1776" s="4">
        <v>172</v>
      </c>
      <c r="AM1776" s="4" t="s">
        <v>55</v>
      </c>
    </row>
    <row r="1777" spans="36:39" x14ac:dyDescent="0.3">
      <c r="AJ1777" s="4">
        <v>368</v>
      </c>
      <c r="AL1777" s="4">
        <v>108</v>
      </c>
      <c r="AM1777" s="4" t="s">
        <v>21</v>
      </c>
    </row>
    <row r="1778" spans="36:39" x14ac:dyDescent="0.3">
      <c r="AJ1778" s="4">
        <v>5</v>
      </c>
      <c r="AL1778" s="4">
        <v>64</v>
      </c>
      <c r="AM1778" s="4" t="s">
        <v>26</v>
      </c>
    </row>
    <row r="1779" spans="36:39" x14ac:dyDescent="0.3">
      <c r="AJ1779" s="4">
        <v>0</v>
      </c>
      <c r="AL1779" s="4">
        <v>414</v>
      </c>
      <c r="AM1779" s="4" t="s">
        <v>47</v>
      </c>
    </row>
    <row r="1780" spans="36:39" x14ac:dyDescent="0.3">
      <c r="AJ1780" s="4">
        <v>682</v>
      </c>
      <c r="AL1780" s="4">
        <v>173</v>
      </c>
      <c r="AM1780" s="4" t="s">
        <v>48</v>
      </c>
    </row>
    <row r="1781" spans="36:39" x14ac:dyDescent="0.3">
      <c r="AJ1781" s="4">
        <v>431</v>
      </c>
      <c r="AL1781" s="4">
        <v>123</v>
      </c>
      <c r="AM1781" s="4" t="s">
        <v>49</v>
      </c>
    </row>
    <row r="1782" spans="36:39" x14ac:dyDescent="0.3">
      <c r="AJ1782" s="4">
        <v>251</v>
      </c>
      <c r="AL1782" s="4">
        <v>50</v>
      </c>
      <c r="AM1782" s="4" t="s">
        <v>1470</v>
      </c>
    </row>
    <row r="1783" spans="36:39" x14ac:dyDescent="0.3">
      <c r="AJ1783" s="4">
        <v>0</v>
      </c>
      <c r="AL1783" s="4">
        <v>429</v>
      </c>
      <c r="AM1783" s="4">
        <v>131</v>
      </c>
    </row>
    <row r="1784" spans="36:39" x14ac:dyDescent="0.3">
      <c r="AJ1784" s="4">
        <v>94</v>
      </c>
      <c r="AL1784" s="4">
        <v>177</v>
      </c>
      <c r="AM1784" s="4">
        <v>43</v>
      </c>
    </row>
    <row r="1785" spans="36:39" x14ac:dyDescent="0.3">
      <c r="AJ1785" s="4">
        <v>36</v>
      </c>
      <c r="AL1785" s="4">
        <v>110</v>
      </c>
      <c r="AM1785" s="4">
        <v>26</v>
      </c>
    </row>
    <row r="1786" spans="36:39" x14ac:dyDescent="0.3">
      <c r="AJ1786" s="4">
        <v>58</v>
      </c>
      <c r="AL1786" s="4">
        <v>67</v>
      </c>
      <c r="AM1786" s="4">
        <v>17</v>
      </c>
    </row>
    <row r="1787" spans="36:39" x14ac:dyDescent="0.3">
      <c r="AJ1787" s="4">
        <v>0</v>
      </c>
      <c r="AL1787" s="4">
        <v>429</v>
      </c>
      <c r="AM1787" s="4" t="s">
        <v>33</v>
      </c>
    </row>
    <row r="1788" spans="36:39" x14ac:dyDescent="0.3">
      <c r="AJ1788" s="4">
        <v>0</v>
      </c>
      <c r="AL1788" s="4">
        <v>180</v>
      </c>
      <c r="AM1788" s="4" t="s">
        <v>33</v>
      </c>
    </row>
    <row r="1789" spans="36:39" x14ac:dyDescent="0.3">
      <c r="AJ1789" s="4">
        <v>220</v>
      </c>
      <c r="AL1789" s="4">
        <v>121</v>
      </c>
      <c r="AM1789" s="4" t="s">
        <v>33</v>
      </c>
    </row>
    <row r="1790" spans="36:39" x14ac:dyDescent="0.3">
      <c r="AJ1790" s="4">
        <v>149</v>
      </c>
      <c r="AL1790" s="4">
        <v>59</v>
      </c>
      <c r="AM1790" s="4" t="s">
        <v>33</v>
      </c>
    </row>
    <row r="1791" spans="36:39" x14ac:dyDescent="0.3">
      <c r="AJ1791" s="4">
        <v>71</v>
      </c>
      <c r="AL1791" s="4">
        <v>542</v>
      </c>
      <c r="AM1791" s="4">
        <v>105</v>
      </c>
    </row>
    <row r="1792" spans="36:39" x14ac:dyDescent="0.3">
      <c r="AJ1792" s="4">
        <v>0</v>
      </c>
      <c r="AL1792" s="4">
        <v>214</v>
      </c>
      <c r="AM1792" s="4">
        <v>49</v>
      </c>
    </row>
    <row r="1793" spans="36:39" x14ac:dyDescent="0.3">
      <c r="AJ1793" s="4">
        <v>0</v>
      </c>
      <c r="AL1793" s="4">
        <v>143</v>
      </c>
      <c r="AM1793" s="4">
        <v>32</v>
      </c>
    </row>
    <row r="1794" spans="36:39" x14ac:dyDescent="0.3">
      <c r="AJ1794" s="4">
        <v>0</v>
      </c>
      <c r="AL1794" s="4">
        <v>71</v>
      </c>
      <c r="AM1794" s="4">
        <v>17</v>
      </c>
    </row>
    <row r="1795" spans="36:39" x14ac:dyDescent="0.3">
      <c r="AJ1795" s="4">
        <v>0</v>
      </c>
      <c r="AL1795" s="4">
        <v>542</v>
      </c>
      <c r="AM1795" s="4" t="s">
        <v>33</v>
      </c>
    </row>
    <row r="1796" spans="36:39" x14ac:dyDescent="0.3">
      <c r="AJ1796" s="4">
        <v>0</v>
      </c>
      <c r="AL1796" s="4">
        <v>169</v>
      </c>
      <c r="AM1796" s="4" t="s">
        <v>33</v>
      </c>
    </row>
    <row r="1797" spans="36:39" x14ac:dyDescent="0.3">
      <c r="AJ1797" s="4">
        <v>0</v>
      </c>
      <c r="AL1797" s="4">
        <v>112</v>
      </c>
      <c r="AM1797" s="4" t="s">
        <v>33</v>
      </c>
    </row>
    <row r="1798" spans="36:39" x14ac:dyDescent="0.3">
      <c r="AJ1798" s="4">
        <v>0</v>
      </c>
      <c r="AL1798" s="4">
        <v>57</v>
      </c>
      <c r="AM1798" s="4" t="s">
        <v>33</v>
      </c>
    </row>
    <row r="1799" spans="36:39" x14ac:dyDescent="0.3">
      <c r="AJ1799" s="4">
        <v>0</v>
      </c>
      <c r="AL1799" s="4">
        <v>269</v>
      </c>
      <c r="AM1799" s="4">
        <v>63</v>
      </c>
    </row>
    <row r="1800" spans="36:39" x14ac:dyDescent="0.3">
      <c r="AJ1800" s="4">
        <v>0</v>
      </c>
      <c r="AL1800" s="4">
        <v>117</v>
      </c>
      <c r="AM1800" s="4">
        <v>28</v>
      </c>
    </row>
    <row r="1801" spans="36:39" x14ac:dyDescent="0.3">
      <c r="AJ1801" s="4">
        <v>9898</v>
      </c>
      <c r="AL1801" s="4">
        <v>66</v>
      </c>
      <c r="AM1801" s="4">
        <v>19</v>
      </c>
    </row>
    <row r="1802" spans="36:39" x14ac:dyDescent="0.3">
      <c r="AJ1802" s="4">
        <v>4621</v>
      </c>
      <c r="AL1802" s="4">
        <v>51</v>
      </c>
      <c r="AM1802" s="4">
        <v>9</v>
      </c>
    </row>
    <row r="1803" spans="36:39" x14ac:dyDescent="0.3">
      <c r="AJ1803" s="4">
        <v>2071</v>
      </c>
      <c r="AL1803" s="4">
        <v>269</v>
      </c>
      <c r="AM1803" s="4" t="s">
        <v>33</v>
      </c>
    </row>
    <row r="1804" spans="36:39" x14ac:dyDescent="0.3">
      <c r="AJ1804" s="4">
        <v>2536</v>
      </c>
      <c r="AL1804" s="4">
        <v>117</v>
      </c>
      <c r="AM1804" s="4" t="s">
        <v>33</v>
      </c>
    </row>
    <row r="1805" spans="36:39" x14ac:dyDescent="0.3">
      <c r="AJ1805" s="4">
        <v>14</v>
      </c>
      <c r="AL1805" s="4">
        <v>76</v>
      </c>
      <c r="AM1805" s="4" t="s">
        <v>33</v>
      </c>
    </row>
    <row r="1806" spans="36:39" x14ac:dyDescent="0.3">
      <c r="AJ1806" s="4">
        <v>9898</v>
      </c>
      <c r="AL1806" s="4">
        <v>41</v>
      </c>
      <c r="AM1806" s="4" t="s">
        <v>33</v>
      </c>
    </row>
    <row r="1807" spans="36:39" x14ac:dyDescent="0.3">
      <c r="AJ1807" s="4">
        <v>4704</v>
      </c>
      <c r="AL1807" s="4">
        <v>215</v>
      </c>
      <c r="AM1807" s="4">
        <v>98</v>
      </c>
    </row>
    <row r="1808" spans="36:39" x14ac:dyDescent="0.3">
      <c r="AJ1808" s="4">
        <v>2977</v>
      </c>
      <c r="AL1808" s="4">
        <v>95</v>
      </c>
      <c r="AM1808" s="4">
        <v>13</v>
      </c>
    </row>
    <row r="1809" spans="36:39" x14ac:dyDescent="0.3">
      <c r="AJ1809" s="4">
        <v>1727</v>
      </c>
      <c r="AL1809" s="4">
        <v>63</v>
      </c>
      <c r="AM1809" s="4">
        <v>9</v>
      </c>
    </row>
    <row r="1810" spans="36:39" ht="18" x14ac:dyDescent="0.35">
      <c r="AJ1810" s="1" t="s">
        <v>0</v>
      </c>
      <c r="AL1810" s="4">
        <v>32</v>
      </c>
      <c r="AM1810" s="4">
        <v>4</v>
      </c>
    </row>
    <row r="1811" spans="36:39" ht="18" x14ac:dyDescent="0.35">
      <c r="AJ1811" s="2">
        <v>41219</v>
      </c>
      <c r="AL1811" s="4">
        <v>215</v>
      </c>
      <c r="AM1811" s="4" t="s">
        <v>33</v>
      </c>
    </row>
    <row r="1812" spans="36:39" ht="18" x14ac:dyDescent="0.35">
      <c r="AJ1812" s="1" t="s">
        <v>1</v>
      </c>
      <c r="AL1812" s="4">
        <v>95</v>
      </c>
      <c r="AM1812" s="4" t="s">
        <v>33</v>
      </c>
    </row>
    <row r="1813" spans="36:39" x14ac:dyDescent="0.3">
      <c r="AJ1813" s="3" t="s">
        <v>2</v>
      </c>
      <c r="AL1813" s="4">
        <v>64</v>
      </c>
      <c r="AM1813" s="4" t="s">
        <v>33</v>
      </c>
    </row>
    <row r="1814" spans="36:39" x14ac:dyDescent="0.3">
      <c r="AJ1814" s="3" t="s">
        <v>1136</v>
      </c>
      <c r="AL1814" s="4">
        <v>31</v>
      </c>
      <c r="AM1814" s="4" t="s">
        <v>33</v>
      </c>
    </row>
    <row r="1815" spans="36:39" x14ac:dyDescent="0.3">
      <c r="AJ1815" s="3" t="s">
        <v>1193</v>
      </c>
      <c r="AL1815" s="4">
        <v>431</v>
      </c>
      <c r="AM1815" s="4">
        <v>171</v>
      </c>
    </row>
    <row r="1816" spans="36:39" x14ac:dyDescent="0.3">
      <c r="AJ1816" s="4" t="s">
        <v>5</v>
      </c>
      <c r="AL1816" s="4">
        <v>163</v>
      </c>
      <c r="AM1816" s="4">
        <v>36</v>
      </c>
    </row>
    <row r="1817" spans="36:39" x14ac:dyDescent="0.3">
      <c r="AJ1817" s="4" t="s">
        <v>1138</v>
      </c>
      <c r="AL1817" s="4">
        <v>96</v>
      </c>
      <c r="AM1817" s="4">
        <v>10</v>
      </c>
    </row>
    <row r="1818" spans="36:39" x14ac:dyDescent="0.3">
      <c r="AJ1818" s="4" t="s">
        <v>9</v>
      </c>
      <c r="AL1818" s="4">
        <v>67</v>
      </c>
      <c r="AM1818" s="4">
        <v>26</v>
      </c>
    </row>
    <row r="1819" spans="36:39" x14ac:dyDescent="0.3">
      <c r="AJ1819" s="4" t="s">
        <v>1139</v>
      </c>
      <c r="AL1819" s="4">
        <v>431</v>
      </c>
      <c r="AM1819" s="4" t="s">
        <v>33</v>
      </c>
    </row>
    <row r="1820" spans="36:39" x14ac:dyDescent="0.3">
      <c r="AJ1820" s="4" t="s">
        <v>9</v>
      </c>
      <c r="AL1820" s="4">
        <v>163</v>
      </c>
      <c r="AM1820" s="4" t="s">
        <v>33</v>
      </c>
    </row>
    <row r="1821" spans="36:39" x14ac:dyDescent="0.3">
      <c r="AJ1821" s="4" t="s">
        <v>1140</v>
      </c>
      <c r="AL1821" s="4">
        <v>110</v>
      </c>
      <c r="AM1821" s="4" t="s">
        <v>33</v>
      </c>
    </row>
    <row r="1822" spans="36:39" x14ac:dyDescent="0.3">
      <c r="AJ1822" s="4" t="s">
        <v>9</v>
      </c>
      <c r="AL1822" s="4">
        <v>53</v>
      </c>
      <c r="AM1822" s="4" t="s">
        <v>33</v>
      </c>
    </row>
    <row r="1823" spans="36:39" x14ac:dyDescent="0.3">
      <c r="AJ1823" s="4" t="s">
        <v>1141</v>
      </c>
      <c r="AL1823" s="4">
        <v>95</v>
      </c>
      <c r="AM1823" s="4">
        <v>230</v>
      </c>
    </row>
    <row r="1824" spans="36:39" x14ac:dyDescent="0.3">
      <c r="AJ1824" s="4" t="s">
        <v>9</v>
      </c>
      <c r="AL1824" s="4">
        <v>47</v>
      </c>
      <c r="AM1824" s="4">
        <v>79</v>
      </c>
    </row>
    <row r="1825" spans="36:39" x14ac:dyDescent="0.3">
      <c r="AJ1825" s="4" t="s">
        <v>1142</v>
      </c>
      <c r="AL1825" s="4">
        <v>29</v>
      </c>
      <c r="AM1825" s="4">
        <v>42</v>
      </c>
    </row>
    <row r="1826" spans="36:39" x14ac:dyDescent="0.3">
      <c r="AJ1826" s="4" t="s">
        <v>9</v>
      </c>
      <c r="AL1826" s="4">
        <v>18</v>
      </c>
      <c r="AM1826" s="4">
        <v>37</v>
      </c>
    </row>
    <row r="1827" spans="36:39" x14ac:dyDescent="0.3">
      <c r="AJ1827" s="4" t="s">
        <v>1143</v>
      </c>
      <c r="AL1827" s="4">
        <v>95</v>
      </c>
      <c r="AM1827" s="4" t="s">
        <v>33</v>
      </c>
    </row>
    <row r="1828" spans="36:39" x14ac:dyDescent="0.3">
      <c r="AJ1828" s="4" t="s">
        <v>9</v>
      </c>
      <c r="AL1828" s="4">
        <v>47</v>
      </c>
      <c r="AM1828" s="4" t="s">
        <v>33</v>
      </c>
    </row>
    <row r="1829" spans="36:39" x14ac:dyDescent="0.3">
      <c r="AJ1829" s="4" t="s">
        <v>1144</v>
      </c>
      <c r="AL1829" s="4">
        <v>33</v>
      </c>
      <c r="AM1829" s="4" t="s">
        <v>33</v>
      </c>
    </row>
    <row r="1830" spans="36:39" x14ac:dyDescent="0.3">
      <c r="AJ1830" s="4" t="s">
        <v>1145</v>
      </c>
      <c r="AL1830" s="4">
        <v>14</v>
      </c>
      <c r="AM1830" s="4" t="s">
        <v>33</v>
      </c>
    </row>
    <row r="1831" spans="36:39" x14ac:dyDescent="0.3">
      <c r="AJ1831" s="4" t="s">
        <v>1146</v>
      </c>
      <c r="AL1831" s="4">
        <v>333</v>
      </c>
      <c r="AM1831" s="4">
        <v>72</v>
      </c>
    </row>
    <row r="1832" spans="36:39" x14ac:dyDescent="0.3">
      <c r="AJ1832" s="4" t="s">
        <v>9</v>
      </c>
      <c r="AL1832" s="4">
        <v>162</v>
      </c>
      <c r="AM1832" s="4">
        <v>32</v>
      </c>
    </row>
    <row r="1833" spans="36:39" x14ac:dyDescent="0.3">
      <c r="AJ1833" s="4" t="s">
        <v>1147</v>
      </c>
      <c r="AL1833" s="4">
        <v>96</v>
      </c>
      <c r="AM1833" s="4">
        <v>21</v>
      </c>
    </row>
    <row r="1834" spans="36:39" x14ac:dyDescent="0.3">
      <c r="AJ1834" s="4" t="s">
        <v>1148</v>
      </c>
      <c r="AL1834" s="4">
        <v>66</v>
      </c>
      <c r="AM1834" s="4">
        <v>11</v>
      </c>
    </row>
    <row r="1835" spans="36:39" x14ac:dyDescent="0.3">
      <c r="AJ1835" s="4" t="s">
        <v>1149</v>
      </c>
      <c r="AL1835" s="4">
        <v>333</v>
      </c>
      <c r="AM1835" s="4" t="s">
        <v>33</v>
      </c>
    </row>
    <row r="1836" spans="36:39" x14ac:dyDescent="0.3">
      <c r="AJ1836" s="4" t="s">
        <v>9</v>
      </c>
      <c r="AL1836" s="4">
        <v>163</v>
      </c>
      <c r="AM1836" s="4" t="s">
        <v>33</v>
      </c>
    </row>
    <row r="1837" spans="36:39" x14ac:dyDescent="0.3">
      <c r="AJ1837" s="4" t="s">
        <v>1150</v>
      </c>
      <c r="AL1837" s="4">
        <v>110</v>
      </c>
      <c r="AM1837" s="4" t="s">
        <v>33</v>
      </c>
    </row>
    <row r="1838" spans="36:39" x14ac:dyDescent="0.3">
      <c r="AJ1838" s="4" t="s">
        <v>1151</v>
      </c>
      <c r="AL1838" s="4">
        <v>53</v>
      </c>
      <c r="AM1838" s="4" t="s">
        <v>33</v>
      </c>
    </row>
    <row r="1839" spans="36:39" x14ac:dyDescent="0.3">
      <c r="AJ1839" s="4" t="s">
        <v>9</v>
      </c>
      <c r="AL1839" s="4">
        <v>232</v>
      </c>
      <c r="AM1839" s="4">
        <v>828</v>
      </c>
    </row>
    <row r="1840" spans="36:39" x14ac:dyDescent="0.3">
      <c r="AJ1840" s="4" t="s">
        <v>1152</v>
      </c>
      <c r="AL1840" s="4">
        <v>122</v>
      </c>
      <c r="AM1840" s="4">
        <v>220</v>
      </c>
    </row>
    <row r="1841" spans="36:39" x14ac:dyDescent="0.3">
      <c r="AJ1841" s="4" t="s">
        <v>17</v>
      </c>
      <c r="AL1841" s="4">
        <v>88</v>
      </c>
      <c r="AM1841" s="4">
        <v>98</v>
      </c>
    </row>
    <row r="1842" spans="36:39" x14ac:dyDescent="0.3">
      <c r="AJ1842" s="4" t="s">
        <v>1153</v>
      </c>
      <c r="AL1842" s="4">
        <v>34</v>
      </c>
      <c r="AM1842" s="4">
        <v>122</v>
      </c>
    </row>
    <row r="1843" spans="36:39" x14ac:dyDescent="0.3">
      <c r="AJ1843" s="4" t="s">
        <v>9</v>
      </c>
      <c r="AL1843" s="4">
        <v>232</v>
      </c>
      <c r="AM1843" s="4" t="s">
        <v>33</v>
      </c>
    </row>
    <row r="1844" spans="36:39" x14ac:dyDescent="0.3">
      <c r="AJ1844" s="4" t="s">
        <v>1154</v>
      </c>
      <c r="AL1844" s="4">
        <v>122</v>
      </c>
      <c r="AM1844" s="4" t="s">
        <v>33</v>
      </c>
    </row>
    <row r="1845" spans="36:39" x14ac:dyDescent="0.3">
      <c r="AJ1845" s="4" t="s">
        <v>9</v>
      </c>
      <c r="AL1845" s="4">
        <v>84</v>
      </c>
      <c r="AM1845" s="4" t="s">
        <v>33</v>
      </c>
    </row>
    <row r="1846" spans="36:39" x14ac:dyDescent="0.3">
      <c r="AJ1846" s="4" t="s">
        <v>1155</v>
      </c>
      <c r="AL1846" s="4">
        <v>38</v>
      </c>
      <c r="AM1846" s="4" t="s">
        <v>33</v>
      </c>
    </row>
    <row r="1847" spans="36:39" x14ac:dyDescent="0.3">
      <c r="AJ1847" s="4" t="s">
        <v>1156</v>
      </c>
      <c r="AL1847" s="4">
        <v>349</v>
      </c>
      <c r="AM1847" s="4">
        <v>112</v>
      </c>
    </row>
    <row r="1848" spans="36:39" x14ac:dyDescent="0.3">
      <c r="AJ1848" s="4" t="s">
        <v>9</v>
      </c>
      <c r="AL1848" s="4">
        <v>116</v>
      </c>
      <c r="AM1848" s="4">
        <v>32</v>
      </c>
    </row>
    <row r="1849" spans="36:39" x14ac:dyDescent="0.3">
      <c r="AJ1849" s="4" t="s">
        <v>1157</v>
      </c>
      <c r="AL1849" s="4">
        <v>82</v>
      </c>
      <c r="AM1849" s="4">
        <v>22</v>
      </c>
    </row>
    <row r="1850" spans="36:39" x14ac:dyDescent="0.3">
      <c r="AJ1850" s="4" t="s">
        <v>9</v>
      </c>
      <c r="AL1850" s="4">
        <v>34</v>
      </c>
      <c r="AM1850" s="4">
        <v>10</v>
      </c>
    </row>
    <row r="1851" spans="36:39" x14ac:dyDescent="0.3">
      <c r="AJ1851" s="4" t="s">
        <v>1158</v>
      </c>
      <c r="AL1851" s="4">
        <v>349</v>
      </c>
      <c r="AM1851" s="4" t="s">
        <v>33</v>
      </c>
    </row>
    <row r="1852" spans="36:39" x14ac:dyDescent="0.3">
      <c r="AJ1852" s="4" t="s">
        <v>1159</v>
      </c>
      <c r="AL1852" s="4">
        <v>116</v>
      </c>
      <c r="AM1852" s="4" t="s">
        <v>33</v>
      </c>
    </row>
    <row r="1853" spans="36:39" x14ac:dyDescent="0.3">
      <c r="AJ1853" s="4" t="s">
        <v>1160</v>
      </c>
      <c r="AL1853" s="4">
        <v>85</v>
      </c>
      <c r="AM1853" s="4" t="s">
        <v>33</v>
      </c>
    </row>
    <row r="1854" spans="36:39" x14ac:dyDescent="0.3">
      <c r="AJ1854" s="4" t="s">
        <v>9</v>
      </c>
      <c r="AL1854" s="4">
        <v>31</v>
      </c>
      <c r="AM1854" s="4" t="s">
        <v>33</v>
      </c>
    </row>
    <row r="1855" spans="36:39" x14ac:dyDescent="0.3">
      <c r="AJ1855" s="4" t="s">
        <v>1161</v>
      </c>
      <c r="AL1855" s="4">
        <v>0</v>
      </c>
      <c r="AM1855" s="4">
        <v>231</v>
      </c>
    </row>
    <row r="1856" spans="36:39" x14ac:dyDescent="0.3">
      <c r="AJ1856" s="4" t="s">
        <v>1162</v>
      </c>
      <c r="AL1856" s="4">
        <v>794</v>
      </c>
      <c r="AM1856" s="4">
        <v>77</v>
      </c>
    </row>
    <row r="1857" spans="36:39" x14ac:dyDescent="0.3">
      <c r="AJ1857" s="4" t="s">
        <v>9</v>
      </c>
      <c r="AL1857" s="4">
        <v>523</v>
      </c>
      <c r="AM1857" s="4">
        <v>40</v>
      </c>
    </row>
    <row r="1858" spans="36:39" x14ac:dyDescent="0.3">
      <c r="AJ1858" s="4" t="s">
        <v>1163</v>
      </c>
      <c r="AL1858" s="4">
        <v>271</v>
      </c>
      <c r="AM1858" s="4">
        <v>37</v>
      </c>
    </row>
    <row r="1859" spans="36:39" x14ac:dyDescent="0.3">
      <c r="AJ1859" s="4" t="s">
        <v>9</v>
      </c>
      <c r="AL1859" s="4">
        <v>0</v>
      </c>
      <c r="AM1859" s="4" t="s">
        <v>33</v>
      </c>
    </row>
    <row r="1860" spans="36:39" x14ac:dyDescent="0.3">
      <c r="AJ1860" s="4" t="s">
        <v>1164</v>
      </c>
      <c r="AL1860" s="4">
        <v>788</v>
      </c>
      <c r="AM1860" s="4" t="s">
        <v>33</v>
      </c>
    </row>
    <row r="1861" spans="36:39" x14ac:dyDescent="0.3">
      <c r="AJ1861" s="4" t="s">
        <v>9</v>
      </c>
      <c r="AL1861" s="4">
        <v>527</v>
      </c>
      <c r="AM1861" s="4" t="s">
        <v>33</v>
      </c>
    </row>
    <row r="1862" spans="36:39" x14ac:dyDescent="0.3">
      <c r="AJ1862" s="4" t="s">
        <v>1165</v>
      </c>
      <c r="AL1862" s="4">
        <v>261</v>
      </c>
      <c r="AM1862" s="4" t="s">
        <v>33</v>
      </c>
    </row>
    <row r="1863" spans="36:39" x14ac:dyDescent="0.3">
      <c r="AJ1863" s="4" t="s">
        <v>9</v>
      </c>
      <c r="AL1863" s="4">
        <v>0</v>
      </c>
      <c r="AM1863" s="4">
        <v>505</v>
      </c>
    </row>
    <row r="1864" spans="36:39" x14ac:dyDescent="0.3">
      <c r="AJ1864" s="4" t="s">
        <v>1166</v>
      </c>
      <c r="AL1864" s="4">
        <v>172</v>
      </c>
      <c r="AM1864" s="4">
        <v>171</v>
      </c>
    </row>
    <row r="1865" spans="36:39" x14ac:dyDescent="0.3">
      <c r="AJ1865" s="4" t="s">
        <v>9</v>
      </c>
      <c r="AL1865" s="4">
        <v>107</v>
      </c>
      <c r="AM1865" s="4">
        <v>113</v>
      </c>
    </row>
    <row r="1866" spans="36:39" x14ac:dyDescent="0.3">
      <c r="AJ1866" s="4" t="s">
        <v>1167</v>
      </c>
      <c r="AL1866" s="4">
        <v>65</v>
      </c>
      <c r="AM1866" s="4">
        <v>58</v>
      </c>
    </row>
    <row r="1867" spans="36:39" x14ac:dyDescent="0.3">
      <c r="AJ1867" s="4" t="s">
        <v>9</v>
      </c>
      <c r="AL1867" s="4">
        <v>0</v>
      </c>
      <c r="AM1867" s="4" t="s">
        <v>33</v>
      </c>
    </row>
    <row r="1868" spans="36:39" x14ac:dyDescent="0.3">
      <c r="AJ1868" s="4" t="s">
        <v>1168</v>
      </c>
      <c r="AL1868" s="4">
        <v>174</v>
      </c>
      <c r="AM1868" s="4" t="s">
        <v>33</v>
      </c>
    </row>
    <row r="1869" spans="36:39" x14ac:dyDescent="0.3">
      <c r="AJ1869" s="4" t="s">
        <v>1169</v>
      </c>
      <c r="AL1869" s="4">
        <v>115</v>
      </c>
      <c r="AM1869" s="4" t="s">
        <v>33</v>
      </c>
    </row>
    <row r="1870" spans="36:39" x14ac:dyDescent="0.3">
      <c r="AJ1870" s="4" t="s">
        <v>1170</v>
      </c>
      <c r="AL1870" s="4">
        <v>59</v>
      </c>
      <c r="AM1870" s="4" t="s">
        <v>33</v>
      </c>
    </row>
    <row r="1871" spans="36:39" x14ac:dyDescent="0.3">
      <c r="AJ1871" s="4" t="s">
        <v>1171</v>
      </c>
      <c r="AL1871" s="4">
        <v>0</v>
      </c>
      <c r="AM1871" s="4">
        <v>272</v>
      </c>
    </row>
    <row r="1872" spans="36:39" x14ac:dyDescent="0.3">
      <c r="AJ1872" s="4" t="s">
        <v>11</v>
      </c>
      <c r="AL1872" s="4">
        <v>291</v>
      </c>
      <c r="AM1872" s="4">
        <v>95</v>
      </c>
    </row>
    <row r="1873" spans="36:39" x14ac:dyDescent="0.3">
      <c r="AJ1873" s="4" t="s">
        <v>1172</v>
      </c>
      <c r="AL1873" s="4">
        <v>218</v>
      </c>
      <c r="AM1873" s="4">
        <v>50</v>
      </c>
    </row>
    <row r="1874" spans="36:39" x14ac:dyDescent="0.3">
      <c r="AJ1874" s="4" t="s">
        <v>1173</v>
      </c>
      <c r="AL1874" s="4">
        <v>73</v>
      </c>
      <c r="AM1874" s="4">
        <v>45</v>
      </c>
    </row>
    <row r="1875" spans="36:39" x14ac:dyDescent="0.3">
      <c r="AJ1875" s="4" t="s">
        <v>9</v>
      </c>
      <c r="AL1875" s="4">
        <v>0</v>
      </c>
      <c r="AM1875" s="4" t="s">
        <v>33</v>
      </c>
    </row>
    <row r="1876" spans="36:39" x14ac:dyDescent="0.3">
      <c r="AJ1876" s="4" t="s">
        <v>1174</v>
      </c>
      <c r="AL1876" s="4">
        <v>289</v>
      </c>
      <c r="AM1876" s="4" t="s">
        <v>33</v>
      </c>
    </row>
    <row r="1877" spans="36:39" x14ac:dyDescent="0.3">
      <c r="AJ1877" s="4" t="s">
        <v>1175</v>
      </c>
      <c r="AL1877" s="4">
        <v>217</v>
      </c>
      <c r="AM1877" s="4" t="s">
        <v>33</v>
      </c>
    </row>
    <row r="1878" spans="36:39" x14ac:dyDescent="0.3">
      <c r="AJ1878" s="4" t="s">
        <v>9</v>
      </c>
      <c r="AL1878" s="4">
        <v>72</v>
      </c>
      <c r="AM1878" s="4" t="s">
        <v>33</v>
      </c>
    </row>
    <row r="1879" spans="36:39" x14ac:dyDescent="0.3">
      <c r="AJ1879" s="4" t="s">
        <v>21</v>
      </c>
      <c r="AL1879" s="4">
        <v>11282</v>
      </c>
      <c r="AM1879" s="4">
        <v>248</v>
      </c>
    </row>
    <row r="1880" spans="36:39" x14ac:dyDescent="0.3">
      <c r="AJ1880" s="4" t="s">
        <v>26</v>
      </c>
      <c r="AL1880" s="4">
        <v>5616</v>
      </c>
      <c r="AM1880" s="4">
        <v>158</v>
      </c>
    </row>
    <row r="1881" spans="36:39" x14ac:dyDescent="0.3">
      <c r="AJ1881" s="4" t="s">
        <v>47</v>
      </c>
      <c r="AL1881" s="4">
        <v>3750</v>
      </c>
      <c r="AM1881" s="4">
        <v>107</v>
      </c>
    </row>
    <row r="1882" spans="36:39" x14ac:dyDescent="0.3">
      <c r="AJ1882" s="4" t="s">
        <v>48</v>
      </c>
      <c r="AL1882" s="4">
        <v>1866</v>
      </c>
      <c r="AM1882" s="4">
        <v>51</v>
      </c>
    </row>
    <row r="1883" spans="36:39" x14ac:dyDescent="0.3">
      <c r="AJ1883" s="4" t="s">
        <v>49</v>
      </c>
      <c r="AL1883" s="4">
        <v>11282</v>
      </c>
      <c r="AM1883" s="4" t="s">
        <v>33</v>
      </c>
    </row>
    <row r="1884" spans="36:39" x14ac:dyDescent="0.3">
      <c r="AJ1884" s="4" t="s">
        <v>52</v>
      </c>
      <c r="AL1884" s="4">
        <v>5576</v>
      </c>
      <c r="AM1884" s="4" t="s">
        <v>33</v>
      </c>
    </row>
    <row r="1885" spans="36:39" x14ac:dyDescent="0.3">
      <c r="AJ1885" s="4" t="s">
        <v>21</v>
      </c>
      <c r="AL1885" s="4">
        <v>3848</v>
      </c>
      <c r="AM1885" s="4" t="s">
        <v>33</v>
      </c>
    </row>
    <row r="1886" spans="36:39" x14ac:dyDescent="0.3">
      <c r="AJ1886" s="4" t="s">
        <v>26</v>
      </c>
      <c r="AL1886" s="4">
        <v>1728</v>
      </c>
      <c r="AM1886" s="4" t="s">
        <v>33</v>
      </c>
    </row>
    <row r="1887" spans="36:39" x14ac:dyDescent="0.3">
      <c r="AJ1887" s="4" t="s">
        <v>47</v>
      </c>
      <c r="AM1887" s="4">
        <v>60</v>
      </c>
    </row>
    <row r="1888" spans="36:39" x14ac:dyDescent="0.3">
      <c r="AJ1888" s="4" t="s">
        <v>48</v>
      </c>
      <c r="AM1888" s="4">
        <v>41</v>
      </c>
    </row>
    <row r="1889" spans="36:39" x14ac:dyDescent="0.3">
      <c r="AJ1889" s="4" t="s">
        <v>49</v>
      </c>
      <c r="AM1889" s="4">
        <v>28</v>
      </c>
    </row>
    <row r="1890" spans="36:39" x14ac:dyDescent="0.3">
      <c r="AJ1890" s="4" t="s">
        <v>53</v>
      </c>
      <c r="AM1890" s="4">
        <v>13</v>
      </c>
    </row>
    <row r="1891" spans="36:39" x14ac:dyDescent="0.3">
      <c r="AJ1891" s="4">
        <v>314</v>
      </c>
      <c r="AM1891" s="4" t="s">
        <v>33</v>
      </c>
    </row>
    <row r="1892" spans="36:39" x14ac:dyDescent="0.3">
      <c r="AJ1892" s="4">
        <v>111</v>
      </c>
      <c r="AM1892" s="4" t="s">
        <v>33</v>
      </c>
    </row>
    <row r="1893" spans="36:39" x14ac:dyDescent="0.3">
      <c r="AJ1893" s="4">
        <v>46</v>
      </c>
      <c r="AM1893" s="4" t="s">
        <v>33</v>
      </c>
    </row>
    <row r="1894" spans="36:39" x14ac:dyDescent="0.3">
      <c r="AJ1894" s="4">
        <v>65</v>
      </c>
      <c r="AM1894" s="4" t="s">
        <v>33</v>
      </c>
    </row>
    <row r="1895" spans="36:39" x14ac:dyDescent="0.3">
      <c r="AJ1895" s="4">
        <v>314</v>
      </c>
      <c r="AM1895" s="4">
        <v>173</v>
      </c>
    </row>
    <row r="1896" spans="36:39" x14ac:dyDescent="0.3">
      <c r="AJ1896" s="4">
        <v>112</v>
      </c>
      <c r="AM1896" s="4">
        <v>94</v>
      </c>
    </row>
    <row r="1897" spans="36:39" x14ac:dyDescent="0.3">
      <c r="AJ1897" s="4">
        <v>63</v>
      </c>
      <c r="AM1897" s="4">
        <v>66</v>
      </c>
    </row>
    <row r="1898" spans="36:39" x14ac:dyDescent="0.3">
      <c r="AJ1898" s="4">
        <v>49</v>
      </c>
      <c r="AM1898" s="4">
        <v>28</v>
      </c>
    </row>
    <row r="1899" spans="36:39" x14ac:dyDescent="0.3">
      <c r="AJ1899" s="4">
        <v>174</v>
      </c>
      <c r="AM1899" s="4" t="s">
        <v>33</v>
      </c>
    </row>
    <row r="1900" spans="36:39" x14ac:dyDescent="0.3">
      <c r="AJ1900" s="4">
        <v>88</v>
      </c>
      <c r="AM1900" s="4" t="s">
        <v>33</v>
      </c>
    </row>
    <row r="1901" spans="36:39" x14ac:dyDescent="0.3">
      <c r="AJ1901" s="4">
        <v>51</v>
      </c>
      <c r="AM1901" s="4" t="s">
        <v>33</v>
      </c>
    </row>
    <row r="1902" spans="36:39" x14ac:dyDescent="0.3">
      <c r="AJ1902" s="4">
        <v>37</v>
      </c>
      <c r="AM1902" s="4" t="s">
        <v>33</v>
      </c>
    </row>
    <row r="1903" spans="36:39" x14ac:dyDescent="0.3">
      <c r="AJ1903" s="4">
        <v>174</v>
      </c>
      <c r="AM1903" s="4">
        <v>132</v>
      </c>
    </row>
    <row r="1904" spans="36:39" x14ac:dyDescent="0.3">
      <c r="AJ1904" s="4">
        <v>87</v>
      </c>
      <c r="AM1904" s="4">
        <v>55</v>
      </c>
    </row>
    <row r="1905" spans="36:39" x14ac:dyDescent="0.3">
      <c r="AJ1905" s="4">
        <v>44</v>
      </c>
      <c r="AM1905" s="4">
        <v>34</v>
      </c>
    </row>
    <row r="1906" spans="36:39" x14ac:dyDescent="0.3">
      <c r="AJ1906" s="4">
        <v>43</v>
      </c>
      <c r="AM1906" s="4">
        <v>21</v>
      </c>
    </row>
    <row r="1907" spans="36:39" x14ac:dyDescent="0.3">
      <c r="AJ1907" s="4">
        <v>143</v>
      </c>
      <c r="AM1907" s="4" t="s">
        <v>33</v>
      </c>
    </row>
    <row r="1908" spans="36:39" x14ac:dyDescent="0.3">
      <c r="AJ1908" s="4">
        <v>47</v>
      </c>
      <c r="AM1908" s="4" t="s">
        <v>33</v>
      </c>
    </row>
    <row r="1909" spans="36:39" x14ac:dyDescent="0.3">
      <c r="AJ1909" s="4">
        <v>22</v>
      </c>
      <c r="AM1909" s="4" t="s">
        <v>33</v>
      </c>
    </row>
    <row r="1910" spans="36:39" x14ac:dyDescent="0.3">
      <c r="AJ1910" s="4">
        <v>25</v>
      </c>
      <c r="AM1910" s="4" t="s">
        <v>33</v>
      </c>
    </row>
    <row r="1911" spans="36:39" x14ac:dyDescent="0.3">
      <c r="AJ1911" s="4">
        <v>143</v>
      </c>
      <c r="AM1911" s="4">
        <v>336</v>
      </c>
    </row>
    <row r="1912" spans="36:39" x14ac:dyDescent="0.3">
      <c r="AJ1912" s="4">
        <v>44</v>
      </c>
      <c r="AM1912" s="4">
        <v>115</v>
      </c>
    </row>
    <row r="1913" spans="36:39" x14ac:dyDescent="0.3">
      <c r="AJ1913" s="4">
        <v>23</v>
      </c>
      <c r="AM1913" s="4">
        <v>62</v>
      </c>
    </row>
    <row r="1914" spans="36:39" x14ac:dyDescent="0.3">
      <c r="AJ1914" s="4">
        <v>21</v>
      </c>
      <c r="AM1914" s="4">
        <v>53</v>
      </c>
    </row>
    <row r="1915" spans="36:39" x14ac:dyDescent="0.3">
      <c r="AJ1915" s="4">
        <v>342</v>
      </c>
      <c r="AM1915" s="4" t="s">
        <v>33</v>
      </c>
    </row>
    <row r="1916" spans="36:39" x14ac:dyDescent="0.3">
      <c r="AJ1916" s="4">
        <v>132</v>
      </c>
      <c r="AM1916" s="4" t="s">
        <v>33</v>
      </c>
    </row>
    <row r="1917" spans="36:39" x14ac:dyDescent="0.3">
      <c r="AJ1917" s="4">
        <v>50</v>
      </c>
      <c r="AM1917" s="4" t="s">
        <v>33</v>
      </c>
    </row>
    <row r="1918" spans="36:39" x14ac:dyDescent="0.3">
      <c r="AJ1918" s="4">
        <v>82</v>
      </c>
      <c r="AM1918" s="4" t="s">
        <v>33</v>
      </c>
    </row>
    <row r="1919" spans="36:39" x14ac:dyDescent="0.3">
      <c r="AJ1919" s="4">
        <v>342</v>
      </c>
      <c r="AM1919" s="4">
        <v>69</v>
      </c>
    </row>
    <row r="1920" spans="36:39" x14ac:dyDescent="0.3">
      <c r="AJ1920" s="4">
        <v>131</v>
      </c>
      <c r="AM1920" s="4">
        <v>35</v>
      </c>
    </row>
    <row r="1921" spans="36:39" x14ac:dyDescent="0.3">
      <c r="AJ1921" s="4">
        <v>73</v>
      </c>
      <c r="AM1921" s="4">
        <v>18</v>
      </c>
    </row>
    <row r="1922" spans="36:39" x14ac:dyDescent="0.3">
      <c r="AJ1922" s="4">
        <v>58</v>
      </c>
      <c r="AM1922" s="4">
        <v>17</v>
      </c>
    </row>
    <row r="1923" spans="36:39" x14ac:dyDescent="0.3">
      <c r="AJ1923" s="4">
        <v>60</v>
      </c>
      <c r="AM1923" s="4" t="s">
        <v>33</v>
      </c>
    </row>
    <row r="1924" spans="36:39" x14ac:dyDescent="0.3">
      <c r="AJ1924" s="4">
        <v>21</v>
      </c>
      <c r="AM1924" s="4" t="s">
        <v>33</v>
      </c>
    </row>
    <row r="1925" spans="36:39" x14ac:dyDescent="0.3">
      <c r="AJ1925" s="4">
        <v>12</v>
      </c>
      <c r="AM1925" s="4" t="s">
        <v>33</v>
      </c>
    </row>
    <row r="1926" spans="36:39" x14ac:dyDescent="0.3">
      <c r="AJ1926" s="4">
        <v>9</v>
      </c>
      <c r="AM1926" s="4" t="s">
        <v>33</v>
      </c>
    </row>
    <row r="1927" spans="36:39" x14ac:dyDescent="0.3">
      <c r="AJ1927" s="4">
        <v>60</v>
      </c>
      <c r="AM1927" s="4">
        <v>88</v>
      </c>
    </row>
    <row r="1928" spans="36:39" x14ac:dyDescent="0.3">
      <c r="AJ1928" s="4">
        <v>21</v>
      </c>
      <c r="AM1928" s="4">
        <v>26</v>
      </c>
    </row>
    <row r="1929" spans="36:39" x14ac:dyDescent="0.3">
      <c r="AJ1929" s="4">
        <v>13</v>
      </c>
      <c r="AM1929" s="4">
        <v>12</v>
      </c>
    </row>
    <row r="1930" spans="36:39" x14ac:dyDescent="0.3">
      <c r="AJ1930" s="4">
        <v>8</v>
      </c>
      <c r="AM1930" s="4">
        <v>14</v>
      </c>
    </row>
    <row r="1931" spans="36:39" x14ac:dyDescent="0.3">
      <c r="AJ1931" s="4">
        <v>133</v>
      </c>
      <c r="AM1931" s="4" t="s">
        <v>33</v>
      </c>
    </row>
    <row r="1932" spans="36:39" x14ac:dyDescent="0.3">
      <c r="AJ1932" s="4">
        <v>51</v>
      </c>
      <c r="AM1932" s="4" t="s">
        <v>33</v>
      </c>
    </row>
    <row r="1933" spans="36:39" x14ac:dyDescent="0.3">
      <c r="AJ1933" s="4">
        <v>26</v>
      </c>
      <c r="AM1933" s="4" t="s">
        <v>33</v>
      </c>
    </row>
    <row r="1934" spans="36:39" x14ac:dyDescent="0.3">
      <c r="AJ1934" s="4">
        <v>25</v>
      </c>
      <c r="AM1934" s="4" t="s">
        <v>33</v>
      </c>
    </row>
    <row r="1935" spans="36:39" x14ac:dyDescent="0.3">
      <c r="AJ1935" s="4">
        <v>133</v>
      </c>
      <c r="AM1935" s="4">
        <v>230</v>
      </c>
    </row>
    <row r="1936" spans="36:39" x14ac:dyDescent="0.3">
      <c r="AJ1936" s="4">
        <v>51</v>
      </c>
      <c r="AM1936" s="4">
        <v>53</v>
      </c>
    </row>
    <row r="1937" spans="36:39" x14ac:dyDescent="0.3">
      <c r="AJ1937" s="4">
        <v>30</v>
      </c>
      <c r="AM1937" s="4">
        <v>33</v>
      </c>
    </row>
    <row r="1938" spans="36:39" x14ac:dyDescent="0.3">
      <c r="AJ1938" s="4">
        <v>21</v>
      </c>
      <c r="AM1938" s="4">
        <v>20</v>
      </c>
    </row>
    <row r="1939" spans="36:39" x14ac:dyDescent="0.3">
      <c r="AJ1939" s="4">
        <v>239</v>
      </c>
      <c r="AM1939" s="4" t="s">
        <v>33</v>
      </c>
    </row>
    <row r="1940" spans="36:39" x14ac:dyDescent="0.3">
      <c r="AJ1940" s="4">
        <v>96</v>
      </c>
      <c r="AM1940" s="4" t="s">
        <v>33</v>
      </c>
    </row>
    <row r="1941" spans="36:39" x14ac:dyDescent="0.3">
      <c r="AJ1941" s="4">
        <v>45</v>
      </c>
      <c r="AM1941" s="4" t="s">
        <v>33</v>
      </c>
    </row>
    <row r="1942" spans="36:39" x14ac:dyDescent="0.3">
      <c r="AJ1942" s="4">
        <v>51</v>
      </c>
      <c r="AM1942" s="4" t="s">
        <v>33</v>
      </c>
    </row>
    <row r="1943" spans="36:39" x14ac:dyDescent="0.3">
      <c r="AJ1943" s="4">
        <v>239</v>
      </c>
      <c r="AM1943" s="4">
        <v>194</v>
      </c>
    </row>
    <row r="1944" spans="36:39" x14ac:dyDescent="0.3">
      <c r="AJ1944" s="4">
        <v>94</v>
      </c>
      <c r="AM1944" s="4">
        <v>82</v>
      </c>
    </row>
    <row r="1945" spans="36:39" x14ac:dyDescent="0.3">
      <c r="AJ1945" s="4">
        <v>56</v>
      </c>
      <c r="AM1945" s="4">
        <v>56</v>
      </c>
    </row>
    <row r="1946" spans="36:39" x14ac:dyDescent="0.3">
      <c r="AJ1946" s="4">
        <v>38</v>
      </c>
      <c r="AM1946" s="4">
        <v>26</v>
      </c>
    </row>
    <row r="1947" spans="36:39" x14ac:dyDescent="0.3">
      <c r="AJ1947" s="4">
        <v>64</v>
      </c>
      <c r="AM1947" s="4" t="s">
        <v>33</v>
      </c>
    </row>
    <row r="1948" spans="36:39" x14ac:dyDescent="0.3">
      <c r="AJ1948" s="4">
        <v>23</v>
      </c>
      <c r="AM1948" s="4" t="s">
        <v>33</v>
      </c>
    </row>
    <row r="1949" spans="36:39" x14ac:dyDescent="0.3">
      <c r="AJ1949" s="4">
        <v>10</v>
      </c>
      <c r="AM1949" s="4" t="s">
        <v>33</v>
      </c>
    </row>
    <row r="1950" spans="36:39" x14ac:dyDescent="0.3">
      <c r="AJ1950" s="4">
        <v>13</v>
      </c>
      <c r="AM1950" s="4" t="s">
        <v>33</v>
      </c>
    </row>
    <row r="1951" spans="36:39" x14ac:dyDescent="0.3">
      <c r="AJ1951" s="4">
        <v>64</v>
      </c>
      <c r="AM1951" s="4">
        <v>72</v>
      </c>
    </row>
    <row r="1952" spans="36:39" x14ac:dyDescent="0.3">
      <c r="AJ1952" s="4">
        <v>23</v>
      </c>
      <c r="AM1952" s="4">
        <v>15</v>
      </c>
    </row>
    <row r="1953" spans="36:39" x14ac:dyDescent="0.3">
      <c r="AJ1953" s="4">
        <v>10</v>
      </c>
      <c r="AM1953" s="4">
        <v>9</v>
      </c>
    </row>
    <row r="1954" spans="36:39" x14ac:dyDescent="0.3">
      <c r="AJ1954" s="4">
        <v>13</v>
      </c>
      <c r="AM1954" s="4">
        <v>6</v>
      </c>
    </row>
    <row r="1955" spans="36:39" x14ac:dyDescent="0.3">
      <c r="AJ1955" s="4">
        <v>70</v>
      </c>
      <c r="AM1955" s="4" t="s">
        <v>33</v>
      </c>
    </row>
    <row r="1956" spans="36:39" x14ac:dyDescent="0.3">
      <c r="AJ1956" s="4">
        <v>32</v>
      </c>
      <c r="AM1956" s="4" t="s">
        <v>33</v>
      </c>
    </row>
    <row r="1957" spans="36:39" x14ac:dyDescent="0.3">
      <c r="AJ1957" s="4">
        <v>12</v>
      </c>
      <c r="AM1957" s="4" t="s">
        <v>33</v>
      </c>
    </row>
    <row r="1958" spans="36:39" x14ac:dyDescent="0.3">
      <c r="AJ1958" s="4">
        <v>20</v>
      </c>
      <c r="AM1958" s="4" t="s">
        <v>33</v>
      </c>
    </row>
    <row r="1959" spans="36:39" x14ac:dyDescent="0.3">
      <c r="AJ1959" s="4">
        <v>70</v>
      </c>
      <c r="AM1959" s="4">
        <v>110</v>
      </c>
    </row>
    <row r="1960" spans="36:39" x14ac:dyDescent="0.3">
      <c r="AJ1960" s="4">
        <v>32</v>
      </c>
      <c r="AM1960" s="4">
        <v>38</v>
      </c>
    </row>
    <row r="1961" spans="36:39" x14ac:dyDescent="0.3">
      <c r="AJ1961" s="4">
        <v>10</v>
      </c>
      <c r="AM1961" s="4">
        <v>16</v>
      </c>
    </row>
    <row r="1962" spans="36:39" x14ac:dyDescent="0.3">
      <c r="AJ1962" s="4">
        <v>22</v>
      </c>
      <c r="AM1962" s="4">
        <v>22</v>
      </c>
    </row>
    <row r="1963" spans="36:39" x14ac:dyDescent="0.3">
      <c r="AJ1963" s="4">
        <v>1550</v>
      </c>
      <c r="AM1963" s="4" t="s">
        <v>33</v>
      </c>
    </row>
    <row r="1964" spans="36:39" x14ac:dyDescent="0.3">
      <c r="AJ1964" s="4">
        <v>654</v>
      </c>
      <c r="AM1964" s="4" t="s">
        <v>33</v>
      </c>
    </row>
    <row r="1965" spans="36:39" x14ac:dyDescent="0.3">
      <c r="AJ1965" s="4">
        <v>245</v>
      </c>
      <c r="AM1965" s="4" t="s">
        <v>33</v>
      </c>
    </row>
    <row r="1966" spans="36:39" x14ac:dyDescent="0.3">
      <c r="AJ1966" s="4">
        <v>409</v>
      </c>
      <c r="AM1966" s="4" t="s">
        <v>33</v>
      </c>
    </row>
    <row r="1967" spans="36:39" x14ac:dyDescent="0.3">
      <c r="AJ1967" s="4">
        <v>1550</v>
      </c>
      <c r="AM1967" s="4">
        <v>75</v>
      </c>
    </row>
    <row r="1968" spans="36:39" x14ac:dyDescent="0.3">
      <c r="AJ1968" s="4">
        <v>623</v>
      </c>
      <c r="AM1968" s="4">
        <v>27</v>
      </c>
    </row>
    <row r="1969" spans="36:39" x14ac:dyDescent="0.3">
      <c r="AJ1969" s="4">
        <v>410</v>
      </c>
      <c r="AM1969" s="4">
        <v>19</v>
      </c>
    </row>
    <row r="1970" spans="36:39" x14ac:dyDescent="0.3">
      <c r="AJ1970" s="4">
        <v>213</v>
      </c>
      <c r="AM1970" s="4">
        <v>8</v>
      </c>
    </row>
    <row r="1971" spans="36:39" x14ac:dyDescent="0.3">
      <c r="AJ1971" s="4">
        <v>79</v>
      </c>
      <c r="AM1971" s="4" t="s">
        <v>33</v>
      </c>
    </row>
    <row r="1972" spans="36:39" x14ac:dyDescent="0.3">
      <c r="AJ1972" s="4">
        <v>35</v>
      </c>
      <c r="AM1972" s="4" t="s">
        <v>33</v>
      </c>
    </row>
    <row r="1973" spans="36:39" x14ac:dyDescent="0.3">
      <c r="AJ1973" s="4">
        <v>16</v>
      </c>
      <c r="AM1973" s="4" t="s">
        <v>33</v>
      </c>
    </row>
    <row r="1974" spans="36:39" x14ac:dyDescent="0.3">
      <c r="AJ1974" s="4">
        <v>19</v>
      </c>
      <c r="AM1974" s="4" t="s">
        <v>33</v>
      </c>
    </row>
    <row r="1975" spans="36:39" x14ac:dyDescent="0.3">
      <c r="AJ1975" s="4">
        <v>79</v>
      </c>
      <c r="AM1975" s="4">
        <v>1137</v>
      </c>
    </row>
    <row r="1976" spans="36:39" x14ac:dyDescent="0.3">
      <c r="AJ1976" s="4">
        <v>35</v>
      </c>
      <c r="AM1976" s="4">
        <v>397</v>
      </c>
    </row>
    <row r="1977" spans="36:39" x14ac:dyDescent="0.3">
      <c r="AJ1977" s="4">
        <v>14</v>
      </c>
      <c r="AM1977" s="4">
        <v>217</v>
      </c>
    </row>
    <row r="1978" spans="36:39" x14ac:dyDescent="0.3">
      <c r="AJ1978" s="4">
        <v>21</v>
      </c>
      <c r="AM1978" s="4">
        <v>180</v>
      </c>
    </row>
    <row r="1979" spans="36:39" x14ac:dyDescent="0.3">
      <c r="AJ1979" s="4">
        <v>129</v>
      </c>
      <c r="AM1979" s="4" t="s">
        <v>33</v>
      </c>
    </row>
    <row r="1980" spans="36:39" x14ac:dyDescent="0.3">
      <c r="AJ1980" s="4">
        <v>52</v>
      </c>
      <c r="AM1980" s="4" t="s">
        <v>33</v>
      </c>
    </row>
    <row r="1981" spans="36:39" x14ac:dyDescent="0.3">
      <c r="AJ1981" s="4">
        <v>20</v>
      </c>
      <c r="AM1981" s="4" t="s">
        <v>33</v>
      </c>
    </row>
    <row r="1982" spans="36:39" x14ac:dyDescent="0.3">
      <c r="AJ1982" s="4">
        <v>32</v>
      </c>
      <c r="AM1982" s="4" t="s">
        <v>33</v>
      </c>
    </row>
    <row r="1983" spans="36:39" x14ac:dyDescent="0.3">
      <c r="AJ1983" s="4">
        <v>129</v>
      </c>
      <c r="AM1983" s="4">
        <v>125</v>
      </c>
    </row>
    <row r="1984" spans="36:39" x14ac:dyDescent="0.3">
      <c r="AJ1984" s="4">
        <v>52</v>
      </c>
      <c r="AM1984" s="4">
        <v>50</v>
      </c>
    </row>
    <row r="1985" spans="36:39" x14ac:dyDescent="0.3">
      <c r="AJ1985" s="4">
        <v>32</v>
      </c>
      <c r="AM1985" s="4">
        <v>30</v>
      </c>
    </row>
    <row r="1986" spans="36:39" x14ac:dyDescent="0.3">
      <c r="AJ1986" s="4">
        <v>20</v>
      </c>
      <c r="AM1986" s="4">
        <v>20</v>
      </c>
    </row>
    <row r="1987" spans="36:39" x14ac:dyDescent="0.3">
      <c r="AJ1987" s="4">
        <v>250</v>
      </c>
      <c r="AM1987" s="4" t="s">
        <v>33</v>
      </c>
    </row>
    <row r="1988" spans="36:39" x14ac:dyDescent="0.3">
      <c r="AJ1988" s="4">
        <v>74</v>
      </c>
      <c r="AM1988" s="4" t="s">
        <v>33</v>
      </c>
    </row>
    <row r="1989" spans="36:39" x14ac:dyDescent="0.3">
      <c r="AJ1989" s="4">
        <v>34</v>
      </c>
      <c r="AM1989" s="4" t="s">
        <v>33</v>
      </c>
    </row>
    <row r="1990" spans="36:39" x14ac:dyDescent="0.3">
      <c r="AJ1990" s="4">
        <v>40</v>
      </c>
      <c r="AM1990" s="4" t="s">
        <v>33</v>
      </c>
    </row>
    <row r="1991" spans="36:39" x14ac:dyDescent="0.3">
      <c r="AJ1991" s="4">
        <v>250</v>
      </c>
      <c r="AM1991" s="4">
        <v>213</v>
      </c>
    </row>
    <row r="1992" spans="36:39" x14ac:dyDescent="0.3">
      <c r="AJ1992" s="4">
        <v>75</v>
      </c>
      <c r="AM1992" s="4">
        <v>105</v>
      </c>
    </row>
    <row r="1993" spans="36:39" x14ac:dyDescent="0.3">
      <c r="AJ1993" s="4">
        <v>43</v>
      </c>
      <c r="AM1993" s="4">
        <v>76</v>
      </c>
    </row>
    <row r="1994" spans="36:39" x14ac:dyDescent="0.3">
      <c r="AJ1994" s="4">
        <v>32</v>
      </c>
      <c r="AM1994" s="4">
        <v>29</v>
      </c>
    </row>
    <row r="1995" spans="36:39" x14ac:dyDescent="0.3">
      <c r="AJ1995" s="4">
        <v>399</v>
      </c>
      <c r="AM1995" s="4">
        <v>213</v>
      </c>
    </row>
    <row r="1996" spans="36:39" x14ac:dyDescent="0.3">
      <c r="AJ1996" s="4">
        <v>146</v>
      </c>
      <c r="AM1996" s="4">
        <v>105</v>
      </c>
    </row>
    <row r="1997" spans="36:39" x14ac:dyDescent="0.3">
      <c r="AJ1997" s="4">
        <v>53</v>
      </c>
      <c r="AM1997" s="4">
        <v>74</v>
      </c>
    </row>
    <row r="1998" spans="36:39" x14ac:dyDescent="0.3">
      <c r="AJ1998" s="4">
        <v>93</v>
      </c>
      <c r="AM1998" s="4">
        <v>31</v>
      </c>
    </row>
    <row r="1999" spans="36:39" x14ac:dyDescent="0.3">
      <c r="AJ1999" s="4">
        <v>399</v>
      </c>
      <c r="AM1999" s="4">
        <v>72</v>
      </c>
    </row>
    <row r="2000" spans="36:39" x14ac:dyDescent="0.3">
      <c r="AJ2000" s="4">
        <v>142</v>
      </c>
      <c r="AM2000" s="4">
        <v>20</v>
      </c>
    </row>
    <row r="2001" spans="36:39" x14ac:dyDescent="0.3">
      <c r="AJ2001" s="4">
        <v>95</v>
      </c>
      <c r="AM2001" s="4">
        <v>13</v>
      </c>
    </row>
    <row r="2002" spans="36:39" x14ac:dyDescent="0.3">
      <c r="AJ2002" s="4">
        <v>47</v>
      </c>
      <c r="AM2002" s="4">
        <v>7</v>
      </c>
    </row>
    <row r="2003" spans="36:39" x14ac:dyDescent="0.3">
      <c r="AJ2003" s="4">
        <v>334</v>
      </c>
      <c r="AM2003" s="4">
        <v>72</v>
      </c>
    </row>
    <row r="2004" spans="36:39" x14ac:dyDescent="0.3">
      <c r="AJ2004" s="4">
        <v>122</v>
      </c>
      <c r="AM2004" s="4">
        <v>21</v>
      </c>
    </row>
    <row r="2005" spans="36:39" x14ac:dyDescent="0.3">
      <c r="AJ2005" s="4">
        <v>64</v>
      </c>
      <c r="AM2005" s="4">
        <v>15</v>
      </c>
    </row>
    <row r="2006" spans="36:39" x14ac:dyDescent="0.3">
      <c r="AJ2006" s="4">
        <v>58</v>
      </c>
      <c r="AM2006" s="4">
        <v>6</v>
      </c>
    </row>
    <row r="2007" spans="36:39" x14ac:dyDescent="0.3">
      <c r="AJ2007" s="4">
        <v>334</v>
      </c>
      <c r="AM2007" s="4">
        <v>185</v>
      </c>
    </row>
    <row r="2008" spans="36:39" x14ac:dyDescent="0.3">
      <c r="AJ2008" s="4">
        <v>120</v>
      </c>
      <c r="AM2008" s="4">
        <v>99</v>
      </c>
    </row>
    <row r="2009" spans="36:39" x14ac:dyDescent="0.3">
      <c r="AJ2009" s="4">
        <v>77</v>
      </c>
      <c r="AM2009" s="4">
        <v>72</v>
      </c>
    </row>
    <row r="2010" spans="36:39" x14ac:dyDescent="0.3">
      <c r="AJ2010" s="4">
        <v>43</v>
      </c>
      <c r="AM2010" s="4">
        <v>27</v>
      </c>
    </row>
    <row r="2011" spans="36:39" x14ac:dyDescent="0.3">
      <c r="AJ2011" s="4">
        <v>111</v>
      </c>
      <c r="AM2011" s="4">
        <v>185</v>
      </c>
    </row>
    <row r="2012" spans="36:39" x14ac:dyDescent="0.3">
      <c r="AJ2012" s="4">
        <v>42</v>
      </c>
      <c r="AM2012" s="4">
        <v>99</v>
      </c>
    </row>
    <row r="2013" spans="36:39" x14ac:dyDescent="0.3">
      <c r="AJ2013" s="4">
        <v>21</v>
      </c>
      <c r="AM2013" s="4">
        <v>72</v>
      </c>
    </row>
    <row r="2014" spans="36:39" x14ac:dyDescent="0.3">
      <c r="AJ2014" s="4">
        <v>21</v>
      </c>
      <c r="AM2014" s="4">
        <v>27</v>
      </c>
    </row>
    <row r="2015" spans="36:39" x14ac:dyDescent="0.3">
      <c r="AJ2015" s="4">
        <v>111</v>
      </c>
      <c r="AM2015" s="4">
        <v>314</v>
      </c>
    </row>
    <row r="2016" spans="36:39" x14ac:dyDescent="0.3">
      <c r="AJ2016" s="4">
        <v>39</v>
      </c>
      <c r="AM2016" s="4">
        <v>143</v>
      </c>
    </row>
    <row r="2017" spans="36:39" x14ac:dyDescent="0.3">
      <c r="AJ2017" s="4">
        <v>21</v>
      </c>
      <c r="AM2017" s="4">
        <v>101</v>
      </c>
    </row>
    <row r="2018" spans="36:39" x14ac:dyDescent="0.3">
      <c r="AJ2018" s="4">
        <v>18</v>
      </c>
      <c r="AM2018" s="4">
        <v>42</v>
      </c>
    </row>
    <row r="2019" spans="36:39" x14ac:dyDescent="0.3">
      <c r="AJ2019" s="4">
        <v>233</v>
      </c>
      <c r="AM2019" s="4">
        <v>314</v>
      </c>
    </row>
    <row r="2020" spans="36:39" x14ac:dyDescent="0.3">
      <c r="AJ2020" s="4">
        <v>102</v>
      </c>
      <c r="AM2020" s="4">
        <v>141</v>
      </c>
    </row>
    <row r="2021" spans="36:39" x14ac:dyDescent="0.3">
      <c r="AJ2021" s="4">
        <v>59</v>
      </c>
      <c r="AM2021" s="4">
        <v>100</v>
      </c>
    </row>
    <row r="2022" spans="36:39" x14ac:dyDescent="0.3">
      <c r="AJ2022" s="4">
        <v>43</v>
      </c>
      <c r="AM2022" s="4">
        <v>41</v>
      </c>
    </row>
    <row r="2023" spans="36:39" x14ac:dyDescent="0.3">
      <c r="AJ2023" s="4">
        <v>233</v>
      </c>
      <c r="AM2023" s="4">
        <v>109</v>
      </c>
    </row>
    <row r="2024" spans="36:39" x14ac:dyDescent="0.3">
      <c r="AJ2024" s="4">
        <v>102</v>
      </c>
      <c r="AM2024" s="4">
        <v>70</v>
      </c>
    </row>
    <row r="2025" spans="36:39" x14ac:dyDescent="0.3">
      <c r="AJ2025" s="4">
        <v>62</v>
      </c>
      <c r="AM2025" s="4">
        <v>52</v>
      </c>
    </row>
    <row r="2026" spans="36:39" x14ac:dyDescent="0.3">
      <c r="AJ2026" s="4">
        <v>40</v>
      </c>
      <c r="AM2026" s="4">
        <v>18</v>
      </c>
    </row>
    <row r="2027" spans="36:39" x14ac:dyDescent="0.3">
      <c r="AJ2027" s="4">
        <v>356</v>
      </c>
      <c r="AM2027" s="4">
        <v>109</v>
      </c>
    </row>
    <row r="2028" spans="36:39" x14ac:dyDescent="0.3">
      <c r="AJ2028" s="4">
        <v>143</v>
      </c>
      <c r="AM2028" s="4">
        <v>68</v>
      </c>
    </row>
    <row r="2029" spans="36:39" x14ac:dyDescent="0.3">
      <c r="AJ2029" s="4">
        <v>80</v>
      </c>
      <c r="AM2029" s="4">
        <v>51</v>
      </c>
    </row>
    <row r="2030" spans="36:39" x14ac:dyDescent="0.3">
      <c r="AJ2030" s="4">
        <v>63</v>
      </c>
      <c r="AM2030" s="4">
        <v>17</v>
      </c>
    </row>
    <row r="2031" spans="36:39" x14ac:dyDescent="0.3">
      <c r="AJ2031" s="4">
        <v>356</v>
      </c>
      <c r="AM2031" s="4">
        <v>200</v>
      </c>
    </row>
    <row r="2032" spans="36:39" x14ac:dyDescent="0.3">
      <c r="AJ2032" s="4">
        <v>143</v>
      </c>
      <c r="AM2032" s="4">
        <v>94</v>
      </c>
    </row>
    <row r="2033" spans="36:39" x14ac:dyDescent="0.3">
      <c r="AJ2033" s="4">
        <v>87</v>
      </c>
      <c r="AM2033" s="4">
        <v>65</v>
      </c>
    </row>
    <row r="2034" spans="36:39" x14ac:dyDescent="0.3">
      <c r="AJ2034" s="4">
        <v>56</v>
      </c>
      <c r="AM2034" s="4">
        <v>29</v>
      </c>
    </row>
    <row r="2035" spans="36:39" x14ac:dyDescent="0.3">
      <c r="AJ2035" s="4">
        <v>199</v>
      </c>
      <c r="AM2035" s="4">
        <v>200</v>
      </c>
    </row>
    <row r="2036" spans="36:39" x14ac:dyDescent="0.3">
      <c r="AJ2036" s="4">
        <v>85</v>
      </c>
      <c r="AM2036" s="4">
        <v>94</v>
      </c>
    </row>
    <row r="2037" spans="36:39" x14ac:dyDescent="0.3">
      <c r="AJ2037" s="4">
        <v>50</v>
      </c>
      <c r="AM2037" s="4">
        <v>65</v>
      </c>
    </row>
    <row r="2038" spans="36:39" x14ac:dyDescent="0.3">
      <c r="AJ2038" s="4">
        <v>35</v>
      </c>
      <c r="AM2038" s="4">
        <v>29</v>
      </c>
    </row>
    <row r="2039" spans="36:39" x14ac:dyDescent="0.3">
      <c r="AJ2039" s="4">
        <v>199</v>
      </c>
      <c r="AM2039" s="4">
        <v>1037</v>
      </c>
    </row>
    <row r="2040" spans="36:39" x14ac:dyDescent="0.3">
      <c r="AJ2040" s="4">
        <v>84</v>
      </c>
      <c r="AM2040" s="4">
        <v>402</v>
      </c>
    </row>
    <row r="2041" spans="36:39" x14ac:dyDescent="0.3">
      <c r="AJ2041" s="4">
        <v>52</v>
      </c>
      <c r="AM2041" s="4">
        <v>292</v>
      </c>
    </row>
    <row r="2042" spans="36:39" x14ac:dyDescent="0.3">
      <c r="AJ2042" s="4">
        <v>32</v>
      </c>
      <c r="AM2042" s="4">
        <v>110</v>
      </c>
    </row>
    <row r="2043" spans="36:39" x14ac:dyDescent="0.3">
      <c r="AJ2043" s="4">
        <v>220</v>
      </c>
      <c r="AM2043" s="4">
        <v>1037</v>
      </c>
    </row>
    <row r="2044" spans="36:39" x14ac:dyDescent="0.3">
      <c r="AJ2044" s="4">
        <v>80</v>
      </c>
      <c r="AM2044" s="4">
        <v>403</v>
      </c>
    </row>
    <row r="2045" spans="36:39" x14ac:dyDescent="0.3">
      <c r="AJ2045" s="4">
        <v>27</v>
      </c>
      <c r="AM2045" s="4">
        <v>308</v>
      </c>
    </row>
    <row r="2046" spans="36:39" x14ac:dyDescent="0.3">
      <c r="AJ2046" s="4">
        <v>53</v>
      </c>
      <c r="AM2046" s="4">
        <v>95</v>
      </c>
    </row>
    <row r="2047" spans="36:39" x14ac:dyDescent="0.3">
      <c r="AJ2047" s="4">
        <v>220</v>
      </c>
      <c r="AM2047" s="4">
        <v>1449</v>
      </c>
    </row>
    <row r="2048" spans="36:39" x14ac:dyDescent="0.3">
      <c r="AJ2048" s="4">
        <v>75</v>
      </c>
      <c r="AM2048" s="4">
        <v>572</v>
      </c>
    </row>
    <row r="2049" spans="36:39" x14ac:dyDescent="0.3">
      <c r="AJ2049" s="4">
        <v>46</v>
      </c>
      <c r="AM2049" s="4">
        <v>425</v>
      </c>
    </row>
    <row r="2050" spans="36:39" x14ac:dyDescent="0.3">
      <c r="AJ2050" s="4">
        <v>29</v>
      </c>
      <c r="AM2050" s="4">
        <v>147</v>
      </c>
    </row>
    <row r="2051" spans="36:39" x14ac:dyDescent="0.3">
      <c r="AJ2051" s="4">
        <v>156</v>
      </c>
      <c r="AM2051" s="4">
        <v>1449</v>
      </c>
    </row>
    <row r="2052" spans="36:39" x14ac:dyDescent="0.3">
      <c r="AJ2052" s="4">
        <v>53</v>
      </c>
      <c r="AM2052" s="4">
        <v>573</v>
      </c>
    </row>
    <row r="2053" spans="36:39" x14ac:dyDescent="0.3">
      <c r="AJ2053" s="4">
        <v>22</v>
      </c>
      <c r="AM2053" s="4">
        <v>438</v>
      </c>
    </row>
    <row r="2054" spans="36:39" x14ac:dyDescent="0.3">
      <c r="AJ2054" s="4">
        <v>31</v>
      </c>
      <c r="AM2054" s="4">
        <v>135</v>
      </c>
    </row>
    <row r="2055" spans="36:39" x14ac:dyDescent="0.3">
      <c r="AJ2055" s="4">
        <v>156</v>
      </c>
      <c r="AM2055" s="4">
        <v>405</v>
      </c>
    </row>
    <row r="2056" spans="36:39" x14ac:dyDescent="0.3">
      <c r="AJ2056" s="4">
        <v>50</v>
      </c>
      <c r="AM2056" s="4">
        <v>226</v>
      </c>
    </row>
    <row r="2057" spans="36:39" x14ac:dyDescent="0.3">
      <c r="AJ2057" s="4">
        <v>31</v>
      </c>
      <c r="AM2057" s="4">
        <v>174</v>
      </c>
    </row>
    <row r="2058" spans="36:39" x14ac:dyDescent="0.3">
      <c r="AJ2058" s="4">
        <v>19</v>
      </c>
      <c r="AM2058" s="4">
        <v>52</v>
      </c>
    </row>
    <row r="2059" spans="36:39" x14ac:dyDescent="0.3">
      <c r="AJ2059" s="4">
        <v>52</v>
      </c>
      <c r="AM2059" s="4">
        <v>405</v>
      </c>
    </row>
    <row r="2060" spans="36:39" x14ac:dyDescent="0.3">
      <c r="AJ2060" s="4">
        <v>24</v>
      </c>
      <c r="AM2060" s="4">
        <v>226</v>
      </c>
    </row>
    <row r="2061" spans="36:39" x14ac:dyDescent="0.3">
      <c r="AJ2061" s="4">
        <v>11</v>
      </c>
      <c r="AM2061" s="4">
        <v>178</v>
      </c>
    </row>
    <row r="2062" spans="36:39" x14ac:dyDescent="0.3">
      <c r="AJ2062" s="4">
        <v>13</v>
      </c>
      <c r="AM2062" s="4">
        <v>48</v>
      </c>
    </row>
    <row r="2063" spans="36:39" x14ac:dyDescent="0.3">
      <c r="AJ2063" s="4">
        <v>52</v>
      </c>
      <c r="AM2063" s="4">
        <v>150</v>
      </c>
    </row>
    <row r="2064" spans="36:39" x14ac:dyDescent="0.3">
      <c r="AJ2064" s="4">
        <v>24</v>
      </c>
      <c r="AM2064" s="4">
        <v>82</v>
      </c>
    </row>
    <row r="2065" spans="36:39" x14ac:dyDescent="0.3">
      <c r="AJ2065" s="4">
        <v>15</v>
      </c>
      <c r="AM2065" s="4">
        <v>62</v>
      </c>
    </row>
    <row r="2066" spans="36:39" x14ac:dyDescent="0.3">
      <c r="AJ2066" s="4">
        <v>9</v>
      </c>
      <c r="AM2066" s="4">
        <v>20</v>
      </c>
    </row>
    <row r="2067" spans="36:39" x14ac:dyDescent="0.3">
      <c r="AJ2067" s="4">
        <v>170</v>
      </c>
      <c r="AM2067" s="4">
        <v>150</v>
      </c>
    </row>
    <row r="2068" spans="36:39" x14ac:dyDescent="0.3">
      <c r="AJ2068" s="4">
        <v>89</v>
      </c>
      <c r="AM2068" s="4">
        <v>81</v>
      </c>
    </row>
    <row r="2069" spans="36:39" x14ac:dyDescent="0.3">
      <c r="AJ2069" s="4">
        <v>64</v>
      </c>
      <c r="AM2069" s="4">
        <v>62</v>
      </c>
    </row>
    <row r="2070" spans="36:39" x14ac:dyDescent="0.3">
      <c r="AJ2070" s="4">
        <v>25</v>
      </c>
      <c r="AM2070" s="4">
        <v>19</v>
      </c>
    </row>
    <row r="2071" spans="36:39" ht="18" x14ac:dyDescent="0.35">
      <c r="AJ2071" s="4">
        <v>170</v>
      </c>
      <c r="AM2071" s="1" t="s">
        <v>0</v>
      </c>
    </row>
    <row r="2072" spans="36:39" ht="18" x14ac:dyDescent="0.35">
      <c r="AJ2072" s="4">
        <v>92</v>
      </c>
      <c r="AM2072" s="2">
        <v>41219</v>
      </c>
    </row>
    <row r="2073" spans="36:39" ht="18" x14ac:dyDescent="0.35">
      <c r="AJ2073" s="4">
        <v>63</v>
      </c>
      <c r="AM2073" s="1" t="s">
        <v>1</v>
      </c>
    </row>
    <row r="2074" spans="36:39" x14ac:dyDescent="0.3">
      <c r="AJ2074" s="4">
        <v>29</v>
      </c>
      <c r="AM2074" s="3" t="s">
        <v>2</v>
      </c>
    </row>
    <row r="2075" spans="36:39" x14ac:dyDescent="0.3">
      <c r="AJ2075" s="4">
        <v>261</v>
      </c>
      <c r="AM2075" s="3" t="s">
        <v>1471</v>
      </c>
    </row>
    <row r="2076" spans="36:39" x14ac:dyDescent="0.3">
      <c r="AJ2076" s="4">
        <v>121</v>
      </c>
      <c r="AM2076" s="3" t="s">
        <v>1472</v>
      </c>
    </row>
    <row r="2077" spans="36:39" x14ac:dyDescent="0.3">
      <c r="AJ2077" s="4">
        <v>68</v>
      </c>
      <c r="AM2077" s="4" t="s">
        <v>1452</v>
      </c>
    </row>
    <row r="2078" spans="36:39" x14ac:dyDescent="0.3">
      <c r="AJ2078" s="4">
        <v>53</v>
      </c>
      <c r="AM2078" s="4" t="s">
        <v>862</v>
      </c>
    </row>
    <row r="2079" spans="36:39" x14ac:dyDescent="0.3">
      <c r="AJ2079" s="4">
        <v>261</v>
      </c>
      <c r="AM2079" s="4" t="s">
        <v>1453</v>
      </c>
    </row>
    <row r="2080" spans="36:39" x14ac:dyDescent="0.3">
      <c r="AJ2080" s="4">
        <v>118</v>
      </c>
      <c r="AM2080" s="4" t="s">
        <v>1454</v>
      </c>
    </row>
    <row r="2081" spans="36:39" x14ac:dyDescent="0.3">
      <c r="AJ2081" s="4">
        <v>59</v>
      </c>
      <c r="AM2081" s="4" t="s">
        <v>1455</v>
      </c>
    </row>
    <row r="2082" spans="36:39" x14ac:dyDescent="0.3">
      <c r="AJ2082" s="4">
        <v>59</v>
      </c>
      <c r="AM2082" s="4" t="s">
        <v>318</v>
      </c>
    </row>
    <row r="2083" spans="36:39" x14ac:dyDescent="0.3">
      <c r="AJ2083" s="4">
        <v>419</v>
      </c>
      <c r="AM2083" s="4" t="s">
        <v>1456</v>
      </c>
    </row>
    <row r="2084" spans="36:39" x14ac:dyDescent="0.3">
      <c r="AJ2084" s="4">
        <v>144</v>
      </c>
      <c r="AM2084" s="4" t="s">
        <v>23</v>
      </c>
    </row>
    <row r="2085" spans="36:39" x14ac:dyDescent="0.3">
      <c r="AJ2085" s="4">
        <v>49</v>
      </c>
      <c r="AM2085" s="4" t="s">
        <v>1457</v>
      </c>
    </row>
    <row r="2086" spans="36:39" x14ac:dyDescent="0.3">
      <c r="AJ2086" s="4">
        <v>95</v>
      </c>
      <c r="AM2086" s="4" t="s">
        <v>1458</v>
      </c>
    </row>
    <row r="2087" spans="36:39" x14ac:dyDescent="0.3">
      <c r="AJ2087" s="4">
        <v>419</v>
      </c>
      <c r="AM2087" s="4" t="s">
        <v>17</v>
      </c>
    </row>
    <row r="2088" spans="36:39" x14ac:dyDescent="0.3">
      <c r="AJ2088" s="4">
        <v>140</v>
      </c>
      <c r="AM2088" s="4" t="s">
        <v>1459</v>
      </c>
    </row>
    <row r="2089" spans="36:39" x14ac:dyDescent="0.3">
      <c r="AJ2089" s="4">
        <v>86</v>
      </c>
      <c r="AM2089" s="4" t="s">
        <v>1460</v>
      </c>
    </row>
    <row r="2090" spans="36:39" x14ac:dyDescent="0.3">
      <c r="AJ2090" s="4">
        <v>54</v>
      </c>
      <c r="AM2090" s="4" t="s">
        <v>17</v>
      </c>
    </row>
    <row r="2091" spans="36:39" x14ac:dyDescent="0.3">
      <c r="AJ2091" s="4">
        <v>223</v>
      </c>
      <c r="AM2091" s="4" t="s">
        <v>1461</v>
      </c>
    </row>
    <row r="2092" spans="36:39" x14ac:dyDescent="0.3">
      <c r="AJ2092" s="4">
        <v>76</v>
      </c>
      <c r="AM2092" s="4" t="s">
        <v>19</v>
      </c>
    </row>
    <row r="2093" spans="36:39" x14ac:dyDescent="0.3">
      <c r="AJ2093" s="4">
        <v>45</v>
      </c>
      <c r="AM2093" s="4" t="s">
        <v>20</v>
      </c>
    </row>
    <row r="2094" spans="36:39" x14ac:dyDescent="0.3">
      <c r="AJ2094" s="4">
        <v>31</v>
      </c>
      <c r="AM2094" s="4" t="s">
        <v>21</v>
      </c>
    </row>
    <row r="2095" spans="36:39" x14ac:dyDescent="0.3">
      <c r="AJ2095" s="4">
        <v>223</v>
      </c>
      <c r="AM2095" s="4" t="s">
        <v>26</v>
      </c>
    </row>
    <row r="2096" spans="36:39" x14ac:dyDescent="0.3">
      <c r="AJ2096" s="4">
        <v>77</v>
      </c>
      <c r="AM2096" s="4" t="s">
        <v>47</v>
      </c>
    </row>
    <row r="2097" spans="36:39" x14ac:dyDescent="0.3">
      <c r="AJ2097" s="4">
        <v>51</v>
      </c>
      <c r="AM2097" s="4" t="s">
        <v>48</v>
      </c>
    </row>
    <row r="2098" spans="36:39" x14ac:dyDescent="0.3">
      <c r="AJ2098" s="4">
        <v>26</v>
      </c>
      <c r="AM2098" s="4" t="s">
        <v>49</v>
      </c>
    </row>
    <row r="2099" spans="36:39" x14ac:dyDescent="0.3">
      <c r="AJ2099" s="4">
        <v>201</v>
      </c>
      <c r="AM2099" s="4" t="s">
        <v>233</v>
      </c>
    </row>
    <row r="2100" spans="36:39" x14ac:dyDescent="0.3">
      <c r="AJ2100" s="4">
        <v>81</v>
      </c>
      <c r="AM2100" s="4" t="s">
        <v>21</v>
      </c>
    </row>
    <row r="2101" spans="36:39" x14ac:dyDescent="0.3">
      <c r="AJ2101" s="4">
        <v>48</v>
      </c>
      <c r="AM2101" s="4" t="s">
        <v>26</v>
      </c>
    </row>
    <row r="2102" spans="36:39" x14ac:dyDescent="0.3">
      <c r="AJ2102" s="4">
        <v>33</v>
      </c>
      <c r="AM2102" s="4" t="s">
        <v>47</v>
      </c>
    </row>
    <row r="2103" spans="36:39" x14ac:dyDescent="0.3">
      <c r="AJ2103" s="4">
        <v>201</v>
      </c>
      <c r="AM2103" s="4" t="s">
        <v>48</v>
      </c>
    </row>
    <row r="2104" spans="36:39" x14ac:dyDescent="0.3">
      <c r="AJ2104" s="4">
        <v>82</v>
      </c>
      <c r="AM2104" s="4" t="s">
        <v>49</v>
      </c>
    </row>
    <row r="2105" spans="36:39" x14ac:dyDescent="0.3">
      <c r="AJ2105" s="4">
        <v>48</v>
      </c>
      <c r="AM2105" s="4" t="s">
        <v>59</v>
      </c>
    </row>
    <row r="2106" spans="36:39" x14ac:dyDescent="0.3">
      <c r="AJ2106" s="4">
        <v>34</v>
      </c>
      <c r="AM2106" s="4" t="s">
        <v>33</v>
      </c>
    </row>
    <row r="2107" spans="36:39" x14ac:dyDescent="0.3">
      <c r="AJ2107" s="4">
        <v>289</v>
      </c>
      <c r="AM2107" s="4" t="s">
        <v>33</v>
      </c>
    </row>
    <row r="2108" spans="36:39" x14ac:dyDescent="0.3">
      <c r="AJ2108" s="4">
        <v>125</v>
      </c>
      <c r="AM2108" s="4" t="s">
        <v>33</v>
      </c>
    </row>
    <row r="2109" spans="36:39" x14ac:dyDescent="0.3">
      <c r="AJ2109" s="4">
        <v>49</v>
      </c>
      <c r="AM2109" s="4" t="s">
        <v>33</v>
      </c>
    </row>
    <row r="2110" spans="36:39" x14ac:dyDescent="0.3">
      <c r="AJ2110" s="4">
        <v>76</v>
      </c>
      <c r="AM2110" s="4" t="s">
        <v>33</v>
      </c>
    </row>
    <row r="2111" spans="36:39" x14ac:dyDescent="0.3">
      <c r="AJ2111" s="4">
        <v>289</v>
      </c>
      <c r="AM2111" s="4" t="s">
        <v>33</v>
      </c>
    </row>
    <row r="2112" spans="36:39" x14ac:dyDescent="0.3">
      <c r="AJ2112" s="4">
        <v>120</v>
      </c>
      <c r="AM2112" s="4" t="s">
        <v>33</v>
      </c>
    </row>
    <row r="2113" spans="36:39" x14ac:dyDescent="0.3">
      <c r="AJ2113" s="4">
        <v>69</v>
      </c>
      <c r="AM2113" s="4" t="s">
        <v>33</v>
      </c>
    </row>
    <row r="2114" spans="36:39" x14ac:dyDescent="0.3">
      <c r="AJ2114" s="4">
        <v>51</v>
      </c>
      <c r="AM2114" s="4" t="s">
        <v>33</v>
      </c>
    </row>
    <row r="2115" spans="36:39" x14ac:dyDescent="0.3">
      <c r="AJ2115" s="4">
        <v>208</v>
      </c>
      <c r="AM2115" s="4" t="s">
        <v>33</v>
      </c>
    </row>
    <row r="2116" spans="36:39" x14ac:dyDescent="0.3">
      <c r="AJ2116" s="4">
        <v>89</v>
      </c>
      <c r="AM2116" s="4" t="s">
        <v>33</v>
      </c>
    </row>
    <row r="2117" spans="36:39" x14ac:dyDescent="0.3">
      <c r="AJ2117" s="4">
        <v>46</v>
      </c>
      <c r="AM2117" s="4" t="s">
        <v>33</v>
      </c>
    </row>
    <row r="2118" spans="36:39" x14ac:dyDescent="0.3">
      <c r="AJ2118" s="4">
        <v>43</v>
      </c>
      <c r="AM2118" s="4" t="s">
        <v>33</v>
      </c>
    </row>
    <row r="2119" spans="36:39" x14ac:dyDescent="0.3">
      <c r="AJ2119" s="4">
        <v>208</v>
      </c>
      <c r="AM2119" s="4" t="s">
        <v>33</v>
      </c>
    </row>
    <row r="2120" spans="36:39" x14ac:dyDescent="0.3">
      <c r="AJ2120" s="4">
        <v>89</v>
      </c>
      <c r="AM2120" s="4" t="s">
        <v>33</v>
      </c>
    </row>
    <row r="2121" spans="36:39" x14ac:dyDescent="0.3">
      <c r="AJ2121" s="4">
        <v>56</v>
      </c>
      <c r="AM2121" s="4" t="s">
        <v>33</v>
      </c>
    </row>
    <row r="2122" spans="36:39" x14ac:dyDescent="0.3">
      <c r="AJ2122" s="4">
        <v>33</v>
      </c>
      <c r="AM2122" s="4" t="s">
        <v>33</v>
      </c>
    </row>
    <row r="2123" spans="36:39" x14ac:dyDescent="0.3">
      <c r="AJ2123" s="4">
        <v>137</v>
      </c>
      <c r="AM2123" s="4" t="s">
        <v>33</v>
      </c>
    </row>
    <row r="2124" spans="36:39" x14ac:dyDescent="0.3">
      <c r="AJ2124" s="4">
        <v>69</v>
      </c>
      <c r="AM2124" s="4" t="s">
        <v>33</v>
      </c>
    </row>
    <row r="2125" spans="36:39" x14ac:dyDescent="0.3">
      <c r="AJ2125" s="4">
        <v>33</v>
      </c>
      <c r="AM2125" s="4" t="s">
        <v>33</v>
      </c>
    </row>
    <row r="2126" spans="36:39" x14ac:dyDescent="0.3">
      <c r="AJ2126" s="4">
        <v>36</v>
      </c>
      <c r="AM2126" s="4" t="s">
        <v>33</v>
      </c>
    </row>
    <row r="2127" spans="36:39" x14ac:dyDescent="0.3">
      <c r="AJ2127" s="4">
        <v>137</v>
      </c>
      <c r="AM2127" s="4" t="s">
        <v>33</v>
      </c>
    </row>
    <row r="2128" spans="36:39" x14ac:dyDescent="0.3">
      <c r="AJ2128" s="4">
        <v>69</v>
      </c>
      <c r="AM2128" s="4" t="s">
        <v>33</v>
      </c>
    </row>
    <row r="2129" spans="36:39" x14ac:dyDescent="0.3">
      <c r="AJ2129" s="4">
        <v>36</v>
      </c>
      <c r="AM2129" s="4" t="s">
        <v>33</v>
      </c>
    </row>
    <row r="2130" spans="36:39" x14ac:dyDescent="0.3">
      <c r="AJ2130" s="4">
        <v>33</v>
      </c>
      <c r="AM2130" s="4" t="s">
        <v>33</v>
      </c>
    </row>
    <row r="2131" spans="36:39" x14ac:dyDescent="0.3">
      <c r="AJ2131" s="4">
        <v>291</v>
      </c>
      <c r="AM2131" s="4" t="s">
        <v>33</v>
      </c>
    </row>
    <row r="2132" spans="36:39" x14ac:dyDescent="0.3">
      <c r="AJ2132" s="4">
        <v>48</v>
      </c>
      <c r="AM2132" s="4" t="s">
        <v>33</v>
      </c>
    </row>
    <row r="2133" spans="36:39" x14ac:dyDescent="0.3">
      <c r="AJ2133" s="4">
        <v>16</v>
      </c>
      <c r="AM2133" s="4" t="s">
        <v>33</v>
      </c>
    </row>
    <row r="2134" spans="36:39" x14ac:dyDescent="0.3">
      <c r="AJ2134" s="4">
        <v>32</v>
      </c>
      <c r="AM2134" s="4" t="s">
        <v>33</v>
      </c>
    </row>
    <row r="2135" spans="36:39" x14ac:dyDescent="0.3">
      <c r="AJ2135" s="4">
        <v>291</v>
      </c>
      <c r="AM2135" s="4" t="s">
        <v>33</v>
      </c>
    </row>
    <row r="2136" spans="36:39" x14ac:dyDescent="0.3">
      <c r="AJ2136" s="4">
        <v>47</v>
      </c>
      <c r="AM2136" s="4" t="s">
        <v>33</v>
      </c>
    </row>
    <row r="2137" spans="36:39" x14ac:dyDescent="0.3">
      <c r="AJ2137" s="4">
        <v>28</v>
      </c>
      <c r="AM2137" s="4" t="s">
        <v>33</v>
      </c>
    </row>
    <row r="2138" spans="36:39" x14ac:dyDescent="0.3">
      <c r="AJ2138" s="4">
        <v>19</v>
      </c>
      <c r="AM2138" s="4" t="s">
        <v>33</v>
      </c>
    </row>
    <row r="2139" spans="36:39" x14ac:dyDescent="0.3">
      <c r="AJ2139" s="4">
        <v>231</v>
      </c>
      <c r="AM2139" s="4" t="s">
        <v>33</v>
      </c>
    </row>
    <row r="2140" spans="36:39" x14ac:dyDescent="0.3">
      <c r="AJ2140" s="4">
        <v>88</v>
      </c>
      <c r="AM2140" s="4" t="s">
        <v>33</v>
      </c>
    </row>
    <row r="2141" spans="36:39" x14ac:dyDescent="0.3">
      <c r="AJ2141" s="4">
        <v>44</v>
      </c>
      <c r="AM2141" s="4" t="s">
        <v>33</v>
      </c>
    </row>
    <row r="2142" spans="36:39" x14ac:dyDescent="0.3">
      <c r="AJ2142" s="4">
        <v>44</v>
      </c>
      <c r="AM2142" s="4" t="s">
        <v>33</v>
      </c>
    </row>
    <row r="2143" spans="36:39" x14ac:dyDescent="0.3">
      <c r="AJ2143" s="4">
        <v>231</v>
      </c>
      <c r="AM2143" s="4" t="s">
        <v>33</v>
      </c>
    </row>
    <row r="2144" spans="36:39" x14ac:dyDescent="0.3">
      <c r="AJ2144" s="4">
        <v>88</v>
      </c>
      <c r="AM2144" s="4" t="s">
        <v>33</v>
      </c>
    </row>
    <row r="2145" spans="36:39" x14ac:dyDescent="0.3">
      <c r="AJ2145" s="4">
        <v>50</v>
      </c>
      <c r="AM2145" s="4" t="s">
        <v>33</v>
      </c>
    </row>
    <row r="2146" spans="36:39" x14ac:dyDescent="0.3">
      <c r="AJ2146" s="4">
        <v>38</v>
      </c>
      <c r="AM2146" s="4" t="s">
        <v>33</v>
      </c>
    </row>
    <row r="2147" spans="36:39" x14ac:dyDescent="0.3">
      <c r="AJ2147" s="4">
        <v>54</v>
      </c>
      <c r="AM2147" s="4" t="s">
        <v>33</v>
      </c>
    </row>
    <row r="2148" spans="36:39" x14ac:dyDescent="0.3">
      <c r="AJ2148" s="4">
        <v>11</v>
      </c>
      <c r="AM2148" s="4" t="s">
        <v>33</v>
      </c>
    </row>
    <row r="2149" spans="36:39" x14ac:dyDescent="0.3">
      <c r="AJ2149" s="4">
        <v>5</v>
      </c>
      <c r="AM2149" s="4" t="s">
        <v>33</v>
      </c>
    </row>
    <row r="2150" spans="36:39" x14ac:dyDescent="0.3">
      <c r="AJ2150" s="4">
        <v>6</v>
      </c>
      <c r="AM2150" s="4" t="s">
        <v>33</v>
      </c>
    </row>
    <row r="2151" spans="36:39" x14ac:dyDescent="0.3">
      <c r="AJ2151" s="4">
        <v>54</v>
      </c>
      <c r="AM2151" s="4" t="s">
        <v>33</v>
      </c>
    </row>
    <row r="2152" spans="36:39" x14ac:dyDescent="0.3">
      <c r="AJ2152" s="4">
        <v>11</v>
      </c>
      <c r="AM2152" s="4" t="s">
        <v>33</v>
      </c>
    </row>
    <row r="2153" spans="36:39" x14ac:dyDescent="0.3">
      <c r="AJ2153" s="4">
        <v>6</v>
      </c>
      <c r="AM2153" s="4" t="s">
        <v>33</v>
      </c>
    </row>
    <row r="2154" spans="36:39" x14ac:dyDescent="0.3">
      <c r="AJ2154" s="4">
        <v>5</v>
      </c>
      <c r="AM2154" s="4" t="s">
        <v>33</v>
      </c>
    </row>
    <row r="2155" spans="36:39" x14ac:dyDescent="0.3">
      <c r="AJ2155" s="4">
        <v>168</v>
      </c>
      <c r="AM2155" s="4" t="s">
        <v>33</v>
      </c>
    </row>
    <row r="2156" spans="36:39" x14ac:dyDescent="0.3">
      <c r="AJ2156" s="4">
        <v>84</v>
      </c>
      <c r="AM2156" s="4" t="s">
        <v>33</v>
      </c>
    </row>
    <row r="2157" spans="36:39" x14ac:dyDescent="0.3">
      <c r="AJ2157" s="4">
        <v>49</v>
      </c>
      <c r="AM2157" s="4" t="s">
        <v>33</v>
      </c>
    </row>
    <row r="2158" spans="36:39" x14ac:dyDescent="0.3">
      <c r="AJ2158" s="4">
        <v>35</v>
      </c>
      <c r="AM2158" s="4" t="s">
        <v>33</v>
      </c>
    </row>
    <row r="2159" spans="36:39" x14ac:dyDescent="0.3">
      <c r="AJ2159" s="4">
        <v>168</v>
      </c>
      <c r="AM2159" s="4" t="s">
        <v>33</v>
      </c>
    </row>
    <row r="2160" spans="36:39" x14ac:dyDescent="0.3">
      <c r="AJ2160" s="4">
        <v>82</v>
      </c>
      <c r="AM2160" s="4" t="s">
        <v>33</v>
      </c>
    </row>
    <row r="2161" spans="36:39" x14ac:dyDescent="0.3">
      <c r="AJ2161" s="4">
        <v>43</v>
      </c>
      <c r="AM2161" s="4" t="s">
        <v>33</v>
      </c>
    </row>
    <row r="2162" spans="36:39" x14ac:dyDescent="0.3">
      <c r="AJ2162" s="4">
        <v>39</v>
      </c>
      <c r="AM2162" s="4">
        <v>0</v>
      </c>
    </row>
    <row r="2163" spans="36:39" x14ac:dyDescent="0.3">
      <c r="AJ2163" s="4">
        <v>65</v>
      </c>
      <c r="AM2163" s="4">
        <v>215</v>
      </c>
    </row>
    <row r="2164" spans="36:39" x14ac:dyDescent="0.3">
      <c r="AJ2164" s="4">
        <v>32</v>
      </c>
      <c r="AM2164" s="4">
        <v>110</v>
      </c>
    </row>
    <row r="2165" spans="36:39" x14ac:dyDescent="0.3">
      <c r="AJ2165" s="4">
        <v>15</v>
      </c>
      <c r="AM2165" s="4">
        <v>105</v>
      </c>
    </row>
    <row r="2166" spans="36:39" x14ac:dyDescent="0.3">
      <c r="AJ2166" s="4">
        <v>17</v>
      </c>
      <c r="AM2166" s="4">
        <v>0</v>
      </c>
    </row>
    <row r="2167" spans="36:39" x14ac:dyDescent="0.3">
      <c r="AJ2167" s="4">
        <v>65</v>
      </c>
      <c r="AM2167" s="4">
        <v>275</v>
      </c>
    </row>
    <row r="2168" spans="36:39" x14ac:dyDescent="0.3">
      <c r="AJ2168" s="4">
        <v>31</v>
      </c>
      <c r="AM2168" s="4">
        <v>165</v>
      </c>
    </row>
    <row r="2169" spans="36:39" x14ac:dyDescent="0.3">
      <c r="AJ2169" s="4">
        <v>20</v>
      </c>
      <c r="AM2169" s="4">
        <v>110</v>
      </c>
    </row>
    <row r="2170" spans="36:39" x14ac:dyDescent="0.3">
      <c r="AJ2170" s="4">
        <v>11</v>
      </c>
      <c r="AM2170" s="4">
        <v>0</v>
      </c>
    </row>
    <row r="2171" spans="36:39" x14ac:dyDescent="0.3">
      <c r="AJ2171" s="4">
        <v>127</v>
      </c>
      <c r="AM2171" s="4">
        <v>19</v>
      </c>
    </row>
    <row r="2172" spans="36:39" x14ac:dyDescent="0.3">
      <c r="AJ2172" s="4">
        <v>32</v>
      </c>
      <c r="AM2172" s="4">
        <v>5</v>
      </c>
    </row>
    <row r="2173" spans="36:39" x14ac:dyDescent="0.3">
      <c r="AJ2173" s="4">
        <v>7</v>
      </c>
      <c r="AM2173" s="4">
        <v>14</v>
      </c>
    </row>
    <row r="2174" spans="36:39" x14ac:dyDescent="0.3">
      <c r="AJ2174" s="4">
        <v>25</v>
      </c>
      <c r="AM2174" s="4">
        <v>0</v>
      </c>
    </row>
    <row r="2175" spans="36:39" x14ac:dyDescent="0.3">
      <c r="AJ2175" s="4">
        <v>127</v>
      </c>
      <c r="AM2175" s="4">
        <v>46</v>
      </c>
    </row>
    <row r="2176" spans="36:39" x14ac:dyDescent="0.3">
      <c r="AJ2176" s="4">
        <v>31</v>
      </c>
      <c r="AM2176" s="4">
        <v>30</v>
      </c>
    </row>
    <row r="2177" spans="36:39" x14ac:dyDescent="0.3">
      <c r="AJ2177" s="4">
        <v>13</v>
      </c>
      <c r="AM2177" s="4">
        <v>16</v>
      </c>
    </row>
    <row r="2178" spans="36:39" x14ac:dyDescent="0.3">
      <c r="AJ2178" s="4">
        <v>18</v>
      </c>
      <c r="AM2178" s="4">
        <v>0</v>
      </c>
    </row>
    <row r="2179" spans="36:39" x14ac:dyDescent="0.3">
      <c r="AJ2179" s="4">
        <v>52</v>
      </c>
      <c r="AM2179" s="4">
        <v>1</v>
      </c>
    </row>
    <row r="2180" spans="36:39" x14ac:dyDescent="0.3">
      <c r="AJ2180" s="4">
        <v>19</v>
      </c>
      <c r="AM2180" s="4">
        <v>1</v>
      </c>
    </row>
    <row r="2181" spans="36:39" x14ac:dyDescent="0.3">
      <c r="AJ2181" s="4">
        <v>6</v>
      </c>
      <c r="AM2181" s="4">
        <v>0</v>
      </c>
    </row>
    <row r="2182" spans="36:39" x14ac:dyDescent="0.3">
      <c r="AJ2182" s="4">
        <v>13</v>
      </c>
      <c r="AM2182" s="4">
        <v>0</v>
      </c>
    </row>
    <row r="2183" spans="36:39" x14ac:dyDescent="0.3">
      <c r="AJ2183" s="4">
        <v>52</v>
      </c>
      <c r="AM2183" s="4">
        <v>89</v>
      </c>
    </row>
    <row r="2184" spans="36:39" x14ac:dyDescent="0.3">
      <c r="AJ2184" s="4">
        <v>19</v>
      </c>
      <c r="AM2184" s="4">
        <v>53</v>
      </c>
    </row>
    <row r="2185" spans="36:39" x14ac:dyDescent="0.3">
      <c r="AJ2185" s="4">
        <v>11</v>
      </c>
      <c r="AM2185" s="4">
        <v>36</v>
      </c>
    </row>
    <row r="2186" spans="36:39" x14ac:dyDescent="0.3">
      <c r="AJ2186" s="4">
        <v>8</v>
      </c>
      <c r="AM2186" s="4">
        <v>1754</v>
      </c>
    </row>
    <row r="2187" spans="36:39" ht="18" x14ac:dyDescent="0.35">
      <c r="AJ2187" s="1" t="s">
        <v>0</v>
      </c>
      <c r="AM2187" s="4">
        <v>736</v>
      </c>
    </row>
    <row r="2188" spans="36:39" ht="18" x14ac:dyDescent="0.35">
      <c r="AJ2188" s="2">
        <v>41219</v>
      </c>
      <c r="AM2188" s="4">
        <v>372</v>
      </c>
    </row>
    <row r="2189" spans="36:39" ht="18" x14ac:dyDescent="0.35">
      <c r="AJ2189" s="1" t="s">
        <v>1</v>
      </c>
      <c r="AM2189" s="4">
        <v>364</v>
      </c>
    </row>
    <row r="2190" spans="36:39" x14ac:dyDescent="0.3">
      <c r="AJ2190" s="3" t="s">
        <v>2</v>
      </c>
      <c r="AM2190" s="4">
        <v>4113</v>
      </c>
    </row>
    <row r="2191" spans="36:39" x14ac:dyDescent="0.3">
      <c r="AJ2191" s="3" t="s">
        <v>1136</v>
      </c>
      <c r="AM2191" s="4">
        <v>1899</v>
      </c>
    </row>
    <row r="2192" spans="36:39" x14ac:dyDescent="0.3">
      <c r="AJ2192" s="3" t="s">
        <v>1194</v>
      </c>
      <c r="AM2192" s="4">
        <v>1192</v>
      </c>
    </row>
    <row r="2193" spans="36:39" x14ac:dyDescent="0.3">
      <c r="AJ2193" s="4" t="s">
        <v>1177</v>
      </c>
      <c r="AM2193" s="4">
        <v>707</v>
      </c>
    </row>
    <row r="2194" spans="36:39" x14ac:dyDescent="0.3">
      <c r="AJ2194" s="4" t="s">
        <v>1178</v>
      </c>
    </row>
    <row r="2195" spans="36:39" x14ac:dyDescent="0.3">
      <c r="AJ2195" s="4" t="s">
        <v>9</v>
      </c>
    </row>
    <row r="2196" spans="36:39" x14ac:dyDescent="0.3">
      <c r="AJ2196" s="4" t="s">
        <v>1179</v>
      </c>
    </row>
    <row r="2197" spans="36:39" x14ac:dyDescent="0.3">
      <c r="AJ2197" s="4" t="s">
        <v>9</v>
      </c>
    </row>
    <row r="2198" spans="36:39" x14ac:dyDescent="0.3">
      <c r="AJ2198" s="4" t="s">
        <v>1180</v>
      </c>
    </row>
    <row r="2199" spans="36:39" x14ac:dyDescent="0.3">
      <c r="AJ2199" s="4" t="s">
        <v>9</v>
      </c>
    </row>
    <row r="2200" spans="36:39" x14ac:dyDescent="0.3">
      <c r="AJ2200" s="4" t="s">
        <v>1181</v>
      </c>
    </row>
    <row r="2201" spans="36:39" x14ac:dyDescent="0.3">
      <c r="AJ2201" s="4" t="s">
        <v>9</v>
      </c>
    </row>
    <row r="2202" spans="36:39" x14ac:dyDescent="0.3">
      <c r="AJ2202" s="4" t="s">
        <v>1182</v>
      </c>
    </row>
    <row r="2203" spans="36:39" x14ac:dyDescent="0.3">
      <c r="AJ2203" s="4" t="s">
        <v>1183</v>
      </c>
    </row>
    <row r="2204" spans="36:39" x14ac:dyDescent="0.3">
      <c r="AJ2204" s="4" t="s">
        <v>1184</v>
      </c>
    </row>
    <row r="2205" spans="36:39" x14ac:dyDescent="0.3">
      <c r="AJ2205" s="4" t="s">
        <v>17</v>
      </c>
    </row>
    <row r="2206" spans="36:39" x14ac:dyDescent="0.3">
      <c r="AJ2206" s="4" t="s">
        <v>1185</v>
      </c>
    </row>
    <row r="2207" spans="36:39" x14ac:dyDescent="0.3">
      <c r="AJ2207" s="4" t="s">
        <v>19</v>
      </c>
    </row>
    <row r="2208" spans="36:39" x14ac:dyDescent="0.3">
      <c r="AJ2208" s="4" t="s">
        <v>20</v>
      </c>
    </row>
    <row r="2209" spans="36:36" x14ac:dyDescent="0.3">
      <c r="AJ2209" s="4" t="s">
        <v>21</v>
      </c>
    </row>
    <row r="2210" spans="36:36" x14ac:dyDescent="0.3">
      <c r="AJ2210" s="4" t="s">
        <v>26</v>
      </c>
    </row>
    <row r="2211" spans="36:36" x14ac:dyDescent="0.3">
      <c r="AJ2211" s="4" t="s">
        <v>47</v>
      </c>
    </row>
    <row r="2212" spans="36:36" x14ac:dyDescent="0.3">
      <c r="AJ2212" s="4" t="s">
        <v>48</v>
      </c>
    </row>
    <row r="2213" spans="36:36" x14ac:dyDescent="0.3">
      <c r="AJ2213" s="4" t="s">
        <v>49</v>
      </c>
    </row>
    <row r="2214" spans="36:36" x14ac:dyDescent="0.3">
      <c r="AJ2214" s="4" t="s">
        <v>59</v>
      </c>
    </row>
    <row r="2215" spans="36:36" x14ac:dyDescent="0.3">
      <c r="AJ2215" s="4">
        <v>333</v>
      </c>
    </row>
    <row r="2216" spans="36:36" x14ac:dyDescent="0.3">
      <c r="AJ2216" s="4">
        <v>142</v>
      </c>
    </row>
    <row r="2217" spans="36:36" x14ac:dyDescent="0.3">
      <c r="AJ2217" s="4">
        <v>92</v>
      </c>
    </row>
    <row r="2218" spans="36:36" x14ac:dyDescent="0.3">
      <c r="AJ2218" s="4">
        <v>50</v>
      </c>
    </row>
    <row r="2219" spans="36:36" x14ac:dyDescent="0.3">
      <c r="AJ2219" s="4">
        <v>225</v>
      </c>
    </row>
    <row r="2220" spans="36:36" x14ac:dyDescent="0.3">
      <c r="AJ2220" s="4">
        <v>67</v>
      </c>
    </row>
    <row r="2221" spans="36:36" x14ac:dyDescent="0.3">
      <c r="AJ2221" s="4">
        <v>43</v>
      </c>
    </row>
    <row r="2222" spans="36:36" x14ac:dyDescent="0.3">
      <c r="AJ2222" s="4">
        <v>24</v>
      </c>
    </row>
    <row r="2223" spans="36:36" x14ac:dyDescent="0.3">
      <c r="AJ2223" s="4">
        <v>186</v>
      </c>
    </row>
    <row r="2224" spans="36:36" x14ac:dyDescent="0.3">
      <c r="AJ2224" s="4">
        <v>81</v>
      </c>
    </row>
    <row r="2225" spans="36:36" x14ac:dyDescent="0.3">
      <c r="AJ2225" s="4">
        <v>52</v>
      </c>
    </row>
    <row r="2226" spans="36:36" x14ac:dyDescent="0.3">
      <c r="AJ2226" s="4">
        <v>29</v>
      </c>
    </row>
    <row r="2227" spans="36:36" x14ac:dyDescent="0.3">
      <c r="AJ2227" s="4">
        <v>201</v>
      </c>
    </row>
    <row r="2228" spans="36:36" x14ac:dyDescent="0.3">
      <c r="AJ2228" s="4">
        <v>77</v>
      </c>
    </row>
    <row r="2229" spans="36:36" x14ac:dyDescent="0.3">
      <c r="AJ2229" s="4">
        <v>50</v>
      </c>
    </row>
    <row r="2230" spans="36:36" x14ac:dyDescent="0.3">
      <c r="AJ2230" s="4">
        <v>27</v>
      </c>
    </row>
    <row r="2231" spans="36:36" x14ac:dyDescent="0.3">
      <c r="AJ2231" s="4" t="s">
        <v>33</v>
      </c>
    </row>
    <row r="2232" spans="36:36" x14ac:dyDescent="0.3">
      <c r="AJ2232" s="4" t="s">
        <v>33</v>
      </c>
    </row>
    <row r="2233" spans="36:36" x14ac:dyDescent="0.3">
      <c r="AJ2233" s="4" t="s">
        <v>33</v>
      </c>
    </row>
    <row r="2234" spans="36:36" x14ac:dyDescent="0.3">
      <c r="AJ2234" s="4" t="s">
        <v>33</v>
      </c>
    </row>
    <row r="2235" spans="36:36" x14ac:dyDescent="0.3">
      <c r="AJ2235" s="4">
        <v>117</v>
      </c>
    </row>
    <row r="2236" spans="36:36" x14ac:dyDescent="0.3">
      <c r="AJ2236" s="4">
        <v>57</v>
      </c>
    </row>
    <row r="2237" spans="36:36" x14ac:dyDescent="0.3">
      <c r="AJ2237" s="4">
        <v>22</v>
      </c>
    </row>
    <row r="2238" spans="36:36" x14ac:dyDescent="0.3">
      <c r="AJ2238" s="4">
        <v>35</v>
      </c>
    </row>
    <row r="2239" spans="36:36" x14ac:dyDescent="0.3">
      <c r="AJ2239" s="4">
        <v>0</v>
      </c>
    </row>
    <row r="2240" spans="36:36" x14ac:dyDescent="0.3">
      <c r="AJ2240" s="4">
        <v>126</v>
      </c>
    </row>
    <row r="2241" spans="36:36" x14ac:dyDescent="0.3">
      <c r="AJ2241" s="4">
        <v>85</v>
      </c>
    </row>
    <row r="2242" spans="36:36" x14ac:dyDescent="0.3">
      <c r="AJ2242" s="4">
        <v>41</v>
      </c>
    </row>
    <row r="2243" spans="36:36" x14ac:dyDescent="0.3">
      <c r="AJ2243" s="4">
        <v>0</v>
      </c>
    </row>
    <row r="2244" spans="36:36" x14ac:dyDescent="0.3">
      <c r="AJ2244" s="4">
        <v>77</v>
      </c>
    </row>
    <row r="2245" spans="36:36" x14ac:dyDescent="0.3">
      <c r="AJ2245" s="4">
        <v>48</v>
      </c>
    </row>
    <row r="2246" spans="36:36" x14ac:dyDescent="0.3">
      <c r="AJ2246" s="4">
        <v>29</v>
      </c>
    </row>
    <row r="2247" spans="36:36" x14ac:dyDescent="0.3">
      <c r="AJ2247" s="4">
        <v>0</v>
      </c>
    </row>
    <row r="2248" spans="36:36" x14ac:dyDescent="0.3">
      <c r="AJ2248" s="4">
        <v>0</v>
      </c>
    </row>
    <row r="2249" spans="36:36" x14ac:dyDescent="0.3">
      <c r="AJ2249" s="4">
        <v>0</v>
      </c>
    </row>
    <row r="2250" spans="36:36" x14ac:dyDescent="0.3">
      <c r="AJ2250" s="4">
        <v>0</v>
      </c>
    </row>
    <row r="2251" spans="36:36" x14ac:dyDescent="0.3">
      <c r="AJ2251" s="4">
        <v>5489</v>
      </c>
    </row>
    <row r="2252" spans="36:36" x14ac:dyDescent="0.3">
      <c r="AJ2252" s="4">
        <v>2343</v>
      </c>
    </row>
    <row r="2253" spans="36:36" x14ac:dyDescent="0.3">
      <c r="AJ2253" s="4">
        <v>1462</v>
      </c>
    </row>
    <row r="2254" spans="36:36" x14ac:dyDescent="0.3">
      <c r="AJ2254" s="4">
        <v>881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44"/>
  <sheetViews>
    <sheetView tabSelected="1" workbookViewId="0"/>
  </sheetViews>
  <sheetFormatPr defaultRowHeight="14.4" x14ac:dyDescent="0.3"/>
  <cols>
    <col min="2" max="2" width="25" customWidth="1"/>
    <col min="3" max="20" width="11.44140625" customWidth="1"/>
  </cols>
  <sheetData>
    <row r="1" spans="1:25" x14ac:dyDescent="0.3">
      <c r="A1" t="s">
        <v>117</v>
      </c>
      <c r="B1" s="4" t="s">
        <v>116</v>
      </c>
      <c r="C1" s="4" t="s">
        <v>21</v>
      </c>
      <c r="D1" s="4" t="s">
        <v>65</v>
      </c>
      <c r="E1" s="4" t="s">
        <v>66</v>
      </c>
      <c r="F1" s="4" t="s">
        <v>21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1597</v>
      </c>
      <c r="N1" s="4" t="s">
        <v>1598</v>
      </c>
      <c r="O1" s="4" t="s">
        <v>1688</v>
      </c>
      <c r="P1" s="4" t="s">
        <v>1689</v>
      </c>
      <c r="Q1" s="4" t="s">
        <v>1690</v>
      </c>
      <c r="R1" s="4" t="s">
        <v>1599</v>
      </c>
      <c r="U1" s="4" t="s">
        <v>1691</v>
      </c>
      <c r="V1" s="4" t="s">
        <v>1692</v>
      </c>
      <c r="X1" t="s">
        <v>1647</v>
      </c>
      <c r="Y1" t="s">
        <v>1705</v>
      </c>
    </row>
    <row r="2" spans="1:25" x14ac:dyDescent="0.3">
      <c r="A2" t="s">
        <v>118</v>
      </c>
      <c r="B2" s="4" t="s">
        <v>6</v>
      </c>
      <c r="C2" s="4">
        <v>2633</v>
      </c>
      <c r="D2" s="4">
        <v>1094</v>
      </c>
      <c r="E2" s="6">
        <v>0.41549999999999998</v>
      </c>
      <c r="F2" s="4">
        <v>2633</v>
      </c>
      <c r="G2" s="4">
        <v>1093</v>
      </c>
      <c r="H2" s="4">
        <v>32</v>
      </c>
      <c r="I2" s="4">
        <v>192</v>
      </c>
      <c r="J2" s="4">
        <v>854</v>
      </c>
      <c r="K2" s="4">
        <v>6</v>
      </c>
      <c r="L2" s="4">
        <v>9</v>
      </c>
      <c r="M2">
        <f>IF(G2="","",IF(G2=0,0,I2/G2))</f>
        <v>0.17566331198536139</v>
      </c>
      <c r="N2">
        <f>IF(G2="","",IF(G2=0,0,J2/G2))</f>
        <v>0.78133577310155533</v>
      </c>
      <c r="O2">
        <f>IF(G2="","",IF(G2=0,0,K2/G2))</f>
        <v>5.4894784995425435E-3</v>
      </c>
      <c r="P2">
        <f>IF(G2="","",IF(G2=0,0,H2/G2))</f>
        <v>2.92772186642269E-2</v>
      </c>
      <c r="Q2">
        <f>IF(G2="","",IF(G2=0,0,L2/H2))</f>
        <v>0.28125</v>
      </c>
      <c r="R2">
        <f>IF(G2="","",IF(G2=0,10,IF(MAX(M2:P2)=LARGE(M2:P2,2),9,IF(N2=MAX(M2:P2),N2,IF(M2=MAX(M2:P2),M2+2,IF(O2=MAX(M2:P2),O2+1,IF(P2=MAX(M2:P2),P2+3,-1)))))))</f>
        <v>0.78133577310155533</v>
      </c>
      <c r="U2" t="str">
        <f>IF(ISNUMBER(LEFT(A2,2)/1),A2,"")</f>
        <v>01-135</v>
      </c>
      <c r="V2" t="s">
        <v>1693</v>
      </c>
      <c r="X2">
        <f t="shared" ref="X2:X8" si="0">IF(A2="","",IF(ISNUMBER(LEFT(U2,2)/1),LEFT(U2,2)/1,X1))</f>
        <v>1</v>
      </c>
      <c r="Y2" t="str">
        <f>IF(A2="","",IF(RIGHT(B2,5)="Total","TOT",IF(ISNUMBER(LEFT(A2,2)/1),"ED",IF(A2="Absentee","ABS",IF(A2="Question","QUE",IF(A2="Early","EV","ERR"))))))</f>
        <v>ED</v>
      </c>
    </row>
    <row r="3" spans="1:25" x14ac:dyDescent="0.3">
      <c r="A3" t="s">
        <v>119</v>
      </c>
      <c r="B3" s="4" t="s">
        <v>7</v>
      </c>
      <c r="C3" s="4">
        <v>2913</v>
      </c>
      <c r="D3" s="4">
        <v>495</v>
      </c>
      <c r="E3" s="6">
        <v>0.1699</v>
      </c>
      <c r="F3" s="4">
        <v>2913</v>
      </c>
      <c r="G3" s="4">
        <v>493</v>
      </c>
      <c r="H3" s="4">
        <v>5</v>
      </c>
      <c r="I3" s="4">
        <v>109</v>
      </c>
      <c r="J3" s="4">
        <v>369</v>
      </c>
      <c r="K3" s="4">
        <v>1</v>
      </c>
      <c r="L3" s="4">
        <v>9</v>
      </c>
      <c r="M3">
        <f t="shared" ref="M3:M66" si="1">IF(G3="","",IF(G3=0,0,I3/G3))</f>
        <v>0.22109533468559839</v>
      </c>
      <c r="N3">
        <f t="shared" ref="N3:N66" si="2">IF(G3="","",IF(G3=0,0,J3/G3))</f>
        <v>0.74847870182555776</v>
      </c>
      <c r="O3">
        <f t="shared" ref="O3:O66" si="3">IF(G3="","",IF(G3=0,0,K3/G3))</f>
        <v>2.0283975659229209E-3</v>
      </c>
      <c r="P3">
        <f t="shared" ref="P3:P66" si="4">IF(G3="","",IF(G3=0,0,H3/G3))</f>
        <v>1.0141987829614604E-2</v>
      </c>
      <c r="Q3">
        <f t="shared" ref="Q3:Q66" si="5">IF(G3="","",IF(G3=0,0,L3/H3))</f>
        <v>1.8</v>
      </c>
      <c r="R3">
        <f t="shared" ref="R3:R66" si="6">IF(G3="","",IF(G3=0,10,IF(MAX(M3:P3)=LARGE(M3:P3,2),9,IF(N3=MAX(M3:P3),N3,IF(M3=MAX(M3:P3),M3+2,IF(O3=MAX(M3:P3),O3+1,IF(P3=MAX(M3:P3),P3+3,-1)))))))</f>
        <v>0.74847870182555776</v>
      </c>
      <c r="U3" t="str">
        <f t="shared" ref="U3:U66" si="7">IF(ISNUMBER(LEFT(A3,2)/1),A3,"")</f>
        <v>01-145</v>
      </c>
      <c r="V3" t="s">
        <v>1693</v>
      </c>
      <c r="X3">
        <f t="shared" si="0"/>
        <v>1</v>
      </c>
      <c r="Y3" t="str">
        <f t="shared" ref="Y3:Y12" si="8">IF(A3="","",IF(RIGHT(B3,5)="Total","TOT",IF(ISNUMBER(LEFT(A3,2)/1),"ED",IF(A3="Absentee","ABS",IF(A3="Question","QUE",IF(A3="Early","EV","ERR"))))))</f>
        <v>ED</v>
      </c>
    </row>
    <row r="4" spans="1:25" x14ac:dyDescent="0.3">
      <c r="A4" t="s">
        <v>120</v>
      </c>
      <c r="B4" s="4" t="s">
        <v>60</v>
      </c>
      <c r="C4" s="4">
        <v>600</v>
      </c>
      <c r="D4" s="4">
        <v>225</v>
      </c>
      <c r="E4" s="6">
        <v>0.375</v>
      </c>
      <c r="F4" s="4">
        <v>600</v>
      </c>
      <c r="G4" s="4">
        <v>223</v>
      </c>
      <c r="H4" s="4">
        <v>13</v>
      </c>
      <c r="I4" s="4">
        <v>43</v>
      </c>
      <c r="J4" s="4">
        <v>162</v>
      </c>
      <c r="K4" s="4">
        <v>1</v>
      </c>
      <c r="L4" s="4">
        <v>4</v>
      </c>
      <c r="M4">
        <f t="shared" si="1"/>
        <v>0.19282511210762332</v>
      </c>
      <c r="N4">
        <f t="shared" si="2"/>
        <v>0.726457399103139</v>
      </c>
      <c r="O4">
        <f t="shared" si="3"/>
        <v>4.4843049327354259E-3</v>
      </c>
      <c r="P4">
        <f t="shared" si="4"/>
        <v>5.829596412556054E-2</v>
      </c>
      <c r="Q4">
        <f t="shared" si="5"/>
        <v>0.30769230769230771</v>
      </c>
      <c r="R4">
        <f t="shared" si="6"/>
        <v>0.726457399103139</v>
      </c>
      <c r="U4" t="str">
        <f t="shared" si="7"/>
        <v>01-155</v>
      </c>
      <c r="V4" t="s">
        <v>1693</v>
      </c>
      <c r="X4">
        <f t="shared" si="0"/>
        <v>1</v>
      </c>
      <c r="Y4" t="str">
        <f t="shared" si="8"/>
        <v>ED</v>
      </c>
    </row>
    <row r="5" spans="1:25" x14ac:dyDescent="0.3">
      <c r="A5" t="s">
        <v>121</v>
      </c>
      <c r="B5" s="4" t="s">
        <v>61</v>
      </c>
      <c r="C5" s="4">
        <v>3206</v>
      </c>
      <c r="D5" s="4">
        <v>1279</v>
      </c>
      <c r="E5" s="6">
        <v>0.39889999999999998</v>
      </c>
      <c r="F5" s="4">
        <v>3206</v>
      </c>
      <c r="G5" s="4">
        <v>1277</v>
      </c>
      <c r="H5" s="4">
        <v>39</v>
      </c>
      <c r="I5" s="4">
        <v>213</v>
      </c>
      <c r="J5" s="4">
        <v>1009</v>
      </c>
      <c r="K5" s="4">
        <v>6</v>
      </c>
      <c r="L5" s="4">
        <v>10</v>
      </c>
      <c r="M5">
        <f t="shared" si="1"/>
        <v>0.16679718089271731</v>
      </c>
      <c r="N5">
        <f t="shared" si="2"/>
        <v>0.79013312451057161</v>
      </c>
      <c r="O5">
        <f t="shared" si="3"/>
        <v>4.6985121378230231E-3</v>
      </c>
      <c r="P5">
        <f t="shared" si="4"/>
        <v>3.0540328895849646E-2</v>
      </c>
      <c r="Q5">
        <f t="shared" si="5"/>
        <v>0.25641025641025639</v>
      </c>
      <c r="R5">
        <f t="shared" si="6"/>
        <v>0.79013312451057161</v>
      </c>
      <c r="U5" t="str">
        <f t="shared" si="7"/>
        <v>01-165</v>
      </c>
      <c r="V5" t="s">
        <v>1693</v>
      </c>
      <c r="X5">
        <f t="shared" si="0"/>
        <v>1</v>
      </c>
      <c r="Y5" t="str">
        <f t="shared" si="8"/>
        <v>ED</v>
      </c>
    </row>
    <row r="6" spans="1:25" x14ac:dyDescent="0.3">
      <c r="A6" t="s">
        <v>122</v>
      </c>
      <c r="B6" s="4" t="s">
        <v>12</v>
      </c>
      <c r="C6" s="4">
        <v>1841</v>
      </c>
      <c r="D6" s="4">
        <v>668</v>
      </c>
      <c r="E6" s="6">
        <v>0.36280000000000001</v>
      </c>
      <c r="F6" s="4">
        <v>1841</v>
      </c>
      <c r="G6" s="4">
        <v>667</v>
      </c>
      <c r="H6" s="4">
        <v>13</v>
      </c>
      <c r="I6" s="4">
        <v>156</v>
      </c>
      <c r="J6" s="4">
        <v>494</v>
      </c>
      <c r="K6" s="4">
        <v>1</v>
      </c>
      <c r="L6" s="4">
        <v>3</v>
      </c>
      <c r="M6">
        <f t="shared" si="1"/>
        <v>0.23388305847076463</v>
      </c>
      <c r="N6">
        <f t="shared" si="2"/>
        <v>0.74062968515742134</v>
      </c>
      <c r="O6">
        <f t="shared" si="3"/>
        <v>1.4992503748125937E-3</v>
      </c>
      <c r="P6">
        <f t="shared" si="4"/>
        <v>1.9490254872563718E-2</v>
      </c>
      <c r="Q6">
        <f t="shared" si="5"/>
        <v>0.23076923076923078</v>
      </c>
      <c r="R6">
        <f t="shared" si="6"/>
        <v>0.74062968515742134</v>
      </c>
      <c r="U6" t="str">
        <f t="shared" si="7"/>
        <v>01-175</v>
      </c>
      <c r="V6" t="s">
        <v>1693</v>
      </c>
      <c r="X6">
        <f t="shared" si="0"/>
        <v>1</v>
      </c>
      <c r="Y6" t="str">
        <f t="shared" si="8"/>
        <v>ED</v>
      </c>
    </row>
    <row r="7" spans="1:25" x14ac:dyDescent="0.3">
      <c r="A7" t="s">
        <v>123</v>
      </c>
      <c r="B7" s="4" t="s">
        <v>62</v>
      </c>
      <c r="C7" s="4">
        <v>2623</v>
      </c>
      <c r="D7" s="4">
        <v>1057</v>
      </c>
      <c r="E7" s="6">
        <v>0.40300000000000002</v>
      </c>
      <c r="F7" s="4">
        <v>2623</v>
      </c>
      <c r="G7" s="4">
        <v>1049</v>
      </c>
      <c r="H7" s="4">
        <v>27</v>
      </c>
      <c r="I7" s="4">
        <v>166</v>
      </c>
      <c r="J7" s="4">
        <v>842</v>
      </c>
      <c r="K7" s="4">
        <v>3</v>
      </c>
      <c r="L7" s="4">
        <v>11</v>
      </c>
      <c r="M7">
        <f t="shared" si="1"/>
        <v>0.15824594852240229</v>
      </c>
      <c r="N7">
        <f t="shared" si="2"/>
        <v>0.80266920877025738</v>
      </c>
      <c r="O7">
        <f t="shared" si="3"/>
        <v>2.859866539561487E-3</v>
      </c>
      <c r="P7">
        <f t="shared" si="4"/>
        <v>2.5738798856053385E-2</v>
      </c>
      <c r="Q7">
        <f t="shared" si="5"/>
        <v>0.40740740740740738</v>
      </c>
      <c r="R7">
        <f t="shared" si="6"/>
        <v>0.80266920877025738</v>
      </c>
      <c r="U7" t="str">
        <f t="shared" si="7"/>
        <v>01-183</v>
      </c>
      <c r="V7" t="s">
        <v>1693</v>
      </c>
      <c r="X7">
        <f t="shared" si="0"/>
        <v>1</v>
      </c>
      <c r="Y7" t="str">
        <f t="shared" si="8"/>
        <v>ED</v>
      </c>
    </row>
    <row r="8" spans="1:25" x14ac:dyDescent="0.3">
      <c r="A8" t="s">
        <v>124</v>
      </c>
      <c r="B8" s="4" t="s">
        <v>14</v>
      </c>
      <c r="C8" s="4">
        <v>603</v>
      </c>
      <c r="D8" s="4">
        <v>275</v>
      </c>
      <c r="E8" s="6">
        <v>0.45610000000000001</v>
      </c>
      <c r="F8" s="4">
        <v>603</v>
      </c>
      <c r="G8" s="4">
        <v>274</v>
      </c>
      <c r="H8" s="4">
        <v>5</v>
      </c>
      <c r="I8" s="4">
        <v>45</v>
      </c>
      <c r="J8" s="4">
        <v>215</v>
      </c>
      <c r="K8" s="4">
        <v>3</v>
      </c>
      <c r="L8" s="4">
        <v>6</v>
      </c>
      <c r="M8">
        <f t="shared" si="1"/>
        <v>0.16423357664233576</v>
      </c>
      <c r="N8">
        <f t="shared" si="2"/>
        <v>0.78467153284671531</v>
      </c>
      <c r="O8">
        <f t="shared" si="3"/>
        <v>1.0948905109489052E-2</v>
      </c>
      <c r="P8">
        <f t="shared" si="4"/>
        <v>1.824817518248175E-2</v>
      </c>
      <c r="Q8">
        <f t="shared" si="5"/>
        <v>1.2</v>
      </c>
      <c r="R8">
        <f t="shared" si="6"/>
        <v>0.78467153284671531</v>
      </c>
      <c r="U8" t="str">
        <f t="shared" si="7"/>
        <v>01-195</v>
      </c>
      <c r="V8" t="s">
        <v>1693</v>
      </c>
      <c r="X8">
        <f t="shared" si="0"/>
        <v>1</v>
      </c>
      <c r="Y8" t="str">
        <f t="shared" si="8"/>
        <v>ED</v>
      </c>
    </row>
    <row r="9" spans="1:25" x14ac:dyDescent="0.3">
      <c r="A9" t="s">
        <v>1600</v>
      </c>
      <c r="B9" s="4" t="s">
        <v>15</v>
      </c>
      <c r="C9" s="4">
        <v>0</v>
      </c>
      <c r="D9" s="4">
        <v>1679</v>
      </c>
      <c r="E9" s="4" t="s">
        <v>33</v>
      </c>
      <c r="F9" s="4">
        <v>0</v>
      </c>
      <c r="G9" s="4">
        <v>1670</v>
      </c>
      <c r="H9" s="4">
        <v>39</v>
      </c>
      <c r="I9" s="4">
        <v>340</v>
      </c>
      <c r="J9" s="4">
        <v>1267</v>
      </c>
      <c r="K9" s="4">
        <v>12</v>
      </c>
      <c r="L9" s="4">
        <v>12</v>
      </c>
      <c r="M9">
        <f t="shared" si="1"/>
        <v>0.20359281437125748</v>
      </c>
      <c r="N9">
        <f t="shared" si="2"/>
        <v>0.75868263473053887</v>
      </c>
      <c r="O9">
        <f t="shared" si="3"/>
        <v>7.18562874251497E-3</v>
      </c>
      <c r="P9">
        <f t="shared" si="4"/>
        <v>2.3353293413173652E-2</v>
      </c>
      <c r="Q9">
        <f t="shared" si="5"/>
        <v>0.30769230769230771</v>
      </c>
      <c r="R9">
        <f t="shared" si="6"/>
        <v>0.75868263473053887</v>
      </c>
      <c r="U9" t="str">
        <f t="shared" si="7"/>
        <v/>
      </c>
      <c r="X9">
        <f>IF(A9="","",IF(ISNUMBER(LEFT(U9,2)/1),LEFT(U9,2)/1,X8))</f>
        <v>1</v>
      </c>
      <c r="Y9" t="str">
        <f t="shared" si="8"/>
        <v>ABS</v>
      </c>
    </row>
    <row r="10" spans="1:25" x14ac:dyDescent="0.3">
      <c r="A10" t="s">
        <v>1601</v>
      </c>
      <c r="B10" s="4" t="s">
        <v>64</v>
      </c>
      <c r="C10" s="4">
        <v>0</v>
      </c>
      <c r="D10" s="4">
        <v>466</v>
      </c>
      <c r="E10" s="4" t="s">
        <v>33</v>
      </c>
      <c r="F10" s="4">
        <v>0</v>
      </c>
      <c r="G10" s="4">
        <v>462</v>
      </c>
      <c r="H10" s="4">
        <v>12</v>
      </c>
      <c r="I10" s="4">
        <v>126</v>
      </c>
      <c r="J10" s="4">
        <v>315</v>
      </c>
      <c r="K10" s="4">
        <v>4</v>
      </c>
      <c r="L10" s="4">
        <v>5</v>
      </c>
      <c r="M10">
        <f t="shared" si="1"/>
        <v>0.27272727272727271</v>
      </c>
      <c r="N10">
        <f t="shared" si="2"/>
        <v>0.68181818181818177</v>
      </c>
      <c r="O10">
        <f t="shared" si="3"/>
        <v>8.658008658008658E-3</v>
      </c>
      <c r="P10">
        <f t="shared" si="4"/>
        <v>2.5974025974025976E-2</v>
      </c>
      <c r="Q10">
        <f t="shared" si="5"/>
        <v>0.41666666666666669</v>
      </c>
      <c r="R10">
        <f t="shared" si="6"/>
        <v>0.68181818181818177</v>
      </c>
      <c r="U10" t="str">
        <f t="shared" si="7"/>
        <v/>
      </c>
      <c r="X10">
        <f t="shared" ref="X10:X73" si="9">IF(A10="","",IF(ISNUMBER(LEFT(U10,2)/1),LEFT(U10,2)/1,X9))</f>
        <v>1</v>
      </c>
      <c r="Y10" t="str">
        <f t="shared" si="8"/>
        <v>QUE</v>
      </c>
    </row>
    <row r="11" spans="1:25" x14ac:dyDescent="0.3">
      <c r="A11" t="s">
        <v>1602</v>
      </c>
      <c r="B11" s="4" t="s">
        <v>63</v>
      </c>
      <c r="C11" s="4">
        <v>0</v>
      </c>
      <c r="D11" s="4">
        <v>516</v>
      </c>
      <c r="E11" s="4" t="s">
        <v>33</v>
      </c>
      <c r="F11" s="4">
        <v>0</v>
      </c>
      <c r="G11" s="4">
        <v>514</v>
      </c>
      <c r="H11" s="4">
        <v>11</v>
      </c>
      <c r="I11" s="4">
        <v>128</v>
      </c>
      <c r="J11" s="4">
        <v>372</v>
      </c>
      <c r="K11" s="4">
        <v>1</v>
      </c>
      <c r="L11" s="4">
        <v>2</v>
      </c>
      <c r="M11">
        <f t="shared" si="1"/>
        <v>0.24902723735408561</v>
      </c>
      <c r="N11">
        <f t="shared" si="2"/>
        <v>0.72373540856031127</v>
      </c>
      <c r="O11">
        <f t="shared" si="3"/>
        <v>1.9455252918287938E-3</v>
      </c>
      <c r="P11">
        <f t="shared" si="4"/>
        <v>2.1400778210116732E-2</v>
      </c>
      <c r="Q11">
        <f t="shared" si="5"/>
        <v>0.18181818181818182</v>
      </c>
      <c r="R11">
        <f t="shared" si="6"/>
        <v>0.72373540856031127</v>
      </c>
      <c r="U11" t="str">
        <f t="shared" si="7"/>
        <v/>
      </c>
      <c r="X11">
        <f t="shared" si="9"/>
        <v>1</v>
      </c>
      <c r="Y11" t="str">
        <f t="shared" si="8"/>
        <v>EV</v>
      </c>
    </row>
    <row r="12" spans="1:25" x14ac:dyDescent="0.3">
      <c r="A12">
        <v>1</v>
      </c>
      <c r="B12" s="4" t="s">
        <v>67</v>
      </c>
      <c r="C12" s="4">
        <v>14419</v>
      </c>
      <c r="D12" s="4">
        <v>7754</v>
      </c>
      <c r="E12" s="6">
        <v>0.53779999999999994</v>
      </c>
      <c r="F12" s="4">
        <v>14419</v>
      </c>
      <c r="G12" s="4">
        <v>7722</v>
      </c>
      <c r="H12" s="4">
        <v>196</v>
      </c>
      <c r="I12" s="4">
        <v>1518</v>
      </c>
      <c r="J12" s="4">
        <v>5899</v>
      </c>
      <c r="K12" s="4">
        <v>38</v>
      </c>
      <c r="L12" s="4">
        <v>71</v>
      </c>
      <c r="M12">
        <f t="shared" si="1"/>
        <v>0.19658119658119658</v>
      </c>
      <c r="N12">
        <f t="shared" si="2"/>
        <v>0.76392126392126392</v>
      </c>
      <c r="O12">
        <f t="shared" si="3"/>
        <v>4.9210049210049213E-3</v>
      </c>
      <c r="P12">
        <f t="shared" si="4"/>
        <v>2.5382025382025383E-2</v>
      </c>
      <c r="Q12">
        <f t="shared" si="5"/>
        <v>0.36224489795918369</v>
      </c>
      <c r="R12">
        <f t="shared" si="6"/>
        <v>0.76392126392126392</v>
      </c>
      <c r="U12">
        <f t="shared" si="7"/>
        <v>1</v>
      </c>
      <c r="X12">
        <f t="shared" si="9"/>
        <v>1</v>
      </c>
      <c r="Y12" t="str">
        <f t="shared" si="8"/>
        <v>TOT</v>
      </c>
    </row>
    <row r="13" spans="1:25" x14ac:dyDescent="0.3">
      <c r="B13" s="4"/>
      <c r="M13" t="str">
        <f t="shared" si="1"/>
        <v/>
      </c>
      <c r="N13" t="str">
        <f t="shared" si="2"/>
        <v/>
      </c>
      <c r="O13" t="str">
        <f t="shared" si="3"/>
        <v/>
      </c>
      <c r="P13" t="str">
        <f t="shared" si="4"/>
        <v/>
      </c>
      <c r="Q13" t="str">
        <f t="shared" si="5"/>
        <v/>
      </c>
      <c r="R13" t="str">
        <f t="shared" si="6"/>
        <v/>
      </c>
      <c r="U13" t="str">
        <f t="shared" si="7"/>
        <v/>
      </c>
      <c r="X13" t="str">
        <f t="shared" si="9"/>
        <v/>
      </c>
      <c r="Y13" t="str">
        <f>IF(A13="","",IF(RIGHT(B13,5)="Total","TOT",IF(ISNUMBER(LEFT(A13,2)/1),"ED",IF(A13="Absentee","ABS",IF(A13="Question","QUE",IF(A13="Early","EV","ERR"))))))</f>
        <v/>
      </c>
    </row>
    <row r="14" spans="1:25" x14ac:dyDescent="0.3">
      <c r="A14" t="s">
        <v>125</v>
      </c>
      <c r="B14" s="4" t="s">
        <v>70</v>
      </c>
      <c r="C14" s="4">
        <v>2278</v>
      </c>
      <c r="D14" s="4">
        <v>944</v>
      </c>
      <c r="E14" s="6">
        <v>0.41439999999999999</v>
      </c>
      <c r="F14" s="4">
        <v>2278</v>
      </c>
      <c r="G14" s="4">
        <v>941</v>
      </c>
      <c r="H14" s="4">
        <v>25</v>
      </c>
      <c r="I14" s="4">
        <v>202</v>
      </c>
      <c r="J14" s="4">
        <v>695</v>
      </c>
      <c r="K14" s="4">
        <v>7</v>
      </c>
      <c r="L14" s="4">
        <v>12</v>
      </c>
      <c r="M14">
        <f t="shared" si="1"/>
        <v>0.21466524973432519</v>
      </c>
      <c r="N14">
        <f t="shared" si="2"/>
        <v>0.73857598299681193</v>
      </c>
      <c r="O14">
        <f t="shared" si="3"/>
        <v>7.4388947927736451E-3</v>
      </c>
      <c r="P14">
        <f t="shared" si="4"/>
        <v>2.6567481402763018E-2</v>
      </c>
      <c r="Q14">
        <f t="shared" si="5"/>
        <v>0.48</v>
      </c>
      <c r="R14">
        <f t="shared" si="6"/>
        <v>0.73857598299681193</v>
      </c>
      <c r="U14" t="str">
        <f t="shared" si="7"/>
        <v>02-235</v>
      </c>
      <c r="V14" t="s">
        <v>1693</v>
      </c>
      <c r="X14">
        <f t="shared" si="9"/>
        <v>2</v>
      </c>
      <c r="Y14" t="str">
        <f t="shared" ref="Y14:Y77" si="10">IF(A14="","",IF(RIGHT(B14,5)="Total","TOT",IF(ISNUMBER(LEFT(A14,2)/1),"ED",IF(A14="Absentee","ABS",IF(A14="Question","QUE",IF(A14="Early","EV","ERR"))))))</f>
        <v>ED</v>
      </c>
    </row>
    <row r="15" spans="1:25" x14ac:dyDescent="0.3">
      <c r="A15" t="s">
        <v>126</v>
      </c>
      <c r="B15" s="4" t="s">
        <v>71</v>
      </c>
      <c r="C15" s="4">
        <v>1121</v>
      </c>
      <c r="D15" s="4">
        <v>536</v>
      </c>
      <c r="E15" s="6">
        <v>0.47810000000000002</v>
      </c>
      <c r="F15" s="4">
        <v>1121</v>
      </c>
      <c r="G15" s="4">
        <v>534</v>
      </c>
      <c r="H15" s="4">
        <v>13</v>
      </c>
      <c r="I15" s="4">
        <v>146</v>
      </c>
      <c r="J15" s="4">
        <v>357</v>
      </c>
      <c r="K15" s="4">
        <v>3</v>
      </c>
      <c r="L15" s="4">
        <v>15</v>
      </c>
      <c r="M15">
        <f t="shared" si="1"/>
        <v>0.27340823970037453</v>
      </c>
      <c r="N15">
        <f t="shared" si="2"/>
        <v>0.6685393258426966</v>
      </c>
      <c r="O15">
        <f t="shared" si="3"/>
        <v>5.6179775280898875E-3</v>
      </c>
      <c r="P15">
        <f t="shared" si="4"/>
        <v>2.4344569288389514E-2</v>
      </c>
      <c r="Q15">
        <f t="shared" si="5"/>
        <v>1.1538461538461537</v>
      </c>
      <c r="R15">
        <f t="shared" si="6"/>
        <v>0.6685393258426966</v>
      </c>
      <c r="U15" t="str">
        <f t="shared" si="7"/>
        <v>02-245</v>
      </c>
      <c r="V15" t="s">
        <v>1693</v>
      </c>
      <c r="X15">
        <f t="shared" si="9"/>
        <v>2</v>
      </c>
      <c r="Y15" t="str">
        <f t="shared" si="10"/>
        <v>ED</v>
      </c>
    </row>
    <row r="16" spans="1:25" x14ac:dyDescent="0.3">
      <c r="A16" t="s">
        <v>127</v>
      </c>
      <c r="B16" s="4" t="s">
        <v>81</v>
      </c>
      <c r="C16" s="4">
        <v>2647</v>
      </c>
      <c r="D16" s="4">
        <v>1084</v>
      </c>
      <c r="E16" s="6">
        <v>0.40949999999999998</v>
      </c>
      <c r="F16" s="4">
        <v>2647</v>
      </c>
      <c r="G16" s="4">
        <v>1080</v>
      </c>
      <c r="H16" s="4">
        <v>38</v>
      </c>
      <c r="I16" s="4">
        <v>360</v>
      </c>
      <c r="J16" s="4">
        <v>653</v>
      </c>
      <c r="K16" s="4">
        <v>15</v>
      </c>
      <c r="L16" s="4">
        <v>14</v>
      </c>
      <c r="M16">
        <f t="shared" si="1"/>
        <v>0.33333333333333331</v>
      </c>
      <c r="N16">
        <f t="shared" si="2"/>
        <v>0.60462962962962963</v>
      </c>
      <c r="O16">
        <f t="shared" si="3"/>
        <v>1.3888888888888888E-2</v>
      </c>
      <c r="P16">
        <f t="shared" si="4"/>
        <v>3.5185185185185187E-2</v>
      </c>
      <c r="Q16">
        <f t="shared" si="5"/>
        <v>0.36842105263157893</v>
      </c>
      <c r="R16">
        <f t="shared" si="6"/>
        <v>0.60462962962962963</v>
      </c>
      <c r="U16" t="str">
        <f t="shared" si="7"/>
        <v>02-255</v>
      </c>
      <c r="V16" t="s">
        <v>1693</v>
      </c>
      <c r="X16">
        <f t="shared" si="9"/>
        <v>2</v>
      </c>
      <c r="Y16" t="str">
        <f t="shared" si="10"/>
        <v>ED</v>
      </c>
    </row>
    <row r="17" spans="1:25" x14ac:dyDescent="0.3">
      <c r="A17" t="s">
        <v>128</v>
      </c>
      <c r="B17" s="4" t="s">
        <v>82</v>
      </c>
      <c r="C17" s="4">
        <v>2149</v>
      </c>
      <c r="D17" s="4">
        <v>986</v>
      </c>
      <c r="E17" s="6">
        <v>0.45879999999999999</v>
      </c>
      <c r="F17" s="4">
        <v>2149</v>
      </c>
      <c r="G17" s="4">
        <v>985</v>
      </c>
      <c r="H17" s="4">
        <v>32</v>
      </c>
      <c r="I17" s="4">
        <v>275</v>
      </c>
      <c r="J17" s="4">
        <v>662</v>
      </c>
      <c r="K17" s="4">
        <v>7</v>
      </c>
      <c r="L17" s="4">
        <v>9</v>
      </c>
      <c r="M17">
        <f t="shared" si="1"/>
        <v>0.27918781725888325</v>
      </c>
      <c r="N17">
        <f t="shared" si="2"/>
        <v>0.67208121827411171</v>
      </c>
      <c r="O17">
        <f t="shared" si="3"/>
        <v>7.1065989847715737E-3</v>
      </c>
      <c r="P17">
        <f t="shared" si="4"/>
        <v>3.2487309644670052E-2</v>
      </c>
      <c r="Q17">
        <f t="shared" si="5"/>
        <v>0.28125</v>
      </c>
      <c r="R17">
        <f t="shared" si="6"/>
        <v>0.67208121827411171</v>
      </c>
      <c r="U17" t="str">
        <f t="shared" si="7"/>
        <v>02-265</v>
      </c>
      <c r="V17" t="s">
        <v>1693</v>
      </c>
      <c r="X17">
        <f t="shared" si="9"/>
        <v>2</v>
      </c>
      <c r="Y17" t="str">
        <f t="shared" si="10"/>
        <v>ED</v>
      </c>
    </row>
    <row r="18" spans="1:25" x14ac:dyDescent="0.3">
      <c r="A18" t="s">
        <v>129</v>
      </c>
      <c r="B18" s="4" t="s">
        <v>83</v>
      </c>
      <c r="C18" s="4">
        <v>4668</v>
      </c>
      <c r="D18" s="4">
        <v>1902</v>
      </c>
      <c r="E18" s="6">
        <v>0.40749999999999997</v>
      </c>
      <c r="F18" s="4">
        <v>4668</v>
      </c>
      <c r="G18" s="4">
        <v>1898</v>
      </c>
      <c r="H18" s="4">
        <v>42</v>
      </c>
      <c r="I18" s="4">
        <v>734</v>
      </c>
      <c r="J18" s="4">
        <v>1081</v>
      </c>
      <c r="K18" s="4">
        <v>24</v>
      </c>
      <c r="L18" s="4">
        <v>17</v>
      </c>
      <c r="M18">
        <f t="shared" si="1"/>
        <v>0.38672286617492097</v>
      </c>
      <c r="N18">
        <f t="shared" si="2"/>
        <v>0.56954689146469972</v>
      </c>
      <c r="O18">
        <f t="shared" si="3"/>
        <v>1.2644889357218124E-2</v>
      </c>
      <c r="P18">
        <f t="shared" si="4"/>
        <v>2.2128556375131718E-2</v>
      </c>
      <c r="Q18">
        <f t="shared" si="5"/>
        <v>0.40476190476190477</v>
      </c>
      <c r="R18">
        <f t="shared" si="6"/>
        <v>0.56954689146469972</v>
      </c>
      <c r="U18" t="str">
        <f t="shared" si="7"/>
        <v>02-270</v>
      </c>
      <c r="V18" t="s">
        <v>1693</v>
      </c>
      <c r="X18">
        <f t="shared" si="9"/>
        <v>2</v>
      </c>
      <c r="Y18" t="str">
        <f t="shared" si="10"/>
        <v>ED</v>
      </c>
    </row>
    <row r="19" spans="1:25" x14ac:dyDescent="0.3">
      <c r="A19" t="s">
        <v>130</v>
      </c>
      <c r="B19" s="4" t="s">
        <v>76</v>
      </c>
      <c r="C19" s="4">
        <v>1112</v>
      </c>
      <c r="D19" s="4">
        <v>526</v>
      </c>
      <c r="E19" s="6">
        <v>0.47299999999999998</v>
      </c>
      <c r="F19" s="4">
        <v>1112</v>
      </c>
      <c r="G19" s="4">
        <v>526</v>
      </c>
      <c r="H19" s="4">
        <v>23</v>
      </c>
      <c r="I19" s="4">
        <v>131</v>
      </c>
      <c r="J19" s="4">
        <v>353</v>
      </c>
      <c r="K19" s="4">
        <v>6</v>
      </c>
      <c r="L19" s="4">
        <v>13</v>
      </c>
      <c r="M19">
        <f t="shared" si="1"/>
        <v>0.24904942965779467</v>
      </c>
      <c r="N19">
        <f t="shared" si="2"/>
        <v>0.67110266159695819</v>
      </c>
      <c r="O19">
        <f t="shared" si="3"/>
        <v>1.1406844106463879E-2</v>
      </c>
      <c r="P19">
        <f t="shared" si="4"/>
        <v>4.3726235741444866E-2</v>
      </c>
      <c r="Q19">
        <f t="shared" si="5"/>
        <v>0.56521739130434778</v>
      </c>
      <c r="R19">
        <f t="shared" si="6"/>
        <v>0.67110266159695819</v>
      </c>
      <c r="U19" t="str">
        <f t="shared" si="7"/>
        <v>02-275</v>
      </c>
      <c r="V19" t="s">
        <v>1693</v>
      </c>
      <c r="X19">
        <f t="shared" si="9"/>
        <v>2</v>
      </c>
      <c r="Y19" t="str">
        <f t="shared" si="10"/>
        <v>ED</v>
      </c>
    </row>
    <row r="20" spans="1:25" x14ac:dyDescent="0.3">
      <c r="A20" t="s">
        <v>1600</v>
      </c>
      <c r="B20" s="4" t="s">
        <v>77</v>
      </c>
      <c r="C20" s="4">
        <v>0</v>
      </c>
      <c r="D20" s="4">
        <v>1312</v>
      </c>
      <c r="E20" s="4" t="s">
        <v>33</v>
      </c>
      <c r="F20" s="4">
        <v>0</v>
      </c>
      <c r="G20" s="4">
        <v>1306</v>
      </c>
      <c r="H20" s="4">
        <v>37</v>
      </c>
      <c r="I20" s="4">
        <v>447</v>
      </c>
      <c r="J20" s="4">
        <v>795</v>
      </c>
      <c r="K20" s="4">
        <v>13</v>
      </c>
      <c r="L20" s="4">
        <v>14</v>
      </c>
      <c r="M20">
        <f t="shared" si="1"/>
        <v>0.34226646248085757</v>
      </c>
      <c r="N20">
        <f t="shared" si="2"/>
        <v>0.60872894333843797</v>
      </c>
      <c r="O20">
        <f t="shared" si="3"/>
        <v>9.954058192955589E-3</v>
      </c>
      <c r="P20">
        <f t="shared" si="4"/>
        <v>2.8330781010719754E-2</v>
      </c>
      <c r="Q20">
        <f t="shared" si="5"/>
        <v>0.3783783783783784</v>
      </c>
      <c r="R20">
        <f t="shared" si="6"/>
        <v>0.60872894333843797</v>
      </c>
      <c r="U20" t="str">
        <f t="shared" si="7"/>
        <v/>
      </c>
      <c r="X20">
        <f t="shared" si="9"/>
        <v>2</v>
      </c>
      <c r="Y20" t="str">
        <f t="shared" si="10"/>
        <v>ABS</v>
      </c>
    </row>
    <row r="21" spans="1:25" x14ac:dyDescent="0.3">
      <c r="A21" t="s">
        <v>1601</v>
      </c>
      <c r="B21" s="4" t="s">
        <v>84</v>
      </c>
      <c r="C21" s="4">
        <v>0</v>
      </c>
      <c r="D21" s="4">
        <v>420</v>
      </c>
      <c r="E21" s="4" t="s">
        <v>33</v>
      </c>
      <c r="F21" s="4">
        <v>0</v>
      </c>
      <c r="G21" s="4">
        <v>418</v>
      </c>
      <c r="H21" s="4">
        <v>12</v>
      </c>
      <c r="I21" s="4">
        <v>144</v>
      </c>
      <c r="J21" s="4">
        <v>246</v>
      </c>
      <c r="K21" s="4">
        <v>5</v>
      </c>
      <c r="L21" s="4">
        <v>11</v>
      </c>
      <c r="M21">
        <f t="shared" si="1"/>
        <v>0.34449760765550241</v>
      </c>
      <c r="N21">
        <f t="shared" si="2"/>
        <v>0.58851674641148322</v>
      </c>
      <c r="O21">
        <f t="shared" si="3"/>
        <v>1.1961722488038277E-2</v>
      </c>
      <c r="P21">
        <f t="shared" si="4"/>
        <v>2.8708133971291867E-2</v>
      </c>
      <c r="Q21">
        <f t="shared" si="5"/>
        <v>0.91666666666666663</v>
      </c>
      <c r="R21">
        <f t="shared" si="6"/>
        <v>0.58851674641148322</v>
      </c>
      <c r="U21" t="str">
        <f t="shared" si="7"/>
        <v/>
      </c>
      <c r="X21">
        <f t="shared" si="9"/>
        <v>2</v>
      </c>
      <c r="Y21" t="str">
        <f t="shared" si="10"/>
        <v>QUE</v>
      </c>
    </row>
    <row r="22" spans="1:25" x14ac:dyDescent="0.3">
      <c r="A22" t="s">
        <v>1602</v>
      </c>
      <c r="B22" s="4" t="s">
        <v>85</v>
      </c>
      <c r="C22" s="4">
        <v>0</v>
      </c>
      <c r="D22" s="4">
        <v>1373</v>
      </c>
      <c r="E22" s="4" t="s">
        <v>33</v>
      </c>
      <c r="F22" s="4">
        <v>0</v>
      </c>
      <c r="G22" s="4">
        <v>1370</v>
      </c>
      <c r="H22" s="4">
        <v>22</v>
      </c>
      <c r="I22" s="4">
        <v>657</v>
      </c>
      <c r="J22" s="4">
        <v>667</v>
      </c>
      <c r="K22" s="4">
        <v>9</v>
      </c>
      <c r="L22" s="4">
        <v>15</v>
      </c>
      <c r="M22">
        <f t="shared" si="1"/>
        <v>0.47956204379562045</v>
      </c>
      <c r="N22">
        <f t="shared" si="2"/>
        <v>0.48686131386861314</v>
      </c>
      <c r="O22">
        <f t="shared" si="3"/>
        <v>6.5693430656934308E-3</v>
      </c>
      <c r="P22">
        <f t="shared" si="4"/>
        <v>1.6058394160583942E-2</v>
      </c>
      <c r="Q22">
        <f t="shared" si="5"/>
        <v>0.68181818181818177</v>
      </c>
      <c r="R22">
        <f t="shared" si="6"/>
        <v>0.48686131386861314</v>
      </c>
      <c r="U22" t="str">
        <f t="shared" si="7"/>
        <v/>
      </c>
      <c r="X22">
        <f t="shared" si="9"/>
        <v>2</v>
      </c>
      <c r="Y22" t="str">
        <f t="shared" si="10"/>
        <v>EV</v>
      </c>
    </row>
    <row r="23" spans="1:25" x14ac:dyDescent="0.3">
      <c r="A23">
        <v>2</v>
      </c>
      <c r="B23" s="4" t="s">
        <v>86</v>
      </c>
      <c r="C23" s="4">
        <v>13975</v>
      </c>
      <c r="D23" s="4">
        <v>9083</v>
      </c>
      <c r="E23" s="6">
        <v>0.64990000000000003</v>
      </c>
      <c r="F23" s="4">
        <v>13975</v>
      </c>
      <c r="G23" s="4">
        <v>9058</v>
      </c>
      <c r="H23" s="4">
        <v>244</v>
      </c>
      <c r="I23" s="4">
        <v>3096</v>
      </c>
      <c r="J23" s="4">
        <v>5509</v>
      </c>
      <c r="K23" s="4">
        <v>89</v>
      </c>
      <c r="L23" s="4">
        <v>120</v>
      </c>
      <c r="M23">
        <f t="shared" si="1"/>
        <v>0.34179730624861998</v>
      </c>
      <c r="N23">
        <f t="shared" si="2"/>
        <v>0.60819165378670792</v>
      </c>
      <c r="O23">
        <f t="shared" si="3"/>
        <v>9.8255685581806144E-3</v>
      </c>
      <c r="P23">
        <f t="shared" si="4"/>
        <v>2.6937513799955841E-2</v>
      </c>
      <c r="Q23">
        <f t="shared" si="5"/>
        <v>0.49180327868852458</v>
      </c>
      <c r="R23">
        <f t="shared" si="6"/>
        <v>0.60819165378670792</v>
      </c>
      <c r="U23">
        <f t="shared" si="7"/>
        <v>2</v>
      </c>
      <c r="X23">
        <f t="shared" si="9"/>
        <v>2</v>
      </c>
      <c r="Y23" t="str">
        <f t="shared" si="10"/>
        <v>TOT</v>
      </c>
    </row>
    <row r="24" spans="1:25" x14ac:dyDescent="0.3">
      <c r="B24" s="6"/>
      <c r="M24" t="str">
        <f t="shared" si="1"/>
        <v/>
      </c>
      <c r="N24" t="str">
        <f t="shared" si="2"/>
        <v/>
      </c>
      <c r="O24" t="str">
        <f t="shared" si="3"/>
        <v/>
      </c>
      <c r="P24" t="str">
        <f t="shared" si="4"/>
        <v/>
      </c>
      <c r="Q24" t="str">
        <f t="shared" si="5"/>
        <v/>
      </c>
      <c r="R24" t="str">
        <f t="shared" si="6"/>
        <v/>
      </c>
      <c r="U24" t="str">
        <f t="shared" si="7"/>
        <v/>
      </c>
      <c r="X24" t="str">
        <f t="shared" si="9"/>
        <v/>
      </c>
      <c r="Y24" t="str">
        <f t="shared" si="10"/>
        <v/>
      </c>
    </row>
    <row r="25" spans="1:25" x14ac:dyDescent="0.3">
      <c r="A25" t="s">
        <v>131</v>
      </c>
      <c r="B25" s="4" t="s">
        <v>98</v>
      </c>
      <c r="C25" s="4">
        <v>2104</v>
      </c>
      <c r="D25" s="4">
        <v>820</v>
      </c>
      <c r="E25" s="6">
        <v>0.38969999999999999</v>
      </c>
      <c r="F25" s="4">
        <v>2104</v>
      </c>
      <c r="G25" s="4">
        <v>817</v>
      </c>
      <c r="H25" s="4">
        <v>33</v>
      </c>
      <c r="I25" s="4">
        <v>214</v>
      </c>
      <c r="J25" s="4">
        <v>546</v>
      </c>
      <c r="K25" s="4">
        <v>11</v>
      </c>
      <c r="L25" s="4">
        <v>13</v>
      </c>
      <c r="M25">
        <f t="shared" si="1"/>
        <v>0.26193390452876375</v>
      </c>
      <c r="N25">
        <f t="shared" si="2"/>
        <v>0.66829865361077112</v>
      </c>
      <c r="O25">
        <f t="shared" si="3"/>
        <v>1.346389228886169E-2</v>
      </c>
      <c r="P25">
        <f t="shared" si="4"/>
        <v>4.0391676866585069E-2</v>
      </c>
      <c r="Q25">
        <f t="shared" si="5"/>
        <v>0.39393939393939392</v>
      </c>
      <c r="R25">
        <f t="shared" si="6"/>
        <v>0.66829865361077112</v>
      </c>
      <c r="U25" t="str">
        <f t="shared" si="7"/>
        <v>03-345</v>
      </c>
      <c r="V25" t="s">
        <v>1693</v>
      </c>
      <c r="X25">
        <f t="shared" si="9"/>
        <v>3</v>
      </c>
      <c r="Y25" t="str">
        <f t="shared" si="10"/>
        <v>ED</v>
      </c>
    </row>
    <row r="26" spans="1:25" x14ac:dyDescent="0.3">
      <c r="A26" t="s">
        <v>132</v>
      </c>
      <c r="B26" s="4" t="s">
        <v>99</v>
      </c>
      <c r="C26" s="4">
        <v>1853</v>
      </c>
      <c r="D26" s="4">
        <v>622</v>
      </c>
      <c r="E26" s="6">
        <v>0.3357</v>
      </c>
      <c r="F26" s="4">
        <v>1853</v>
      </c>
      <c r="G26" s="4">
        <v>619</v>
      </c>
      <c r="H26" s="4">
        <v>15</v>
      </c>
      <c r="I26" s="4">
        <v>244</v>
      </c>
      <c r="J26" s="4">
        <v>345</v>
      </c>
      <c r="K26" s="4">
        <v>5</v>
      </c>
      <c r="L26" s="4">
        <v>10</v>
      </c>
      <c r="M26">
        <f t="shared" si="1"/>
        <v>0.39418416801292405</v>
      </c>
      <c r="N26">
        <f t="shared" si="2"/>
        <v>0.5573505654281099</v>
      </c>
      <c r="O26">
        <f t="shared" si="3"/>
        <v>8.0775444264943458E-3</v>
      </c>
      <c r="P26">
        <f t="shared" si="4"/>
        <v>2.4232633279483037E-2</v>
      </c>
      <c r="Q26">
        <f t="shared" si="5"/>
        <v>0.66666666666666663</v>
      </c>
      <c r="R26">
        <f t="shared" si="6"/>
        <v>0.5573505654281099</v>
      </c>
      <c r="U26" t="str">
        <f t="shared" si="7"/>
        <v>03-355</v>
      </c>
      <c r="V26" t="s">
        <v>1693</v>
      </c>
      <c r="X26">
        <f t="shared" si="9"/>
        <v>3</v>
      </c>
      <c r="Y26" t="str">
        <f t="shared" si="10"/>
        <v>ED</v>
      </c>
    </row>
    <row r="27" spans="1:25" x14ac:dyDescent="0.3">
      <c r="A27" t="s">
        <v>133</v>
      </c>
      <c r="B27" s="4" t="s">
        <v>100</v>
      </c>
      <c r="C27" s="4">
        <v>2889</v>
      </c>
      <c r="D27" s="4">
        <v>1037</v>
      </c>
      <c r="E27" s="6">
        <v>0.3589</v>
      </c>
      <c r="F27" s="4">
        <v>2889</v>
      </c>
      <c r="G27" s="4">
        <v>1034</v>
      </c>
      <c r="H27" s="4">
        <v>26</v>
      </c>
      <c r="I27" s="4">
        <v>366</v>
      </c>
      <c r="J27" s="4">
        <v>622</v>
      </c>
      <c r="K27" s="4">
        <v>8</v>
      </c>
      <c r="L27" s="4">
        <v>12</v>
      </c>
      <c r="M27">
        <f t="shared" si="1"/>
        <v>0.35396518375241781</v>
      </c>
      <c r="N27">
        <f t="shared" si="2"/>
        <v>0.60154738878143132</v>
      </c>
      <c r="O27">
        <f t="shared" si="3"/>
        <v>7.7369439071566732E-3</v>
      </c>
      <c r="P27">
        <f t="shared" si="4"/>
        <v>2.5145067698259187E-2</v>
      </c>
      <c r="Q27">
        <f t="shared" si="5"/>
        <v>0.46153846153846156</v>
      </c>
      <c r="R27">
        <f t="shared" si="6"/>
        <v>0.60154738878143132</v>
      </c>
      <c r="U27" t="str">
        <f t="shared" si="7"/>
        <v>03-365</v>
      </c>
      <c r="V27" t="s">
        <v>1693</v>
      </c>
      <c r="X27">
        <f t="shared" si="9"/>
        <v>3</v>
      </c>
      <c r="Y27" t="str">
        <f t="shared" si="10"/>
        <v>ED</v>
      </c>
    </row>
    <row r="28" spans="1:25" x14ac:dyDescent="0.3">
      <c r="A28" t="s">
        <v>134</v>
      </c>
      <c r="B28" s="4" t="s">
        <v>112</v>
      </c>
      <c r="C28" s="4">
        <v>4302</v>
      </c>
      <c r="D28" s="4">
        <v>586</v>
      </c>
      <c r="E28" s="6">
        <v>0.13619999999999999</v>
      </c>
      <c r="F28" s="4">
        <v>4302</v>
      </c>
      <c r="G28" s="4">
        <v>586</v>
      </c>
      <c r="H28" s="4">
        <v>19</v>
      </c>
      <c r="I28" s="4">
        <v>177</v>
      </c>
      <c r="J28" s="4">
        <v>386</v>
      </c>
      <c r="K28" s="4">
        <v>2</v>
      </c>
      <c r="L28" s="4">
        <v>2</v>
      </c>
      <c r="M28">
        <f t="shared" si="1"/>
        <v>0.30204778156996587</v>
      </c>
      <c r="N28">
        <f t="shared" si="2"/>
        <v>0.65870307167235498</v>
      </c>
      <c r="O28">
        <f t="shared" si="3"/>
        <v>3.4129692832764505E-3</v>
      </c>
      <c r="P28">
        <f t="shared" si="4"/>
        <v>3.2423208191126277E-2</v>
      </c>
      <c r="Q28">
        <f t="shared" si="5"/>
        <v>0.10526315789473684</v>
      </c>
      <c r="R28">
        <f t="shared" si="6"/>
        <v>0.65870307167235498</v>
      </c>
      <c r="U28" t="str">
        <f t="shared" si="7"/>
        <v>03-375</v>
      </c>
      <c r="V28" t="s">
        <v>1693</v>
      </c>
      <c r="X28">
        <f t="shared" si="9"/>
        <v>3</v>
      </c>
      <c r="Y28" t="str">
        <f t="shared" si="10"/>
        <v>ED</v>
      </c>
    </row>
    <row r="29" spans="1:25" x14ac:dyDescent="0.3">
      <c r="A29" t="s">
        <v>135</v>
      </c>
      <c r="B29" s="4" t="s">
        <v>102</v>
      </c>
      <c r="C29" s="4">
        <v>1279</v>
      </c>
      <c r="D29" s="4">
        <v>532</v>
      </c>
      <c r="E29" s="6">
        <v>0.41589999999999999</v>
      </c>
      <c r="F29" s="4">
        <v>1279</v>
      </c>
      <c r="G29" s="4">
        <v>531</v>
      </c>
      <c r="H29" s="4">
        <v>9</v>
      </c>
      <c r="I29" s="4">
        <v>108</v>
      </c>
      <c r="J29" s="4">
        <v>397</v>
      </c>
      <c r="K29" s="4">
        <v>5</v>
      </c>
      <c r="L29" s="4">
        <v>12</v>
      </c>
      <c r="M29">
        <f t="shared" si="1"/>
        <v>0.20338983050847459</v>
      </c>
      <c r="N29">
        <f t="shared" si="2"/>
        <v>0.74764595103578158</v>
      </c>
      <c r="O29">
        <f t="shared" si="3"/>
        <v>9.4161958568738224E-3</v>
      </c>
      <c r="P29">
        <f t="shared" si="4"/>
        <v>1.6949152542372881E-2</v>
      </c>
      <c r="Q29">
        <f t="shared" si="5"/>
        <v>1.3333333333333333</v>
      </c>
      <c r="R29">
        <f t="shared" si="6"/>
        <v>0.74764595103578158</v>
      </c>
      <c r="U29" t="str">
        <f t="shared" si="7"/>
        <v>03-385</v>
      </c>
      <c r="V29" t="s">
        <v>1693</v>
      </c>
      <c r="X29">
        <f t="shared" si="9"/>
        <v>3</v>
      </c>
      <c r="Y29" t="str">
        <f t="shared" si="10"/>
        <v>ED</v>
      </c>
    </row>
    <row r="30" spans="1:25" x14ac:dyDescent="0.3">
      <c r="A30" t="s">
        <v>1600</v>
      </c>
      <c r="B30" s="4" t="s">
        <v>103</v>
      </c>
      <c r="C30" s="4">
        <v>0</v>
      </c>
      <c r="D30" s="4">
        <v>1246</v>
      </c>
      <c r="E30" s="4" t="s">
        <v>33</v>
      </c>
      <c r="F30" s="4">
        <v>0</v>
      </c>
      <c r="G30" s="4">
        <v>1236</v>
      </c>
      <c r="H30" s="4">
        <v>22</v>
      </c>
      <c r="I30" s="4">
        <v>416</v>
      </c>
      <c r="J30" s="4">
        <v>782</v>
      </c>
      <c r="K30" s="4">
        <v>3</v>
      </c>
      <c r="L30" s="4">
        <v>13</v>
      </c>
      <c r="M30">
        <f t="shared" si="1"/>
        <v>0.33656957928802589</v>
      </c>
      <c r="N30">
        <f t="shared" si="2"/>
        <v>0.6326860841423948</v>
      </c>
      <c r="O30">
        <f t="shared" si="3"/>
        <v>2.4271844660194173E-3</v>
      </c>
      <c r="P30">
        <f t="shared" si="4"/>
        <v>1.7799352750809062E-2</v>
      </c>
      <c r="Q30">
        <f t="shared" si="5"/>
        <v>0.59090909090909094</v>
      </c>
      <c r="R30">
        <f t="shared" si="6"/>
        <v>0.6326860841423948</v>
      </c>
      <c r="U30" t="str">
        <f t="shared" si="7"/>
        <v/>
      </c>
      <c r="X30">
        <f t="shared" si="9"/>
        <v>3</v>
      </c>
      <c r="Y30" t="str">
        <f t="shared" si="10"/>
        <v>ABS</v>
      </c>
    </row>
    <row r="31" spans="1:25" x14ac:dyDescent="0.3">
      <c r="A31" t="s">
        <v>1601</v>
      </c>
      <c r="B31" s="4" t="s">
        <v>113</v>
      </c>
      <c r="C31" s="4">
        <v>0</v>
      </c>
      <c r="D31" s="4">
        <v>740</v>
      </c>
      <c r="E31" s="4" t="s">
        <v>33</v>
      </c>
      <c r="F31" s="4">
        <v>0</v>
      </c>
      <c r="G31" s="4">
        <v>735</v>
      </c>
      <c r="H31" s="4">
        <v>25</v>
      </c>
      <c r="I31" s="4">
        <v>272</v>
      </c>
      <c r="J31" s="4">
        <v>424</v>
      </c>
      <c r="K31" s="4">
        <v>3</v>
      </c>
      <c r="L31" s="4">
        <v>11</v>
      </c>
      <c r="M31">
        <f t="shared" si="1"/>
        <v>0.37006802721088433</v>
      </c>
      <c r="N31">
        <f t="shared" si="2"/>
        <v>0.57687074829931972</v>
      </c>
      <c r="O31">
        <f t="shared" si="3"/>
        <v>4.0816326530612249E-3</v>
      </c>
      <c r="P31">
        <f t="shared" si="4"/>
        <v>3.4013605442176874E-2</v>
      </c>
      <c r="Q31">
        <f t="shared" si="5"/>
        <v>0.44</v>
      </c>
      <c r="R31">
        <f t="shared" si="6"/>
        <v>0.57687074829931972</v>
      </c>
      <c r="U31" t="str">
        <f t="shared" si="7"/>
        <v/>
      </c>
      <c r="X31">
        <f t="shared" si="9"/>
        <v>3</v>
      </c>
      <c r="Y31" t="str">
        <f t="shared" si="10"/>
        <v>QUE</v>
      </c>
    </row>
    <row r="32" spans="1:25" x14ac:dyDescent="0.3">
      <c r="A32" t="s">
        <v>1602</v>
      </c>
      <c r="B32" s="4" t="s">
        <v>114</v>
      </c>
      <c r="C32" s="4">
        <v>0</v>
      </c>
      <c r="D32" s="4">
        <v>515</v>
      </c>
      <c r="E32" s="4" t="s">
        <v>33</v>
      </c>
      <c r="F32" s="4">
        <v>0</v>
      </c>
      <c r="G32" s="4">
        <v>511</v>
      </c>
      <c r="H32" s="4">
        <v>6</v>
      </c>
      <c r="I32" s="4">
        <v>237</v>
      </c>
      <c r="J32" s="4">
        <v>267</v>
      </c>
      <c r="K32" s="4">
        <v>0</v>
      </c>
      <c r="L32" s="4">
        <v>1</v>
      </c>
      <c r="M32">
        <f t="shared" si="1"/>
        <v>0.46379647749510761</v>
      </c>
      <c r="N32">
        <f t="shared" si="2"/>
        <v>0.52250489236790609</v>
      </c>
      <c r="O32">
        <f t="shared" si="3"/>
        <v>0</v>
      </c>
      <c r="P32">
        <f t="shared" si="4"/>
        <v>1.1741682974559686E-2</v>
      </c>
      <c r="Q32">
        <f t="shared" si="5"/>
        <v>0.16666666666666666</v>
      </c>
      <c r="R32">
        <f t="shared" si="6"/>
        <v>0.52250489236790609</v>
      </c>
      <c r="U32" t="str">
        <f t="shared" si="7"/>
        <v/>
      </c>
      <c r="X32">
        <f t="shared" si="9"/>
        <v>3</v>
      </c>
      <c r="Y32" t="str">
        <f t="shared" si="10"/>
        <v>EV</v>
      </c>
    </row>
    <row r="33" spans="1:25" x14ac:dyDescent="0.3">
      <c r="A33">
        <v>3</v>
      </c>
      <c r="B33" s="4" t="s">
        <v>115</v>
      </c>
      <c r="C33" s="4">
        <v>12427</v>
      </c>
      <c r="D33" s="4">
        <v>6098</v>
      </c>
      <c r="E33" s="6">
        <v>0.49070000000000003</v>
      </c>
      <c r="F33" s="4">
        <v>12427</v>
      </c>
      <c r="G33" s="4">
        <v>6069</v>
      </c>
      <c r="H33" s="4">
        <v>155</v>
      </c>
      <c r="I33" s="4">
        <v>2034</v>
      </c>
      <c r="J33" s="4">
        <v>3769</v>
      </c>
      <c r="K33" s="4">
        <v>37</v>
      </c>
      <c r="L33" s="4">
        <v>74</v>
      </c>
      <c r="M33">
        <f t="shared" si="1"/>
        <v>0.33514582303509638</v>
      </c>
      <c r="N33">
        <f t="shared" si="2"/>
        <v>0.62102488054045146</v>
      </c>
      <c r="O33">
        <f t="shared" si="3"/>
        <v>6.0965562695666506E-3</v>
      </c>
      <c r="P33">
        <f t="shared" si="4"/>
        <v>2.5539627615752184E-2</v>
      </c>
      <c r="Q33">
        <f t="shared" si="5"/>
        <v>0.47741935483870968</v>
      </c>
      <c r="R33">
        <f t="shared" si="6"/>
        <v>0.62102488054045146</v>
      </c>
      <c r="U33">
        <f t="shared" si="7"/>
        <v>3</v>
      </c>
      <c r="X33">
        <f t="shared" si="9"/>
        <v>3</v>
      </c>
      <c r="Y33" t="str">
        <f t="shared" si="10"/>
        <v>TOT</v>
      </c>
    </row>
    <row r="34" spans="1:25" x14ac:dyDescent="0.3">
      <c r="B34" s="4"/>
      <c r="M34" t="str">
        <f t="shared" si="1"/>
        <v/>
      </c>
      <c r="N34" t="str">
        <f t="shared" si="2"/>
        <v/>
      </c>
      <c r="O34" t="str">
        <f t="shared" si="3"/>
        <v/>
      </c>
      <c r="P34" t="str">
        <f t="shared" si="4"/>
        <v/>
      </c>
      <c r="Q34" t="str">
        <f t="shared" si="5"/>
        <v/>
      </c>
      <c r="R34" t="str">
        <f t="shared" si="6"/>
        <v/>
      </c>
      <c r="U34" t="str">
        <f t="shared" si="7"/>
        <v/>
      </c>
      <c r="X34" t="str">
        <f t="shared" si="9"/>
        <v/>
      </c>
      <c r="Y34" t="str">
        <f t="shared" si="10"/>
        <v/>
      </c>
    </row>
    <row r="35" spans="1:25" x14ac:dyDescent="0.3">
      <c r="A35" t="s">
        <v>156</v>
      </c>
      <c r="B35" s="4" t="s">
        <v>137</v>
      </c>
      <c r="C35" s="4">
        <v>2713</v>
      </c>
      <c r="D35" s="4">
        <v>971</v>
      </c>
      <c r="E35" s="6">
        <v>0.3579</v>
      </c>
      <c r="F35" s="4">
        <v>2713</v>
      </c>
      <c r="G35" s="4">
        <v>966</v>
      </c>
      <c r="H35" s="4">
        <v>23</v>
      </c>
      <c r="I35" s="4">
        <v>377</v>
      </c>
      <c r="J35" s="4">
        <v>543</v>
      </c>
      <c r="K35" s="4">
        <v>4</v>
      </c>
      <c r="L35" s="4">
        <v>19</v>
      </c>
      <c r="M35">
        <f t="shared" si="1"/>
        <v>0.39026915113871635</v>
      </c>
      <c r="N35">
        <f t="shared" si="2"/>
        <v>0.56211180124223603</v>
      </c>
      <c r="O35">
        <f t="shared" si="3"/>
        <v>4.140786749482402E-3</v>
      </c>
      <c r="P35">
        <f t="shared" si="4"/>
        <v>2.3809523809523808E-2</v>
      </c>
      <c r="Q35">
        <f t="shared" si="5"/>
        <v>0.82608695652173914</v>
      </c>
      <c r="R35">
        <f t="shared" si="6"/>
        <v>0.56211180124223603</v>
      </c>
      <c r="U35" t="str">
        <f t="shared" si="7"/>
        <v>04-446</v>
      </c>
      <c r="V35" t="s">
        <v>1693</v>
      </c>
      <c r="X35">
        <f t="shared" si="9"/>
        <v>4</v>
      </c>
      <c r="Y35" t="str">
        <f t="shared" si="10"/>
        <v>ED</v>
      </c>
    </row>
    <row r="36" spans="1:25" x14ac:dyDescent="0.3">
      <c r="A36" t="s">
        <v>157</v>
      </c>
      <c r="B36" s="4" t="s">
        <v>138</v>
      </c>
      <c r="C36" s="4">
        <v>531</v>
      </c>
      <c r="D36" s="4">
        <v>209</v>
      </c>
      <c r="E36" s="6">
        <v>0.39360000000000001</v>
      </c>
      <c r="F36" s="4">
        <v>531</v>
      </c>
      <c r="G36" s="4">
        <v>208</v>
      </c>
      <c r="H36" s="4">
        <v>12</v>
      </c>
      <c r="I36" s="4">
        <v>81</v>
      </c>
      <c r="J36" s="4">
        <v>110</v>
      </c>
      <c r="K36" s="4">
        <v>3</v>
      </c>
      <c r="L36" s="4">
        <v>2</v>
      </c>
      <c r="M36">
        <f t="shared" si="1"/>
        <v>0.38942307692307693</v>
      </c>
      <c r="N36">
        <f t="shared" si="2"/>
        <v>0.52884615384615385</v>
      </c>
      <c r="O36">
        <f t="shared" si="3"/>
        <v>1.4423076923076924E-2</v>
      </c>
      <c r="P36">
        <f t="shared" si="4"/>
        <v>5.7692307692307696E-2</v>
      </c>
      <c r="Q36">
        <f t="shared" si="5"/>
        <v>0.16666666666666666</v>
      </c>
      <c r="R36">
        <f t="shared" si="6"/>
        <v>0.52884615384615385</v>
      </c>
      <c r="U36" t="str">
        <f t="shared" si="7"/>
        <v>04-455</v>
      </c>
      <c r="V36" t="s">
        <v>1693</v>
      </c>
      <c r="X36">
        <f t="shared" si="9"/>
        <v>4</v>
      </c>
      <c r="Y36" t="str">
        <f t="shared" si="10"/>
        <v>ED</v>
      </c>
    </row>
    <row r="37" spans="1:25" x14ac:dyDescent="0.3">
      <c r="A37" t="s">
        <v>158</v>
      </c>
      <c r="B37" s="4" t="s">
        <v>139</v>
      </c>
      <c r="C37" s="4">
        <v>1161</v>
      </c>
      <c r="D37" s="4">
        <v>341</v>
      </c>
      <c r="E37" s="6">
        <v>0.29370000000000002</v>
      </c>
      <c r="F37" s="4">
        <v>1161</v>
      </c>
      <c r="G37" s="4">
        <v>332</v>
      </c>
      <c r="H37" s="4">
        <v>11</v>
      </c>
      <c r="I37" s="4">
        <v>150</v>
      </c>
      <c r="J37" s="4">
        <v>161</v>
      </c>
      <c r="K37" s="4">
        <v>5</v>
      </c>
      <c r="L37" s="4">
        <v>5</v>
      </c>
      <c r="M37">
        <f t="shared" si="1"/>
        <v>0.45180722891566266</v>
      </c>
      <c r="N37">
        <f t="shared" si="2"/>
        <v>0.48493975903614456</v>
      </c>
      <c r="O37">
        <f t="shared" si="3"/>
        <v>1.5060240963855422E-2</v>
      </c>
      <c r="P37">
        <f t="shared" si="4"/>
        <v>3.313253012048193E-2</v>
      </c>
      <c r="Q37">
        <f t="shared" si="5"/>
        <v>0.45454545454545453</v>
      </c>
      <c r="R37">
        <f t="shared" si="6"/>
        <v>0.48493975903614456</v>
      </c>
      <c r="U37" t="str">
        <f t="shared" si="7"/>
        <v>04-465</v>
      </c>
      <c r="V37" t="s">
        <v>1693</v>
      </c>
      <c r="X37">
        <f t="shared" si="9"/>
        <v>4</v>
      </c>
      <c r="Y37" t="str">
        <f t="shared" si="10"/>
        <v>ED</v>
      </c>
    </row>
    <row r="38" spans="1:25" x14ac:dyDescent="0.3">
      <c r="A38" t="s">
        <v>159</v>
      </c>
      <c r="B38" s="4" t="s">
        <v>140</v>
      </c>
      <c r="C38" s="4">
        <v>1329</v>
      </c>
      <c r="D38" s="4">
        <v>506</v>
      </c>
      <c r="E38" s="6">
        <v>0.38069999999999998</v>
      </c>
      <c r="F38" s="4">
        <v>1329</v>
      </c>
      <c r="G38" s="4">
        <v>504</v>
      </c>
      <c r="H38" s="4">
        <v>15</v>
      </c>
      <c r="I38" s="4">
        <v>228</v>
      </c>
      <c r="J38" s="4">
        <v>254</v>
      </c>
      <c r="K38" s="4">
        <v>5</v>
      </c>
      <c r="L38" s="4">
        <v>2</v>
      </c>
      <c r="M38">
        <f t="shared" si="1"/>
        <v>0.45238095238095238</v>
      </c>
      <c r="N38">
        <f t="shared" si="2"/>
        <v>0.50396825396825395</v>
      </c>
      <c r="O38">
        <f t="shared" si="3"/>
        <v>9.9206349206349201E-3</v>
      </c>
      <c r="P38">
        <f t="shared" si="4"/>
        <v>2.976190476190476E-2</v>
      </c>
      <c r="Q38">
        <f t="shared" si="5"/>
        <v>0.13333333333333333</v>
      </c>
      <c r="R38">
        <f t="shared" si="6"/>
        <v>0.50396825396825395</v>
      </c>
      <c r="U38" t="str">
        <f t="shared" si="7"/>
        <v>04-470</v>
      </c>
      <c r="V38" t="s">
        <v>1693</v>
      </c>
      <c r="X38">
        <f t="shared" si="9"/>
        <v>4</v>
      </c>
      <c r="Y38" t="str">
        <f t="shared" si="10"/>
        <v>ED</v>
      </c>
    </row>
    <row r="39" spans="1:25" x14ac:dyDescent="0.3">
      <c r="A39" t="s">
        <v>160</v>
      </c>
      <c r="B39" s="4" t="s">
        <v>141</v>
      </c>
      <c r="C39" s="4">
        <v>745</v>
      </c>
      <c r="D39" s="4">
        <v>308</v>
      </c>
      <c r="E39" s="6">
        <v>0.41339999999999999</v>
      </c>
      <c r="F39" s="4">
        <v>745</v>
      </c>
      <c r="G39" s="4">
        <v>304</v>
      </c>
      <c r="H39" s="4">
        <v>14</v>
      </c>
      <c r="I39" s="4">
        <v>126</v>
      </c>
      <c r="J39" s="4">
        <v>162</v>
      </c>
      <c r="K39" s="4">
        <v>2</v>
      </c>
      <c r="L39" s="4">
        <v>0</v>
      </c>
      <c r="M39">
        <f t="shared" si="1"/>
        <v>0.41447368421052633</v>
      </c>
      <c r="N39">
        <f t="shared" si="2"/>
        <v>0.53289473684210531</v>
      </c>
      <c r="O39">
        <f t="shared" si="3"/>
        <v>6.5789473684210523E-3</v>
      </c>
      <c r="P39">
        <f t="shared" si="4"/>
        <v>4.6052631578947366E-2</v>
      </c>
      <c r="Q39">
        <f t="shared" si="5"/>
        <v>0</v>
      </c>
      <c r="R39">
        <f t="shared" si="6"/>
        <v>0.53289473684210531</v>
      </c>
      <c r="U39" t="str">
        <f t="shared" si="7"/>
        <v>04-475</v>
      </c>
      <c r="V39" t="s">
        <v>1693</v>
      </c>
      <c r="X39">
        <f t="shared" si="9"/>
        <v>4</v>
      </c>
      <c r="Y39" t="str">
        <f t="shared" si="10"/>
        <v>ED</v>
      </c>
    </row>
    <row r="40" spans="1:25" x14ac:dyDescent="0.3">
      <c r="A40" t="s">
        <v>161</v>
      </c>
      <c r="B40" s="4" t="s">
        <v>142</v>
      </c>
      <c r="C40" s="4">
        <v>2090</v>
      </c>
      <c r="D40" s="4">
        <v>829</v>
      </c>
      <c r="E40" s="6">
        <v>0.3967</v>
      </c>
      <c r="F40" s="4">
        <v>2090</v>
      </c>
      <c r="G40" s="4">
        <v>825</v>
      </c>
      <c r="H40" s="4">
        <v>24</v>
      </c>
      <c r="I40" s="4">
        <v>290</v>
      </c>
      <c r="J40" s="4">
        <v>496</v>
      </c>
      <c r="K40" s="4">
        <v>7</v>
      </c>
      <c r="L40" s="4">
        <v>8</v>
      </c>
      <c r="M40">
        <f t="shared" si="1"/>
        <v>0.3515151515151515</v>
      </c>
      <c r="N40">
        <f t="shared" si="2"/>
        <v>0.6012121212121212</v>
      </c>
      <c r="O40">
        <f t="shared" si="3"/>
        <v>8.4848484848484857E-3</v>
      </c>
      <c r="P40">
        <f t="shared" si="4"/>
        <v>2.9090909090909091E-2</v>
      </c>
      <c r="Q40">
        <f t="shared" si="5"/>
        <v>0.33333333333333331</v>
      </c>
      <c r="R40">
        <f t="shared" si="6"/>
        <v>0.6012121212121212</v>
      </c>
      <c r="U40" t="str">
        <f t="shared" si="7"/>
        <v>04-480</v>
      </c>
      <c r="V40" t="s">
        <v>1693</v>
      </c>
      <c r="X40">
        <f t="shared" si="9"/>
        <v>4</v>
      </c>
      <c r="Y40" t="str">
        <f t="shared" si="10"/>
        <v>ED</v>
      </c>
    </row>
    <row r="41" spans="1:25" x14ac:dyDescent="0.3">
      <c r="A41" t="s">
        <v>162</v>
      </c>
      <c r="B41" s="4" t="s">
        <v>143</v>
      </c>
      <c r="C41" s="4">
        <v>1306</v>
      </c>
      <c r="D41" s="4">
        <v>368</v>
      </c>
      <c r="E41" s="6">
        <v>0.28179999999999999</v>
      </c>
      <c r="F41" s="4">
        <v>1306</v>
      </c>
      <c r="G41" s="4">
        <v>365</v>
      </c>
      <c r="H41" s="4">
        <v>11</v>
      </c>
      <c r="I41" s="4">
        <v>162</v>
      </c>
      <c r="J41" s="4">
        <v>183</v>
      </c>
      <c r="K41" s="4">
        <v>3</v>
      </c>
      <c r="L41" s="4">
        <v>6</v>
      </c>
      <c r="M41">
        <f t="shared" si="1"/>
        <v>0.44383561643835617</v>
      </c>
      <c r="N41">
        <f t="shared" si="2"/>
        <v>0.50136986301369868</v>
      </c>
      <c r="O41">
        <f t="shared" si="3"/>
        <v>8.21917808219178E-3</v>
      </c>
      <c r="P41">
        <f t="shared" si="4"/>
        <v>3.0136986301369864E-2</v>
      </c>
      <c r="Q41">
        <f t="shared" si="5"/>
        <v>0.54545454545454541</v>
      </c>
      <c r="R41">
        <f t="shared" si="6"/>
        <v>0.50136986301369868</v>
      </c>
      <c r="U41" t="str">
        <f t="shared" si="7"/>
        <v>04-485</v>
      </c>
      <c r="V41" t="s">
        <v>1693</v>
      </c>
      <c r="X41">
        <f t="shared" si="9"/>
        <v>4</v>
      </c>
      <c r="Y41" t="str">
        <f t="shared" si="10"/>
        <v>ED</v>
      </c>
    </row>
    <row r="42" spans="1:25" x14ac:dyDescent="0.3">
      <c r="A42" t="s">
        <v>163</v>
      </c>
      <c r="B42" s="4" t="s">
        <v>144</v>
      </c>
      <c r="C42" s="4">
        <v>1830</v>
      </c>
      <c r="D42" s="4">
        <v>546</v>
      </c>
      <c r="E42" s="6">
        <v>0.2984</v>
      </c>
      <c r="F42" s="4">
        <v>1830</v>
      </c>
      <c r="G42" s="4">
        <v>546</v>
      </c>
      <c r="H42" s="4">
        <v>19</v>
      </c>
      <c r="I42" s="4">
        <v>272</v>
      </c>
      <c r="J42" s="4">
        <v>244</v>
      </c>
      <c r="K42" s="4">
        <v>7</v>
      </c>
      <c r="L42" s="4">
        <v>4</v>
      </c>
      <c r="M42">
        <f t="shared" si="1"/>
        <v>0.49816849816849818</v>
      </c>
      <c r="N42">
        <f t="shared" si="2"/>
        <v>0.44688644688644691</v>
      </c>
      <c r="O42">
        <f t="shared" si="3"/>
        <v>1.282051282051282E-2</v>
      </c>
      <c r="P42">
        <f t="shared" si="4"/>
        <v>3.47985347985348E-2</v>
      </c>
      <c r="Q42">
        <f t="shared" si="5"/>
        <v>0.21052631578947367</v>
      </c>
      <c r="R42">
        <f t="shared" si="6"/>
        <v>2.4981684981684982</v>
      </c>
      <c r="U42" t="str">
        <f t="shared" si="7"/>
        <v>04-490</v>
      </c>
      <c r="V42" t="s">
        <v>1693</v>
      </c>
      <c r="X42">
        <f t="shared" si="9"/>
        <v>4</v>
      </c>
      <c r="Y42" t="str">
        <f t="shared" si="10"/>
        <v>ED</v>
      </c>
    </row>
    <row r="43" spans="1:25" x14ac:dyDescent="0.3">
      <c r="A43" t="s">
        <v>164</v>
      </c>
      <c r="B43" s="4" t="s">
        <v>145</v>
      </c>
      <c r="C43" s="4">
        <v>846</v>
      </c>
      <c r="D43" s="4">
        <v>221</v>
      </c>
      <c r="E43" s="6">
        <v>0.26119999999999999</v>
      </c>
      <c r="F43" s="4">
        <v>846</v>
      </c>
      <c r="G43" s="4">
        <v>220</v>
      </c>
      <c r="H43" s="4">
        <v>5</v>
      </c>
      <c r="I43" s="4">
        <v>78</v>
      </c>
      <c r="J43" s="4">
        <v>129</v>
      </c>
      <c r="K43" s="4">
        <v>5</v>
      </c>
      <c r="L43" s="4">
        <v>3</v>
      </c>
      <c r="M43">
        <f t="shared" si="1"/>
        <v>0.35454545454545455</v>
      </c>
      <c r="N43">
        <f t="shared" si="2"/>
        <v>0.58636363636363631</v>
      </c>
      <c r="O43">
        <f t="shared" si="3"/>
        <v>2.2727272727272728E-2</v>
      </c>
      <c r="P43">
        <f t="shared" si="4"/>
        <v>2.2727272727272728E-2</v>
      </c>
      <c r="Q43">
        <f t="shared" si="5"/>
        <v>0.6</v>
      </c>
      <c r="R43">
        <f t="shared" si="6"/>
        <v>0.58636363636363631</v>
      </c>
      <c r="U43" t="str">
        <f t="shared" si="7"/>
        <v>04-495</v>
      </c>
      <c r="V43" t="s">
        <v>1693</v>
      </c>
      <c r="X43">
        <f t="shared" si="9"/>
        <v>4</v>
      </c>
      <c r="Y43" t="str">
        <f t="shared" si="10"/>
        <v>ED</v>
      </c>
    </row>
    <row r="44" spans="1:25" x14ac:dyDescent="0.3">
      <c r="A44" t="s">
        <v>165</v>
      </c>
      <c r="B44" s="4" t="s">
        <v>146</v>
      </c>
      <c r="C44" s="4">
        <v>521</v>
      </c>
      <c r="D44" s="4">
        <v>187</v>
      </c>
      <c r="E44" s="6">
        <v>0.3589</v>
      </c>
      <c r="F44" s="4">
        <v>521</v>
      </c>
      <c r="G44" s="4">
        <v>184</v>
      </c>
      <c r="H44" s="4">
        <v>9</v>
      </c>
      <c r="I44" s="4">
        <v>45</v>
      </c>
      <c r="J44" s="4">
        <v>127</v>
      </c>
      <c r="K44" s="4">
        <v>0</v>
      </c>
      <c r="L44" s="4">
        <v>3</v>
      </c>
      <c r="M44">
        <f t="shared" si="1"/>
        <v>0.24456521739130435</v>
      </c>
      <c r="N44">
        <f t="shared" si="2"/>
        <v>0.69021739130434778</v>
      </c>
      <c r="O44">
        <f t="shared" si="3"/>
        <v>0</v>
      </c>
      <c r="P44">
        <f t="shared" si="4"/>
        <v>4.8913043478260872E-2</v>
      </c>
      <c r="Q44">
        <f t="shared" si="5"/>
        <v>0.33333333333333331</v>
      </c>
      <c r="R44">
        <f t="shared" si="6"/>
        <v>0.69021739130434778</v>
      </c>
      <c r="U44" t="str">
        <f t="shared" si="7"/>
        <v>04-499</v>
      </c>
      <c r="V44" t="s">
        <v>1693</v>
      </c>
      <c r="X44">
        <f t="shared" si="9"/>
        <v>4</v>
      </c>
      <c r="Y44" t="str">
        <f t="shared" si="10"/>
        <v>ED</v>
      </c>
    </row>
    <row r="45" spans="1:25" x14ac:dyDescent="0.3">
      <c r="A45" t="s">
        <v>1600</v>
      </c>
      <c r="B45" s="4" t="s">
        <v>147</v>
      </c>
      <c r="C45" s="4">
        <v>0</v>
      </c>
      <c r="D45" s="4">
        <v>1031</v>
      </c>
      <c r="E45" s="4" t="s">
        <v>33</v>
      </c>
      <c r="F45" s="4">
        <v>0</v>
      </c>
      <c r="G45" s="4">
        <v>1022</v>
      </c>
      <c r="H45" s="4">
        <v>26</v>
      </c>
      <c r="I45" s="4">
        <v>392</v>
      </c>
      <c r="J45" s="4">
        <v>590</v>
      </c>
      <c r="K45" s="4">
        <v>5</v>
      </c>
      <c r="L45" s="4">
        <v>9</v>
      </c>
      <c r="M45">
        <f t="shared" si="1"/>
        <v>0.38356164383561642</v>
      </c>
      <c r="N45">
        <f t="shared" si="2"/>
        <v>0.5772994129158513</v>
      </c>
      <c r="O45">
        <f t="shared" si="3"/>
        <v>4.8923679060665359E-3</v>
      </c>
      <c r="P45">
        <f t="shared" si="4"/>
        <v>2.5440313111545987E-2</v>
      </c>
      <c r="Q45">
        <f t="shared" si="5"/>
        <v>0.34615384615384615</v>
      </c>
      <c r="R45">
        <f t="shared" si="6"/>
        <v>0.5772994129158513</v>
      </c>
      <c r="U45" t="str">
        <f t="shared" si="7"/>
        <v/>
      </c>
      <c r="X45">
        <f t="shared" si="9"/>
        <v>4</v>
      </c>
      <c r="Y45" t="str">
        <f t="shared" si="10"/>
        <v>ABS</v>
      </c>
    </row>
    <row r="46" spans="1:25" x14ac:dyDescent="0.3">
      <c r="A46" t="s">
        <v>1601</v>
      </c>
      <c r="B46" s="4" t="s">
        <v>153</v>
      </c>
      <c r="C46" s="4">
        <v>0</v>
      </c>
      <c r="D46" s="4">
        <v>541</v>
      </c>
      <c r="E46" s="4" t="s">
        <v>33</v>
      </c>
      <c r="F46" s="4">
        <v>0</v>
      </c>
      <c r="G46" s="4">
        <v>537</v>
      </c>
      <c r="H46" s="4">
        <v>20</v>
      </c>
      <c r="I46" s="4">
        <v>237</v>
      </c>
      <c r="J46" s="4">
        <v>265</v>
      </c>
      <c r="K46" s="4">
        <v>7</v>
      </c>
      <c r="L46" s="4">
        <v>8</v>
      </c>
      <c r="M46">
        <f t="shared" si="1"/>
        <v>0.44134078212290501</v>
      </c>
      <c r="N46">
        <f t="shared" si="2"/>
        <v>0.4934823091247672</v>
      </c>
      <c r="O46">
        <f t="shared" si="3"/>
        <v>1.3035381750465549E-2</v>
      </c>
      <c r="P46">
        <f t="shared" si="4"/>
        <v>3.7243947858473E-2</v>
      </c>
      <c r="Q46">
        <f t="shared" si="5"/>
        <v>0.4</v>
      </c>
      <c r="R46">
        <f t="shared" si="6"/>
        <v>0.4934823091247672</v>
      </c>
      <c r="U46" t="str">
        <f t="shared" si="7"/>
        <v/>
      </c>
      <c r="X46">
        <f t="shared" si="9"/>
        <v>4</v>
      </c>
      <c r="Y46" t="str">
        <f t="shared" si="10"/>
        <v>QUE</v>
      </c>
    </row>
    <row r="47" spans="1:25" x14ac:dyDescent="0.3">
      <c r="A47" t="s">
        <v>1602</v>
      </c>
      <c r="B47" s="4" t="s">
        <v>154</v>
      </c>
      <c r="C47" s="4">
        <v>0</v>
      </c>
      <c r="D47" s="4">
        <v>777</v>
      </c>
      <c r="E47" s="4" t="s">
        <v>33</v>
      </c>
      <c r="F47" s="4">
        <v>0</v>
      </c>
      <c r="G47" s="4">
        <v>774</v>
      </c>
      <c r="H47" s="4">
        <v>16</v>
      </c>
      <c r="I47" s="4">
        <v>426</v>
      </c>
      <c r="J47" s="4">
        <v>322</v>
      </c>
      <c r="K47" s="4">
        <v>7</v>
      </c>
      <c r="L47" s="4">
        <v>3</v>
      </c>
      <c r="M47">
        <f t="shared" si="1"/>
        <v>0.55038759689922478</v>
      </c>
      <c r="N47">
        <f t="shared" si="2"/>
        <v>0.41602067183462532</v>
      </c>
      <c r="O47">
        <f t="shared" si="3"/>
        <v>9.0439276485788107E-3</v>
      </c>
      <c r="P47">
        <f t="shared" si="4"/>
        <v>2.0671834625322998E-2</v>
      </c>
      <c r="Q47">
        <f t="shared" si="5"/>
        <v>0.1875</v>
      </c>
      <c r="R47">
        <f t="shared" si="6"/>
        <v>2.5503875968992249</v>
      </c>
      <c r="U47" t="str">
        <f t="shared" si="7"/>
        <v/>
      </c>
      <c r="X47">
        <f t="shared" si="9"/>
        <v>4</v>
      </c>
      <c r="Y47" t="str">
        <f t="shared" si="10"/>
        <v>EV</v>
      </c>
    </row>
    <row r="48" spans="1:25" x14ac:dyDescent="0.3">
      <c r="A48">
        <v>4</v>
      </c>
      <c r="B48" s="4" t="s">
        <v>155</v>
      </c>
      <c r="C48" s="4">
        <v>13072</v>
      </c>
      <c r="D48" s="4">
        <v>6835</v>
      </c>
      <c r="E48" s="6">
        <v>0.52290000000000003</v>
      </c>
      <c r="F48" s="4">
        <v>13072</v>
      </c>
      <c r="G48" s="4">
        <v>6787</v>
      </c>
      <c r="H48" s="4">
        <v>205</v>
      </c>
      <c r="I48" s="4">
        <v>2864</v>
      </c>
      <c r="J48" s="4">
        <v>3586</v>
      </c>
      <c r="K48" s="4">
        <v>60</v>
      </c>
      <c r="L48" s="4">
        <v>72</v>
      </c>
      <c r="M48">
        <f t="shared" si="1"/>
        <v>0.42198320318255489</v>
      </c>
      <c r="N48">
        <f t="shared" si="2"/>
        <v>0.52836304700162073</v>
      </c>
      <c r="O48">
        <f t="shared" si="3"/>
        <v>8.8404302342714007E-3</v>
      </c>
      <c r="P48">
        <f t="shared" si="4"/>
        <v>3.0204803300427286E-2</v>
      </c>
      <c r="Q48">
        <f t="shared" si="5"/>
        <v>0.35121951219512193</v>
      </c>
      <c r="R48">
        <f t="shared" si="6"/>
        <v>0.52836304700162073</v>
      </c>
      <c r="U48">
        <f t="shared" si="7"/>
        <v>4</v>
      </c>
      <c r="X48">
        <f t="shared" si="9"/>
        <v>4</v>
      </c>
      <c r="Y48" t="str">
        <f t="shared" si="10"/>
        <v>TOT</v>
      </c>
    </row>
    <row r="49" spans="1:25" x14ac:dyDescent="0.3">
      <c r="B49" s="6"/>
      <c r="M49" t="str">
        <f t="shared" si="1"/>
        <v/>
      </c>
      <c r="N49" t="str">
        <f t="shared" si="2"/>
        <v/>
      </c>
      <c r="O49" t="str">
        <f t="shared" si="3"/>
        <v/>
      </c>
      <c r="P49" t="str">
        <f t="shared" si="4"/>
        <v/>
      </c>
      <c r="Q49" t="str">
        <f t="shared" si="5"/>
        <v/>
      </c>
      <c r="R49" t="str">
        <f t="shared" si="6"/>
        <v/>
      </c>
      <c r="U49" t="str">
        <f t="shared" si="7"/>
        <v/>
      </c>
      <c r="X49" t="str">
        <f t="shared" si="9"/>
        <v/>
      </c>
      <c r="Y49" t="str">
        <f t="shared" si="10"/>
        <v/>
      </c>
    </row>
    <row r="50" spans="1:25" x14ac:dyDescent="0.3">
      <c r="A50" t="s">
        <v>193</v>
      </c>
      <c r="B50" s="4" t="s">
        <v>187</v>
      </c>
      <c r="C50" s="4">
        <v>559</v>
      </c>
      <c r="D50" s="4">
        <v>168</v>
      </c>
      <c r="E50" s="6">
        <v>0.30049999999999999</v>
      </c>
      <c r="F50" s="4">
        <v>559</v>
      </c>
      <c r="G50" s="4">
        <v>168</v>
      </c>
      <c r="H50" s="4">
        <v>5</v>
      </c>
      <c r="I50" s="4">
        <v>44</v>
      </c>
      <c r="J50" s="4">
        <v>116</v>
      </c>
      <c r="K50" s="4">
        <v>3</v>
      </c>
      <c r="L50" s="4">
        <v>0</v>
      </c>
      <c r="M50">
        <f t="shared" si="1"/>
        <v>0.26190476190476192</v>
      </c>
      <c r="N50">
        <f t="shared" si="2"/>
        <v>0.69047619047619047</v>
      </c>
      <c r="O50">
        <f t="shared" si="3"/>
        <v>1.7857142857142856E-2</v>
      </c>
      <c r="P50">
        <f t="shared" si="4"/>
        <v>2.976190476190476E-2</v>
      </c>
      <c r="Q50">
        <f t="shared" si="5"/>
        <v>0</v>
      </c>
      <c r="R50">
        <f t="shared" si="6"/>
        <v>0.69047619047619047</v>
      </c>
      <c r="U50" t="str">
        <f t="shared" si="7"/>
        <v>05-580</v>
      </c>
      <c r="V50" t="s">
        <v>1693</v>
      </c>
      <c r="X50">
        <f t="shared" si="9"/>
        <v>5</v>
      </c>
      <c r="Y50" t="str">
        <f t="shared" si="10"/>
        <v>ED</v>
      </c>
    </row>
    <row r="51" spans="1:25" x14ac:dyDescent="0.3">
      <c r="A51" t="s">
        <v>194</v>
      </c>
      <c r="B51" s="4" t="s">
        <v>168</v>
      </c>
      <c r="C51" s="4">
        <v>4075</v>
      </c>
      <c r="D51" s="4">
        <v>1857</v>
      </c>
      <c r="E51" s="6">
        <v>0.45569999999999999</v>
      </c>
      <c r="F51" s="4">
        <v>4075</v>
      </c>
      <c r="G51" s="4">
        <v>1852</v>
      </c>
      <c r="H51" s="4">
        <v>58</v>
      </c>
      <c r="I51" s="4">
        <v>828</v>
      </c>
      <c r="J51" s="4">
        <v>917</v>
      </c>
      <c r="K51" s="4">
        <v>27</v>
      </c>
      <c r="L51" s="4">
        <v>22</v>
      </c>
      <c r="M51">
        <f t="shared" si="1"/>
        <v>0.44708423326133911</v>
      </c>
      <c r="N51">
        <f t="shared" si="2"/>
        <v>0.49514038876889849</v>
      </c>
      <c r="O51">
        <f t="shared" si="3"/>
        <v>1.4578833693304536E-2</v>
      </c>
      <c r="P51">
        <f t="shared" si="4"/>
        <v>3.1317494600431962E-2</v>
      </c>
      <c r="Q51">
        <f t="shared" si="5"/>
        <v>0.37931034482758619</v>
      </c>
      <c r="R51">
        <f t="shared" si="6"/>
        <v>0.49514038876889849</v>
      </c>
      <c r="U51" t="str">
        <f t="shared" si="7"/>
        <v>05-582</v>
      </c>
      <c r="V51" t="s">
        <v>1693</v>
      </c>
      <c r="X51">
        <f t="shared" si="9"/>
        <v>5</v>
      </c>
      <c r="Y51" t="str">
        <f t="shared" si="10"/>
        <v>ED</v>
      </c>
    </row>
    <row r="52" spans="1:25" x14ac:dyDescent="0.3">
      <c r="A52" t="s">
        <v>195</v>
      </c>
      <c r="B52" s="4" t="s">
        <v>169</v>
      </c>
      <c r="C52" s="4">
        <v>1299</v>
      </c>
      <c r="D52" s="4">
        <v>589</v>
      </c>
      <c r="E52" s="6">
        <v>0.45340000000000003</v>
      </c>
      <c r="F52" s="4">
        <v>1299</v>
      </c>
      <c r="G52" s="4">
        <v>589</v>
      </c>
      <c r="H52" s="4">
        <v>19</v>
      </c>
      <c r="I52" s="4">
        <v>325</v>
      </c>
      <c r="J52" s="4">
        <v>228</v>
      </c>
      <c r="K52" s="4">
        <v>10</v>
      </c>
      <c r="L52" s="4">
        <v>7</v>
      </c>
      <c r="M52">
        <f t="shared" si="1"/>
        <v>0.55178268251273344</v>
      </c>
      <c r="N52">
        <f t="shared" si="2"/>
        <v>0.38709677419354838</v>
      </c>
      <c r="O52">
        <f t="shared" si="3"/>
        <v>1.6977928692699491E-2</v>
      </c>
      <c r="P52">
        <f t="shared" si="4"/>
        <v>3.2258064516129031E-2</v>
      </c>
      <c r="Q52">
        <f t="shared" si="5"/>
        <v>0.36842105263157893</v>
      </c>
      <c r="R52">
        <f t="shared" si="6"/>
        <v>2.5517826825127337</v>
      </c>
      <c r="U52" t="str">
        <f t="shared" si="7"/>
        <v>05-584</v>
      </c>
      <c r="V52" t="s">
        <v>1693</v>
      </c>
      <c r="X52">
        <f t="shared" si="9"/>
        <v>5</v>
      </c>
      <c r="Y52" t="str">
        <f t="shared" si="10"/>
        <v>ED</v>
      </c>
    </row>
    <row r="53" spans="1:25" x14ac:dyDescent="0.3">
      <c r="A53" t="s">
        <v>196</v>
      </c>
      <c r="B53" s="4" t="s">
        <v>188</v>
      </c>
      <c r="C53" s="4">
        <v>1974</v>
      </c>
      <c r="D53" s="4">
        <v>738</v>
      </c>
      <c r="E53" s="6">
        <v>0.37390000000000001</v>
      </c>
      <c r="F53" s="4">
        <v>1974</v>
      </c>
      <c r="G53" s="4">
        <v>734</v>
      </c>
      <c r="H53" s="4">
        <v>16</v>
      </c>
      <c r="I53" s="4">
        <v>328</v>
      </c>
      <c r="J53" s="4">
        <v>371</v>
      </c>
      <c r="K53" s="4">
        <v>8</v>
      </c>
      <c r="L53" s="4">
        <v>11</v>
      </c>
      <c r="M53">
        <f t="shared" si="1"/>
        <v>0.44686648501362397</v>
      </c>
      <c r="N53">
        <f t="shared" si="2"/>
        <v>0.50544959128065392</v>
      </c>
      <c r="O53">
        <f t="shared" si="3"/>
        <v>1.0899182561307902E-2</v>
      </c>
      <c r="P53">
        <f t="shared" si="4"/>
        <v>2.1798365122615803E-2</v>
      </c>
      <c r="Q53">
        <f t="shared" si="5"/>
        <v>0.6875</v>
      </c>
      <c r="R53">
        <f t="shared" si="6"/>
        <v>0.50544959128065392</v>
      </c>
      <c r="U53" t="str">
        <f t="shared" si="7"/>
        <v>05-586</v>
      </c>
      <c r="V53" t="s">
        <v>1693</v>
      </c>
      <c r="X53">
        <f t="shared" si="9"/>
        <v>5</v>
      </c>
      <c r="Y53" t="str">
        <f t="shared" si="10"/>
        <v>ED</v>
      </c>
    </row>
    <row r="54" spans="1:25" x14ac:dyDescent="0.3">
      <c r="A54" t="s">
        <v>197</v>
      </c>
      <c r="B54" s="4" t="s">
        <v>171</v>
      </c>
      <c r="C54" s="4">
        <v>556</v>
      </c>
      <c r="D54" s="4">
        <v>240</v>
      </c>
      <c r="E54" s="6">
        <v>0.43169999999999997</v>
      </c>
      <c r="F54" s="4">
        <v>556</v>
      </c>
      <c r="G54" s="4">
        <v>239</v>
      </c>
      <c r="H54" s="4">
        <v>6</v>
      </c>
      <c r="I54" s="4">
        <v>89</v>
      </c>
      <c r="J54" s="4">
        <v>140</v>
      </c>
      <c r="K54" s="4">
        <v>1</v>
      </c>
      <c r="L54" s="4">
        <v>3</v>
      </c>
      <c r="M54">
        <f t="shared" si="1"/>
        <v>0.3723849372384937</v>
      </c>
      <c r="N54">
        <f t="shared" si="2"/>
        <v>0.58577405857740583</v>
      </c>
      <c r="O54">
        <f t="shared" si="3"/>
        <v>4.1841004184100415E-3</v>
      </c>
      <c r="P54">
        <f t="shared" si="4"/>
        <v>2.5104602510460251E-2</v>
      </c>
      <c r="Q54">
        <f t="shared" si="5"/>
        <v>0.5</v>
      </c>
      <c r="R54">
        <f t="shared" si="6"/>
        <v>0.58577405857740583</v>
      </c>
      <c r="U54" t="str">
        <f t="shared" si="7"/>
        <v>05-588</v>
      </c>
      <c r="V54" t="s">
        <v>1693</v>
      </c>
      <c r="X54">
        <f t="shared" si="9"/>
        <v>5</v>
      </c>
      <c r="Y54" t="str">
        <f t="shared" si="10"/>
        <v>ED</v>
      </c>
    </row>
    <row r="55" spans="1:25" x14ac:dyDescent="0.3">
      <c r="A55" t="s">
        <v>198</v>
      </c>
      <c r="B55" s="4" t="s">
        <v>172</v>
      </c>
      <c r="C55" s="4">
        <v>349</v>
      </c>
      <c r="D55" s="4">
        <v>161</v>
      </c>
      <c r="E55" s="6">
        <v>0.46129999999999999</v>
      </c>
      <c r="F55" s="4">
        <v>349</v>
      </c>
      <c r="G55" s="4">
        <v>159</v>
      </c>
      <c r="H55" s="4">
        <v>7</v>
      </c>
      <c r="I55" s="4">
        <v>14</v>
      </c>
      <c r="J55" s="4">
        <v>137</v>
      </c>
      <c r="K55" s="4">
        <v>0</v>
      </c>
      <c r="L55" s="4">
        <v>1</v>
      </c>
      <c r="M55">
        <f t="shared" si="1"/>
        <v>8.8050314465408799E-2</v>
      </c>
      <c r="N55">
        <f t="shared" si="2"/>
        <v>0.86163522012578619</v>
      </c>
      <c r="O55">
        <f t="shared" si="3"/>
        <v>0</v>
      </c>
      <c r="P55">
        <f t="shared" si="4"/>
        <v>4.40251572327044E-2</v>
      </c>
      <c r="Q55">
        <f t="shared" si="5"/>
        <v>0.14285714285714285</v>
      </c>
      <c r="R55">
        <f t="shared" si="6"/>
        <v>0.86163522012578619</v>
      </c>
      <c r="U55" t="str">
        <f t="shared" si="7"/>
        <v>05-590</v>
      </c>
      <c r="V55" t="s">
        <v>1693</v>
      </c>
      <c r="X55">
        <f t="shared" si="9"/>
        <v>5</v>
      </c>
      <c r="Y55" t="str">
        <f t="shared" si="10"/>
        <v>ED</v>
      </c>
    </row>
    <row r="56" spans="1:25" x14ac:dyDescent="0.3">
      <c r="A56" t="s">
        <v>199</v>
      </c>
      <c r="B56" s="4" t="s">
        <v>173</v>
      </c>
      <c r="C56" s="4">
        <v>1087</v>
      </c>
      <c r="D56" s="4">
        <v>431</v>
      </c>
      <c r="E56" s="6">
        <v>0.39650000000000002</v>
      </c>
      <c r="F56" s="4">
        <v>1087</v>
      </c>
      <c r="G56" s="4">
        <v>427</v>
      </c>
      <c r="H56" s="4">
        <v>19</v>
      </c>
      <c r="I56" s="4">
        <v>195</v>
      </c>
      <c r="J56" s="4">
        <v>197</v>
      </c>
      <c r="K56" s="4">
        <v>7</v>
      </c>
      <c r="L56" s="4">
        <v>9</v>
      </c>
      <c r="M56">
        <f t="shared" si="1"/>
        <v>0.4566744730679157</v>
      </c>
      <c r="N56">
        <f t="shared" si="2"/>
        <v>0.46135831381733022</v>
      </c>
      <c r="O56">
        <f t="shared" si="3"/>
        <v>1.6393442622950821E-2</v>
      </c>
      <c r="P56">
        <f t="shared" si="4"/>
        <v>4.449648711943794E-2</v>
      </c>
      <c r="Q56">
        <f t="shared" si="5"/>
        <v>0.47368421052631576</v>
      </c>
      <c r="R56">
        <f t="shared" si="6"/>
        <v>0.46135831381733022</v>
      </c>
      <c r="U56" t="str">
        <f t="shared" si="7"/>
        <v>05-592</v>
      </c>
      <c r="V56" t="s">
        <v>1693</v>
      </c>
      <c r="X56">
        <f t="shared" si="9"/>
        <v>5</v>
      </c>
      <c r="Y56" t="str">
        <f t="shared" si="10"/>
        <v>ED</v>
      </c>
    </row>
    <row r="57" spans="1:25" x14ac:dyDescent="0.3">
      <c r="A57" t="s">
        <v>200</v>
      </c>
      <c r="B57" s="4" t="s">
        <v>174</v>
      </c>
      <c r="C57" s="4">
        <v>798</v>
      </c>
      <c r="D57" s="4">
        <v>200</v>
      </c>
      <c r="E57" s="6">
        <v>0.25059999999999999</v>
      </c>
      <c r="F57" s="4">
        <v>798</v>
      </c>
      <c r="G57" s="4">
        <v>200</v>
      </c>
      <c r="H57" s="4">
        <v>10</v>
      </c>
      <c r="I57" s="4">
        <v>128</v>
      </c>
      <c r="J57" s="4">
        <v>47</v>
      </c>
      <c r="K57" s="4">
        <v>10</v>
      </c>
      <c r="L57" s="4">
        <v>5</v>
      </c>
      <c r="M57">
        <f t="shared" si="1"/>
        <v>0.64</v>
      </c>
      <c r="N57">
        <f t="shared" si="2"/>
        <v>0.23499999999999999</v>
      </c>
      <c r="O57">
        <f t="shared" si="3"/>
        <v>0.05</v>
      </c>
      <c r="P57">
        <f t="shared" si="4"/>
        <v>0.05</v>
      </c>
      <c r="Q57">
        <f t="shared" si="5"/>
        <v>0.5</v>
      </c>
      <c r="R57">
        <f t="shared" si="6"/>
        <v>2.64</v>
      </c>
      <c r="U57" t="str">
        <f t="shared" si="7"/>
        <v>05-594</v>
      </c>
      <c r="V57" t="s">
        <v>1693</v>
      </c>
      <c r="X57">
        <f t="shared" si="9"/>
        <v>5</v>
      </c>
      <c r="Y57" t="str">
        <f t="shared" si="10"/>
        <v>ED</v>
      </c>
    </row>
    <row r="58" spans="1:25" x14ac:dyDescent="0.3">
      <c r="A58" t="s">
        <v>201</v>
      </c>
      <c r="B58" s="4" t="s">
        <v>189</v>
      </c>
      <c r="C58" s="4">
        <v>2652</v>
      </c>
      <c r="D58" s="4">
        <v>1128</v>
      </c>
      <c r="E58" s="6">
        <v>0.42530000000000001</v>
      </c>
      <c r="F58" s="4">
        <v>2652</v>
      </c>
      <c r="G58" s="4">
        <v>1126</v>
      </c>
      <c r="H58" s="4">
        <v>27</v>
      </c>
      <c r="I58" s="4">
        <v>433</v>
      </c>
      <c r="J58" s="4">
        <v>644</v>
      </c>
      <c r="K58" s="4">
        <v>11</v>
      </c>
      <c r="L58" s="4">
        <v>11</v>
      </c>
      <c r="M58">
        <f t="shared" si="1"/>
        <v>0.38454706927175841</v>
      </c>
      <c r="N58">
        <f t="shared" si="2"/>
        <v>0.5719360568383659</v>
      </c>
      <c r="O58">
        <f t="shared" si="3"/>
        <v>9.7690941385435177E-3</v>
      </c>
      <c r="P58">
        <f t="shared" si="4"/>
        <v>2.3978685612788632E-2</v>
      </c>
      <c r="Q58">
        <f t="shared" si="5"/>
        <v>0.40740740740740738</v>
      </c>
      <c r="R58">
        <f t="shared" si="6"/>
        <v>0.5719360568383659</v>
      </c>
      <c r="U58" t="str">
        <f t="shared" si="7"/>
        <v>05-596</v>
      </c>
      <c r="V58" t="s">
        <v>1693</v>
      </c>
      <c r="X58">
        <f t="shared" si="9"/>
        <v>5</v>
      </c>
      <c r="Y58" t="str">
        <f t="shared" si="10"/>
        <v>ED</v>
      </c>
    </row>
    <row r="59" spans="1:25" x14ac:dyDescent="0.3">
      <c r="A59" t="s">
        <v>1600</v>
      </c>
      <c r="B59" s="4" t="s">
        <v>176</v>
      </c>
      <c r="C59" s="4">
        <v>0</v>
      </c>
      <c r="D59" s="4">
        <v>1374</v>
      </c>
      <c r="E59" s="4" t="s">
        <v>33</v>
      </c>
      <c r="F59" s="4">
        <v>0</v>
      </c>
      <c r="G59" s="4">
        <v>1369</v>
      </c>
      <c r="H59" s="4">
        <v>55</v>
      </c>
      <c r="I59" s="4">
        <v>614</v>
      </c>
      <c r="J59" s="4">
        <v>656</v>
      </c>
      <c r="K59" s="4">
        <v>27</v>
      </c>
      <c r="L59" s="4">
        <v>17</v>
      </c>
      <c r="M59">
        <f t="shared" si="1"/>
        <v>0.44850255661066474</v>
      </c>
      <c r="N59">
        <f t="shared" si="2"/>
        <v>0.47918188458729</v>
      </c>
      <c r="O59">
        <f t="shared" si="3"/>
        <v>1.9722425127830533E-2</v>
      </c>
      <c r="P59">
        <f t="shared" si="4"/>
        <v>4.0175310445580717E-2</v>
      </c>
      <c r="Q59">
        <f t="shared" si="5"/>
        <v>0.30909090909090908</v>
      </c>
      <c r="R59">
        <f t="shared" si="6"/>
        <v>0.47918188458729</v>
      </c>
      <c r="U59" t="str">
        <f t="shared" si="7"/>
        <v/>
      </c>
      <c r="X59">
        <f t="shared" si="9"/>
        <v>5</v>
      </c>
      <c r="Y59" t="str">
        <f t="shared" si="10"/>
        <v>ABS</v>
      </c>
    </row>
    <row r="60" spans="1:25" x14ac:dyDescent="0.3">
      <c r="A60" t="s">
        <v>1601</v>
      </c>
      <c r="B60" s="4" t="s">
        <v>190</v>
      </c>
      <c r="C60" s="4">
        <v>0</v>
      </c>
      <c r="D60" s="4">
        <v>380</v>
      </c>
      <c r="E60" s="4" t="s">
        <v>33</v>
      </c>
      <c r="F60" s="4">
        <v>0</v>
      </c>
      <c r="G60" s="4">
        <v>377</v>
      </c>
      <c r="H60" s="4">
        <v>16</v>
      </c>
      <c r="I60" s="4">
        <v>168</v>
      </c>
      <c r="J60" s="4">
        <v>179</v>
      </c>
      <c r="K60" s="4">
        <v>8</v>
      </c>
      <c r="L60" s="4">
        <v>6</v>
      </c>
      <c r="M60">
        <f t="shared" si="1"/>
        <v>0.44562334217506633</v>
      </c>
      <c r="N60">
        <f t="shared" si="2"/>
        <v>0.47480106100795755</v>
      </c>
      <c r="O60">
        <f t="shared" si="3"/>
        <v>2.1220159151193633E-2</v>
      </c>
      <c r="P60">
        <f t="shared" si="4"/>
        <v>4.2440318302387266E-2</v>
      </c>
      <c r="Q60">
        <f t="shared" si="5"/>
        <v>0.375</v>
      </c>
      <c r="R60">
        <f t="shared" si="6"/>
        <v>0.47480106100795755</v>
      </c>
      <c r="U60" t="str">
        <f t="shared" si="7"/>
        <v/>
      </c>
      <c r="X60">
        <f t="shared" si="9"/>
        <v>5</v>
      </c>
      <c r="Y60" t="str">
        <f t="shared" si="10"/>
        <v>QUE</v>
      </c>
    </row>
    <row r="61" spans="1:25" x14ac:dyDescent="0.3">
      <c r="A61" t="s">
        <v>1602</v>
      </c>
      <c r="B61" s="4" t="s">
        <v>191</v>
      </c>
      <c r="C61" s="4">
        <v>0</v>
      </c>
      <c r="D61" s="4">
        <v>905</v>
      </c>
      <c r="E61" s="4" t="s">
        <v>33</v>
      </c>
      <c r="F61" s="4">
        <v>0</v>
      </c>
      <c r="G61" s="4">
        <v>903</v>
      </c>
      <c r="H61" s="4">
        <v>14</v>
      </c>
      <c r="I61" s="4">
        <v>478</v>
      </c>
      <c r="J61" s="4">
        <v>395</v>
      </c>
      <c r="K61" s="4">
        <v>11</v>
      </c>
      <c r="L61" s="4">
        <v>5</v>
      </c>
      <c r="M61">
        <f t="shared" si="1"/>
        <v>0.52934662236987817</v>
      </c>
      <c r="N61">
        <f t="shared" si="2"/>
        <v>0.43743078626799559</v>
      </c>
      <c r="O61">
        <f t="shared" si="3"/>
        <v>1.2181616832779624E-2</v>
      </c>
      <c r="P61">
        <f t="shared" si="4"/>
        <v>1.5503875968992248E-2</v>
      </c>
      <c r="Q61">
        <f t="shared" si="5"/>
        <v>0.35714285714285715</v>
      </c>
      <c r="R61">
        <f t="shared" si="6"/>
        <v>2.5293466223698782</v>
      </c>
      <c r="U61" t="str">
        <f t="shared" si="7"/>
        <v/>
      </c>
      <c r="X61">
        <f t="shared" si="9"/>
        <v>5</v>
      </c>
      <c r="Y61" t="str">
        <f t="shared" si="10"/>
        <v>EV</v>
      </c>
    </row>
    <row r="62" spans="1:25" x14ac:dyDescent="0.3">
      <c r="A62">
        <v>5</v>
      </c>
      <c r="B62" s="4" t="s">
        <v>192</v>
      </c>
      <c r="C62" s="4">
        <v>13349</v>
      </c>
      <c r="D62" s="4">
        <v>8171</v>
      </c>
      <c r="E62" s="6">
        <v>0.61209999999999998</v>
      </c>
      <c r="F62" s="4">
        <v>13349</v>
      </c>
      <c r="G62" s="4">
        <v>8143</v>
      </c>
      <c r="H62" s="4">
        <v>252</v>
      </c>
      <c r="I62" s="4">
        <v>3644</v>
      </c>
      <c r="J62" s="4">
        <v>4027</v>
      </c>
      <c r="K62" s="4">
        <v>123</v>
      </c>
      <c r="L62" s="4">
        <v>97</v>
      </c>
      <c r="M62">
        <f t="shared" si="1"/>
        <v>0.44750092103647304</v>
      </c>
      <c r="N62">
        <f t="shared" si="2"/>
        <v>0.49453518359327031</v>
      </c>
      <c r="O62">
        <f t="shared" si="3"/>
        <v>1.5104998157927053E-2</v>
      </c>
      <c r="P62">
        <f t="shared" si="4"/>
        <v>3.0946825494289575E-2</v>
      </c>
      <c r="Q62">
        <f t="shared" si="5"/>
        <v>0.38492063492063494</v>
      </c>
      <c r="R62">
        <f t="shared" si="6"/>
        <v>0.49453518359327031</v>
      </c>
      <c r="U62">
        <f t="shared" si="7"/>
        <v>5</v>
      </c>
      <c r="X62">
        <f t="shared" si="9"/>
        <v>5</v>
      </c>
      <c r="Y62" t="str">
        <f t="shared" si="10"/>
        <v>TOT</v>
      </c>
    </row>
    <row r="63" spans="1:25" x14ac:dyDescent="0.3">
      <c r="B63" s="4"/>
      <c r="M63" t="str">
        <f t="shared" si="1"/>
        <v/>
      </c>
      <c r="N63" t="str">
        <f t="shared" si="2"/>
        <v/>
      </c>
      <c r="O63" t="str">
        <f t="shared" si="3"/>
        <v/>
      </c>
      <c r="P63" t="str">
        <f t="shared" si="4"/>
        <v/>
      </c>
      <c r="Q63" t="str">
        <f t="shared" si="5"/>
        <v/>
      </c>
      <c r="R63" t="str">
        <f t="shared" si="6"/>
        <v/>
      </c>
      <c r="U63" t="str">
        <f t="shared" si="7"/>
        <v/>
      </c>
      <c r="X63" t="str">
        <f t="shared" si="9"/>
        <v/>
      </c>
      <c r="Y63" t="str">
        <f t="shared" si="10"/>
        <v/>
      </c>
    </row>
    <row r="64" spans="1:25" x14ac:dyDescent="0.3">
      <c r="A64" t="s">
        <v>237</v>
      </c>
      <c r="B64" s="4" t="s">
        <v>205</v>
      </c>
      <c r="C64" s="4">
        <v>2775</v>
      </c>
      <c r="D64" s="4">
        <v>1098</v>
      </c>
      <c r="E64" s="6">
        <v>0.3957</v>
      </c>
      <c r="F64" s="4">
        <v>2775</v>
      </c>
      <c r="G64" s="4">
        <v>1095</v>
      </c>
      <c r="H64" s="4">
        <v>25</v>
      </c>
      <c r="I64" s="4">
        <v>166</v>
      </c>
      <c r="J64" s="4">
        <v>873</v>
      </c>
      <c r="K64" s="4">
        <v>8</v>
      </c>
      <c r="L64" s="4">
        <v>23</v>
      </c>
      <c r="M64">
        <f t="shared" si="1"/>
        <v>0.15159817351598173</v>
      </c>
      <c r="N64">
        <f t="shared" si="2"/>
        <v>0.79726027397260268</v>
      </c>
      <c r="O64">
        <f t="shared" si="3"/>
        <v>7.3059360730593605E-3</v>
      </c>
      <c r="P64">
        <f t="shared" si="4"/>
        <v>2.2831050228310501E-2</v>
      </c>
      <c r="Q64">
        <f t="shared" si="5"/>
        <v>0.92</v>
      </c>
      <c r="R64">
        <f t="shared" si="6"/>
        <v>0.79726027397260268</v>
      </c>
      <c r="U64" t="str">
        <f t="shared" si="7"/>
        <v>06-600</v>
      </c>
      <c r="V64" t="s">
        <v>1694</v>
      </c>
      <c r="X64">
        <f t="shared" si="9"/>
        <v>6</v>
      </c>
      <c r="Y64" t="str">
        <f t="shared" si="10"/>
        <v>ED</v>
      </c>
    </row>
    <row r="65" spans="1:25" x14ac:dyDescent="0.3">
      <c r="A65" t="s">
        <v>238</v>
      </c>
      <c r="B65" s="4" t="s">
        <v>206</v>
      </c>
      <c r="C65" s="4">
        <v>744</v>
      </c>
      <c r="D65" s="4">
        <v>334</v>
      </c>
      <c r="E65" s="6">
        <v>0.44890000000000002</v>
      </c>
      <c r="F65" s="4">
        <v>744</v>
      </c>
      <c r="G65" s="4">
        <v>331</v>
      </c>
      <c r="H65" s="4">
        <v>9</v>
      </c>
      <c r="I65" s="4">
        <v>57</v>
      </c>
      <c r="J65" s="4">
        <v>261</v>
      </c>
      <c r="K65" s="4">
        <v>2</v>
      </c>
      <c r="L65" s="4">
        <v>2</v>
      </c>
      <c r="M65">
        <f t="shared" si="1"/>
        <v>0.17220543806646527</v>
      </c>
      <c r="N65">
        <f t="shared" si="2"/>
        <v>0.78851963746223563</v>
      </c>
      <c r="O65">
        <f t="shared" si="3"/>
        <v>6.0422960725075529E-3</v>
      </c>
      <c r="P65">
        <f t="shared" si="4"/>
        <v>2.7190332326283987E-2</v>
      </c>
      <c r="Q65">
        <f t="shared" si="5"/>
        <v>0.22222222222222221</v>
      </c>
      <c r="R65">
        <f t="shared" si="6"/>
        <v>0.78851963746223563</v>
      </c>
      <c r="U65" t="str">
        <f t="shared" si="7"/>
        <v>06-608</v>
      </c>
      <c r="V65" t="s">
        <v>1694</v>
      </c>
      <c r="X65">
        <f t="shared" si="9"/>
        <v>6</v>
      </c>
      <c r="Y65" t="str">
        <f t="shared" si="10"/>
        <v>ED</v>
      </c>
    </row>
    <row r="66" spans="1:25" x14ac:dyDescent="0.3">
      <c r="A66" t="s">
        <v>239</v>
      </c>
      <c r="B66" s="4" t="s">
        <v>207</v>
      </c>
      <c r="C66" s="4">
        <v>855</v>
      </c>
      <c r="D66" s="4">
        <v>414</v>
      </c>
      <c r="E66" s="6">
        <v>0.48420000000000002</v>
      </c>
      <c r="F66" s="4">
        <v>855</v>
      </c>
      <c r="G66" s="4">
        <v>412</v>
      </c>
      <c r="H66" s="4">
        <v>16</v>
      </c>
      <c r="I66" s="4">
        <v>123</v>
      </c>
      <c r="J66" s="4">
        <v>258</v>
      </c>
      <c r="K66" s="4">
        <v>4</v>
      </c>
      <c r="L66" s="4">
        <v>11</v>
      </c>
      <c r="M66">
        <f t="shared" si="1"/>
        <v>0.29854368932038833</v>
      </c>
      <c r="N66">
        <f t="shared" si="2"/>
        <v>0.62621359223300976</v>
      </c>
      <c r="O66">
        <f t="shared" si="3"/>
        <v>9.7087378640776691E-3</v>
      </c>
      <c r="P66">
        <f t="shared" si="4"/>
        <v>3.8834951456310676E-2</v>
      </c>
      <c r="Q66">
        <f t="shared" si="5"/>
        <v>0.6875</v>
      </c>
      <c r="R66">
        <f t="shared" si="6"/>
        <v>0.62621359223300976</v>
      </c>
      <c r="U66" t="str">
        <f t="shared" si="7"/>
        <v>06-622</v>
      </c>
      <c r="V66" t="s">
        <v>1695</v>
      </c>
      <c r="X66">
        <f t="shared" si="9"/>
        <v>6</v>
      </c>
      <c r="Y66" t="str">
        <f t="shared" si="10"/>
        <v>ED</v>
      </c>
    </row>
    <row r="67" spans="1:25" x14ac:dyDescent="0.3">
      <c r="A67" t="s">
        <v>240</v>
      </c>
      <c r="B67" s="4" t="s">
        <v>208</v>
      </c>
      <c r="C67" s="4">
        <v>2733</v>
      </c>
      <c r="D67" s="4">
        <v>1282</v>
      </c>
      <c r="E67" s="6">
        <v>0.46910000000000002</v>
      </c>
      <c r="F67" s="4">
        <v>2733</v>
      </c>
      <c r="G67" s="4">
        <v>1280</v>
      </c>
      <c r="H67" s="4">
        <v>38</v>
      </c>
      <c r="I67" s="4">
        <v>317</v>
      </c>
      <c r="J67" s="4">
        <v>911</v>
      </c>
      <c r="K67" s="4">
        <v>4</v>
      </c>
      <c r="L67" s="4">
        <v>10</v>
      </c>
      <c r="M67">
        <f t="shared" ref="M67:M130" si="11">IF(G67="","",IF(G67=0,0,I67/G67))</f>
        <v>0.24765624999999999</v>
      </c>
      <c r="N67">
        <f t="shared" ref="N67:N130" si="12">IF(G67="","",IF(G67=0,0,J67/G67))</f>
        <v>0.71171874999999996</v>
      </c>
      <c r="O67">
        <f t="shared" ref="O67:O130" si="13">IF(G67="","",IF(G67=0,0,K67/G67))</f>
        <v>3.1250000000000002E-3</v>
      </c>
      <c r="P67">
        <f t="shared" ref="P67:P130" si="14">IF(G67="","",IF(G67=0,0,H67/G67))</f>
        <v>2.9687499999999999E-2</v>
      </c>
      <c r="Q67">
        <f t="shared" ref="Q67:Q130" si="15">IF(G67="","",IF(G67=0,0,L67/H67))</f>
        <v>0.26315789473684209</v>
      </c>
      <c r="R67">
        <f t="shared" ref="R67:R130" si="16">IF(G67="","",IF(G67=0,10,IF(MAX(M67:P67)=LARGE(M67:P67,2),9,IF(N67=MAX(M67:P67),N67,IF(M67=MAX(M67:P67),M67+2,IF(O67=MAX(M67:P67),O67+1,IF(P67=MAX(M67:P67),P67+3,-1)))))))</f>
        <v>0.71171874999999996</v>
      </c>
      <c r="U67" t="str">
        <f t="shared" ref="U67:U130" si="17">IF(ISNUMBER(LEFT(A67,2)/1),A67,"")</f>
        <v>06-628</v>
      </c>
      <c r="V67" t="s">
        <v>1695</v>
      </c>
      <c r="X67">
        <f t="shared" si="9"/>
        <v>6</v>
      </c>
      <c r="Y67" t="str">
        <f t="shared" si="10"/>
        <v>ED</v>
      </c>
    </row>
    <row r="68" spans="1:25" x14ac:dyDescent="0.3">
      <c r="A68" t="s">
        <v>241</v>
      </c>
      <c r="B68" s="4" t="s">
        <v>209</v>
      </c>
      <c r="C68" s="4">
        <v>847</v>
      </c>
      <c r="D68" s="4">
        <v>294</v>
      </c>
      <c r="E68" s="6">
        <v>0.34710000000000002</v>
      </c>
      <c r="F68" s="4">
        <v>847</v>
      </c>
      <c r="G68" s="4">
        <v>293</v>
      </c>
      <c r="H68" s="4">
        <v>12</v>
      </c>
      <c r="I68" s="4">
        <v>57</v>
      </c>
      <c r="J68" s="4">
        <v>216</v>
      </c>
      <c r="K68" s="4">
        <v>1</v>
      </c>
      <c r="L68" s="4">
        <v>7</v>
      </c>
      <c r="M68">
        <f t="shared" si="11"/>
        <v>0.19453924914675769</v>
      </c>
      <c r="N68">
        <f t="shared" si="12"/>
        <v>0.73720136518771329</v>
      </c>
      <c r="O68">
        <f t="shared" si="13"/>
        <v>3.4129692832764505E-3</v>
      </c>
      <c r="P68">
        <f t="shared" si="14"/>
        <v>4.0955631399317405E-2</v>
      </c>
      <c r="Q68">
        <f t="shared" si="15"/>
        <v>0.58333333333333337</v>
      </c>
      <c r="R68">
        <f t="shared" si="16"/>
        <v>0.73720136518771329</v>
      </c>
      <c r="U68" t="str">
        <f t="shared" si="17"/>
        <v>06-632</v>
      </c>
      <c r="V68" t="s">
        <v>1696</v>
      </c>
      <c r="X68">
        <f t="shared" si="9"/>
        <v>6</v>
      </c>
      <c r="Y68" t="str">
        <f t="shared" si="10"/>
        <v>ED</v>
      </c>
    </row>
    <row r="69" spans="1:25" x14ac:dyDescent="0.3">
      <c r="A69" t="s">
        <v>242</v>
      </c>
      <c r="B69" s="4" t="s">
        <v>210</v>
      </c>
      <c r="C69" s="4">
        <v>342</v>
      </c>
      <c r="D69" s="4">
        <v>106</v>
      </c>
      <c r="E69" s="6">
        <v>0.30990000000000001</v>
      </c>
      <c r="F69" s="4">
        <v>342</v>
      </c>
      <c r="G69" s="4">
        <v>106</v>
      </c>
      <c r="H69" s="4">
        <v>0</v>
      </c>
      <c r="I69" s="4">
        <v>22</v>
      </c>
      <c r="J69" s="4">
        <v>82</v>
      </c>
      <c r="K69" s="4">
        <v>1</v>
      </c>
      <c r="L69" s="4">
        <v>1</v>
      </c>
      <c r="M69">
        <f t="shared" si="11"/>
        <v>0.20754716981132076</v>
      </c>
      <c r="N69">
        <f t="shared" si="12"/>
        <v>0.77358490566037741</v>
      </c>
      <c r="O69">
        <f t="shared" si="13"/>
        <v>9.433962264150943E-3</v>
      </c>
      <c r="P69">
        <f t="shared" si="14"/>
        <v>0</v>
      </c>
      <c r="Q69" t="e">
        <f t="shared" si="15"/>
        <v>#DIV/0!</v>
      </c>
      <c r="R69">
        <f t="shared" si="16"/>
        <v>0.77358490566037741</v>
      </c>
      <c r="U69" t="str">
        <f t="shared" si="17"/>
        <v>06-640</v>
      </c>
      <c r="V69" t="s">
        <v>1695</v>
      </c>
      <c r="X69">
        <f t="shared" si="9"/>
        <v>6</v>
      </c>
      <c r="Y69" t="str">
        <f t="shared" si="10"/>
        <v>ED</v>
      </c>
    </row>
    <row r="70" spans="1:25" x14ac:dyDescent="0.3">
      <c r="A70" t="s">
        <v>243</v>
      </c>
      <c r="B70" s="4" t="s">
        <v>211</v>
      </c>
      <c r="C70" s="4">
        <v>1024</v>
      </c>
      <c r="D70" s="4">
        <v>466</v>
      </c>
      <c r="E70" s="6">
        <v>0.4551</v>
      </c>
      <c r="F70" s="4">
        <v>1024</v>
      </c>
      <c r="G70" s="4">
        <v>465</v>
      </c>
      <c r="H70" s="4">
        <v>13</v>
      </c>
      <c r="I70" s="4">
        <v>162</v>
      </c>
      <c r="J70" s="4">
        <v>279</v>
      </c>
      <c r="K70" s="4">
        <v>8</v>
      </c>
      <c r="L70" s="4">
        <v>3</v>
      </c>
      <c r="M70">
        <f t="shared" si="11"/>
        <v>0.34838709677419355</v>
      </c>
      <c r="N70">
        <f t="shared" si="12"/>
        <v>0.6</v>
      </c>
      <c r="O70">
        <f t="shared" si="13"/>
        <v>1.7204301075268817E-2</v>
      </c>
      <c r="P70">
        <f t="shared" si="14"/>
        <v>2.7956989247311829E-2</v>
      </c>
      <c r="Q70">
        <f t="shared" si="15"/>
        <v>0.23076923076923078</v>
      </c>
      <c r="R70">
        <f t="shared" si="16"/>
        <v>0.6</v>
      </c>
      <c r="U70" t="str">
        <f t="shared" si="17"/>
        <v>06-645</v>
      </c>
      <c r="V70" t="s">
        <v>1695</v>
      </c>
      <c r="X70">
        <f t="shared" si="9"/>
        <v>6</v>
      </c>
      <c r="Y70" t="str">
        <f t="shared" si="10"/>
        <v>ED</v>
      </c>
    </row>
    <row r="71" spans="1:25" x14ac:dyDescent="0.3">
      <c r="A71" t="s">
        <v>244</v>
      </c>
      <c r="B71" s="4" t="s">
        <v>212</v>
      </c>
      <c r="C71" s="4">
        <v>1099</v>
      </c>
      <c r="D71" s="4">
        <v>485</v>
      </c>
      <c r="E71" s="6">
        <v>0.44130000000000003</v>
      </c>
      <c r="F71" s="4">
        <v>1099</v>
      </c>
      <c r="G71" s="4">
        <v>484</v>
      </c>
      <c r="H71" s="4">
        <v>7</v>
      </c>
      <c r="I71" s="4">
        <v>173</v>
      </c>
      <c r="J71" s="4">
        <v>289</v>
      </c>
      <c r="K71" s="4">
        <v>4</v>
      </c>
      <c r="L71" s="4">
        <v>11</v>
      </c>
      <c r="M71">
        <f t="shared" si="11"/>
        <v>0.3574380165289256</v>
      </c>
      <c r="N71">
        <f t="shared" si="12"/>
        <v>0.59710743801652888</v>
      </c>
      <c r="O71">
        <f t="shared" si="13"/>
        <v>8.2644628099173556E-3</v>
      </c>
      <c r="P71">
        <f t="shared" si="14"/>
        <v>1.4462809917355372E-2</v>
      </c>
      <c r="Q71">
        <f t="shared" si="15"/>
        <v>1.5714285714285714</v>
      </c>
      <c r="R71">
        <f t="shared" si="16"/>
        <v>0.59710743801652888</v>
      </c>
      <c r="U71" t="str">
        <f t="shared" si="17"/>
        <v>06-650</v>
      </c>
      <c r="V71" t="s">
        <v>1696</v>
      </c>
      <c r="X71">
        <f t="shared" si="9"/>
        <v>6</v>
      </c>
      <c r="Y71" t="str">
        <f t="shared" si="10"/>
        <v>ED</v>
      </c>
    </row>
    <row r="72" spans="1:25" x14ac:dyDescent="0.3">
      <c r="A72" t="s">
        <v>245</v>
      </c>
      <c r="B72" s="4" t="s">
        <v>213</v>
      </c>
      <c r="C72" s="4">
        <v>902</v>
      </c>
      <c r="D72" s="4">
        <v>324</v>
      </c>
      <c r="E72" s="6">
        <v>0.35920000000000002</v>
      </c>
      <c r="F72" s="4">
        <v>902</v>
      </c>
      <c r="G72" s="4">
        <v>322</v>
      </c>
      <c r="H72" s="4">
        <v>16</v>
      </c>
      <c r="I72" s="4">
        <v>106</v>
      </c>
      <c r="J72" s="4">
        <v>193</v>
      </c>
      <c r="K72" s="4">
        <v>2</v>
      </c>
      <c r="L72" s="4">
        <v>5</v>
      </c>
      <c r="M72">
        <f t="shared" si="11"/>
        <v>0.32919254658385094</v>
      </c>
      <c r="N72">
        <f t="shared" si="12"/>
        <v>0.59937888198757761</v>
      </c>
      <c r="O72">
        <f t="shared" si="13"/>
        <v>6.2111801242236021E-3</v>
      </c>
      <c r="P72">
        <f t="shared" si="14"/>
        <v>4.9689440993788817E-2</v>
      </c>
      <c r="Q72">
        <f t="shared" si="15"/>
        <v>0.3125</v>
      </c>
      <c r="R72">
        <f t="shared" si="16"/>
        <v>0.59937888198757761</v>
      </c>
      <c r="U72" t="str">
        <f t="shared" si="17"/>
        <v>06-655</v>
      </c>
      <c r="V72" t="s">
        <v>1696</v>
      </c>
      <c r="X72">
        <f t="shared" si="9"/>
        <v>6</v>
      </c>
      <c r="Y72" t="str">
        <f t="shared" si="10"/>
        <v>ED</v>
      </c>
    </row>
    <row r="73" spans="1:25" x14ac:dyDescent="0.3">
      <c r="A73" t="s">
        <v>246</v>
      </c>
      <c r="B73" s="4" t="s">
        <v>214</v>
      </c>
      <c r="C73" s="4">
        <v>1122</v>
      </c>
      <c r="D73" s="4">
        <v>441</v>
      </c>
      <c r="E73" s="6">
        <v>0.39300000000000002</v>
      </c>
      <c r="F73" s="4">
        <v>1122</v>
      </c>
      <c r="G73" s="4">
        <v>440</v>
      </c>
      <c r="H73" s="4">
        <v>19</v>
      </c>
      <c r="I73" s="4">
        <v>176</v>
      </c>
      <c r="J73" s="4">
        <v>235</v>
      </c>
      <c r="K73" s="4">
        <v>5</v>
      </c>
      <c r="L73" s="4">
        <v>5</v>
      </c>
      <c r="M73">
        <f t="shared" si="11"/>
        <v>0.4</v>
      </c>
      <c r="N73">
        <f t="shared" si="12"/>
        <v>0.53409090909090906</v>
      </c>
      <c r="O73">
        <f t="shared" si="13"/>
        <v>1.1363636363636364E-2</v>
      </c>
      <c r="P73">
        <f t="shared" si="14"/>
        <v>4.3181818181818182E-2</v>
      </c>
      <c r="Q73">
        <f t="shared" si="15"/>
        <v>0.26315789473684209</v>
      </c>
      <c r="R73">
        <f t="shared" si="16"/>
        <v>0.53409090909090906</v>
      </c>
      <c r="U73" t="str">
        <f t="shared" si="17"/>
        <v>06-660</v>
      </c>
      <c r="V73" t="s">
        <v>1696</v>
      </c>
      <c r="X73">
        <f t="shared" si="9"/>
        <v>6</v>
      </c>
      <c r="Y73" t="str">
        <f t="shared" si="10"/>
        <v>ED</v>
      </c>
    </row>
    <row r="74" spans="1:25" x14ac:dyDescent="0.3">
      <c r="A74" t="s">
        <v>1600</v>
      </c>
      <c r="B74" s="4" t="s">
        <v>215</v>
      </c>
      <c r="C74" s="4">
        <v>0</v>
      </c>
      <c r="D74" s="4">
        <v>2088</v>
      </c>
      <c r="E74" s="4" t="s">
        <v>33</v>
      </c>
      <c r="F74" s="4">
        <v>0</v>
      </c>
      <c r="G74" s="4">
        <v>2079</v>
      </c>
      <c r="H74" s="4">
        <v>47</v>
      </c>
      <c r="I74" s="4">
        <v>660</v>
      </c>
      <c r="J74" s="4">
        <v>1328</v>
      </c>
      <c r="K74" s="4">
        <v>22</v>
      </c>
      <c r="L74" s="4">
        <v>22</v>
      </c>
      <c r="M74">
        <f t="shared" si="11"/>
        <v>0.31746031746031744</v>
      </c>
      <c r="N74">
        <f t="shared" si="12"/>
        <v>0.63876863876863876</v>
      </c>
      <c r="O74">
        <f t="shared" si="13"/>
        <v>1.0582010582010581E-2</v>
      </c>
      <c r="P74">
        <f t="shared" si="14"/>
        <v>2.2607022607022607E-2</v>
      </c>
      <c r="Q74">
        <f t="shared" si="15"/>
        <v>0.46808510638297873</v>
      </c>
      <c r="R74">
        <f t="shared" si="16"/>
        <v>0.63876863876863876</v>
      </c>
      <c r="U74" t="str">
        <f t="shared" si="17"/>
        <v/>
      </c>
      <c r="X74">
        <f t="shared" ref="X74:X137" si="18">IF(A74="","",IF(ISNUMBER(LEFT(U74,2)/1),LEFT(U74,2)/1,X73))</f>
        <v>6</v>
      </c>
      <c r="Y74" t="str">
        <f t="shared" si="10"/>
        <v>ABS</v>
      </c>
    </row>
    <row r="75" spans="1:25" x14ac:dyDescent="0.3">
      <c r="A75" t="s">
        <v>1601</v>
      </c>
      <c r="B75" s="4" t="s">
        <v>234</v>
      </c>
      <c r="C75" s="4">
        <v>0</v>
      </c>
      <c r="D75" s="4">
        <v>471</v>
      </c>
      <c r="E75" s="4" t="s">
        <v>33</v>
      </c>
      <c r="F75" s="4">
        <v>0</v>
      </c>
      <c r="G75" s="4">
        <v>467</v>
      </c>
      <c r="H75" s="4">
        <v>22</v>
      </c>
      <c r="I75" s="4">
        <v>123</v>
      </c>
      <c r="J75" s="4">
        <v>313</v>
      </c>
      <c r="K75" s="4">
        <v>2</v>
      </c>
      <c r="L75" s="4">
        <v>7</v>
      </c>
      <c r="M75">
        <f t="shared" si="11"/>
        <v>0.2633832976445396</v>
      </c>
      <c r="N75">
        <f t="shared" si="12"/>
        <v>0.67023554603854385</v>
      </c>
      <c r="O75">
        <f t="shared" si="13"/>
        <v>4.2826552462526769E-3</v>
      </c>
      <c r="P75">
        <f t="shared" si="14"/>
        <v>4.7109207708779445E-2</v>
      </c>
      <c r="Q75">
        <f t="shared" si="15"/>
        <v>0.31818181818181818</v>
      </c>
      <c r="R75">
        <f t="shared" si="16"/>
        <v>0.67023554603854385</v>
      </c>
      <c r="U75" t="str">
        <f t="shared" si="17"/>
        <v/>
      </c>
      <c r="X75">
        <f t="shared" si="18"/>
        <v>6</v>
      </c>
      <c r="Y75" t="str">
        <f t="shared" si="10"/>
        <v>QUE</v>
      </c>
    </row>
    <row r="76" spans="1:25" x14ac:dyDescent="0.3">
      <c r="A76" t="s">
        <v>1602</v>
      </c>
      <c r="B76" s="4" t="s">
        <v>235</v>
      </c>
      <c r="C76" s="4">
        <v>0</v>
      </c>
      <c r="D76" s="4">
        <v>19</v>
      </c>
      <c r="E76" s="4" t="s">
        <v>33</v>
      </c>
      <c r="F76" s="4">
        <v>0</v>
      </c>
      <c r="G76" s="4">
        <v>19</v>
      </c>
      <c r="H76" s="4">
        <v>0</v>
      </c>
      <c r="I76" s="4">
        <v>3</v>
      </c>
      <c r="J76" s="4">
        <v>16</v>
      </c>
      <c r="K76" s="4">
        <v>0</v>
      </c>
      <c r="L76" s="4">
        <v>0</v>
      </c>
      <c r="M76">
        <f t="shared" si="11"/>
        <v>0.15789473684210525</v>
      </c>
      <c r="N76">
        <f t="shared" si="12"/>
        <v>0.84210526315789469</v>
      </c>
      <c r="O76">
        <f t="shared" si="13"/>
        <v>0</v>
      </c>
      <c r="P76">
        <f t="shared" si="14"/>
        <v>0</v>
      </c>
      <c r="Q76" t="e">
        <f t="shared" si="15"/>
        <v>#DIV/0!</v>
      </c>
      <c r="R76">
        <f t="shared" si="16"/>
        <v>0.84210526315789469</v>
      </c>
      <c r="U76" t="str">
        <f t="shared" si="17"/>
        <v/>
      </c>
      <c r="X76">
        <f t="shared" si="18"/>
        <v>6</v>
      </c>
      <c r="Y76" t="str">
        <f t="shared" si="10"/>
        <v>EV</v>
      </c>
    </row>
    <row r="77" spans="1:25" x14ac:dyDescent="0.3">
      <c r="A77">
        <v>6</v>
      </c>
      <c r="B77" s="4" t="s">
        <v>236</v>
      </c>
      <c r="C77" s="4">
        <v>12443</v>
      </c>
      <c r="D77" s="4">
        <v>7822</v>
      </c>
      <c r="E77" s="6">
        <v>0.62860000000000005</v>
      </c>
      <c r="F77" s="4">
        <v>12443</v>
      </c>
      <c r="G77" s="4">
        <v>7793</v>
      </c>
      <c r="H77" s="4">
        <v>224</v>
      </c>
      <c r="I77" s="4">
        <v>2145</v>
      </c>
      <c r="J77" s="4">
        <v>5254</v>
      </c>
      <c r="K77" s="4">
        <v>63</v>
      </c>
      <c r="L77" s="4">
        <v>107</v>
      </c>
      <c r="M77">
        <f t="shared" si="11"/>
        <v>0.27524701655331707</v>
      </c>
      <c r="N77">
        <f t="shared" si="12"/>
        <v>0.67419479019633</v>
      </c>
      <c r="O77">
        <f t="shared" si="13"/>
        <v>8.0841781085589631E-3</v>
      </c>
      <c r="P77">
        <f t="shared" si="14"/>
        <v>2.8743744385987424E-2</v>
      </c>
      <c r="Q77">
        <f t="shared" si="15"/>
        <v>0.47767857142857145</v>
      </c>
      <c r="R77">
        <f t="shared" si="16"/>
        <v>0.67419479019633</v>
      </c>
      <c r="U77">
        <f t="shared" si="17"/>
        <v>6</v>
      </c>
      <c r="X77">
        <f t="shared" si="18"/>
        <v>6</v>
      </c>
      <c r="Y77" t="str">
        <f t="shared" si="10"/>
        <v>TOT</v>
      </c>
    </row>
    <row r="78" spans="1:25" x14ac:dyDescent="0.3">
      <c r="B78" s="4"/>
      <c r="M78" t="str">
        <f t="shared" si="11"/>
        <v/>
      </c>
      <c r="N78" t="str">
        <f t="shared" si="12"/>
        <v/>
      </c>
      <c r="O78" t="str">
        <f t="shared" si="13"/>
        <v/>
      </c>
      <c r="P78" t="str">
        <f t="shared" si="14"/>
        <v/>
      </c>
      <c r="Q78" t="str">
        <f t="shared" si="15"/>
        <v/>
      </c>
      <c r="R78" t="str">
        <f t="shared" si="16"/>
        <v/>
      </c>
      <c r="U78" t="str">
        <f t="shared" si="17"/>
        <v/>
      </c>
      <c r="X78" t="str">
        <f t="shared" si="18"/>
        <v/>
      </c>
      <c r="Y78" t="str">
        <f t="shared" ref="Y78:Y141" si="19">IF(A78="","",IF(RIGHT(B78,5)="Total","TOT",IF(ISNUMBER(LEFT(A78,2)/1),"ED",IF(A78="Absentee","ABS",IF(A78="Question","QUE",IF(A78="Early","EV","ERR"))))))</f>
        <v/>
      </c>
    </row>
    <row r="79" spans="1:25" x14ac:dyDescent="0.3">
      <c r="A79" t="s">
        <v>306</v>
      </c>
      <c r="B79" s="4" t="s">
        <v>283</v>
      </c>
      <c r="C79" s="4">
        <v>1914</v>
      </c>
      <c r="D79" s="4">
        <v>681</v>
      </c>
      <c r="E79" s="6">
        <v>0.35580000000000001</v>
      </c>
      <c r="F79" s="4">
        <v>1914</v>
      </c>
      <c r="G79" s="4">
        <v>679</v>
      </c>
      <c r="H79" s="4">
        <v>20</v>
      </c>
      <c r="I79" s="4">
        <v>159</v>
      </c>
      <c r="J79" s="4">
        <v>489</v>
      </c>
      <c r="K79" s="4">
        <v>3</v>
      </c>
      <c r="L79" s="4">
        <v>8</v>
      </c>
      <c r="M79">
        <f t="shared" si="11"/>
        <v>0.2341678939617084</v>
      </c>
      <c r="N79">
        <f t="shared" si="12"/>
        <v>0.72017673048600883</v>
      </c>
      <c r="O79">
        <f t="shared" si="13"/>
        <v>4.418262150220913E-3</v>
      </c>
      <c r="P79">
        <f t="shared" si="14"/>
        <v>2.9455081001472753E-2</v>
      </c>
      <c r="Q79">
        <f t="shared" si="15"/>
        <v>0.4</v>
      </c>
      <c r="R79">
        <f t="shared" si="16"/>
        <v>0.72017673048600883</v>
      </c>
      <c r="U79" t="str">
        <f t="shared" si="17"/>
        <v>07-005</v>
      </c>
      <c r="V79" t="s">
        <v>1695</v>
      </c>
      <c r="X79">
        <f t="shared" si="18"/>
        <v>7</v>
      </c>
      <c r="Y79" t="str">
        <f t="shared" si="19"/>
        <v>ED</v>
      </c>
    </row>
    <row r="80" spans="1:25" x14ac:dyDescent="0.3">
      <c r="A80" t="s">
        <v>307</v>
      </c>
      <c r="B80" s="4" t="s">
        <v>284</v>
      </c>
      <c r="C80" s="4">
        <v>1742</v>
      </c>
      <c r="D80" s="4">
        <v>618</v>
      </c>
      <c r="E80" s="6">
        <v>0.3548</v>
      </c>
      <c r="F80" s="4">
        <v>1742</v>
      </c>
      <c r="G80" s="4">
        <v>618</v>
      </c>
      <c r="H80" s="4">
        <v>17</v>
      </c>
      <c r="I80" s="4">
        <v>121</v>
      </c>
      <c r="J80" s="4">
        <v>474</v>
      </c>
      <c r="K80" s="4">
        <v>2</v>
      </c>
      <c r="L80" s="4">
        <v>4</v>
      </c>
      <c r="M80">
        <f t="shared" si="11"/>
        <v>0.19579288025889968</v>
      </c>
      <c r="N80">
        <f t="shared" si="12"/>
        <v>0.76699029126213591</v>
      </c>
      <c r="O80">
        <f t="shared" si="13"/>
        <v>3.2362459546925568E-3</v>
      </c>
      <c r="P80">
        <f t="shared" si="14"/>
        <v>2.7508090614886731E-2</v>
      </c>
      <c r="Q80">
        <f t="shared" si="15"/>
        <v>0.23529411764705882</v>
      </c>
      <c r="R80">
        <f t="shared" si="16"/>
        <v>0.76699029126213591</v>
      </c>
      <c r="U80" t="str">
        <f t="shared" si="17"/>
        <v>07-010</v>
      </c>
      <c r="V80" t="s">
        <v>1695</v>
      </c>
      <c r="X80">
        <f t="shared" si="18"/>
        <v>7</v>
      </c>
      <c r="Y80" t="str">
        <f t="shared" si="19"/>
        <v>ED</v>
      </c>
    </row>
    <row r="81" spans="1:25" x14ac:dyDescent="0.3">
      <c r="A81" t="s">
        <v>308</v>
      </c>
      <c r="B81" s="4" t="s">
        <v>285</v>
      </c>
      <c r="C81" s="4">
        <v>2025</v>
      </c>
      <c r="D81" s="4">
        <v>821</v>
      </c>
      <c r="E81" s="6">
        <v>0.40539999999999998</v>
      </c>
      <c r="F81" s="4">
        <v>2025</v>
      </c>
      <c r="G81" s="4">
        <v>821</v>
      </c>
      <c r="H81" s="4">
        <v>12</v>
      </c>
      <c r="I81" s="4">
        <v>195</v>
      </c>
      <c r="J81" s="4">
        <v>593</v>
      </c>
      <c r="K81" s="4">
        <v>5</v>
      </c>
      <c r="L81" s="4">
        <v>16</v>
      </c>
      <c r="M81">
        <f t="shared" si="11"/>
        <v>0.23751522533495736</v>
      </c>
      <c r="N81">
        <f t="shared" si="12"/>
        <v>0.72228989037758828</v>
      </c>
      <c r="O81">
        <f t="shared" si="13"/>
        <v>6.0901339829476245E-3</v>
      </c>
      <c r="P81">
        <f t="shared" si="14"/>
        <v>1.4616321559074299E-2</v>
      </c>
      <c r="Q81">
        <f t="shared" si="15"/>
        <v>1.3333333333333333</v>
      </c>
      <c r="R81">
        <f t="shared" si="16"/>
        <v>0.72228989037758828</v>
      </c>
      <c r="U81" t="str">
        <f t="shared" si="17"/>
        <v>07-015</v>
      </c>
      <c r="V81" t="s">
        <v>1695</v>
      </c>
      <c r="X81">
        <f t="shared" si="18"/>
        <v>7</v>
      </c>
      <c r="Y81" t="str">
        <f t="shared" si="19"/>
        <v>ED</v>
      </c>
    </row>
    <row r="82" spans="1:25" x14ac:dyDescent="0.3">
      <c r="A82" t="s">
        <v>309</v>
      </c>
      <c r="B82" s="4" t="s">
        <v>286</v>
      </c>
      <c r="C82" s="4">
        <v>1222</v>
      </c>
      <c r="D82" s="4">
        <v>485</v>
      </c>
      <c r="E82" s="6">
        <v>0.39689999999999998</v>
      </c>
      <c r="F82" s="4">
        <v>1222</v>
      </c>
      <c r="G82" s="4">
        <v>483</v>
      </c>
      <c r="H82" s="4">
        <v>13</v>
      </c>
      <c r="I82" s="4">
        <v>118</v>
      </c>
      <c r="J82" s="4">
        <v>342</v>
      </c>
      <c r="K82" s="4">
        <v>4</v>
      </c>
      <c r="L82" s="4">
        <v>6</v>
      </c>
      <c r="M82">
        <f t="shared" si="11"/>
        <v>0.2443064182194617</v>
      </c>
      <c r="N82">
        <f t="shared" si="12"/>
        <v>0.70807453416149069</v>
      </c>
      <c r="O82">
        <f t="shared" si="13"/>
        <v>8.2815734989648039E-3</v>
      </c>
      <c r="P82">
        <f t="shared" si="14"/>
        <v>2.6915113871635612E-2</v>
      </c>
      <c r="Q82">
        <f t="shared" si="15"/>
        <v>0.46153846153846156</v>
      </c>
      <c r="R82">
        <f t="shared" si="16"/>
        <v>0.70807453416149069</v>
      </c>
      <c r="U82" t="str">
        <f t="shared" si="17"/>
        <v>07-020</v>
      </c>
      <c r="V82" t="s">
        <v>1695</v>
      </c>
      <c r="X82">
        <f t="shared" si="18"/>
        <v>7</v>
      </c>
      <c r="Y82" t="str">
        <f t="shared" si="19"/>
        <v>ED</v>
      </c>
    </row>
    <row r="83" spans="1:25" x14ac:dyDescent="0.3">
      <c r="A83" t="s">
        <v>310</v>
      </c>
      <c r="B83" s="4" t="s">
        <v>287</v>
      </c>
      <c r="C83" s="4">
        <v>1472</v>
      </c>
      <c r="D83" s="4">
        <v>531</v>
      </c>
      <c r="E83" s="6">
        <v>0.36070000000000002</v>
      </c>
      <c r="F83" s="4">
        <v>1472</v>
      </c>
      <c r="G83" s="4">
        <v>531</v>
      </c>
      <c r="H83" s="4">
        <v>27</v>
      </c>
      <c r="I83" s="4">
        <v>91</v>
      </c>
      <c r="J83" s="4">
        <v>404</v>
      </c>
      <c r="K83" s="4">
        <v>0</v>
      </c>
      <c r="L83" s="4">
        <v>9</v>
      </c>
      <c r="M83">
        <f t="shared" si="11"/>
        <v>0.17137476459510359</v>
      </c>
      <c r="N83">
        <f t="shared" si="12"/>
        <v>0.76082862523540484</v>
      </c>
      <c r="O83">
        <f t="shared" si="13"/>
        <v>0</v>
      </c>
      <c r="P83">
        <f t="shared" si="14"/>
        <v>5.0847457627118647E-2</v>
      </c>
      <c r="Q83">
        <f t="shared" si="15"/>
        <v>0.33333333333333331</v>
      </c>
      <c r="R83">
        <f t="shared" si="16"/>
        <v>0.76082862523540484</v>
      </c>
      <c r="U83" t="str">
        <f t="shared" si="17"/>
        <v>07-025</v>
      </c>
      <c r="V83" t="s">
        <v>1695</v>
      </c>
      <c r="X83">
        <f t="shared" si="18"/>
        <v>7</v>
      </c>
      <c r="Y83" t="str">
        <f t="shared" si="19"/>
        <v>ED</v>
      </c>
    </row>
    <row r="84" spans="1:25" x14ac:dyDescent="0.3">
      <c r="A84" t="s">
        <v>311</v>
      </c>
      <c r="B84" s="4" t="s">
        <v>288</v>
      </c>
      <c r="C84" s="4">
        <v>1003</v>
      </c>
      <c r="D84" s="4">
        <v>382</v>
      </c>
      <c r="E84" s="6">
        <v>0.38090000000000002</v>
      </c>
      <c r="F84" s="4">
        <v>1003</v>
      </c>
      <c r="G84" s="4">
        <v>381</v>
      </c>
      <c r="H84" s="4">
        <v>19</v>
      </c>
      <c r="I84" s="4">
        <v>93</v>
      </c>
      <c r="J84" s="4">
        <v>261</v>
      </c>
      <c r="K84" s="4">
        <v>6</v>
      </c>
      <c r="L84" s="4">
        <v>2</v>
      </c>
      <c r="M84">
        <f t="shared" si="11"/>
        <v>0.24409448818897639</v>
      </c>
      <c r="N84">
        <f t="shared" si="12"/>
        <v>0.68503937007874016</v>
      </c>
      <c r="O84">
        <f t="shared" si="13"/>
        <v>1.5748031496062992E-2</v>
      </c>
      <c r="P84">
        <f t="shared" si="14"/>
        <v>4.9868766404199474E-2</v>
      </c>
      <c r="Q84">
        <f t="shared" si="15"/>
        <v>0.10526315789473684</v>
      </c>
      <c r="R84">
        <f t="shared" si="16"/>
        <v>0.68503937007874016</v>
      </c>
      <c r="U84" t="str">
        <f t="shared" si="17"/>
        <v>07-030</v>
      </c>
      <c r="V84" t="s">
        <v>1695</v>
      </c>
      <c r="X84">
        <f t="shared" si="18"/>
        <v>7</v>
      </c>
      <c r="Y84" t="str">
        <f t="shared" si="19"/>
        <v>ED</v>
      </c>
    </row>
    <row r="85" spans="1:25" x14ac:dyDescent="0.3">
      <c r="A85" t="s">
        <v>312</v>
      </c>
      <c r="B85" s="4" t="s">
        <v>289</v>
      </c>
      <c r="C85" s="4">
        <v>959</v>
      </c>
      <c r="D85" s="4">
        <v>355</v>
      </c>
      <c r="E85" s="6">
        <v>0.37019999999999997</v>
      </c>
      <c r="F85" s="4">
        <v>959</v>
      </c>
      <c r="G85" s="4">
        <v>354</v>
      </c>
      <c r="H85" s="4">
        <v>13</v>
      </c>
      <c r="I85" s="4">
        <v>170</v>
      </c>
      <c r="J85" s="4">
        <v>151</v>
      </c>
      <c r="K85" s="4">
        <v>17</v>
      </c>
      <c r="L85" s="4">
        <v>3</v>
      </c>
      <c r="M85">
        <f t="shared" si="11"/>
        <v>0.48022598870056499</v>
      </c>
      <c r="N85">
        <f t="shared" si="12"/>
        <v>0.42655367231638419</v>
      </c>
      <c r="O85">
        <f t="shared" si="13"/>
        <v>4.8022598870056499E-2</v>
      </c>
      <c r="P85">
        <f t="shared" si="14"/>
        <v>3.6723163841807911E-2</v>
      </c>
      <c r="Q85">
        <f t="shared" si="15"/>
        <v>0.23076923076923078</v>
      </c>
      <c r="R85">
        <f t="shared" si="16"/>
        <v>2.4802259887005649</v>
      </c>
      <c r="U85" t="str">
        <f t="shared" si="17"/>
        <v>07-035</v>
      </c>
      <c r="V85" t="s">
        <v>1695</v>
      </c>
      <c r="X85">
        <f t="shared" si="18"/>
        <v>7</v>
      </c>
      <c r="Y85" t="str">
        <f t="shared" si="19"/>
        <v>ED</v>
      </c>
    </row>
    <row r="86" spans="1:25" x14ac:dyDescent="0.3">
      <c r="A86" t="s">
        <v>313</v>
      </c>
      <c r="B86" s="4" t="s">
        <v>302</v>
      </c>
      <c r="C86" s="4">
        <v>603</v>
      </c>
      <c r="D86" s="4">
        <v>149</v>
      </c>
      <c r="E86" s="6">
        <v>0.24709999999999999</v>
      </c>
      <c r="F86" s="4">
        <v>603</v>
      </c>
      <c r="G86" s="4">
        <v>148</v>
      </c>
      <c r="H86" s="4">
        <v>13</v>
      </c>
      <c r="I86" s="4">
        <v>39</v>
      </c>
      <c r="J86" s="4">
        <v>92</v>
      </c>
      <c r="K86" s="4">
        <v>1</v>
      </c>
      <c r="L86" s="4">
        <v>3</v>
      </c>
      <c r="M86">
        <f t="shared" si="11"/>
        <v>0.26351351351351349</v>
      </c>
      <c r="N86">
        <f t="shared" si="12"/>
        <v>0.6216216216216216</v>
      </c>
      <c r="O86">
        <f t="shared" si="13"/>
        <v>6.7567567567567571E-3</v>
      </c>
      <c r="P86">
        <f t="shared" si="14"/>
        <v>8.7837837837837843E-2</v>
      </c>
      <c r="Q86">
        <f t="shared" si="15"/>
        <v>0.23076923076923078</v>
      </c>
      <c r="R86">
        <f t="shared" si="16"/>
        <v>0.6216216216216216</v>
      </c>
      <c r="U86" t="str">
        <f t="shared" si="17"/>
        <v>07-040</v>
      </c>
      <c r="V86" t="s">
        <v>1695</v>
      </c>
      <c r="X86">
        <f t="shared" si="18"/>
        <v>7</v>
      </c>
      <c r="Y86" t="str">
        <f t="shared" si="19"/>
        <v>ED</v>
      </c>
    </row>
    <row r="87" spans="1:25" x14ac:dyDescent="0.3">
      <c r="A87" t="s">
        <v>314</v>
      </c>
      <c r="B87" s="4" t="s">
        <v>305</v>
      </c>
      <c r="C87" s="4">
        <v>1708</v>
      </c>
      <c r="D87" s="4">
        <v>769</v>
      </c>
      <c r="E87" s="6">
        <v>0.45019999999999999</v>
      </c>
      <c r="F87" s="4">
        <v>1708</v>
      </c>
      <c r="G87" s="4">
        <v>765</v>
      </c>
      <c r="H87" s="4">
        <v>21</v>
      </c>
      <c r="I87" s="4">
        <v>219</v>
      </c>
      <c r="J87" s="4">
        <v>513</v>
      </c>
      <c r="K87" s="4">
        <v>6</v>
      </c>
      <c r="L87" s="4">
        <v>6</v>
      </c>
      <c r="M87">
        <f t="shared" si="11"/>
        <v>0.28627450980392155</v>
      </c>
      <c r="N87">
        <f t="shared" si="12"/>
        <v>0.6705882352941176</v>
      </c>
      <c r="O87">
        <f t="shared" si="13"/>
        <v>7.8431372549019607E-3</v>
      </c>
      <c r="P87">
        <f t="shared" si="14"/>
        <v>2.7450980392156862E-2</v>
      </c>
      <c r="Q87">
        <f t="shared" si="15"/>
        <v>0.2857142857142857</v>
      </c>
      <c r="R87">
        <f t="shared" si="16"/>
        <v>0.6705882352941176</v>
      </c>
      <c r="U87" t="str">
        <f t="shared" si="17"/>
        <v>07-045</v>
      </c>
      <c r="V87" t="s">
        <v>1695</v>
      </c>
      <c r="X87">
        <f t="shared" si="18"/>
        <v>7</v>
      </c>
      <c r="Y87" t="str">
        <f t="shared" si="19"/>
        <v>ED</v>
      </c>
    </row>
    <row r="88" spans="1:25" x14ac:dyDescent="0.3">
      <c r="A88" t="s">
        <v>1600</v>
      </c>
      <c r="B88" s="4" t="s">
        <v>293</v>
      </c>
      <c r="C88" s="4">
        <v>0</v>
      </c>
      <c r="D88" s="4">
        <v>1473</v>
      </c>
      <c r="E88" s="4" t="s">
        <v>33</v>
      </c>
      <c r="F88" s="4">
        <v>0</v>
      </c>
      <c r="G88" s="4">
        <v>1464</v>
      </c>
      <c r="H88" s="4">
        <v>28</v>
      </c>
      <c r="I88" s="4">
        <v>435</v>
      </c>
      <c r="J88" s="4">
        <v>973</v>
      </c>
      <c r="K88" s="4">
        <v>14</v>
      </c>
      <c r="L88" s="4">
        <v>14</v>
      </c>
      <c r="M88">
        <f t="shared" si="11"/>
        <v>0.29713114754098363</v>
      </c>
      <c r="N88">
        <f t="shared" si="12"/>
        <v>0.6646174863387978</v>
      </c>
      <c r="O88">
        <f t="shared" si="13"/>
        <v>9.562841530054645E-3</v>
      </c>
      <c r="P88">
        <f t="shared" si="14"/>
        <v>1.912568306010929E-2</v>
      </c>
      <c r="Q88">
        <f t="shared" si="15"/>
        <v>0.5</v>
      </c>
      <c r="R88">
        <f t="shared" si="16"/>
        <v>0.6646174863387978</v>
      </c>
      <c r="U88" t="str">
        <f t="shared" si="17"/>
        <v/>
      </c>
      <c r="X88">
        <f t="shared" si="18"/>
        <v>7</v>
      </c>
      <c r="Y88" t="str">
        <f t="shared" si="19"/>
        <v>ABS</v>
      </c>
    </row>
    <row r="89" spans="1:25" x14ac:dyDescent="0.3">
      <c r="A89" t="s">
        <v>1601</v>
      </c>
      <c r="B89" s="4" t="s">
        <v>303</v>
      </c>
      <c r="C89" s="4">
        <v>0</v>
      </c>
      <c r="D89" s="4">
        <v>480</v>
      </c>
      <c r="E89" s="4" t="s">
        <v>33</v>
      </c>
      <c r="F89" s="4">
        <v>0</v>
      </c>
      <c r="G89" s="4">
        <v>476</v>
      </c>
      <c r="H89" s="4">
        <v>13</v>
      </c>
      <c r="I89" s="4">
        <v>100</v>
      </c>
      <c r="J89" s="4">
        <v>344</v>
      </c>
      <c r="K89" s="4">
        <v>14</v>
      </c>
      <c r="L89" s="4">
        <v>5</v>
      </c>
      <c r="M89">
        <f t="shared" si="11"/>
        <v>0.21008403361344538</v>
      </c>
      <c r="N89">
        <f t="shared" si="12"/>
        <v>0.72268907563025209</v>
      </c>
      <c r="O89">
        <f t="shared" si="13"/>
        <v>2.9411764705882353E-2</v>
      </c>
      <c r="P89">
        <f t="shared" si="14"/>
        <v>2.7310924369747899E-2</v>
      </c>
      <c r="Q89">
        <f t="shared" si="15"/>
        <v>0.38461538461538464</v>
      </c>
      <c r="R89">
        <f t="shared" si="16"/>
        <v>0.72268907563025209</v>
      </c>
      <c r="U89" t="str">
        <f t="shared" si="17"/>
        <v/>
      </c>
      <c r="X89">
        <f t="shared" si="18"/>
        <v>7</v>
      </c>
      <c r="Y89" t="str">
        <f t="shared" si="19"/>
        <v>QUE</v>
      </c>
    </row>
    <row r="90" spans="1:25" x14ac:dyDescent="0.3">
      <c r="A90" t="s">
        <v>1602</v>
      </c>
      <c r="B90" s="4" t="s">
        <v>304</v>
      </c>
      <c r="C90" s="4">
        <v>0</v>
      </c>
      <c r="D90" s="4">
        <v>857</v>
      </c>
      <c r="E90" s="4" t="s">
        <v>33</v>
      </c>
      <c r="F90" s="4">
        <v>0</v>
      </c>
      <c r="G90" s="4">
        <v>855</v>
      </c>
      <c r="H90" s="4">
        <v>14</v>
      </c>
      <c r="I90" s="4">
        <v>222</v>
      </c>
      <c r="J90" s="4">
        <v>611</v>
      </c>
      <c r="K90" s="4">
        <v>0</v>
      </c>
      <c r="L90" s="4">
        <v>8</v>
      </c>
      <c r="M90">
        <f t="shared" si="11"/>
        <v>0.25964912280701752</v>
      </c>
      <c r="N90">
        <f t="shared" si="12"/>
        <v>0.71461988304093571</v>
      </c>
      <c r="O90">
        <f t="shared" si="13"/>
        <v>0</v>
      </c>
      <c r="P90">
        <f t="shared" si="14"/>
        <v>1.6374269005847954E-2</v>
      </c>
      <c r="Q90">
        <f t="shared" si="15"/>
        <v>0.5714285714285714</v>
      </c>
      <c r="R90">
        <f t="shared" si="16"/>
        <v>0.71461988304093571</v>
      </c>
      <c r="U90" t="str">
        <f t="shared" si="17"/>
        <v/>
      </c>
      <c r="X90">
        <f t="shared" si="18"/>
        <v>7</v>
      </c>
      <c r="Y90" t="str">
        <f t="shared" si="19"/>
        <v>EV</v>
      </c>
    </row>
    <row r="91" spans="1:25" x14ac:dyDescent="0.3">
      <c r="A91">
        <v>7</v>
      </c>
      <c r="B91" s="4" t="s">
        <v>20</v>
      </c>
      <c r="C91" s="4">
        <v>12648</v>
      </c>
      <c r="D91" s="4">
        <v>7601</v>
      </c>
      <c r="E91" s="6">
        <v>0.60099999999999998</v>
      </c>
      <c r="F91" s="4">
        <v>12648</v>
      </c>
      <c r="G91" s="4">
        <v>7575</v>
      </c>
      <c r="H91" s="4">
        <v>210</v>
      </c>
      <c r="I91" s="4">
        <v>1962</v>
      </c>
      <c r="J91" s="4">
        <v>5247</v>
      </c>
      <c r="K91" s="4">
        <v>72</v>
      </c>
      <c r="L91" s="4">
        <v>84</v>
      </c>
      <c r="M91">
        <f t="shared" si="11"/>
        <v>0.25900990099009902</v>
      </c>
      <c r="N91">
        <f t="shared" si="12"/>
        <v>0.69267326732673262</v>
      </c>
      <c r="O91">
        <f t="shared" si="13"/>
        <v>9.5049504950495047E-3</v>
      </c>
      <c r="P91">
        <f t="shared" si="14"/>
        <v>2.7722772277227723E-2</v>
      </c>
      <c r="Q91">
        <f t="shared" si="15"/>
        <v>0.4</v>
      </c>
      <c r="R91">
        <f t="shared" si="16"/>
        <v>0.69267326732673262</v>
      </c>
      <c r="U91">
        <f t="shared" si="17"/>
        <v>7</v>
      </c>
      <c r="X91">
        <f t="shared" si="18"/>
        <v>7</v>
      </c>
      <c r="Y91" t="str">
        <f t="shared" si="19"/>
        <v>TOT</v>
      </c>
    </row>
    <row r="92" spans="1:25" x14ac:dyDescent="0.3">
      <c r="B92" s="4"/>
      <c r="M92" t="str">
        <f t="shared" si="11"/>
        <v/>
      </c>
      <c r="N92" t="str">
        <f t="shared" si="12"/>
        <v/>
      </c>
      <c r="O92" t="str">
        <f t="shared" si="13"/>
        <v/>
      </c>
      <c r="P92" t="str">
        <f t="shared" si="14"/>
        <v/>
      </c>
      <c r="Q92" t="str">
        <f t="shared" si="15"/>
        <v/>
      </c>
      <c r="R92" t="str">
        <f t="shared" si="16"/>
        <v/>
      </c>
      <c r="U92" t="str">
        <f t="shared" si="17"/>
        <v/>
      </c>
      <c r="X92" t="str">
        <f t="shared" si="18"/>
        <v/>
      </c>
      <c r="Y92" t="str">
        <f t="shared" si="19"/>
        <v/>
      </c>
    </row>
    <row r="93" spans="1:25" x14ac:dyDescent="0.3">
      <c r="A93" t="s">
        <v>338</v>
      </c>
      <c r="B93" s="4" t="s">
        <v>329</v>
      </c>
      <c r="C93" s="4">
        <v>1793</v>
      </c>
      <c r="D93" s="4">
        <v>779</v>
      </c>
      <c r="E93" s="6">
        <v>0.4345</v>
      </c>
      <c r="F93" s="4">
        <v>1793</v>
      </c>
      <c r="G93" s="4">
        <v>774</v>
      </c>
      <c r="H93" s="4">
        <v>10</v>
      </c>
      <c r="I93" s="4">
        <v>172</v>
      </c>
      <c r="J93" s="4">
        <v>582</v>
      </c>
      <c r="K93" s="4">
        <v>4</v>
      </c>
      <c r="L93" s="4">
        <v>6</v>
      </c>
      <c r="M93">
        <f t="shared" si="11"/>
        <v>0.22222222222222221</v>
      </c>
      <c r="N93">
        <f t="shared" si="12"/>
        <v>0.75193798449612403</v>
      </c>
      <c r="O93">
        <f t="shared" si="13"/>
        <v>5.1679586563307496E-3</v>
      </c>
      <c r="P93">
        <f t="shared" si="14"/>
        <v>1.2919896640826873E-2</v>
      </c>
      <c r="Q93">
        <f t="shared" si="15"/>
        <v>0.6</v>
      </c>
      <c r="R93">
        <f t="shared" si="16"/>
        <v>0.75193798449612403</v>
      </c>
      <c r="U93" t="str">
        <f t="shared" si="17"/>
        <v>08-055</v>
      </c>
      <c r="V93" t="s">
        <v>1695</v>
      </c>
      <c r="X93">
        <f t="shared" si="18"/>
        <v>8</v>
      </c>
      <c r="Y93" t="str">
        <f t="shared" si="19"/>
        <v>ED</v>
      </c>
    </row>
    <row r="94" spans="1:25" x14ac:dyDescent="0.3">
      <c r="A94" t="s">
        <v>339</v>
      </c>
      <c r="B94" s="4" t="s">
        <v>330</v>
      </c>
      <c r="C94" s="4">
        <v>1641</v>
      </c>
      <c r="D94" s="4">
        <v>771</v>
      </c>
      <c r="E94" s="6">
        <v>0.4698</v>
      </c>
      <c r="F94" s="4">
        <v>1641</v>
      </c>
      <c r="G94" s="4">
        <v>769</v>
      </c>
      <c r="H94" s="4">
        <v>15</v>
      </c>
      <c r="I94" s="4">
        <v>204</v>
      </c>
      <c r="J94" s="4">
        <v>542</v>
      </c>
      <c r="K94" s="4">
        <v>3</v>
      </c>
      <c r="L94" s="4">
        <v>5</v>
      </c>
      <c r="M94">
        <f t="shared" si="11"/>
        <v>0.26527958387516254</v>
      </c>
      <c r="N94">
        <f t="shared" si="12"/>
        <v>0.70481144343302993</v>
      </c>
      <c r="O94">
        <f t="shared" si="13"/>
        <v>3.9011703511053317E-3</v>
      </c>
      <c r="P94">
        <f t="shared" si="14"/>
        <v>1.950585175552666E-2</v>
      </c>
      <c r="Q94">
        <f t="shared" si="15"/>
        <v>0.33333333333333331</v>
      </c>
      <c r="R94">
        <f t="shared" si="16"/>
        <v>0.70481144343302993</v>
      </c>
      <c r="U94" t="str">
        <f t="shared" si="17"/>
        <v>08-060</v>
      </c>
      <c r="V94" t="s">
        <v>1695</v>
      </c>
      <c r="X94">
        <f t="shared" si="18"/>
        <v>8</v>
      </c>
      <c r="Y94" t="str">
        <f t="shared" si="19"/>
        <v>ED</v>
      </c>
    </row>
    <row r="95" spans="1:25" x14ac:dyDescent="0.3">
      <c r="A95" t="s">
        <v>340</v>
      </c>
      <c r="B95" s="4" t="s">
        <v>319</v>
      </c>
      <c r="C95" s="4">
        <v>1219</v>
      </c>
      <c r="D95" s="4">
        <v>547</v>
      </c>
      <c r="E95" s="6">
        <v>0.44869999999999999</v>
      </c>
      <c r="F95" s="4">
        <v>1219</v>
      </c>
      <c r="G95" s="4">
        <v>544</v>
      </c>
      <c r="H95" s="4">
        <v>11</v>
      </c>
      <c r="I95" s="4">
        <v>124</v>
      </c>
      <c r="J95" s="4">
        <v>399</v>
      </c>
      <c r="K95" s="4">
        <v>4</v>
      </c>
      <c r="L95" s="4">
        <v>6</v>
      </c>
      <c r="M95">
        <f t="shared" si="11"/>
        <v>0.22794117647058823</v>
      </c>
      <c r="N95">
        <f t="shared" si="12"/>
        <v>0.73345588235294112</v>
      </c>
      <c r="O95">
        <f t="shared" si="13"/>
        <v>7.3529411764705881E-3</v>
      </c>
      <c r="P95">
        <f t="shared" si="14"/>
        <v>2.0220588235294119E-2</v>
      </c>
      <c r="Q95">
        <f t="shared" si="15"/>
        <v>0.54545454545454541</v>
      </c>
      <c r="R95">
        <f t="shared" si="16"/>
        <v>0.73345588235294112</v>
      </c>
      <c r="U95" t="str">
        <f t="shared" si="17"/>
        <v>08-065</v>
      </c>
      <c r="V95" t="s">
        <v>1695</v>
      </c>
      <c r="X95">
        <f t="shared" si="18"/>
        <v>8</v>
      </c>
      <c r="Y95" t="str">
        <f t="shared" si="19"/>
        <v>ED</v>
      </c>
    </row>
    <row r="96" spans="1:25" x14ac:dyDescent="0.3">
      <c r="A96" t="s">
        <v>341</v>
      </c>
      <c r="B96" s="4" t="s">
        <v>320</v>
      </c>
      <c r="C96" s="4">
        <v>2294</v>
      </c>
      <c r="D96" s="4">
        <v>794</v>
      </c>
      <c r="E96" s="6">
        <v>0.34610000000000002</v>
      </c>
      <c r="F96" s="4">
        <v>2294</v>
      </c>
      <c r="G96" s="4">
        <v>786</v>
      </c>
      <c r="H96" s="4">
        <v>23</v>
      </c>
      <c r="I96" s="4">
        <v>251</v>
      </c>
      <c r="J96" s="4">
        <v>493</v>
      </c>
      <c r="K96" s="4">
        <v>9</v>
      </c>
      <c r="L96" s="4">
        <v>10</v>
      </c>
      <c r="M96">
        <f t="shared" si="11"/>
        <v>0.3193384223918575</v>
      </c>
      <c r="N96">
        <f t="shared" si="12"/>
        <v>0.62722646310432573</v>
      </c>
      <c r="O96">
        <f t="shared" si="13"/>
        <v>1.1450381679389313E-2</v>
      </c>
      <c r="P96">
        <f t="shared" si="14"/>
        <v>2.9262086513994912E-2</v>
      </c>
      <c r="Q96">
        <f t="shared" si="15"/>
        <v>0.43478260869565216</v>
      </c>
      <c r="R96">
        <f t="shared" si="16"/>
        <v>0.62722646310432573</v>
      </c>
      <c r="U96" t="str">
        <f t="shared" si="17"/>
        <v>08-070</v>
      </c>
      <c r="V96" t="s">
        <v>1695</v>
      </c>
      <c r="X96">
        <f t="shared" si="18"/>
        <v>8</v>
      </c>
      <c r="Y96" t="str">
        <f t="shared" si="19"/>
        <v>ED</v>
      </c>
    </row>
    <row r="97" spans="1:25" x14ac:dyDescent="0.3">
      <c r="A97" t="s">
        <v>342</v>
      </c>
      <c r="B97" s="4" t="s">
        <v>331</v>
      </c>
      <c r="C97" s="4">
        <v>1754</v>
      </c>
      <c r="D97" s="4">
        <v>687</v>
      </c>
      <c r="E97" s="6">
        <v>0.39169999999999999</v>
      </c>
      <c r="F97" s="4">
        <v>1754</v>
      </c>
      <c r="G97" s="4">
        <v>687</v>
      </c>
      <c r="H97" s="4">
        <v>25</v>
      </c>
      <c r="I97" s="4">
        <v>178</v>
      </c>
      <c r="J97" s="4">
        <v>467</v>
      </c>
      <c r="K97" s="4">
        <v>8</v>
      </c>
      <c r="L97" s="4">
        <v>9</v>
      </c>
      <c r="M97">
        <f t="shared" si="11"/>
        <v>0.2590975254730713</v>
      </c>
      <c r="N97">
        <f t="shared" si="12"/>
        <v>0.67976710334788937</v>
      </c>
      <c r="O97">
        <f t="shared" si="13"/>
        <v>1.1644832605531296E-2</v>
      </c>
      <c r="P97">
        <f t="shared" si="14"/>
        <v>3.6390101892285295E-2</v>
      </c>
      <c r="Q97">
        <f t="shared" si="15"/>
        <v>0.36</v>
      </c>
      <c r="R97">
        <f t="shared" si="16"/>
        <v>0.67976710334788937</v>
      </c>
      <c r="U97" t="str">
        <f t="shared" si="17"/>
        <v>08-075</v>
      </c>
      <c r="V97" t="s">
        <v>1695</v>
      </c>
      <c r="X97">
        <f t="shared" si="18"/>
        <v>8</v>
      </c>
      <c r="Y97" t="str">
        <f t="shared" si="19"/>
        <v>ED</v>
      </c>
    </row>
    <row r="98" spans="1:25" x14ac:dyDescent="0.3">
      <c r="A98" t="s">
        <v>343</v>
      </c>
      <c r="B98" s="4" t="s">
        <v>332</v>
      </c>
      <c r="C98" s="4">
        <v>606</v>
      </c>
      <c r="D98" s="4">
        <v>308</v>
      </c>
      <c r="E98" s="6">
        <v>0.50829999999999997</v>
      </c>
      <c r="F98" s="4">
        <v>606</v>
      </c>
      <c r="G98" s="4">
        <v>307</v>
      </c>
      <c r="H98" s="4">
        <v>7</v>
      </c>
      <c r="I98" s="4">
        <v>65</v>
      </c>
      <c r="J98" s="4">
        <v>231</v>
      </c>
      <c r="K98" s="4">
        <v>3</v>
      </c>
      <c r="L98" s="4">
        <v>1</v>
      </c>
      <c r="M98">
        <f t="shared" si="11"/>
        <v>0.21172638436482086</v>
      </c>
      <c r="N98">
        <f t="shared" si="12"/>
        <v>0.75244299674267101</v>
      </c>
      <c r="O98">
        <f t="shared" si="13"/>
        <v>9.7719869706840382E-3</v>
      </c>
      <c r="P98">
        <f t="shared" si="14"/>
        <v>2.2801302931596091E-2</v>
      </c>
      <c r="Q98">
        <f t="shared" si="15"/>
        <v>0.14285714285714285</v>
      </c>
      <c r="R98">
        <f t="shared" si="16"/>
        <v>0.75244299674267101</v>
      </c>
      <c r="U98" t="str">
        <f t="shared" si="17"/>
        <v>08-080</v>
      </c>
      <c r="V98" t="s">
        <v>1695</v>
      </c>
      <c r="X98">
        <f t="shared" si="18"/>
        <v>8</v>
      </c>
      <c r="Y98" t="str">
        <f t="shared" si="19"/>
        <v>ED</v>
      </c>
    </row>
    <row r="99" spans="1:25" x14ac:dyDescent="0.3">
      <c r="A99" t="s">
        <v>344</v>
      </c>
      <c r="B99" s="4" t="s">
        <v>333</v>
      </c>
      <c r="C99" s="4">
        <v>1233</v>
      </c>
      <c r="D99" s="4">
        <v>565</v>
      </c>
      <c r="E99" s="6">
        <v>0.4582</v>
      </c>
      <c r="F99" s="4">
        <v>1233</v>
      </c>
      <c r="G99" s="4">
        <v>564</v>
      </c>
      <c r="H99" s="4">
        <v>12</v>
      </c>
      <c r="I99" s="4">
        <v>111</v>
      </c>
      <c r="J99" s="4">
        <v>435</v>
      </c>
      <c r="K99" s="4">
        <v>3</v>
      </c>
      <c r="L99" s="4">
        <v>3</v>
      </c>
      <c r="M99">
        <f t="shared" si="11"/>
        <v>0.19680851063829788</v>
      </c>
      <c r="N99">
        <f t="shared" si="12"/>
        <v>0.77127659574468088</v>
      </c>
      <c r="O99">
        <f t="shared" si="13"/>
        <v>5.3191489361702126E-3</v>
      </c>
      <c r="P99">
        <f t="shared" si="14"/>
        <v>2.1276595744680851E-2</v>
      </c>
      <c r="Q99">
        <f t="shared" si="15"/>
        <v>0.25</v>
      </c>
      <c r="R99">
        <f t="shared" si="16"/>
        <v>0.77127659574468088</v>
      </c>
      <c r="U99" t="str">
        <f t="shared" si="17"/>
        <v>08-085</v>
      </c>
      <c r="V99" t="s">
        <v>1695</v>
      </c>
      <c r="X99">
        <f t="shared" si="18"/>
        <v>8</v>
      </c>
      <c r="Y99" t="str">
        <f t="shared" si="19"/>
        <v>ED</v>
      </c>
    </row>
    <row r="100" spans="1:25" x14ac:dyDescent="0.3">
      <c r="A100" t="s">
        <v>345</v>
      </c>
      <c r="B100" s="4" t="s">
        <v>334</v>
      </c>
      <c r="C100" s="4">
        <v>1119</v>
      </c>
      <c r="D100" s="4">
        <v>440</v>
      </c>
      <c r="E100" s="6">
        <v>0.39319999999999999</v>
      </c>
      <c r="F100" s="4">
        <v>1119</v>
      </c>
      <c r="G100" s="4">
        <v>437</v>
      </c>
      <c r="H100" s="4">
        <v>14</v>
      </c>
      <c r="I100" s="4">
        <v>85</v>
      </c>
      <c r="J100" s="4">
        <v>330</v>
      </c>
      <c r="K100" s="4">
        <v>0</v>
      </c>
      <c r="L100" s="4">
        <v>8</v>
      </c>
      <c r="M100">
        <f t="shared" si="11"/>
        <v>0.19450800915331809</v>
      </c>
      <c r="N100">
        <f t="shared" si="12"/>
        <v>0.75514874141876431</v>
      </c>
      <c r="O100">
        <f t="shared" si="13"/>
        <v>0</v>
      </c>
      <c r="P100">
        <f t="shared" si="14"/>
        <v>3.2036613272311214E-2</v>
      </c>
      <c r="Q100">
        <f t="shared" si="15"/>
        <v>0.5714285714285714</v>
      </c>
      <c r="R100">
        <f t="shared" si="16"/>
        <v>0.75514874141876431</v>
      </c>
      <c r="U100" t="str">
        <f t="shared" si="17"/>
        <v>08-090</v>
      </c>
      <c r="V100" t="s">
        <v>1695</v>
      </c>
      <c r="X100">
        <f t="shared" si="18"/>
        <v>8</v>
      </c>
      <c r="Y100" t="str">
        <f t="shared" si="19"/>
        <v>ED</v>
      </c>
    </row>
    <row r="101" spans="1:25" x14ac:dyDescent="0.3">
      <c r="A101" t="s">
        <v>346</v>
      </c>
      <c r="B101" s="4" t="s">
        <v>325</v>
      </c>
      <c r="C101" s="4">
        <v>1235</v>
      </c>
      <c r="D101" s="4">
        <v>593</v>
      </c>
      <c r="E101" s="6">
        <v>0.48020000000000002</v>
      </c>
      <c r="F101" s="4">
        <v>1235</v>
      </c>
      <c r="G101" s="4">
        <v>590</v>
      </c>
      <c r="H101" s="4">
        <v>17</v>
      </c>
      <c r="I101" s="4">
        <v>146</v>
      </c>
      <c r="J101" s="4">
        <v>420</v>
      </c>
      <c r="K101" s="4">
        <v>3</v>
      </c>
      <c r="L101" s="4">
        <v>4</v>
      </c>
      <c r="M101">
        <f t="shared" si="11"/>
        <v>0.24745762711864408</v>
      </c>
      <c r="N101">
        <f t="shared" si="12"/>
        <v>0.71186440677966101</v>
      </c>
      <c r="O101">
        <f t="shared" si="13"/>
        <v>5.084745762711864E-3</v>
      </c>
      <c r="P101">
        <f t="shared" si="14"/>
        <v>2.8813559322033899E-2</v>
      </c>
      <c r="Q101">
        <f t="shared" si="15"/>
        <v>0.23529411764705882</v>
      </c>
      <c r="R101">
        <f t="shared" si="16"/>
        <v>0.71186440677966101</v>
      </c>
      <c r="U101" t="str">
        <f t="shared" si="17"/>
        <v>08-095</v>
      </c>
      <c r="V101" t="s">
        <v>1695</v>
      </c>
      <c r="X101">
        <f t="shared" si="18"/>
        <v>8</v>
      </c>
      <c r="Y101" t="str">
        <f t="shared" si="19"/>
        <v>ED</v>
      </c>
    </row>
    <row r="102" spans="1:25" x14ac:dyDescent="0.3">
      <c r="A102" t="s">
        <v>1600</v>
      </c>
      <c r="B102" s="4" t="s">
        <v>326</v>
      </c>
      <c r="C102" s="4">
        <v>0</v>
      </c>
      <c r="D102" s="4">
        <v>1577</v>
      </c>
      <c r="E102" s="4" t="s">
        <v>33</v>
      </c>
      <c r="F102" s="4">
        <v>0</v>
      </c>
      <c r="G102" s="4">
        <v>1572</v>
      </c>
      <c r="H102" s="4">
        <v>38</v>
      </c>
      <c r="I102" s="4">
        <v>420</v>
      </c>
      <c r="J102" s="4">
        <v>1092</v>
      </c>
      <c r="K102" s="4">
        <v>10</v>
      </c>
      <c r="L102" s="4">
        <v>12</v>
      </c>
      <c r="M102">
        <f t="shared" si="11"/>
        <v>0.26717557251908397</v>
      </c>
      <c r="N102">
        <f t="shared" si="12"/>
        <v>0.69465648854961837</v>
      </c>
      <c r="O102">
        <f t="shared" si="13"/>
        <v>6.3613231552162846E-3</v>
      </c>
      <c r="P102">
        <f t="shared" si="14"/>
        <v>2.4173027989821884E-2</v>
      </c>
      <c r="Q102">
        <f t="shared" si="15"/>
        <v>0.31578947368421051</v>
      </c>
      <c r="R102">
        <f t="shared" si="16"/>
        <v>0.69465648854961837</v>
      </c>
      <c r="U102" t="str">
        <f t="shared" si="17"/>
        <v/>
      </c>
      <c r="X102">
        <f t="shared" si="18"/>
        <v>8</v>
      </c>
      <c r="Y102" t="str">
        <f t="shared" si="19"/>
        <v>ABS</v>
      </c>
    </row>
    <row r="103" spans="1:25" x14ac:dyDescent="0.3">
      <c r="A103" t="s">
        <v>1601</v>
      </c>
      <c r="B103" s="4" t="s">
        <v>335</v>
      </c>
      <c r="C103" s="4">
        <v>0</v>
      </c>
      <c r="D103" s="4">
        <v>687</v>
      </c>
      <c r="E103" s="4" t="s">
        <v>33</v>
      </c>
      <c r="F103" s="4">
        <v>0</v>
      </c>
      <c r="G103" s="4">
        <v>684</v>
      </c>
      <c r="H103" s="4">
        <v>25</v>
      </c>
      <c r="I103" s="4">
        <v>188</v>
      </c>
      <c r="J103" s="4">
        <v>459</v>
      </c>
      <c r="K103" s="4">
        <v>8</v>
      </c>
      <c r="L103" s="4">
        <v>4</v>
      </c>
      <c r="M103">
        <f t="shared" si="11"/>
        <v>0.27485380116959063</v>
      </c>
      <c r="N103">
        <f t="shared" si="12"/>
        <v>0.67105263157894735</v>
      </c>
      <c r="O103">
        <f t="shared" si="13"/>
        <v>1.1695906432748537E-2</v>
      </c>
      <c r="P103">
        <f t="shared" si="14"/>
        <v>3.6549707602339179E-2</v>
      </c>
      <c r="Q103">
        <f t="shared" si="15"/>
        <v>0.16</v>
      </c>
      <c r="R103">
        <f t="shared" si="16"/>
        <v>0.67105263157894735</v>
      </c>
      <c r="U103" t="str">
        <f t="shared" si="17"/>
        <v/>
      </c>
      <c r="X103">
        <f t="shared" si="18"/>
        <v>8</v>
      </c>
      <c r="Y103" t="str">
        <f t="shared" si="19"/>
        <v>QUE</v>
      </c>
    </row>
    <row r="104" spans="1:25" x14ac:dyDescent="0.3">
      <c r="A104" t="s">
        <v>1602</v>
      </c>
      <c r="B104" s="4" t="s">
        <v>336</v>
      </c>
      <c r="C104" s="4">
        <v>0</v>
      </c>
      <c r="D104" s="4">
        <v>528</v>
      </c>
      <c r="E104" s="4" t="s">
        <v>33</v>
      </c>
      <c r="F104" s="4">
        <v>0</v>
      </c>
      <c r="G104" s="4">
        <v>528</v>
      </c>
      <c r="H104" s="4">
        <v>5</v>
      </c>
      <c r="I104" s="4">
        <v>139</v>
      </c>
      <c r="J104" s="4">
        <v>376</v>
      </c>
      <c r="K104" s="4">
        <v>5</v>
      </c>
      <c r="L104" s="4">
        <v>3</v>
      </c>
      <c r="M104">
        <f t="shared" si="11"/>
        <v>0.26325757575757575</v>
      </c>
      <c r="N104">
        <f t="shared" si="12"/>
        <v>0.71212121212121215</v>
      </c>
      <c r="O104">
        <f t="shared" si="13"/>
        <v>9.46969696969697E-3</v>
      </c>
      <c r="P104">
        <f t="shared" si="14"/>
        <v>9.46969696969697E-3</v>
      </c>
      <c r="Q104">
        <f t="shared" si="15"/>
        <v>0.6</v>
      </c>
      <c r="R104">
        <f t="shared" si="16"/>
        <v>0.71212121212121215</v>
      </c>
      <c r="U104" t="str">
        <f t="shared" si="17"/>
        <v/>
      </c>
      <c r="X104">
        <f t="shared" si="18"/>
        <v>8</v>
      </c>
      <c r="Y104" t="str">
        <f t="shared" si="19"/>
        <v>EV</v>
      </c>
    </row>
    <row r="105" spans="1:25" x14ac:dyDescent="0.3">
      <c r="A105">
        <v>8</v>
      </c>
      <c r="B105" s="4" t="s">
        <v>337</v>
      </c>
      <c r="C105" s="4">
        <v>12894</v>
      </c>
      <c r="D105" s="4">
        <v>8276</v>
      </c>
      <c r="E105" s="6">
        <v>0.64180000000000004</v>
      </c>
      <c r="F105" s="4">
        <v>12894</v>
      </c>
      <c r="G105" s="4">
        <v>8242</v>
      </c>
      <c r="H105" s="4">
        <v>202</v>
      </c>
      <c r="I105" s="4">
        <v>2083</v>
      </c>
      <c r="J105" s="4">
        <v>5826</v>
      </c>
      <c r="K105" s="4">
        <v>60</v>
      </c>
      <c r="L105" s="4">
        <v>71</v>
      </c>
      <c r="M105">
        <f t="shared" si="11"/>
        <v>0.25272991992234894</v>
      </c>
      <c r="N105">
        <f t="shared" si="12"/>
        <v>0.7068672652268867</v>
      </c>
      <c r="O105">
        <f t="shared" si="13"/>
        <v>7.2797864595971849E-3</v>
      </c>
      <c r="P105">
        <f t="shared" si="14"/>
        <v>2.4508614413977191E-2</v>
      </c>
      <c r="Q105">
        <f t="shared" si="15"/>
        <v>0.35148514851485146</v>
      </c>
      <c r="R105">
        <f t="shared" si="16"/>
        <v>0.7068672652268867</v>
      </c>
      <c r="U105">
        <f t="shared" si="17"/>
        <v>8</v>
      </c>
      <c r="X105">
        <f t="shared" si="18"/>
        <v>8</v>
      </c>
      <c r="Y105" t="str">
        <f t="shared" si="19"/>
        <v>TOT</v>
      </c>
    </row>
    <row r="106" spans="1:25" x14ac:dyDescent="0.3">
      <c r="B106" s="4"/>
      <c r="M106" t="str">
        <f t="shared" si="11"/>
        <v/>
      </c>
      <c r="N106" t="str">
        <f t="shared" si="12"/>
        <v/>
      </c>
      <c r="O106" t="str">
        <f t="shared" si="13"/>
        <v/>
      </c>
      <c r="P106" t="str">
        <f t="shared" si="14"/>
        <v/>
      </c>
      <c r="Q106" t="str">
        <f t="shared" si="15"/>
        <v/>
      </c>
      <c r="R106" t="str">
        <f t="shared" si="16"/>
        <v/>
      </c>
      <c r="U106" t="str">
        <f t="shared" si="17"/>
        <v/>
      </c>
      <c r="X106" t="str">
        <f t="shared" si="18"/>
        <v/>
      </c>
      <c r="Y106" t="str">
        <f t="shared" si="19"/>
        <v/>
      </c>
    </row>
    <row r="107" spans="1:25" x14ac:dyDescent="0.3">
      <c r="A107" t="s">
        <v>386</v>
      </c>
      <c r="B107" s="4" t="s">
        <v>362</v>
      </c>
      <c r="C107" s="4">
        <v>1810</v>
      </c>
      <c r="D107" s="4">
        <v>712</v>
      </c>
      <c r="E107" s="6">
        <v>0.39340000000000003</v>
      </c>
      <c r="F107" s="4">
        <v>1810</v>
      </c>
      <c r="G107" s="4">
        <v>711</v>
      </c>
      <c r="H107" s="4">
        <v>13</v>
      </c>
      <c r="I107" s="4">
        <v>157</v>
      </c>
      <c r="J107" s="4">
        <v>528</v>
      </c>
      <c r="K107" s="4">
        <v>2</v>
      </c>
      <c r="L107" s="4">
        <v>11</v>
      </c>
      <c r="M107">
        <f t="shared" si="11"/>
        <v>0.22081575246132207</v>
      </c>
      <c r="N107">
        <f t="shared" si="12"/>
        <v>0.7426160337552743</v>
      </c>
      <c r="O107">
        <f t="shared" si="13"/>
        <v>2.8129395218002813E-3</v>
      </c>
      <c r="P107">
        <f t="shared" si="14"/>
        <v>1.8284106891701828E-2</v>
      </c>
      <c r="Q107">
        <f t="shared" si="15"/>
        <v>0.84615384615384615</v>
      </c>
      <c r="R107">
        <f t="shared" si="16"/>
        <v>0.7426160337552743</v>
      </c>
      <c r="U107" t="str">
        <f t="shared" si="17"/>
        <v>09-100</v>
      </c>
      <c r="V107" t="s">
        <v>1695</v>
      </c>
      <c r="X107">
        <f t="shared" si="18"/>
        <v>9</v>
      </c>
      <c r="Y107" t="str">
        <f t="shared" si="19"/>
        <v>ED</v>
      </c>
    </row>
    <row r="108" spans="1:25" x14ac:dyDescent="0.3">
      <c r="A108" t="s">
        <v>387</v>
      </c>
      <c r="B108" s="4" t="s">
        <v>381</v>
      </c>
      <c r="C108" s="4">
        <v>1454</v>
      </c>
      <c r="D108" s="4">
        <v>631</v>
      </c>
      <c r="E108" s="6">
        <v>0.434</v>
      </c>
      <c r="F108" s="4">
        <v>1454</v>
      </c>
      <c r="G108" s="4">
        <v>630</v>
      </c>
      <c r="H108" s="4">
        <v>17</v>
      </c>
      <c r="I108" s="4">
        <v>126</v>
      </c>
      <c r="J108" s="4">
        <v>481</v>
      </c>
      <c r="K108" s="4">
        <v>3</v>
      </c>
      <c r="L108" s="4">
        <v>3</v>
      </c>
      <c r="M108">
        <f t="shared" si="11"/>
        <v>0.2</v>
      </c>
      <c r="N108">
        <f t="shared" si="12"/>
        <v>0.76349206349206344</v>
      </c>
      <c r="O108">
        <f t="shared" si="13"/>
        <v>4.7619047619047623E-3</v>
      </c>
      <c r="P108">
        <f t="shared" si="14"/>
        <v>2.6984126984126985E-2</v>
      </c>
      <c r="Q108">
        <f t="shared" si="15"/>
        <v>0.17647058823529413</v>
      </c>
      <c r="R108">
        <f t="shared" si="16"/>
        <v>0.76349206349206344</v>
      </c>
      <c r="U108" t="str">
        <f t="shared" si="17"/>
        <v>09-105</v>
      </c>
      <c r="V108" t="s">
        <v>1695</v>
      </c>
      <c r="X108">
        <f t="shared" si="18"/>
        <v>9</v>
      </c>
      <c r="Y108" t="str">
        <f t="shared" si="19"/>
        <v>ED</v>
      </c>
    </row>
    <row r="109" spans="1:25" x14ac:dyDescent="0.3">
      <c r="A109" t="s">
        <v>388</v>
      </c>
      <c r="B109" s="4" t="s">
        <v>382</v>
      </c>
      <c r="C109" s="4">
        <v>2082</v>
      </c>
      <c r="D109" s="4">
        <v>662</v>
      </c>
      <c r="E109" s="6">
        <v>0.318</v>
      </c>
      <c r="F109" s="4">
        <v>2082</v>
      </c>
      <c r="G109" s="4">
        <v>661</v>
      </c>
      <c r="H109" s="4">
        <v>13</v>
      </c>
      <c r="I109" s="4">
        <v>119</v>
      </c>
      <c r="J109" s="4">
        <v>517</v>
      </c>
      <c r="K109" s="4">
        <v>5</v>
      </c>
      <c r="L109" s="4">
        <v>7</v>
      </c>
      <c r="M109">
        <f t="shared" si="11"/>
        <v>0.1800302571860817</v>
      </c>
      <c r="N109">
        <f t="shared" si="12"/>
        <v>0.78214826021180028</v>
      </c>
      <c r="O109">
        <f t="shared" si="13"/>
        <v>7.5642965204236008E-3</v>
      </c>
      <c r="P109">
        <f t="shared" si="14"/>
        <v>1.9667170953101363E-2</v>
      </c>
      <c r="Q109">
        <f t="shared" si="15"/>
        <v>0.53846153846153844</v>
      </c>
      <c r="R109">
        <f t="shared" si="16"/>
        <v>0.78214826021180028</v>
      </c>
      <c r="U109" t="str">
        <f t="shared" si="17"/>
        <v>09-110</v>
      </c>
      <c r="V109" t="s">
        <v>1695</v>
      </c>
      <c r="X109">
        <f t="shared" si="18"/>
        <v>9</v>
      </c>
      <c r="Y109" t="str">
        <f t="shared" si="19"/>
        <v>ED</v>
      </c>
    </row>
    <row r="110" spans="1:25" x14ac:dyDescent="0.3">
      <c r="A110" t="s">
        <v>389</v>
      </c>
      <c r="B110" s="4" t="s">
        <v>365</v>
      </c>
      <c r="C110" s="4">
        <v>1394</v>
      </c>
      <c r="D110" s="4">
        <v>403</v>
      </c>
      <c r="E110" s="6">
        <v>0.28910000000000002</v>
      </c>
      <c r="F110" s="4">
        <v>1394</v>
      </c>
      <c r="G110" s="4">
        <v>403</v>
      </c>
      <c r="H110" s="4">
        <v>14</v>
      </c>
      <c r="I110" s="4">
        <v>104</v>
      </c>
      <c r="J110" s="4">
        <v>276</v>
      </c>
      <c r="K110" s="4">
        <v>1</v>
      </c>
      <c r="L110" s="4">
        <v>8</v>
      </c>
      <c r="M110">
        <f t="shared" si="11"/>
        <v>0.25806451612903225</v>
      </c>
      <c r="N110">
        <f t="shared" si="12"/>
        <v>0.68486352357320102</v>
      </c>
      <c r="O110">
        <f t="shared" si="13"/>
        <v>2.4813895781637717E-3</v>
      </c>
      <c r="P110">
        <f t="shared" si="14"/>
        <v>3.4739454094292806E-2</v>
      </c>
      <c r="Q110">
        <f t="shared" si="15"/>
        <v>0.5714285714285714</v>
      </c>
      <c r="R110">
        <f t="shared" si="16"/>
        <v>0.68486352357320102</v>
      </c>
      <c r="U110" t="str">
        <f t="shared" si="17"/>
        <v>09-115</v>
      </c>
      <c r="V110" t="s">
        <v>1695</v>
      </c>
      <c r="X110">
        <f t="shared" si="18"/>
        <v>9</v>
      </c>
      <c r="Y110" t="str">
        <f t="shared" si="19"/>
        <v>ED</v>
      </c>
    </row>
    <row r="111" spans="1:25" x14ac:dyDescent="0.3">
      <c r="A111" t="s">
        <v>390</v>
      </c>
      <c r="B111" s="4" t="s">
        <v>366</v>
      </c>
      <c r="C111" s="4">
        <v>3227</v>
      </c>
      <c r="D111" s="4">
        <v>1148</v>
      </c>
      <c r="E111" s="6">
        <v>0.35570000000000002</v>
      </c>
      <c r="F111" s="4">
        <v>3227</v>
      </c>
      <c r="G111" s="4">
        <v>1146</v>
      </c>
      <c r="H111" s="4">
        <v>25</v>
      </c>
      <c r="I111" s="4">
        <v>248</v>
      </c>
      <c r="J111" s="4">
        <v>852</v>
      </c>
      <c r="K111" s="4">
        <v>9</v>
      </c>
      <c r="L111" s="4">
        <v>12</v>
      </c>
      <c r="M111">
        <f t="shared" si="11"/>
        <v>0.21640488656195461</v>
      </c>
      <c r="N111">
        <f t="shared" si="12"/>
        <v>0.74345549738219896</v>
      </c>
      <c r="O111">
        <f t="shared" si="13"/>
        <v>7.8534031413612562E-3</v>
      </c>
      <c r="P111">
        <f t="shared" si="14"/>
        <v>2.181500872600349E-2</v>
      </c>
      <c r="Q111">
        <f t="shared" si="15"/>
        <v>0.48</v>
      </c>
      <c r="R111">
        <f t="shared" si="16"/>
        <v>0.74345549738219896</v>
      </c>
      <c r="U111" t="str">
        <f t="shared" si="17"/>
        <v>09-120</v>
      </c>
      <c r="V111" t="s">
        <v>1695</v>
      </c>
      <c r="X111">
        <f t="shared" si="18"/>
        <v>9</v>
      </c>
      <c r="Y111" t="str">
        <f t="shared" si="19"/>
        <v>ED</v>
      </c>
    </row>
    <row r="112" spans="1:25" x14ac:dyDescent="0.3">
      <c r="A112" s="7" t="s">
        <v>391</v>
      </c>
      <c r="B112" s="4" t="s">
        <v>367</v>
      </c>
      <c r="C112" s="4">
        <v>2540</v>
      </c>
      <c r="D112" s="4">
        <v>894</v>
      </c>
      <c r="E112" s="6">
        <v>0.35199999999999998</v>
      </c>
      <c r="F112" s="4">
        <v>2540</v>
      </c>
      <c r="G112" s="4">
        <v>893</v>
      </c>
      <c r="H112" s="4">
        <v>26</v>
      </c>
      <c r="I112" s="4">
        <v>231</v>
      </c>
      <c r="J112" s="4">
        <v>606</v>
      </c>
      <c r="K112" s="4">
        <v>12</v>
      </c>
      <c r="L112" s="4">
        <v>18</v>
      </c>
      <c r="M112">
        <f t="shared" si="11"/>
        <v>0.25867861142217247</v>
      </c>
      <c r="N112">
        <f t="shared" si="12"/>
        <v>0.67861142217245241</v>
      </c>
      <c r="O112">
        <f t="shared" si="13"/>
        <v>1.3437849944008958E-2</v>
      </c>
      <c r="P112">
        <f t="shared" si="14"/>
        <v>2.9115341545352745E-2</v>
      </c>
      <c r="Q112">
        <f t="shared" si="15"/>
        <v>0.69230769230769229</v>
      </c>
      <c r="R112">
        <f t="shared" si="16"/>
        <v>0.67861142217245241</v>
      </c>
      <c r="U112" t="str">
        <f t="shared" si="17"/>
        <v>09-125</v>
      </c>
      <c r="V112" t="s">
        <v>1695</v>
      </c>
      <c r="X112">
        <f t="shared" si="18"/>
        <v>9</v>
      </c>
      <c r="Y112" t="str">
        <f t="shared" si="19"/>
        <v>ED</v>
      </c>
    </row>
    <row r="113" spans="1:25" x14ac:dyDescent="0.3">
      <c r="A113" t="s">
        <v>1600</v>
      </c>
      <c r="B113" s="4" t="s">
        <v>368</v>
      </c>
      <c r="C113" s="4">
        <v>0</v>
      </c>
      <c r="D113" s="4">
        <v>1158</v>
      </c>
      <c r="E113" s="4" t="s">
        <v>33</v>
      </c>
      <c r="F113" s="4">
        <v>0</v>
      </c>
      <c r="G113" s="4">
        <v>1153</v>
      </c>
      <c r="H113" s="4">
        <v>24</v>
      </c>
      <c r="I113" s="4">
        <v>240</v>
      </c>
      <c r="J113" s="4">
        <v>867</v>
      </c>
      <c r="K113" s="4">
        <v>11</v>
      </c>
      <c r="L113" s="4">
        <v>11</v>
      </c>
      <c r="M113">
        <f t="shared" si="11"/>
        <v>0.20815264527320035</v>
      </c>
      <c r="N113">
        <f t="shared" si="12"/>
        <v>0.75195143104943629</v>
      </c>
      <c r="O113">
        <f t="shared" si="13"/>
        <v>9.5403295750216832E-3</v>
      </c>
      <c r="P113">
        <f t="shared" si="14"/>
        <v>2.0815264527320035E-2</v>
      </c>
      <c r="Q113">
        <f t="shared" si="15"/>
        <v>0.45833333333333331</v>
      </c>
      <c r="R113">
        <f t="shared" si="16"/>
        <v>0.75195143104943629</v>
      </c>
      <c r="U113" t="str">
        <f t="shared" si="17"/>
        <v/>
      </c>
      <c r="X113">
        <f t="shared" si="18"/>
        <v>9</v>
      </c>
      <c r="Y113" t="str">
        <f t="shared" si="19"/>
        <v>ABS</v>
      </c>
    </row>
    <row r="114" spans="1:25" x14ac:dyDescent="0.3">
      <c r="A114" t="s">
        <v>1601</v>
      </c>
      <c r="B114" s="4" t="s">
        <v>383</v>
      </c>
      <c r="C114" s="4">
        <v>0</v>
      </c>
      <c r="D114" s="4">
        <v>497</v>
      </c>
      <c r="E114" s="4" t="s">
        <v>33</v>
      </c>
      <c r="F114" s="4">
        <v>0</v>
      </c>
      <c r="G114" s="4">
        <v>496</v>
      </c>
      <c r="H114" s="4">
        <v>17</v>
      </c>
      <c r="I114" s="4">
        <v>108</v>
      </c>
      <c r="J114" s="4">
        <v>360</v>
      </c>
      <c r="K114" s="4">
        <v>3</v>
      </c>
      <c r="L114" s="4">
        <v>8</v>
      </c>
      <c r="M114">
        <f t="shared" si="11"/>
        <v>0.21774193548387097</v>
      </c>
      <c r="N114">
        <f t="shared" si="12"/>
        <v>0.72580645161290325</v>
      </c>
      <c r="O114">
        <f t="shared" si="13"/>
        <v>6.0483870967741934E-3</v>
      </c>
      <c r="P114">
        <f t="shared" si="14"/>
        <v>3.4274193548387094E-2</v>
      </c>
      <c r="Q114">
        <f t="shared" si="15"/>
        <v>0.47058823529411764</v>
      </c>
      <c r="R114">
        <f t="shared" si="16"/>
        <v>0.72580645161290325</v>
      </c>
      <c r="U114" t="str">
        <f t="shared" si="17"/>
        <v/>
      </c>
      <c r="X114">
        <f t="shared" si="18"/>
        <v>9</v>
      </c>
      <c r="Y114" t="str">
        <f t="shared" si="19"/>
        <v>QUE</v>
      </c>
    </row>
    <row r="115" spans="1:25" x14ac:dyDescent="0.3">
      <c r="A115" t="s">
        <v>1602</v>
      </c>
      <c r="B115" s="4" t="s">
        <v>384</v>
      </c>
      <c r="C115" s="4">
        <v>0</v>
      </c>
      <c r="D115" s="4">
        <v>1317</v>
      </c>
      <c r="E115" s="4" t="s">
        <v>33</v>
      </c>
      <c r="F115" s="4">
        <v>0</v>
      </c>
      <c r="G115" s="4">
        <v>1315</v>
      </c>
      <c r="H115" s="4">
        <v>28</v>
      </c>
      <c r="I115" s="4">
        <v>334</v>
      </c>
      <c r="J115" s="4">
        <v>945</v>
      </c>
      <c r="K115" s="4">
        <v>4</v>
      </c>
      <c r="L115" s="4">
        <v>4</v>
      </c>
      <c r="M115">
        <f t="shared" si="11"/>
        <v>0.25399239543726237</v>
      </c>
      <c r="N115">
        <f t="shared" si="12"/>
        <v>0.71863117870722437</v>
      </c>
      <c r="O115">
        <f t="shared" si="13"/>
        <v>3.041825095057034E-3</v>
      </c>
      <c r="P115">
        <f t="shared" si="14"/>
        <v>2.1292775665399239E-2</v>
      </c>
      <c r="Q115">
        <f t="shared" si="15"/>
        <v>0.14285714285714285</v>
      </c>
      <c r="R115">
        <f t="shared" si="16"/>
        <v>0.71863117870722437</v>
      </c>
      <c r="U115" t="str">
        <f t="shared" si="17"/>
        <v/>
      </c>
      <c r="X115">
        <f t="shared" si="18"/>
        <v>9</v>
      </c>
      <c r="Y115" t="str">
        <f t="shared" si="19"/>
        <v>EV</v>
      </c>
    </row>
    <row r="116" spans="1:25" x14ac:dyDescent="0.3">
      <c r="A116">
        <v>9</v>
      </c>
      <c r="B116" s="4" t="s">
        <v>385</v>
      </c>
      <c r="C116" s="4">
        <v>12507</v>
      </c>
      <c r="D116" s="4">
        <v>7422</v>
      </c>
      <c r="E116" s="6">
        <v>0.59340000000000004</v>
      </c>
      <c r="F116" s="4">
        <v>12507</v>
      </c>
      <c r="G116" s="4">
        <v>7408</v>
      </c>
      <c r="H116" s="4">
        <v>177</v>
      </c>
      <c r="I116" s="4">
        <v>1667</v>
      </c>
      <c r="J116" s="4">
        <v>5432</v>
      </c>
      <c r="K116" s="4">
        <v>50</v>
      </c>
      <c r="L116" s="4">
        <v>82</v>
      </c>
      <c r="M116">
        <f t="shared" si="11"/>
        <v>0.2250269978401728</v>
      </c>
      <c r="N116">
        <f t="shared" si="12"/>
        <v>0.73326133909287261</v>
      </c>
      <c r="O116">
        <f t="shared" si="13"/>
        <v>6.7494600431965441E-3</v>
      </c>
      <c r="P116">
        <f t="shared" si="14"/>
        <v>2.3893088552915765E-2</v>
      </c>
      <c r="Q116">
        <f t="shared" si="15"/>
        <v>0.4632768361581921</v>
      </c>
      <c r="R116">
        <f t="shared" si="16"/>
        <v>0.73326133909287261</v>
      </c>
      <c r="U116">
        <f t="shared" si="17"/>
        <v>9</v>
      </c>
      <c r="X116">
        <f t="shared" si="18"/>
        <v>9</v>
      </c>
      <c r="Y116" t="str">
        <f t="shared" si="19"/>
        <v>TOT</v>
      </c>
    </row>
    <row r="117" spans="1:25" x14ac:dyDescent="0.3">
      <c r="B117" s="4"/>
      <c r="M117" t="str">
        <f t="shared" si="11"/>
        <v/>
      </c>
      <c r="N117" t="str">
        <f t="shared" si="12"/>
        <v/>
      </c>
      <c r="O117" t="str">
        <f t="shared" si="13"/>
        <v/>
      </c>
      <c r="P117" t="str">
        <f t="shared" si="14"/>
        <v/>
      </c>
      <c r="Q117" t="str">
        <f t="shared" si="15"/>
        <v/>
      </c>
      <c r="R117" t="str">
        <f t="shared" si="16"/>
        <v/>
      </c>
      <c r="U117" t="str">
        <f t="shared" si="17"/>
        <v/>
      </c>
      <c r="X117" t="str">
        <f t="shared" si="18"/>
        <v/>
      </c>
      <c r="Y117" t="str">
        <f t="shared" si="19"/>
        <v/>
      </c>
    </row>
    <row r="118" spans="1:25" x14ac:dyDescent="0.3">
      <c r="A118" t="s">
        <v>406</v>
      </c>
      <c r="B118" s="4" t="s">
        <v>393</v>
      </c>
      <c r="C118" s="4">
        <v>1151</v>
      </c>
      <c r="D118" s="4">
        <v>456</v>
      </c>
      <c r="E118" s="6">
        <v>0.3962</v>
      </c>
      <c r="F118" s="4">
        <v>1151</v>
      </c>
      <c r="G118" s="4">
        <v>455</v>
      </c>
      <c r="H118" s="4">
        <v>16</v>
      </c>
      <c r="I118" s="4">
        <v>97</v>
      </c>
      <c r="J118" s="4">
        <v>330</v>
      </c>
      <c r="K118" s="4">
        <v>6</v>
      </c>
      <c r="L118" s="4">
        <v>6</v>
      </c>
      <c r="M118">
        <f t="shared" si="11"/>
        <v>0.21318681318681318</v>
      </c>
      <c r="N118">
        <f t="shared" si="12"/>
        <v>0.72527472527472525</v>
      </c>
      <c r="O118">
        <f t="shared" si="13"/>
        <v>1.3186813186813187E-2</v>
      </c>
      <c r="P118">
        <f t="shared" si="14"/>
        <v>3.5164835164835165E-2</v>
      </c>
      <c r="Q118">
        <f t="shared" si="15"/>
        <v>0.375</v>
      </c>
      <c r="R118">
        <f t="shared" si="16"/>
        <v>0.72527472527472525</v>
      </c>
      <c r="U118" t="str">
        <f t="shared" si="17"/>
        <v>10-130</v>
      </c>
      <c r="V118" t="s">
        <v>1695</v>
      </c>
      <c r="X118">
        <f t="shared" si="18"/>
        <v>10</v>
      </c>
      <c r="Y118" t="str">
        <f t="shared" si="19"/>
        <v>ED</v>
      </c>
    </row>
    <row r="119" spans="1:25" x14ac:dyDescent="0.3">
      <c r="A119" t="s">
        <v>407</v>
      </c>
      <c r="B119" s="4" t="s">
        <v>394</v>
      </c>
      <c r="C119" s="4">
        <v>2114</v>
      </c>
      <c r="D119" s="4">
        <v>831</v>
      </c>
      <c r="E119" s="6">
        <v>0.3931</v>
      </c>
      <c r="F119" s="4">
        <v>2114</v>
      </c>
      <c r="G119" s="4">
        <v>827</v>
      </c>
      <c r="H119" s="4">
        <v>28</v>
      </c>
      <c r="I119" s="4">
        <v>178</v>
      </c>
      <c r="J119" s="4">
        <v>597</v>
      </c>
      <c r="K119" s="4">
        <v>12</v>
      </c>
      <c r="L119" s="4">
        <v>12</v>
      </c>
      <c r="M119">
        <f t="shared" si="11"/>
        <v>0.21523579201934703</v>
      </c>
      <c r="N119">
        <f t="shared" si="12"/>
        <v>0.72188633615477626</v>
      </c>
      <c r="O119">
        <f t="shared" si="13"/>
        <v>1.4510278113663845E-2</v>
      </c>
      <c r="P119">
        <f t="shared" si="14"/>
        <v>3.3857315598548973E-2</v>
      </c>
      <c r="Q119">
        <f t="shared" si="15"/>
        <v>0.42857142857142855</v>
      </c>
      <c r="R119">
        <f t="shared" si="16"/>
        <v>0.72188633615477626</v>
      </c>
      <c r="U119" t="str">
        <f t="shared" si="17"/>
        <v>10-135</v>
      </c>
      <c r="V119" t="s">
        <v>1695</v>
      </c>
      <c r="X119">
        <f t="shared" si="18"/>
        <v>10</v>
      </c>
      <c r="Y119" t="str">
        <f t="shared" si="19"/>
        <v>ED</v>
      </c>
    </row>
    <row r="120" spans="1:25" x14ac:dyDescent="0.3">
      <c r="A120" t="s">
        <v>408</v>
      </c>
      <c r="B120" s="4" t="s">
        <v>395</v>
      </c>
      <c r="C120" s="4">
        <v>2124</v>
      </c>
      <c r="D120" s="4">
        <v>829</v>
      </c>
      <c r="E120" s="6">
        <v>0.39029999999999998</v>
      </c>
      <c r="F120" s="4">
        <v>2124</v>
      </c>
      <c r="G120" s="4">
        <v>829</v>
      </c>
      <c r="H120" s="4">
        <v>9</v>
      </c>
      <c r="I120" s="4">
        <v>143</v>
      </c>
      <c r="J120" s="4">
        <v>656</v>
      </c>
      <c r="K120" s="4">
        <v>5</v>
      </c>
      <c r="L120" s="4">
        <v>16</v>
      </c>
      <c r="M120">
        <f t="shared" si="11"/>
        <v>0.17249698431845598</v>
      </c>
      <c r="N120">
        <f t="shared" si="12"/>
        <v>0.79131483715319662</v>
      </c>
      <c r="O120">
        <f t="shared" si="13"/>
        <v>6.0313630880579009E-3</v>
      </c>
      <c r="P120">
        <f t="shared" si="14"/>
        <v>1.0856453558504222E-2</v>
      </c>
      <c r="Q120">
        <f t="shared" si="15"/>
        <v>1.7777777777777777</v>
      </c>
      <c r="R120">
        <f t="shared" si="16"/>
        <v>0.79131483715319662</v>
      </c>
      <c r="U120" t="str">
        <f t="shared" si="17"/>
        <v>10-140</v>
      </c>
      <c r="V120" t="s">
        <v>1695</v>
      </c>
      <c r="X120">
        <f t="shared" si="18"/>
        <v>10</v>
      </c>
      <c r="Y120" t="str">
        <f t="shared" si="19"/>
        <v>ED</v>
      </c>
    </row>
    <row r="121" spans="1:25" x14ac:dyDescent="0.3">
      <c r="A121" t="s">
        <v>409</v>
      </c>
      <c r="B121" s="4" t="s">
        <v>396</v>
      </c>
      <c r="C121" s="4">
        <v>1494</v>
      </c>
      <c r="D121" s="4">
        <v>563</v>
      </c>
      <c r="E121" s="6">
        <v>0.37680000000000002</v>
      </c>
      <c r="F121" s="4">
        <v>1494</v>
      </c>
      <c r="G121" s="4">
        <v>562</v>
      </c>
      <c r="H121" s="4">
        <v>11</v>
      </c>
      <c r="I121" s="4">
        <v>104</v>
      </c>
      <c r="J121" s="4">
        <v>439</v>
      </c>
      <c r="K121" s="4">
        <v>4</v>
      </c>
      <c r="L121" s="4">
        <v>4</v>
      </c>
      <c r="M121">
        <f t="shared" si="11"/>
        <v>0.18505338078291814</v>
      </c>
      <c r="N121">
        <f t="shared" si="12"/>
        <v>0.78113879003558717</v>
      </c>
      <c r="O121">
        <f t="shared" si="13"/>
        <v>7.1174377224199285E-3</v>
      </c>
      <c r="P121">
        <f t="shared" si="14"/>
        <v>1.9572953736654804E-2</v>
      </c>
      <c r="Q121">
        <f t="shared" si="15"/>
        <v>0.36363636363636365</v>
      </c>
      <c r="R121">
        <f t="shared" si="16"/>
        <v>0.78113879003558717</v>
      </c>
      <c r="U121" t="str">
        <f t="shared" si="17"/>
        <v>10-145</v>
      </c>
      <c r="V121" t="s">
        <v>1695</v>
      </c>
      <c r="X121">
        <f t="shared" si="18"/>
        <v>10</v>
      </c>
      <c r="Y121" t="str">
        <f t="shared" si="19"/>
        <v>ED</v>
      </c>
    </row>
    <row r="122" spans="1:25" x14ac:dyDescent="0.3">
      <c r="A122" t="s">
        <v>410</v>
      </c>
      <c r="B122" s="4" t="s">
        <v>397</v>
      </c>
      <c r="C122" s="4">
        <v>2023</v>
      </c>
      <c r="D122" s="4">
        <v>820</v>
      </c>
      <c r="E122" s="6">
        <v>0.40529999999999999</v>
      </c>
      <c r="F122" s="4">
        <v>2023</v>
      </c>
      <c r="G122" s="4">
        <v>819</v>
      </c>
      <c r="H122" s="4">
        <v>18</v>
      </c>
      <c r="I122" s="4">
        <v>178</v>
      </c>
      <c r="J122" s="4">
        <v>609</v>
      </c>
      <c r="K122" s="4">
        <v>5</v>
      </c>
      <c r="L122" s="4">
        <v>9</v>
      </c>
      <c r="M122">
        <f t="shared" si="11"/>
        <v>0.21733821733821734</v>
      </c>
      <c r="N122">
        <f t="shared" si="12"/>
        <v>0.74358974358974361</v>
      </c>
      <c r="O122">
        <f t="shared" si="13"/>
        <v>6.105006105006105E-3</v>
      </c>
      <c r="P122">
        <f t="shared" si="14"/>
        <v>2.197802197802198E-2</v>
      </c>
      <c r="Q122">
        <f t="shared" si="15"/>
        <v>0.5</v>
      </c>
      <c r="R122">
        <f t="shared" si="16"/>
        <v>0.74358974358974361</v>
      </c>
      <c r="U122" t="str">
        <f t="shared" si="17"/>
        <v>10-150</v>
      </c>
      <c r="V122" t="s">
        <v>1695</v>
      </c>
      <c r="X122">
        <f t="shared" si="18"/>
        <v>10</v>
      </c>
      <c r="Y122" t="str">
        <f t="shared" si="19"/>
        <v>ED</v>
      </c>
    </row>
    <row r="123" spans="1:25" x14ac:dyDescent="0.3">
      <c r="A123" t="s">
        <v>411</v>
      </c>
      <c r="B123" s="4" t="s">
        <v>398</v>
      </c>
      <c r="C123" s="4">
        <v>2323</v>
      </c>
      <c r="D123" s="4">
        <v>975</v>
      </c>
      <c r="E123" s="6">
        <v>0.41970000000000002</v>
      </c>
      <c r="F123" s="4">
        <v>2323</v>
      </c>
      <c r="G123" s="4">
        <v>971</v>
      </c>
      <c r="H123" s="4">
        <v>38</v>
      </c>
      <c r="I123" s="4">
        <v>197</v>
      </c>
      <c r="J123" s="4">
        <v>720</v>
      </c>
      <c r="K123" s="4">
        <v>5</v>
      </c>
      <c r="L123" s="4">
        <v>11</v>
      </c>
      <c r="M123">
        <f t="shared" si="11"/>
        <v>0.20288362512873326</v>
      </c>
      <c r="N123">
        <f t="shared" si="12"/>
        <v>0.74150360453141095</v>
      </c>
      <c r="O123">
        <f t="shared" si="13"/>
        <v>5.1493305870236872E-3</v>
      </c>
      <c r="P123">
        <f t="shared" si="14"/>
        <v>3.9134912461380018E-2</v>
      </c>
      <c r="Q123">
        <f t="shared" si="15"/>
        <v>0.28947368421052633</v>
      </c>
      <c r="R123">
        <f t="shared" si="16"/>
        <v>0.74150360453141095</v>
      </c>
      <c r="U123" t="str">
        <f t="shared" si="17"/>
        <v>10-155</v>
      </c>
      <c r="V123" t="s">
        <v>1695</v>
      </c>
      <c r="X123">
        <f t="shared" si="18"/>
        <v>10</v>
      </c>
      <c r="Y123" t="str">
        <f t="shared" si="19"/>
        <v>ED</v>
      </c>
    </row>
    <row r="124" spans="1:25" x14ac:dyDescent="0.3">
      <c r="A124" t="s">
        <v>1600</v>
      </c>
      <c r="B124" s="4" t="s">
        <v>399</v>
      </c>
      <c r="C124" s="4">
        <v>0</v>
      </c>
      <c r="D124" s="4">
        <v>921</v>
      </c>
      <c r="E124" s="4" t="s">
        <v>33</v>
      </c>
      <c r="F124" s="4">
        <v>0</v>
      </c>
      <c r="G124" s="4">
        <v>919</v>
      </c>
      <c r="H124" s="4">
        <v>22</v>
      </c>
      <c r="I124" s="4">
        <v>184</v>
      </c>
      <c r="J124" s="4">
        <v>698</v>
      </c>
      <c r="K124" s="4">
        <v>5</v>
      </c>
      <c r="L124" s="4">
        <v>10</v>
      </c>
      <c r="M124">
        <f t="shared" si="11"/>
        <v>0.20021762785636563</v>
      </c>
      <c r="N124">
        <f t="shared" si="12"/>
        <v>0.75952121871599565</v>
      </c>
      <c r="O124">
        <f t="shared" si="13"/>
        <v>5.4406964091403701E-3</v>
      </c>
      <c r="P124">
        <f t="shared" si="14"/>
        <v>2.3939064200217627E-2</v>
      </c>
      <c r="Q124">
        <f t="shared" si="15"/>
        <v>0.45454545454545453</v>
      </c>
      <c r="R124">
        <f t="shared" si="16"/>
        <v>0.75952121871599565</v>
      </c>
      <c r="U124" t="str">
        <f t="shared" si="17"/>
        <v/>
      </c>
      <c r="X124">
        <f t="shared" si="18"/>
        <v>10</v>
      </c>
      <c r="Y124" t="str">
        <f t="shared" si="19"/>
        <v>ABS</v>
      </c>
    </row>
    <row r="125" spans="1:25" x14ac:dyDescent="0.3">
      <c r="A125" t="s">
        <v>1601</v>
      </c>
      <c r="B125" s="4" t="s">
        <v>403</v>
      </c>
      <c r="C125" s="4">
        <v>0</v>
      </c>
      <c r="D125" s="4">
        <v>461</v>
      </c>
      <c r="E125" s="4" t="s">
        <v>33</v>
      </c>
      <c r="F125" s="4">
        <v>0</v>
      </c>
      <c r="G125" s="4">
        <v>456</v>
      </c>
      <c r="H125" s="4">
        <v>9</v>
      </c>
      <c r="I125" s="4">
        <v>90</v>
      </c>
      <c r="J125" s="4">
        <v>341</v>
      </c>
      <c r="K125" s="4">
        <v>5</v>
      </c>
      <c r="L125" s="4">
        <v>11</v>
      </c>
      <c r="M125">
        <f t="shared" si="11"/>
        <v>0.19736842105263158</v>
      </c>
      <c r="N125">
        <f t="shared" si="12"/>
        <v>0.7478070175438597</v>
      </c>
      <c r="O125">
        <f t="shared" si="13"/>
        <v>1.0964912280701754E-2</v>
      </c>
      <c r="P125">
        <f t="shared" si="14"/>
        <v>1.9736842105263157E-2</v>
      </c>
      <c r="Q125">
        <f t="shared" si="15"/>
        <v>1.2222222222222223</v>
      </c>
      <c r="R125">
        <f t="shared" si="16"/>
        <v>0.7478070175438597</v>
      </c>
      <c r="U125" t="str">
        <f t="shared" si="17"/>
        <v/>
      </c>
      <c r="X125">
        <f t="shared" si="18"/>
        <v>10</v>
      </c>
      <c r="Y125" t="str">
        <f t="shared" si="19"/>
        <v>QUE</v>
      </c>
    </row>
    <row r="126" spans="1:25" x14ac:dyDescent="0.3">
      <c r="A126" t="s">
        <v>1602</v>
      </c>
      <c r="B126" s="4" t="s">
        <v>404</v>
      </c>
      <c r="C126" s="4">
        <v>0</v>
      </c>
      <c r="D126" s="4">
        <v>735</v>
      </c>
      <c r="E126" s="4" t="s">
        <v>33</v>
      </c>
      <c r="F126" s="4">
        <v>0</v>
      </c>
      <c r="G126" s="4">
        <v>732</v>
      </c>
      <c r="H126" s="4">
        <v>5</v>
      </c>
      <c r="I126" s="4">
        <v>173</v>
      </c>
      <c r="J126" s="4">
        <v>538</v>
      </c>
      <c r="K126" s="4">
        <v>5</v>
      </c>
      <c r="L126" s="4">
        <v>11</v>
      </c>
      <c r="M126">
        <f t="shared" si="11"/>
        <v>0.23633879781420766</v>
      </c>
      <c r="N126">
        <f t="shared" si="12"/>
        <v>0.73497267759562845</v>
      </c>
      <c r="O126">
        <f t="shared" si="13"/>
        <v>6.8306010928961746E-3</v>
      </c>
      <c r="P126">
        <f t="shared" si="14"/>
        <v>6.8306010928961746E-3</v>
      </c>
      <c r="Q126">
        <f t="shared" si="15"/>
        <v>2.2000000000000002</v>
      </c>
      <c r="R126">
        <f t="shared" si="16"/>
        <v>0.73497267759562845</v>
      </c>
      <c r="U126" t="str">
        <f t="shared" si="17"/>
        <v/>
      </c>
      <c r="X126">
        <f t="shared" si="18"/>
        <v>10</v>
      </c>
      <c r="Y126" t="str">
        <f t="shared" si="19"/>
        <v>EV</v>
      </c>
    </row>
    <row r="127" spans="1:25" x14ac:dyDescent="0.3">
      <c r="A127">
        <v>10</v>
      </c>
      <c r="B127" s="4" t="s">
        <v>405</v>
      </c>
      <c r="C127" s="4">
        <v>11229</v>
      </c>
      <c r="D127" s="4">
        <v>6591</v>
      </c>
      <c r="E127" s="6">
        <v>0.58699999999999997</v>
      </c>
      <c r="F127" s="4">
        <v>11229</v>
      </c>
      <c r="G127" s="4">
        <v>6570</v>
      </c>
      <c r="H127" s="4">
        <v>156</v>
      </c>
      <c r="I127" s="4">
        <v>1344</v>
      </c>
      <c r="J127" s="4">
        <v>4928</v>
      </c>
      <c r="K127" s="4">
        <v>52</v>
      </c>
      <c r="L127" s="4">
        <v>90</v>
      </c>
      <c r="M127">
        <f t="shared" si="11"/>
        <v>0.20456621004566211</v>
      </c>
      <c r="N127">
        <f t="shared" si="12"/>
        <v>0.75007610350076104</v>
      </c>
      <c r="O127">
        <f t="shared" si="13"/>
        <v>7.914764079147641E-3</v>
      </c>
      <c r="P127">
        <f t="shared" si="14"/>
        <v>2.3744292237442923E-2</v>
      </c>
      <c r="Q127">
        <f t="shared" si="15"/>
        <v>0.57692307692307687</v>
      </c>
      <c r="R127">
        <f t="shared" si="16"/>
        <v>0.75007610350076104</v>
      </c>
      <c r="U127">
        <f t="shared" si="17"/>
        <v>10</v>
      </c>
      <c r="X127">
        <f t="shared" si="18"/>
        <v>10</v>
      </c>
      <c r="Y127" t="str">
        <f t="shared" si="19"/>
        <v>TOT</v>
      </c>
    </row>
    <row r="128" spans="1:25" x14ac:dyDescent="0.3">
      <c r="B128" s="4"/>
      <c r="M128" t="str">
        <f t="shared" si="11"/>
        <v/>
      </c>
      <c r="N128" t="str">
        <f t="shared" si="12"/>
        <v/>
      </c>
      <c r="O128" t="str">
        <f t="shared" si="13"/>
        <v/>
      </c>
      <c r="P128" t="str">
        <f t="shared" si="14"/>
        <v/>
      </c>
      <c r="Q128" t="str">
        <f t="shared" si="15"/>
        <v/>
      </c>
      <c r="R128" t="str">
        <f t="shared" si="16"/>
        <v/>
      </c>
      <c r="U128" t="str">
        <f t="shared" si="17"/>
        <v/>
      </c>
      <c r="X128" t="str">
        <f t="shared" si="18"/>
        <v/>
      </c>
      <c r="Y128" t="str">
        <f t="shared" si="19"/>
        <v/>
      </c>
    </row>
    <row r="129" spans="1:25" x14ac:dyDescent="0.3">
      <c r="A129" t="s">
        <v>432</v>
      </c>
      <c r="B129" s="4" t="s">
        <v>413</v>
      </c>
      <c r="C129" s="4">
        <v>970</v>
      </c>
      <c r="D129" s="4">
        <v>358</v>
      </c>
      <c r="E129" s="6">
        <v>0.36909999999999998</v>
      </c>
      <c r="F129" s="4">
        <v>970</v>
      </c>
      <c r="G129" s="4">
        <v>357</v>
      </c>
      <c r="H129" s="4">
        <v>9</v>
      </c>
      <c r="I129" s="4">
        <v>69</v>
      </c>
      <c r="J129" s="4">
        <v>272</v>
      </c>
      <c r="K129" s="4">
        <v>1</v>
      </c>
      <c r="L129" s="4">
        <v>6</v>
      </c>
      <c r="M129">
        <f t="shared" si="11"/>
        <v>0.19327731092436976</v>
      </c>
      <c r="N129">
        <f t="shared" si="12"/>
        <v>0.76190476190476186</v>
      </c>
      <c r="O129">
        <f t="shared" si="13"/>
        <v>2.8011204481792717E-3</v>
      </c>
      <c r="P129">
        <f t="shared" si="14"/>
        <v>2.5210084033613446E-2</v>
      </c>
      <c r="Q129">
        <f t="shared" si="15"/>
        <v>0.66666666666666663</v>
      </c>
      <c r="R129">
        <f t="shared" si="16"/>
        <v>0.76190476190476186</v>
      </c>
      <c r="U129" t="str">
        <f t="shared" si="17"/>
        <v>11-200</v>
      </c>
      <c r="V129" t="s">
        <v>1695</v>
      </c>
      <c r="X129">
        <f t="shared" si="18"/>
        <v>11</v>
      </c>
      <c r="Y129" t="str">
        <f t="shared" si="19"/>
        <v>ED</v>
      </c>
    </row>
    <row r="130" spans="1:25" x14ac:dyDescent="0.3">
      <c r="A130" t="s">
        <v>433</v>
      </c>
      <c r="B130" s="4" t="s">
        <v>414</v>
      </c>
      <c r="C130" s="4">
        <v>1304</v>
      </c>
      <c r="D130" s="4">
        <v>535</v>
      </c>
      <c r="E130" s="6">
        <v>0.4103</v>
      </c>
      <c r="F130" s="4">
        <v>1304</v>
      </c>
      <c r="G130" s="4">
        <v>531</v>
      </c>
      <c r="H130" s="4">
        <v>14</v>
      </c>
      <c r="I130" s="4">
        <v>132</v>
      </c>
      <c r="J130" s="4">
        <v>377</v>
      </c>
      <c r="K130" s="4">
        <v>3</v>
      </c>
      <c r="L130" s="4">
        <v>5</v>
      </c>
      <c r="M130">
        <f t="shared" si="11"/>
        <v>0.24858757062146894</v>
      </c>
      <c r="N130">
        <f t="shared" si="12"/>
        <v>0.70998116760828622</v>
      </c>
      <c r="O130">
        <f t="shared" si="13"/>
        <v>5.6497175141242938E-3</v>
      </c>
      <c r="P130">
        <f t="shared" si="14"/>
        <v>2.6365348399246705E-2</v>
      </c>
      <c r="Q130">
        <f t="shared" si="15"/>
        <v>0.35714285714285715</v>
      </c>
      <c r="R130">
        <f t="shared" si="16"/>
        <v>0.70998116760828622</v>
      </c>
      <c r="U130" t="str">
        <f t="shared" si="17"/>
        <v>11-205</v>
      </c>
      <c r="V130" t="s">
        <v>1695</v>
      </c>
      <c r="X130">
        <f t="shared" si="18"/>
        <v>11</v>
      </c>
      <c r="Y130" t="str">
        <f t="shared" si="19"/>
        <v>ED</v>
      </c>
    </row>
    <row r="131" spans="1:25" x14ac:dyDescent="0.3">
      <c r="A131" t="s">
        <v>434</v>
      </c>
      <c r="B131" s="4" t="s">
        <v>415</v>
      </c>
      <c r="C131" s="4">
        <v>1300</v>
      </c>
      <c r="D131" s="4">
        <v>614</v>
      </c>
      <c r="E131" s="6">
        <v>0.4723</v>
      </c>
      <c r="F131" s="4">
        <v>1300</v>
      </c>
      <c r="G131" s="4">
        <v>611</v>
      </c>
      <c r="H131" s="4">
        <v>15</v>
      </c>
      <c r="I131" s="4">
        <v>133</v>
      </c>
      <c r="J131" s="4">
        <v>447</v>
      </c>
      <c r="K131" s="4">
        <v>6</v>
      </c>
      <c r="L131" s="4">
        <v>10</v>
      </c>
      <c r="M131">
        <f t="shared" ref="M131:M194" si="20">IF(G131="","",IF(G131=0,0,I131/G131))</f>
        <v>0.21767594108019639</v>
      </c>
      <c r="N131">
        <f t="shared" ref="N131:N194" si="21">IF(G131="","",IF(G131=0,0,J131/G131))</f>
        <v>0.73158756137479541</v>
      </c>
      <c r="O131">
        <f t="shared" ref="O131:O194" si="22">IF(G131="","",IF(G131=0,0,K131/G131))</f>
        <v>9.8199672667757774E-3</v>
      </c>
      <c r="P131">
        <f t="shared" ref="P131:P194" si="23">IF(G131="","",IF(G131=0,0,H131/G131))</f>
        <v>2.4549918166939442E-2</v>
      </c>
      <c r="Q131">
        <f t="shared" ref="Q131:Q194" si="24">IF(G131="","",IF(G131=0,0,L131/H131))</f>
        <v>0.66666666666666663</v>
      </c>
      <c r="R131">
        <f t="shared" ref="R131:R194" si="25">IF(G131="","",IF(G131=0,10,IF(MAX(M131:P131)=LARGE(M131:P131,2),9,IF(N131=MAX(M131:P131),N131,IF(M131=MAX(M131:P131),M131+2,IF(O131=MAX(M131:P131),O131+1,IF(P131=MAX(M131:P131),P131+3,-1)))))))</f>
        <v>0.73158756137479541</v>
      </c>
      <c r="U131" t="str">
        <f t="shared" ref="U131:U194" si="26">IF(ISNUMBER(LEFT(A131,2)/1),A131,"")</f>
        <v>11-210</v>
      </c>
      <c r="V131" t="s">
        <v>1695</v>
      </c>
      <c r="X131">
        <f t="shared" si="18"/>
        <v>11</v>
      </c>
      <c r="Y131" t="str">
        <f t="shared" si="19"/>
        <v>ED</v>
      </c>
    </row>
    <row r="132" spans="1:25" x14ac:dyDescent="0.3">
      <c r="A132" t="s">
        <v>435</v>
      </c>
      <c r="B132" s="4" t="s">
        <v>428</v>
      </c>
      <c r="C132" s="4">
        <v>2011</v>
      </c>
      <c r="D132" s="4">
        <v>1063</v>
      </c>
      <c r="E132" s="6">
        <v>0.52859999999999996</v>
      </c>
      <c r="F132" s="4">
        <v>2011</v>
      </c>
      <c r="G132" s="4">
        <v>1059</v>
      </c>
      <c r="H132" s="4">
        <v>30</v>
      </c>
      <c r="I132" s="4">
        <v>281</v>
      </c>
      <c r="J132" s="4">
        <v>722</v>
      </c>
      <c r="K132" s="4">
        <v>9</v>
      </c>
      <c r="L132" s="4">
        <v>17</v>
      </c>
      <c r="M132">
        <f t="shared" si="20"/>
        <v>0.26534466477809254</v>
      </c>
      <c r="N132">
        <f t="shared" si="21"/>
        <v>0.68177525967894237</v>
      </c>
      <c r="O132">
        <f t="shared" si="22"/>
        <v>8.4985835694051E-3</v>
      </c>
      <c r="P132">
        <f t="shared" si="23"/>
        <v>2.8328611898016998E-2</v>
      </c>
      <c r="Q132">
        <f t="shared" si="24"/>
        <v>0.56666666666666665</v>
      </c>
      <c r="R132">
        <f t="shared" si="25"/>
        <v>0.68177525967894237</v>
      </c>
      <c r="U132" t="str">
        <f t="shared" si="26"/>
        <v>11-215</v>
      </c>
      <c r="V132" t="s">
        <v>1695</v>
      </c>
      <c r="X132">
        <f t="shared" si="18"/>
        <v>11</v>
      </c>
      <c r="Y132" t="str">
        <f t="shared" si="19"/>
        <v>ED</v>
      </c>
    </row>
    <row r="133" spans="1:25" x14ac:dyDescent="0.3">
      <c r="A133" t="s">
        <v>436</v>
      </c>
      <c r="B133" s="4" t="s">
        <v>417</v>
      </c>
      <c r="C133" s="4">
        <v>2107</v>
      </c>
      <c r="D133" s="4">
        <v>1050</v>
      </c>
      <c r="E133" s="6">
        <v>0.49830000000000002</v>
      </c>
      <c r="F133" s="4">
        <v>2107</v>
      </c>
      <c r="G133" s="4">
        <v>1046</v>
      </c>
      <c r="H133" s="4">
        <v>16</v>
      </c>
      <c r="I133" s="4">
        <v>261</v>
      </c>
      <c r="J133" s="4">
        <v>748</v>
      </c>
      <c r="K133" s="4">
        <v>7</v>
      </c>
      <c r="L133" s="4">
        <v>14</v>
      </c>
      <c r="M133">
        <f t="shared" si="20"/>
        <v>0.24952198852772467</v>
      </c>
      <c r="N133">
        <f t="shared" si="21"/>
        <v>0.71510516252390055</v>
      </c>
      <c r="O133">
        <f t="shared" si="22"/>
        <v>6.6921606118546849E-3</v>
      </c>
      <c r="P133">
        <f t="shared" si="23"/>
        <v>1.5296367112810707E-2</v>
      </c>
      <c r="Q133">
        <f t="shared" si="24"/>
        <v>0.875</v>
      </c>
      <c r="R133">
        <f t="shared" si="25"/>
        <v>0.71510516252390055</v>
      </c>
      <c r="U133" t="str">
        <f t="shared" si="26"/>
        <v>11-220</v>
      </c>
      <c r="V133" t="s">
        <v>1695</v>
      </c>
      <c r="X133">
        <f t="shared" si="18"/>
        <v>11</v>
      </c>
      <c r="Y133" t="str">
        <f t="shared" si="19"/>
        <v>ED</v>
      </c>
    </row>
    <row r="134" spans="1:25" x14ac:dyDescent="0.3">
      <c r="A134" t="s">
        <v>437</v>
      </c>
      <c r="B134" s="4" t="s">
        <v>418</v>
      </c>
      <c r="C134" s="4">
        <v>2663</v>
      </c>
      <c r="D134" s="4">
        <v>1175</v>
      </c>
      <c r="E134" s="6">
        <v>0.44119999999999998</v>
      </c>
      <c r="F134" s="4">
        <v>2663</v>
      </c>
      <c r="G134" s="4">
        <v>1173</v>
      </c>
      <c r="H134" s="4">
        <v>24</v>
      </c>
      <c r="I134" s="4">
        <v>342</v>
      </c>
      <c r="J134" s="4">
        <v>784</v>
      </c>
      <c r="K134" s="4">
        <v>9</v>
      </c>
      <c r="L134" s="4">
        <v>14</v>
      </c>
      <c r="M134">
        <f t="shared" si="20"/>
        <v>0.2915601023017903</v>
      </c>
      <c r="N134">
        <f t="shared" si="21"/>
        <v>0.66837169650468886</v>
      </c>
      <c r="O134">
        <f t="shared" si="22"/>
        <v>7.6726342710997444E-3</v>
      </c>
      <c r="P134">
        <f t="shared" si="23"/>
        <v>2.0460358056265986E-2</v>
      </c>
      <c r="Q134">
        <f t="shared" si="24"/>
        <v>0.58333333333333337</v>
      </c>
      <c r="R134">
        <f t="shared" si="25"/>
        <v>0.66837169650468886</v>
      </c>
      <c r="U134" t="str">
        <f t="shared" si="26"/>
        <v>11-225</v>
      </c>
      <c r="V134" t="s">
        <v>1697</v>
      </c>
      <c r="X134">
        <f t="shared" si="18"/>
        <v>11</v>
      </c>
      <c r="Y134" t="str">
        <f t="shared" si="19"/>
        <v>ED</v>
      </c>
    </row>
    <row r="135" spans="1:25" x14ac:dyDescent="0.3">
      <c r="A135" t="s">
        <v>438</v>
      </c>
      <c r="B135" s="4" t="s">
        <v>419</v>
      </c>
      <c r="C135" s="4">
        <v>2586</v>
      </c>
      <c r="D135" s="4">
        <v>1239</v>
      </c>
      <c r="E135" s="6">
        <v>0.47910000000000003</v>
      </c>
      <c r="F135" s="4">
        <v>2586</v>
      </c>
      <c r="G135" s="4">
        <v>1234</v>
      </c>
      <c r="H135" s="4">
        <v>26</v>
      </c>
      <c r="I135" s="4">
        <v>293</v>
      </c>
      <c r="J135" s="4">
        <v>898</v>
      </c>
      <c r="K135" s="4">
        <v>6</v>
      </c>
      <c r="L135" s="4">
        <v>11</v>
      </c>
      <c r="M135">
        <f t="shared" si="20"/>
        <v>0.23743922204213938</v>
      </c>
      <c r="N135">
        <f t="shared" si="21"/>
        <v>0.72771474878444087</v>
      </c>
      <c r="O135">
        <f t="shared" si="22"/>
        <v>4.8622366288492711E-3</v>
      </c>
      <c r="P135">
        <f t="shared" si="23"/>
        <v>2.1069692058346839E-2</v>
      </c>
      <c r="Q135">
        <f t="shared" si="24"/>
        <v>0.42307692307692307</v>
      </c>
      <c r="R135">
        <f t="shared" si="25"/>
        <v>0.72771474878444087</v>
      </c>
      <c r="U135" t="str">
        <f t="shared" si="26"/>
        <v>11-230</v>
      </c>
      <c r="V135" t="s">
        <v>1697</v>
      </c>
      <c r="X135">
        <f t="shared" si="18"/>
        <v>11</v>
      </c>
      <c r="Y135" t="str">
        <f t="shared" si="19"/>
        <v>ED</v>
      </c>
    </row>
    <row r="136" spans="1:25" x14ac:dyDescent="0.3">
      <c r="A136" t="s">
        <v>1600</v>
      </c>
      <c r="B136" s="4" t="s">
        <v>420</v>
      </c>
      <c r="C136" s="4">
        <v>0</v>
      </c>
      <c r="D136" s="4">
        <v>1723</v>
      </c>
      <c r="E136" s="4" t="s">
        <v>33</v>
      </c>
      <c r="F136" s="4">
        <v>0</v>
      </c>
      <c r="G136" s="4">
        <v>1716</v>
      </c>
      <c r="H136" s="4">
        <v>43</v>
      </c>
      <c r="I136" s="4">
        <v>502</v>
      </c>
      <c r="J136" s="4">
        <v>1147</v>
      </c>
      <c r="K136" s="4">
        <v>10</v>
      </c>
      <c r="L136" s="4">
        <v>14</v>
      </c>
      <c r="M136">
        <f t="shared" si="20"/>
        <v>0.29254079254079252</v>
      </c>
      <c r="N136">
        <f t="shared" si="21"/>
        <v>0.6684149184149184</v>
      </c>
      <c r="O136">
        <f t="shared" si="22"/>
        <v>5.8275058275058279E-3</v>
      </c>
      <c r="P136">
        <f t="shared" si="23"/>
        <v>2.505827505827506E-2</v>
      </c>
      <c r="Q136">
        <f t="shared" si="24"/>
        <v>0.32558139534883723</v>
      </c>
      <c r="R136">
        <f t="shared" si="25"/>
        <v>0.6684149184149184</v>
      </c>
      <c r="U136" t="str">
        <f t="shared" si="26"/>
        <v/>
      </c>
      <c r="X136">
        <f t="shared" si="18"/>
        <v>11</v>
      </c>
      <c r="Y136" t="str">
        <f t="shared" si="19"/>
        <v>ABS</v>
      </c>
    </row>
    <row r="137" spans="1:25" x14ac:dyDescent="0.3">
      <c r="A137" t="s">
        <v>1601</v>
      </c>
      <c r="B137" s="4" t="s">
        <v>429</v>
      </c>
      <c r="C137" s="4">
        <v>0</v>
      </c>
      <c r="D137" s="4">
        <v>380</v>
      </c>
      <c r="E137" s="4" t="s">
        <v>33</v>
      </c>
      <c r="F137" s="4">
        <v>0</v>
      </c>
      <c r="G137" s="4">
        <v>379</v>
      </c>
      <c r="H137" s="4">
        <v>11</v>
      </c>
      <c r="I137" s="4">
        <v>77</v>
      </c>
      <c r="J137" s="4">
        <v>282</v>
      </c>
      <c r="K137" s="4">
        <v>3</v>
      </c>
      <c r="L137" s="4">
        <v>6</v>
      </c>
      <c r="M137">
        <f t="shared" si="20"/>
        <v>0.20316622691292877</v>
      </c>
      <c r="N137">
        <f t="shared" si="21"/>
        <v>0.74406332453825863</v>
      </c>
      <c r="O137">
        <f t="shared" si="22"/>
        <v>7.9155672823219003E-3</v>
      </c>
      <c r="P137">
        <f t="shared" si="23"/>
        <v>2.9023746701846966E-2</v>
      </c>
      <c r="Q137">
        <f t="shared" si="24"/>
        <v>0.54545454545454541</v>
      </c>
      <c r="R137">
        <f t="shared" si="25"/>
        <v>0.74406332453825863</v>
      </c>
      <c r="U137" t="str">
        <f t="shared" si="26"/>
        <v/>
      </c>
      <c r="X137">
        <f t="shared" si="18"/>
        <v>11</v>
      </c>
      <c r="Y137" t="str">
        <f t="shared" si="19"/>
        <v>QUE</v>
      </c>
    </row>
    <row r="138" spans="1:25" x14ac:dyDescent="0.3">
      <c r="A138" t="s">
        <v>1602</v>
      </c>
      <c r="B138" s="4" t="s">
        <v>430</v>
      </c>
      <c r="C138" s="4">
        <v>0</v>
      </c>
      <c r="D138" s="4">
        <v>525</v>
      </c>
      <c r="E138" s="4" t="s">
        <v>33</v>
      </c>
      <c r="F138" s="4">
        <v>0</v>
      </c>
      <c r="G138" s="4">
        <v>525</v>
      </c>
      <c r="H138" s="4">
        <v>8</v>
      </c>
      <c r="I138" s="4">
        <v>132</v>
      </c>
      <c r="J138" s="4">
        <v>380</v>
      </c>
      <c r="K138" s="4">
        <v>0</v>
      </c>
      <c r="L138" s="4">
        <v>5</v>
      </c>
      <c r="M138">
        <f t="shared" si="20"/>
        <v>0.25142857142857145</v>
      </c>
      <c r="N138">
        <f t="shared" si="21"/>
        <v>0.72380952380952379</v>
      </c>
      <c r="O138">
        <f t="shared" si="22"/>
        <v>0</v>
      </c>
      <c r="P138">
        <f t="shared" si="23"/>
        <v>1.5238095238095238E-2</v>
      </c>
      <c r="Q138">
        <f t="shared" si="24"/>
        <v>0.625</v>
      </c>
      <c r="R138">
        <f t="shared" si="25"/>
        <v>0.72380952380952379</v>
      </c>
      <c r="U138" t="str">
        <f t="shared" si="26"/>
        <v/>
      </c>
      <c r="X138">
        <f t="shared" ref="X138:X201" si="27">IF(A138="","",IF(ISNUMBER(LEFT(U138,2)/1),LEFT(U138,2)/1,X137))</f>
        <v>11</v>
      </c>
      <c r="Y138" t="str">
        <f t="shared" si="19"/>
        <v>EV</v>
      </c>
    </row>
    <row r="139" spans="1:25" x14ac:dyDescent="0.3">
      <c r="A139">
        <v>11</v>
      </c>
      <c r="B139" s="4" t="s">
        <v>431</v>
      </c>
      <c r="C139" s="4">
        <v>12941</v>
      </c>
      <c r="D139" s="4">
        <v>8662</v>
      </c>
      <c r="E139" s="6">
        <v>0.66930000000000001</v>
      </c>
      <c r="F139" s="4">
        <v>12941</v>
      </c>
      <c r="G139" s="4">
        <v>8631</v>
      </c>
      <c r="H139" s="4">
        <v>196</v>
      </c>
      <c r="I139" s="4">
        <v>2222</v>
      </c>
      <c r="J139" s="4">
        <v>6057</v>
      </c>
      <c r="K139" s="4">
        <v>54</v>
      </c>
      <c r="L139" s="4">
        <v>102</v>
      </c>
      <c r="M139">
        <f t="shared" si="20"/>
        <v>0.25744409686015524</v>
      </c>
      <c r="N139">
        <f t="shared" si="21"/>
        <v>0.70177267987486969</v>
      </c>
      <c r="O139">
        <f t="shared" si="22"/>
        <v>6.2565172054223151E-3</v>
      </c>
      <c r="P139">
        <f t="shared" si="23"/>
        <v>2.2708840227088401E-2</v>
      </c>
      <c r="Q139">
        <f t="shared" si="24"/>
        <v>0.52040816326530615</v>
      </c>
      <c r="R139">
        <f t="shared" si="25"/>
        <v>0.70177267987486969</v>
      </c>
      <c r="U139">
        <f t="shared" si="26"/>
        <v>11</v>
      </c>
      <c r="X139">
        <f t="shared" si="27"/>
        <v>11</v>
      </c>
      <c r="Y139" t="str">
        <f t="shared" si="19"/>
        <v>TOT</v>
      </c>
    </row>
    <row r="140" spans="1:25" x14ac:dyDescent="0.3">
      <c r="B140" s="4"/>
      <c r="M140" t="str">
        <f t="shared" si="20"/>
        <v/>
      </c>
      <c r="N140" t="str">
        <f t="shared" si="21"/>
        <v/>
      </c>
      <c r="O140" t="str">
        <f t="shared" si="22"/>
        <v/>
      </c>
      <c r="P140" t="str">
        <f t="shared" si="23"/>
        <v/>
      </c>
      <c r="Q140" t="str">
        <f t="shared" si="24"/>
        <v/>
      </c>
      <c r="R140" t="str">
        <f t="shared" si="25"/>
        <v/>
      </c>
      <c r="U140" t="str">
        <f t="shared" si="26"/>
        <v/>
      </c>
      <c r="X140" t="str">
        <f t="shared" si="27"/>
        <v/>
      </c>
      <c r="Y140" t="str">
        <f t="shared" si="19"/>
        <v/>
      </c>
    </row>
    <row r="141" spans="1:25" x14ac:dyDescent="0.3">
      <c r="A141" t="s">
        <v>453</v>
      </c>
      <c r="B141" s="4" t="s">
        <v>440</v>
      </c>
      <c r="C141" s="4">
        <v>1830</v>
      </c>
      <c r="D141" s="4">
        <v>837</v>
      </c>
      <c r="E141" s="6">
        <v>0.45739999999999997</v>
      </c>
      <c r="F141" s="4">
        <v>1830</v>
      </c>
      <c r="G141" s="4">
        <v>837</v>
      </c>
      <c r="H141" s="4">
        <v>39</v>
      </c>
      <c r="I141" s="4">
        <v>203</v>
      </c>
      <c r="J141" s="4">
        <v>584</v>
      </c>
      <c r="K141" s="4">
        <v>2</v>
      </c>
      <c r="L141" s="4">
        <v>9</v>
      </c>
      <c r="M141">
        <f t="shared" si="20"/>
        <v>0.24253285543608125</v>
      </c>
      <c r="N141">
        <f t="shared" si="21"/>
        <v>0.69772998805256869</v>
      </c>
      <c r="O141">
        <f t="shared" si="22"/>
        <v>2.3894862604540022E-3</v>
      </c>
      <c r="P141">
        <f t="shared" si="23"/>
        <v>4.6594982078853049E-2</v>
      </c>
      <c r="Q141">
        <f t="shared" si="24"/>
        <v>0.23076923076923078</v>
      </c>
      <c r="R141">
        <f t="shared" si="25"/>
        <v>0.69772998805256869</v>
      </c>
      <c r="U141" t="str">
        <f t="shared" si="26"/>
        <v>12-235</v>
      </c>
      <c r="V141" t="s">
        <v>1697</v>
      </c>
      <c r="X141">
        <f t="shared" si="27"/>
        <v>12</v>
      </c>
      <c r="Y141" t="str">
        <f t="shared" si="19"/>
        <v>ED</v>
      </c>
    </row>
    <row r="142" spans="1:25" x14ac:dyDescent="0.3">
      <c r="A142" t="s">
        <v>454</v>
      </c>
      <c r="B142" s="4" t="s">
        <v>441</v>
      </c>
      <c r="C142" s="4">
        <v>1750</v>
      </c>
      <c r="D142" s="4">
        <v>740</v>
      </c>
      <c r="E142" s="6">
        <v>0.4229</v>
      </c>
      <c r="F142" s="4">
        <v>1750</v>
      </c>
      <c r="G142" s="4">
        <v>740</v>
      </c>
      <c r="H142" s="4">
        <v>20</v>
      </c>
      <c r="I142" s="4">
        <v>169</v>
      </c>
      <c r="J142" s="4">
        <v>533</v>
      </c>
      <c r="K142" s="4">
        <v>3</v>
      </c>
      <c r="L142" s="4">
        <v>15</v>
      </c>
      <c r="M142">
        <f t="shared" si="20"/>
        <v>0.22837837837837838</v>
      </c>
      <c r="N142">
        <f t="shared" si="21"/>
        <v>0.72027027027027024</v>
      </c>
      <c r="O142">
        <f t="shared" si="22"/>
        <v>4.0540540540540543E-3</v>
      </c>
      <c r="P142">
        <f t="shared" si="23"/>
        <v>2.7027027027027029E-2</v>
      </c>
      <c r="Q142">
        <f t="shared" si="24"/>
        <v>0.75</v>
      </c>
      <c r="R142">
        <f t="shared" si="25"/>
        <v>0.72027027027027024</v>
      </c>
      <c r="U142" t="str">
        <f t="shared" si="26"/>
        <v>12-240</v>
      </c>
      <c r="V142" t="s">
        <v>1697</v>
      </c>
      <c r="X142">
        <f t="shared" si="27"/>
        <v>12</v>
      </c>
      <c r="Y142" t="str">
        <f t="shared" ref="Y142:Y205" si="28">IF(A142="","",IF(RIGHT(B142,5)="Total","TOT",IF(ISNUMBER(LEFT(A142,2)/1),"ED",IF(A142="Absentee","ABS",IF(A142="Question","QUE",IF(A142="Early","EV","ERR"))))))</f>
        <v>ED</v>
      </c>
    </row>
    <row r="143" spans="1:25" x14ac:dyDescent="0.3">
      <c r="A143" t="s">
        <v>455</v>
      </c>
      <c r="B143" s="4" t="s">
        <v>442</v>
      </c>
      <c r="C143" s="4">
        <v>4078</v>
      </c>
      <c r="D143" s="4">
        <v>587</v>
      </c>
      <c r="E143" s="6">
        <v>0.1439</v>
      </c>
      <c r="F143" s="4">
        <v>4078</v>
      </c>
      <c r="G143" s="4">
        <v>587</v>
      </c>
      <c r="H143" s="4">
        <v>23</v>
      </c>
      <c r="I143" s="4">
        <v>199</v>
      </c>
      <c r="J143" s="4">
        <v>361</v>
      </c>
      <c r="K143" s="4">
        <v>0</v>
      </c>
      <c r="L143" s="4">
        <v>4</v>
      </c>
      <c r="M143">
        <f t="shared" si="20"/>
        <v>0.33901192504258942</v>
      </c>
      <c r="N143">
        <f t="shared" si="21"/>
        <v>0.61499148211243615</v>
      </c>
      <c r="O143">
        <f t="shared" si="22"/>
        <v>0</v>
      </c>
      <c r="P143">
        <f t="shared" si="23"/>
        <v>3.9182282793867124E-2</v>
      </c>
      <c r="Q143">
        <f t="shared" si="24"/>
        <v>0.17391304347826086</v>
      </c>
      <c r="R143">
        <f t="shared" si="25"/>
        <v>0.61499148211243615</v>
      </c>
      <c r="U143" t="str">
        <f t="shared" si="26"/>
        <v>12-245</v>
      </c>
      <c r="V143" t="s">
        <v>1697</v>
      </c>
      <c r="X143">
        <f t="shared" si="27"/>
        <v>12</v>
      </c>
      <c r="Y143" t="str">
        <f t="shared" si="28"/>
        <v>ED</v>
      </c>
    </row>
    <row r="144" spans="1:25" x14ac:dyDescent="0.3">
      <c r="A144" t="s">
        <v>456</v>
      </c>
      <c r="B144" s="4" t="s">
        <v>443</v>
      </c>
      <c r="C144" s="4">
        <v>2755</v>
      </c>
      <c r="D144" s="4">
        <v>1030</v>
      </c>
      <c r="E144" s="6">
        <v>0.37390000000000001</v>
      </c>
      <c r="F144" s="4">
        <v>2755</v>
      </c>
      <c r="G144" s="4">
        <v>1030</v>
      </c>
      <c r="H144" s="4">
        <v>28</v>
      </c>
      <c r="I144" s="4">
        <v>274</v>
      </c>
      <c r="J144" s="4">
        <v>713</v>
      </c>
      <c r="K144" s="4">
        <v>7</v>
      </c>
      <c r="L144" s="4">
        <v>8</v>
      </c>
      <c r="M144">
        <f t="shared" si="20"/>
        <v>0.26601941747572816</v>
      </c>
      <c r="N144">
        <f t="shared" si="21"/>
        <v>0.69223300970873791</v>
      </c>
      <c r="O144">
        <f t="shared" si="22"/>
        <v>6.7961165048543689E-3</v>
      </c>
      <c r="P144">
        <f t="shared" si="23"/>
        <v>2.7184466019417475E-2</v>
      </c>
      <c r="Q144">
        <f t="shared" si="24"/>
        <v>0.2857142857142857</v>
      </c>
      <c r="R144">
        <f t="shared" si="25"/>
        <v>0.69223300970873791</v>
      </c>
      <c r="U144" t="str">
        <f t="shared" si="26"/>
        <v>12-250</v>
      </c>
      <c r="V144" t="s">
        <v>1697</v>
      </c>
      <c r="X144">
        <f t="shared" si="27"/>
        <v>12</v>
      </c>
      <c r="Y144" t="str">
        <f t="shared" si="28"/>
        <v>ED</v>
      </c>
    </row>
    <row r="145" spans="1:25" x14ac:dyDescent="0.3">
      <c r="A145" t="s">
        <v>457</v>
      </c>
      <c r="B145" s="4" t="s">
        <v>444</v>
      </c>
      <c r="C145" s="4">
        <v>1434</v>
      </c>
      <c r="D145" s="4">
        <v>695</v>
      </c>
      <c r="E145" s="6">
        <v>0.48470000000000002</v>
      </c>
      <c r="F145" s="4">
        <v>1434</v>
      </c>
      <c r="G145" s="4">
        <v>695</v>
      </c>
      <c r="H145" s="4">
        <v>16</v>
      </c>
      <c r="I145" s="4">
        <v>212</v>
      </c>
      <c r="J145" s="4">
        <v>457</v>
      </c>
      <c r="K145" s="4">
        <v>4</v>
      </c>
      <c r="L145" s="4">
        <v>6</v>
      </c>
      <c r="M145">
        <f t="shared" si="20"/>
        <v>0.30503597122302156</v>
      </c>
      <c r="N145">
        <f t="shared" si="21"/>
        <v>0.65755395683453233</v>
      </c>
      <c r="O145">
        <f t="shared" si="22"/>
        <v>5.7553956834532375E-3</v>
      </c>
      <c r="P145">
        <f t="shared" si="23"/>
        <v>2.302158273381295E-2</v>
      </c>
      <c r="Q145">
        <f t="shared" si="24"/>
        <v>0.375</v>
      </c>
      <c r="R145">
        <f t="shared" si="25"/>
        <v>0.65755395683453233</v>
      </c>
      <c r="U145" t="str">
        <f t="shared" si="26"/>
        <v>12-255</v>
      </c>
      <c r="V145" t="s">
        <v>1697</v>
      </c>
      <c r="X145">
        <f t="shared" si="27"/>
        <v>12</v>
      </c>
      <c r="Y145" t="str">
        <f t="shared" si="28"/>
        <v>ED</v>
      </c>
    </row>
    <row r="146" spans="1:25" x14ac:dyDescent="0.3">
      <c r="A146" t="s">
        <v>1600</v>
      </c>
      <c r="B146" s="4" t="s">
        <v>445</v>
      </c>
      <c r="C146" s="4">
        <v>0</v>
      </c>
      <c r="D146" s="4">
        <v>1931</v>
      </c>
      <c r="E146" s="4" t="s">
        <v>33</v>
      </c>
      <c r="F146" s="4">
        <v>0</v>
      </c>
      <c r="G146" s="4">
        <v>1928</v>
      </c>
      <c r="H146" s="4">
        <v>32</v>
      </c>
      <c r="I146" s="4">
        <v>603</v>
      </c>
      <c r="J146" s="4">
        <v>1260</v>
      </c>
      <c r="K146" s="4">
        <v>9</v>
      </c>
      <c r="L146" s="4">
        <v>24</v>
      </c>
      <c r="M146">
        <f t="shared" si="20"/>
        <v>0.31275933609958506</v>
      </c>
      <c r="N146">
        <f t="shared" si="21"/>
        <v>0.65352697095435686</v>
      </c>
      <c r="O146">
        <f t="shared" si="22"/>
        <v>4.6680497925311202E-3</v>
      </c>
      <c r="P146">
        <f t="shared" si="23"/>
        <v>1.6597510373443983E-2</v>
      </c>
      <c r="Q146">
        <f t="shared" si="24"/>
        <v>0.75</v>
      </c>
      <c r="R146">
        <f t="shared" si="25"/>
        <v>0.65352697095435686</v>
      </c>
      <c r="U146" t="str">
        <f t="shared" si="26"/>
        <v/>
      </c>
      <c r="X146">
        <f t="shared" si="27"/>
        <v>12</v>
      </c>
      <c r="Y146" t="str">
        <f t="shared" si="28"/>
        <v>ABS</v>
      </c>
    </row>
    <row r="147" spans="1:25" x14ac:dyDescent="0.3">
      <c r="A147" t="s">
        <v>1601</v>
      </c>
      <c r="B147" s="4" t="s">
        <v>451</v>
      </c>
      <c r="C147" s="4">
        <v>0</v>
      </c>
      <c r="D147" s="4">
        <v>534</v>
      </c>
      <c r="E147" s="4" t="s">
        <v>33</v>
      </c>
      <c r="F147" s="4">
        <v>0</v>
      </c>
      <c r="G147" s="4">
        <v>533</v>
      </c>
      <c r="H147" s="4">
        <v>17</v>
      </c>
      <c r="I147" s="4">
        <v>191</v>
      </c>
      <c r="J147" s="4">
        <v>314</v>
      </c>
      <c r="K147" s="4">
        <v>4</v>
      </c>
      <c r="L147" s="4">
        <v>7</v>
      </c>
      <c r="M147">
        <f t="shared" si="20"/>
        <v>0.35834896810506567</v>
      </c>
      <c r="N147">
        <f t="shared" si="21"/>
        <v>0.58911819887429639</v>
      </c>
      <c r="O147">
        <f t="shared" si="22"/>
        <v>7.5046904315196998E-3</v>
      </c>
      <c r="P147">
        <f t="shared" si="23"/>
        <v>3.1894934333958722E-2</v>
      </c>
      <c r="Q147">
        <f t="shared" si="24"/>
        <v>0.41176470588235292</v>
      </c>
      <c r="R147">
        <f t="shared" si="25"/>
        <v>0.58911819887429639</v>
      </c>
      <c r="U147" t="str">
        <f t="shared" si="26"/>
        <v/>
      </c>
      <c r="X147">
        <f t="shared" si="27"/>
        <v>12</v>
      </c>
      <c r="Y147" t="str">
        <f t="shared" si="28"/>
        <v>QUE</v>
      </c>
    </row>
    <row r="148" spans="1:25" x14ac:dyDescent="0.3">
      <c r="A148" t="s">
        <v>1602</v>
      </c>
      <c r="B148" s="4" t="s">
        <v>452</v>
      </c>
      <c r="C148" s="4">
        <v>0</v>
      </c>
      <c r="D148" s="4">
        <v>133</v>
      </c>
      <c r="E148" s="4" t="s">
        <v>33</v>
      </c>
      <c r="F148" s="4">
        <v>0</v>
      </c>
      <c r="G148" s="4">
        <v>132</v>
      </c>
      <c r="H148" s="4">
        <v>1</v>
      </c>
      <c r="I148" s="4">
        <v>50</v>
      </c>
      <c r="J148" s="4">
        <v>78</v>
      </c>
      <c r="K148" s="4">
        <v>1</v>
      </c>
      <c r="L148" s="4">
        <v>2</v>
      </c>
      <c r="M148">
        <f t="shared" si="20"/>
        <v>0.37878787878787878</v>
      </c>
      <c r="N148">
        <f t="shared" si="21"/>
        <v>0.59090909090909094</v>
      </c>
      <c r="O148">
        <f t="shared" si="22"/>
        <v>7.575757575757576E-3</v>
      </c>
      <c r="P148">
        <f t="shared" si="23"/>
        <v>7.575757575757576E-3</v>
      </c>
      <c r="Q148">
        <f t="shared" si="24"/>
        <v>2</v>
      </c>
      <c r="R148">
        <f t="shared" si="25"/>
        <v>0.59090909090909094</v>
      </c>
      <c r="U148" t="str">
        <f t="shared" si="26"/>
        <v/>
      </c>
      <c r="X148">
        <f t="shared" si="27"/>
        <v>12</v>
      </c>
      <c r="Y148" t="str">
        <f t="shared" si="28"/>
        <v>EV</v>
      </c>
    </row>
    <row r="149" spans="1:25" x14ac:dyDescent="0.3">
      <c r="A149">
        <v>12</v>
      </c>
      <c r="B149" s="4" t="s">
        <v>458</v>
      </c>
      <c r="C149" s="4">
        <v>11847</v>
      </c>
      <c r="D149" s="4">
        <v>6487</v>
      </c>
      <c r="E149" s="6">
        <v>0.54759999999999998</v>
      </c>
      <c r="F149" s="4">
        <v>11847</v>
      </c>
      <c r="G149" s="4">
        <v>6482</v>
      </c>
      <c r="H149" s="4">
        <v>176</v>
      </c>
      <c r="I149" s="4">
        <v>1901</v>
      </c>
      <c r="J149" s="4">
        <v>4300</v>
      </c>
      <c r="K149" s="4">
        <v>30</v>
      </c>
      <c r="L149" s="4">
        <v>75</v>
      </c>
      <c r="M149">
        <f t="shared" si="20"/>
        <v>0.29327368096266582</v>
      </c>
      <c r="N149">
        <f t="shared" si="21"/>
        <v>0.66337550138846035</v>
      </c>
      <c r="O149">
        <f t="shared" si="22"/>
        <v>4.6282011724776305E-3</v>
      </c>
      <c r="P149">
        <f t="shared" si="23"/>
        <v>2.7152113545202097E-2</v>
      </c>
      <c r="Q149">
        <f t="shared" si="24"/>
        <v>0.42613636363636365</v>
      </c>
      <c r="R149">
        <f t="shared" si="25"/>
        <v>0.66337550138846035</v>
      </c>
      <c r="U149">
        <f t="shared" si="26"/>
        <v>12</v>
      </c>
      <c r="X149">
        <f t="shared" si="27"/>
        <v>12</v>
      </c>
      <c r="Y149" t="str">
        <f t="shared" si="28"/>
        <v>TOT</v>
      </c>
    </row>
    <row r="150" spans="1:25" x14ac:dyDescent="0.3">
      <c r="B150" s="4"/>
      <c r="M150" t="str">
        <f t="shared" si="20"/>
        <v/>
      </c>
      <c r="N150" t="str">
        <f t="shared" si="21"/>
        <v/>
      </c>
      <c r="O150" t="str">
        <f t="shared" si="22"/>
        <v/>
      </c>
      <c r="P150" t="str">
        <f t="shared" si="23"/>
        <v/>
      </c>
      <c r="Q150" t="str">
        <f t="shared" si="24"/>
        <v/>
      </c>
      <c r="R150" t="str">
        <f t="shared" si="25"/>
        <v/>
      </c>
      <c r="U150" t="str">
        <f t="shared" si="26"/>
        <v/>
      </c>
      <c r="X150" t="str">
        <f t="shared" si="27"/>
        <v/>
      </c>
      <c r="Y150" t="str">
        <f t="shared" si="28"/>
        <v/>
      </c>
    </row>
    <row r="151" spans="1:25" x14ac:dyDescent="0.3">
      <c r="A151" t="s">
        <v>474</v>
      </c>
      <c r="B151" s="4" t="s">
        <v>460</v>
      </c>
      <c r="C151" s="4">
        <v>4103</v>
      </c>
      <c r="D151" s="4">
        <v>575</v>
      </c>
      <c r="E151" s="6">
        <v>0.1401</v>
      </c>
      <c r="F151" s="4">
        <v>4103</v>
      </c>
      <c r="G151" s="4">
        <v>575</v>
      </c>
      <c r="H151" s="4">
        <v>18</v>
      </c>
      <c r="I151" s="4">
        <v>156</v>
      </c>
      <c r="J151" s="4">
        <v>398</v>
      </c>
      <c r="K151" s="4">
        <v>0</v>
      </c>
      <c r="L151" s="4">
        <v>3</v>
      </c>
      <c r="M151">
        <f t="shared" si="20"/>
        <v>0.27130434782608698</v>
      </c>
      <c r="N151">
        <f t="shared" si="21"/>
        <v>0.69217391304347831</v>
      </c>
      <c r="O151">
        <f t="shared" si="22"/>
        <v>0</v>
      </c>
      <c r="P151">
        <f t="shared" si="23"/>
        <v>3.1304347826086959E-2</v>
      </c>
      <c r="Q151">
        <f t="shared" si="24"/>
        <v>0.16666666666666666</v>
      </c>
      <c r="R151">
        <f t="shared" si="25"/>
        <v>0.69217391304347831</v>
      </c>
      <c r="U151" t="str">
        <f t="shared" si="26"/>
        <v>13-300</v>
      </c>
      <c r="V151" t="s">
        <v>1697</v>
      </c>
      <c r="X151">
        <f t="shared" si="27"/>
        <v>13</v>
      </c>
      <c r="Y151" t="str">
        <f t="shared" si="28"/>
        <v>ED</v>
      </c>
    </row>
    <row r="152" spans="1:25" x14ac:dyDescent="0.3">
      <c r="A152" t="s">
        <v>475</v>
      </c>
      <c r="B152" s="4" t="s">
        <v>471</v>
      </c>
      <c r="C152" s="4">
        <v>2040</v>
      </c>
      <c r="D152" s="4">
        <v>831</v>
      </c>
      <c r="E152" s="6">
        <v>0.40739999999999998</v>
      </c>
      <c r="F152" s="4">
        <v>2040</v>
      </c>
      <c r="G152" s="4">
        <v>827</v>
      </c>
      <c r="H152" s="4">
        <v>19</v>
      </c>
      <c r="I152" s="4">
        <v>334</v>
      </c>
      <c r="J152" s="4">
        <v>464</v>
      </c>
      <c r="K152" s="4">
        <v>1</v>
      </c>
      <c r="L152" s="4">
        <v>9</v>
      </c>
      <c r="M152">
        <f t="shared" si="20"/>
        <v>0.40386940749697703</v>
      </c>
      <c r="N152">
        <f t="shared" si="21"/>
        <v>0.56106408706166866</v>
      </c>
      <c r="O152">
        <f t="shared" si="22"/>
        <v>1.2091898428053204E-3</v>
      </c>
      <c r="P152">
        <f t="shared" si="23"/>
        <v>2.2974607013301087E-2</v>
      </c>
      <c r="Q152">
        <f t="shared" si="24"/>
        <v>0.47368421052631576</v>
      </c>
      <c r="R152">
        <f t="shared" si="25"/>
        <v>0.56106408706166866</v>
      </c>
      <c r="U152" t="str">
        <f t="shared" si="26"/>
        <v>13-305</v>
      </c>
      <c r="V152" t="s">
        <v>1697</v>
      </c>
      <c r="X152">
        <f t="shared" si="27"/>
        <v>13</v>
      </c>
      <c r="Y152" t="str">
        <f t="shared" si="28"/>
        <v>ED</v>
      </c>
    </row>
    <row r="153" spans="1:25" x14ac:dyDescent="0.3">
      <c r="A153" t="s">
        <v>476</v>
      </c>
      <c r="B153" s="4" t="s">
        <v>462</v>
      </c>
      <c r="C153" s="4">
        <v>2102</v>
      </c>
      <c r="D153" s="4">
        <v>711</v>
      </c>
      <c r="E153" s="6">
        <v>0.3382</v>
      </c>
      <c r="F153" s="4">
        <v>2102</v>
      </c>
      <c r="G153" s="4">
        <v>710</v>
      </c>
      <c r="H153" s="4">
        <v>25</v>
      </c>
      <c r="I153" s="4">
        <v>368</v>
      </c>
      <c r="J153" s="4">
        <v>308</v>
      </c>
      <c r="K153" s="4">
        <v>6</v>
      </c>
      <c r="L153" s="4">
        <v>3</v>
      </c>
      <c r="M153">
        <f t="shared" si="20"/>
        <v>0.51830985915492955</v>
      </c>
      <c r="N153">
        <f t="shared" si="21"/>
        <v>0.43380281690140843</v>
      </c>
      <c r="O153">
        <f t="shared" si="22"/>
        <v>8.4507042253521118E-3</v>
      </c>
      <c r="P153">
        <f t="shared" si="23"/>
        <v>3.5211267605633804E-2</v>
      </c>
      <c r="Q153">
        <f t="shared" si="24"/>
        <v>0.12</v>
      </c>
      <c r="R153">
        <f t="shared" si="25"/>
        <v>2.5183098591549298</v>
      </c>
      <c r="U153" t="str">
        <f t="shared" si="26"/>
        <v>13-310</v>
      </c>
      <c r="V153" t="s">
        <v>1697</v>
      </c>
      <c r="X153">
        <f t="shared" si="27"/>
        <v>13</v>
      </c>
      <c r="Y153" t="str">
        <f t="shared" si="28"/>
        <v>ED</v>
      </c>
    </row>
    <row r="154" spans="1:25" x14ac:dyDescent="0.3">
      <c r="A154" t="s">
        <v>478</v>
      </c>
      <c r="B154" s="4" t="s">
        <v>463</v>
      </c>
      <c r="C154" s="4">
        <v>1574</v>
      </c>
      <c r="D154" s="4">
        <v>516</v>
      </c>
      <c r="E154" s="6">
        <v>0.32779999999999998</v>
      </c>
      <c r="F154" s="4">
        <v>1574</v>
      </c>
      <c r="G154" s="4">
        <v>515</v>
      </c>
      <c r="H154" s="4">
        <v>16</v>
      </c>
      <c r="I154" s="4">
        <v>255</v>
      </c>
      <c r="J154" s="4">
        <v>236</v>
      </c>
      <c r="K154" s="4">
        <v>0</v>
      </c>
      <c r="L154" s="4">
        <v>8</v>
      </c>
      <c r="M154">
        <f t="shared" si="20"/>
        <v>0.49514563106796117</v>
      </c>
      <c r="N154">
        <f t="shared" si="21"/>
        <v>0.45825242718446602</v>
      </c>
      <c r="O154">
        <f t="shared" si="22"/>
        <v>0</v>
      </c>
      <c r="P154">
        <f t="shared" si="23"/>
        <v>3.1067961165048542E-2</v>
      </c>
      <c r="Q154">
        <f t="shared" si="24"/>
        <v>0.5</v>
      </c>
      <c r="R154">
        <f t="shared" si="25"/>
        <v>2.4951456310679614</v>
      </c>
      <c r="U154" t="str">
        <f t="shared" si="26"/>
        <v>13-315</v>
      </c>
      <c r="V154" t="s">
        <v>1697</v>
      </c>
      <c r="X154">
        <f t="shared" si="27"/>
        <v>13</v>
      </c>
      <c r="Y154" t="str">
        <f t="shared" si="28"/>
        <v>ED</v>
      </c>
    </row>
    <row r="155" spans="1:25" x14ac:dyDescent="0.3">
      <c r="A155" t="s">
        <v>477</v>
      </c>
      <c r="B155" s="4" t="s">
        <v>464</v>
      </c>
      <c r="C155" s="4">
        <v>2171</v>
      </c>
      <c r="D155" s="4">
        <v>542</v>
      </c>
      <c r="E155" s="6">
        <v>0.24970000000000001</v>
      </c>
      <c r="F155" s="4">
        <v>2171</v>
      </c>
      <c r="G155" s="4">
        <v>542</v>
      </c>
      <c r="H155" s="4">
        <v>13</v>
      </c>
      <c r="I155" s="4">
        <v>270</v>
      </c>
      <c r="J155" s="4">
        <v>251</v>
      </c>
      <c r="K155" s="4">
        <v>5</v>
      </c>
      <c r="L155" s="4">
        <v>3</v>
      </c>
      <c r="M155">
        <f t="shared" si="20"/>
        <v>0.49815498154981552</v>
      </c>
      <c r="N155">
        <f t="shared" si="21"/>
        <v>0.46309963099630996</v>
      </c>
      <c r="O155">
        <f t="shared" si="22"/>
        <v>9.2250922509225092E-3</v>
      </c>
      <c r="P155">
        <f t="shared" si="23"/>
        <v>2.3985239852398525E-2</v>
      </c>
      <c r="Q155">
        <f t="shared" si="24"/>
        <v>0.23076923076923078</v>
      </c>
      <c r="R155">
        <f t="shared" si="25"/>
        <v>2.4981549815498156</v>
      </c>
      <c r="U155" t="str">
        <f t="shared" si="26"/>
        <v>13-320</v>
      </c>
      <c r="V155" t="s">
        <v>1697</v>
      </c>
      <c r="X155">
        <f t="shared" si="27"/>
        <v>13</v>
      </c>
      <c r="Y155" t="str">
        <f t="shared" si="28"/>
        <v>ED</v>
      </c>
    </row>
    <row r="156" spans="1:25" x14ac:dyDescent="0.3">
      <c r="A156" t="s">
        <v>1600</v>
      </c>
      <c r="B156" s="4" t="s">
        <v>465</v>
      </c>
      <c r="C156" s="4">
        <v>0</v>
      </c>
      <c r="D156" s="4">
        <v>1737</v>
      </c>
      <c r="E156" s="4" t="s">
        <v>33</v>
      </c>
      <c r="F156" s="4">
        <v>0</v>
      </c>
      <c r="G156" s="4">
        <v>1729</v>
      </c>
      <c r="H156" s="4">
        <v>35</v>
      </c>
      <c r="I156" s="4">
        <v>611</v>
      </c>
      <c r="J156" s="4">
        <v>1069</v>
      </c>
      <c r="K156" s="4">
        <v>5</v>
      </c>
      <c r="L156" s="4">
        <v>9</v>
      </c>
      <c r="M156">
        <f t="shared" si="20"/>
        <v>0.35338345864661652</v>
      </c>
      <c r="N156">
        <f t="shared" si="21"/>
        <v>0.61827646038172357</v>
      </c>
      <c r="O156">
        <f t="shared" si="22"/>
        <v>2.8918449971081549E-3</v>
      </c>
      <c r="P156">
        <f t="shared" si="23"/>
        <v>2.0242914979757085E-2</v>
      </c>
      <c r="Q156">
        <f t="shared" si="24"/>
        <v>0.25714285714285712</v>
      </c>
      <c r="R156">
        <f t="shared" si="25"/>
        <v>0.61827646038172357</v>
      </c>
      <c r="U156" t="str">
        <f t="shared" si="26"/>
        <v/>
      </c>
      <c r="X156">
        <f t="shared" si="27"/>
        <v>13</v>
      </c>
      <c r="Y156" t="str">
        <f t="shared" si="28"/>
        <v>ABS</v>
      </c>
    </row>
    <row r="157" spans="1:25" x14ac:dyDescent="0.3">
      <c r="A157" t="s">
        <v>1601</v>
      </c>
      <c r="B157" s="4" t="s">
        <v>472</v>
      </c>
      <c r="C157" s="4">
        <v>0</v>
      </c>
      <c r="D157" s="4">
        <v>508</v>
      </c>
      <c r="E157" s="4" t="s">
        <v>33</v>
      </c>
      <c r="F157" s="4">
        <v>0</v>
      </c>
      <c r="G157" s="4">
        <v>506</v>
      </c>
      <c r="H157" s="4">
        <v>10</v>
      </c>
      <c r="I157" s="4">
        <v>253</v>
      </c>
      <c r="J157" s="4">
        <v>232</v>
      </c>
      <c r="K157" s="4">
        <v>8</v>
      </c>
      <c r="L157" s="4">
        <v>3</v>
      </c>
      <c r="M157">
        <f t="shared" si="20"/>
        <v>0.5</v>
      </c>
      <c r="N157">
        <f t="shared" si="21"/>
        <v>0.45849802371541504</v>
      </c>
      <c r="O157">
        <f t="shared" si="22"/>
        <v>1.5810276679841896E-2</v>
      </c>
      <c r="P157">
        <f t="shared" si="23"/>
        <v>1.9762845849802372E-2</v>
      </c>
      <c r="Q157">
        <f t="shared" si="24"/>
        <v>0.3</v>
      </c>
      <c r="R157">
        <f t="shared" si="25"/>
        <v>2.5</v>
      </c>
      <c r="U157" t="str">
        <f t="shared" si="26"/>
        <v/>
      </c>
      <c r="X157">
        <f t="shared" si="27"/>
        <v>13</v>
      </c>
      <c r="Y157" t="str">
        <f t="shared" si="28"/>
        <v>QUE</v>
      </c>
    </row>
    <row r="158" spans="1:25" x14ac:dyDescent="0.3">
      <c r="A158" t="s">
        <v>1602</v>
      </c>
      <c r="B158" s="4" t="s">
        <v>473</v>
      </c>
      <c r="C158" s="4">
        <v>0</v>
      </c>
      <c r="D158" s="4">
        <v>306</v>
      </c>
      <c r="E158" s="4" t="s">
        <v>33</v>
      </c>
      <c r="F158" s="4">
        <v>0</v>
      </c>
      <c r="G158" s="4">
        <v>303</v>
      </c>
      <c r="H158" s="4">
        <v>2</v>
      </c>
      <c r="I158" s="4">
        <v>178</v>
      </c>
      <c r="J158" s="4">
        <v>120</v>
      </c>
      <c r="K158" s="4">
        <v>1</v>
      </c>
      <c r="L158" s="4">
        <v>2</v>
      </c>
      <c r="M158">
        <f t="shared" si="20"/>
        <v>0.58745874587458746</v>
      </c>
      <c r="N158">
        <f t="shared" si="21"/>
        <v>0.39603960396039606</v>
      </c>
      <c r="O158">
        <f t="shared" si="22"/>
        <v>3.3003300330033004E-3</v>
      </c>
      <c r="P158">
        <f t="shared" si="23"/>
        <v>6.6006600660066007E-3</v>
      </c>
      <c r="Q158">
        <f t="shared" si="24"/>
        <v>1</v>
      </c>
      <c r="R158">
        <f t="shared" si="25"/>
        <v>2.5874587458745877</v>
      </c>
      <c r="U158" t="str">
        <f t="shared" si="26"/>
        <v/>
      </c>
      <c r="X158">
        <f t="shared" si="27"/>
        <v>13</v>
      </c>
      <c r="Y158" t="str">
        <f t="shared" si="28"/>
        <v>EV</v>
      </c>
    </row>
    <row r="159" spans="1:25" x14ac:dyDescent="0.3">
      <c r="A159">
        <v>13</v>
      </c>
      <c r="B159" s="4" t="s">
        <v>479</v>
      </c>
      <c r="C159" s="4">
        <v>11990</v>
      </c>
      <c r="D159" s="4">
        <v>5726</v>
      </c>
      <c r="E159" s="6">
        <v>0.47760000000000002</v>
      </c>
      <c r="F159" s="4">
        <v>11990</v>
      </c>
      <c r="G159" s="4">
        <v>5707</v>
      </c>
      <c r="H159" s="4">
        <v>138</v>
      </c>
      <c r="I159" s="4">
        <v>2425</v>
      </c>
      <c r="J159" s="4">
        <v>3078</v>
      </c>
      <c r="K159" s="4">
        <v>26</v>
      </c>
      <c r="L159" s="4">
        <v>40</v>
      </c>
      <c r="M159">
        <f t="shared" si="20"/>
        <v>0.42491676888032243</v>
      </c>
      <c r="N159">
        <f t="shared" si="21"/>
        <v>0.53933765551077628</v>
      </c>
      <c r="O159">
        <f t="shared" si="22"/>
        <v>4.5558086560364463E-3</v>
      </c>
      <c r="P159">
        <f t="shared" si="23"/>
        <v>2.4180830558962679E-2</v>
      </c>
      <c r="Q159">
        <f t="shared" si="24"/>
        <v>0.28985507246376813</v>
      </c>
      <c r="R159">
        <f t="shared" si="25"/>
        <v>0.53933765551077628</v>
      </c>
      <c r="U159">
        <f t="shared" si="26"/>
        <v>13</v>
      </c>
      <c r="X159">
        <f t="shared" si="27"/>
        <v>13</v>
      </c>
      <c r="Y159" t="str">
        <f t="shared" si="28"/>
        <v>TOT</v>
      </c>
    </row>
    <row r="160" spans="1:25" x14ac:dyDescent="0.3">
      <c r="B160" s="4"/>
      <c r="M160" t="str">
        <f t="shared" si="20"/>
        <v/>
      </c>
      <c r="N160" t="str">
        <f t="shared" si="21"/>
        <v/>
      </c>
      <c r="O160" t="str">
        <f t="shared" si="22"/>
        <v/>
      </c>
      <c r="P160" t="str">
        <f t="shared" si="23"/>
        <v/>
      </c>
      <c r="Q160" t="str">
        <f t="shared" si="24"/>
        <v/>
      </c>
      <c r="R160" t="str">
        <f t="shared" si="25"/>
        <v/>
      </c>
      <c r="U160" t="str">
        <f t="shared" si="26"/>
        <v/>
      </c>
      <c r="X160" t="str">
        <f t="shared" si="27"/>
        <v/>
      </c>
      <c r="Y160" t="str">
        <f t="shared" si="28"/>
        <v/>
      </c>
    </row>
    <row r="161" spans="1:25" x14ac:dyDescent="0.3">
      <c r="A161" t="s">
        <v>500</v>
      </c>
      <c r="B161" s="4" t="s">
        <v>493</v>
      </c>
      <c r="C161" s="4">
        <v>1287</v>
      </c>
      <c r="D161" s="4">
        <v>492</v>
      </c>
      <c r="E161" s="6">
        <v>0.38229999999999997</v>
      </c>
      <c r="F161" s="4">
        <v>1287</v>
      </c>
      <c r="G161" s="4">
        <v>491</v>
      </c>
      <c r="H161" s="4">
        <v>11</v>
      </c>
      <c r="I161" s="4">
        <v>252</v>
      </c>
      <c r="J161" s="4">
        <v>217</v>
      </c>
      <c r="K161" s="4">
        <v>7</v>
      </c>
      <c r="L161" s="4">
        <v>4</v>
      </c>
      <c r="M161">
        <f t="shared" si="20"/>
        <v>0.51323828920570269</v>
      </c>
      <c r="N161">
        <f t="shared" si="21"/>
        <v>0.44195519348268841</v>
      </c>
      <c r="O161">
        <f t="shared" si="22"/>
        <v>1.4256619144602852E-2</v>
      </c>
      <c r="P161">
        <f t="shared" si="23"/>
        <v>2.2403258655804479E-2</v>
      </c>
      <c r="Q161">
        <f t="shared" si="24"/>
        <v>0.36363636363636365</v>
      </c>
      <c r="R161">
        <f t="shared" si="25"/>
        <v>2.5132382892057028</v>
      </c>
      <c r="U161" t="str">
        <f t="shared" si="26"/>
        <v>14-325</v>
      </c>
      <c r="V161" t="s">
        <v>1697</v>
      </c>
      <c r="X161">
        <f t="shared" si="27"/>
        <v>14</v>
      </c>
      <c r="Y161" t="str">
        <f t="shared" si="28"/>
        <v>ED</v>
      </c>
    </row>
    <row r="162" spans="1:25" x14ac:dyDescent="0.3">
      <c r="A162" t="s">
        <v>501</v>
      </c>
      <c r="B162" s="4" t="s">
        <v>494</v>
      </c>
      <c r="C162" s="4">
        <v>2248</v>
      </c>
      <c r="D162" s="4">
        <v>835</v>
      </c>
      <c r="E162" s="6">
        <v>0.37140000000000001</v>
      </c>
      <c r="F162" s="4">
        <v>2248</v>
      </c>
      <c r="G162" s="4">
        <v>832</v>
      </c>
      <c r="H162" s="4">
        <v>17</v>
      </c>
      <c r="I162" s="4">
        <v>429</v>
      </c>
      <c r="J162" s="4">
        <v>363</v>
      </c>
      <c r="K162" s="4">
        <v>9</v>
      </c>
      <c r="L162" s="4">
        <v>14</v>
      </c>
      <c r="M162">
        <f t="shared" si="20"/>
        <v>0.515625</v>
      </c>
      <c r="N162">
        <f t="shared" si="21"/>
        <v>0.43629807692307693</v>
      </c>
      <c r="O162">
        <f t="shared" si="22"/>
        <v>1.0817307692307692E-2</v>
      </c>
      <c r="P162">
        <f t="shared" si="23"/>
        <v>2.0432692307692308E-2</v>
      </c>
      <c r="Q162">
        <f t="shared" si="24"/>
        <v>0.82352941176470584</v>
      </c>
      <c r="R162">
        <f t="shared" si="25"/>
        <v>2.515625</v>
      </c>
      <c r="U162" t="str">
        <f t="shared" si="26"/>
        <v>14-330</v>
      </c>
      <c r="V162" t="s">
        <v>1697</v>
      </c>
      <c r="X162">
        <f t="shared" si="27"/>
        <v>14</v>
      </c>
      <c r="Y162" t="str">
        <f t="shared" si="28"/>
        <v>ED</v>
      </c>
    </row>
    <row r="163" spans="1:25" x14ac:dyDescent="0.3">
      <c r="A163" t="s">
        <v>502</v>
      </c>
      <c r="B163" s="4" t="s">
        <v>483</v>
      </c>
      <c r="C163" s="4">
        <v>1530</v>
      </c>
      <c r="D163" s="4">
        <v>526</v>
      </c>
      <c r="E163" s="6">
        <v>0.34379999999999999</v>
      </c>
      <c r="F163" s="4">
        <v>1530</v>
      </c>
      <c r="G163" s="4">
        <v>525</v>
      </c>
      <c r="H163" s="4">
        <v>8</v>
      </c>
      <c r="I163" s="4">
        <v>222</v>
      </c>
      <c r="J163" s="4">
        <v>287</v>
      </c>
      <c r="K163" s="4">
        <v>4</v>
      </c>
      <c r="L163" s="4">
        <v>4</v>
      </c>
      <c r="M163">
        <f t="shared" si="20"/>
        <v>0.42285714285714288</v>
      </c>
      <c r="N163">
        <f t="shared" si="21"/>
        <v>0.54666666666666663</v>
      </c>
      <c r="O163">
        <f t="shared" si="22"/>
        <v>7.619047619047619E-3</v>
      </c>
      <c r="P163">
        <f t="shared" si="23"/>
        <v>1.5238095238095238E-2</v>
      </c>
      <c r="Q163">
        <f t="shared" si="24"/>
        <v>0.5</v>
      </c>
      <c r="R163">
        <f t="shared" si="25"/>
        <v>0.54666666666666663</v>
      </c>
      <c r="U163" t="str">
        <f t="shared" si="26"/>
        <v>14-335</v>
      </c>
      <c r="V163" t="s">
        <v>1697</v>
      </c>
      <c r="X163">
        <f t="shared" si="27"/>
        <v>14</v>
      </c>
      <c r="Y163" t="str">
        <f t="shared" si="28"/>
        <v>ED</v>
      </c>
    </row>
    <row r="164" spans="1:25" x14ac:dyDescent="0.3">
      <c r="A164" t="s">
        <v>503</v>
      </c>
      <c r="B164" s="4" t="s">
        <v>484</v>
      </c>
      <c r="C164" s="4">
        <v>1422</v>
      </c>
      <c r="D164" s="4">
        <v>705</v>
      </c>
      <c r="E164" s="6">
        <v>0.49580000000000002</v>
      </c>
      <c r="F164" s="4">
        <v>1422</v>
      </c>
      <c r="G164" s="4">
        <v>704</v>
      </c>
      <c r="H164" s="4">
        <v>14</v>
      </c>
      <c r="I164" s="4">
        <v>333</v>
      </c>
      <c r="J164" s="4">
        <v>351</v>
      </c>
      <c r="K164" s="4">
        <v>5</v>
      </c>
      <c r="L164" s="4">
        <v>1</v>
      </c>
      <c r="M164">
        <f t="shared" si="20"/>
        <v>0.47301136363636365</v>
      </c>
      <c r="N164">
        <f t="shared" si="21"/>
        <v>0.49857954545454547</v>
      </c>
      <c r="O164">
        <f t="shared" si="22"/>
        <v>7.102272727272727E-3</v>
      </c>
      <c r="P164">
        <f t="shared" si="23"/>
        <v>1.9886363636363636E-2</v>
      </c>
      <c r="Q164">
        <f t="shared" si="24"/>
        <v>7.1428571428571425E-2</v>
      </c>
      <c r="R164">
        <f t="shared" si="25"/>
        <v>0.49857954545454547</v>
      </c>
      <c r="U164" t="str">
        <f t="shared" si="26"/>
        <v>14-340</v>
      </c>
      <c r="V164" t="s">
        <v>1697</v>
      </c>
      <c r="X164">
        <f t="shared" si="27"/>
        <v>14</v>
      </c>
      <c r="Y164" t="str">
        <f t="shared" si="28"/>
        <v>ED</v>
      </c>
    </row>
    <row r="165" spans="1:25" x14ac:dyDescent="0.3">
      <c r="A165" t="s">
        <v>504</v>
      </c>
      <c r="B165" s="4" t="s">
        <v>495</v>
      </c>
      <c r="C165" s="4">
        <v>1401</v>
      </c>
      <c r="D165" s="4">
        <v>597</v>
      </c>
      <c r="E165" s="6">
        <v>0.42609999999999998</v>
      </c>
      <c r="F165" s="4">
        <v>1401</v>
      </c>
      <c r="G165" s="4">
        <v>596</v>
      </c>
      <c r="H165" s="4">
        <v>16</v>
      </c>
      <c r="I165" s="4">
        <v>250</v>
      </c>
      <c r="J165" s="4">
        <v>319</v>
      </c>
      <c r="K165" s="4">
        <v>4</v>
      </c>
      <c r="L165" s="4">
        <v>7</v>
      </c>
      <c r="M165">
        <f t="shared" si="20"/>
        <v>0.41946308724832215</v>
      </c>
      <c r="N165">
        <f t="shared" si="21"/>
        <v>0.53523489932885904</v>
      </c>
      <c r="O165">
        <f t="shared" si="22"/>
        <v>6.7114093959731542E-3</v>
      </c>
      <c r="P165">
        <f t="shared" si="23"/>
        <v>2.6845637583892617E-2</v>
      </c>
      <c r="Q165">
        <f t="shared" si="24"/>
        <v>0.4375</v>
      </c>
      <c r="R165">
        <f t="shared" si="25"/>
        <v>0.53523489932885904</v>
      </c>
      <c r="U165" t="str">
        <f t="shared" si="26"/>
        <v>14-345</v>
      </c>
      <c r="V165" t="s">
        <v>1697</v>
      </c>
      <c r="X165">
        <f t="shared" si="27"/>
        <v>14</v>
      </c>
      <c r="Y165" t="str">
        <f t="shared" si="28"/>
        <v>ED</v>
      </c>
    </row>
    <row r="166" spans="1:25" x14ac:dyDescent="0.3">
      <c r="A166" t="s">
        <v>505</v>
      </c>
      <c r="B166" s="4" t="s">
        <v>486</v>
      </c>
      <c r="C166" s="4">
        <v>2768</v>
      </c>
      <c r="D166" s="4">
        <v>1143</v>
      </c>
      <c r="E166" s="6">
        <v>0.41289999999999999</v>
      </c>
      <c r="F166" s="4">
        <v>2768</v>
      </c>
      <c r="G166" s="4">
        <v>1139</v>
      </c>
      <c r="H166" s="4">
        <v>28</v>
      </c>
      <c r="I166" s="4">
        <v>498</v>
      </c>
      <c r="J166" s="4">
        <v>599</v>
      </c>
      <c r="K166" s="4">
        <v>8</v>
      </c>
      <c r="L166" s="4">
        <v>6</v>
      </c>
      <c r="M166">
        <f t="shared" si="20"/>
        <v>0.43722563652326601</v>
      </c>
      <c r="N166">
        <f t="shared" si="21"/>
        <v>0.52589991220368748</v>
      </c>
      <c r="O166">
        <f t="shared" si="22"/>
        <v>7.0237050043898156E-3</v>
      </c>
      <c r="P166">
        <f t="shared" si="23"/>
        <v>2.4582967515364356E-2</v>
      </c>
      <c r="Q166">
        <f t="shared" si="24"/>
        <v>0.21428571428571427</v>
      </c>
      <c r="R166">
        <f t="shared" si="25"/>
        <v>0.52589991220368748</v>
      </c>
      <c r="U166" t="str">
        <f t="shared" si="26"/>
        <v>14-350</v>
      </c>
      <c r="V166" t="s">
        <v>1697</v>
      </c>
      <c r="X166">
        <f t="shared" si="27"/>
        <v>14</v>
      </c>
      <c r="Y166" t="str">
        <f t="shared" si="28"/>
        <v>ED</v>
      </c>
    </row>
    <row r="167" spans="1:25" x14ac:dyDescent="0.3">
      <c r="A167" t="s">
        <v>506</v>
      </c>
      <c r="B167" s="4" t="s">
        <v>496</v>
      </c>
      <c r="C167" s="4">
        <v>1699</v>
      </c>
      <c r="D167" s="4">
        <v>615</v>
      </c>
      <c r="E167" s="6">
        <v>0.36199999999999999</v>
      </c>
      <c r="F167" s="4">
        <v>1699</v>
      </c>
      <c r="G167" s="4">
        <v>614</v>
      </c>
      <c r="H167" s="4">
        <v>18</v>
      </c>
      <c r="I167" s="4">
        <v>297</v>
      </c>
      <c r="J167" s="4">
        <v>286</v>
      </c>
      <c r="K167" s="4">
        <v>8</v>
      </c>
      <c r="L167" s="4">
        <v>5</v>
      </c>
      <c r="M167">
        <f t="shared" si="20"/>
        <v>0.48371335504885993</v>
      </c>
      <c r="N167">
        <f t="shared" si="21"/>
        <v>0.46579804560260585</v>
      </c>
      <c r="O167">
        <f t="shared" si="22"/>
        <v>1.3029315960912053E-2</v>
      </c>
      <c r="P167">
        <f t="shared" si="23"/>
        <v>2.9315960912052116E-2</v>
      </c>
      <c r="Q167">
        <f t="shared" si="24"/>
        <v>0.27777777777777779</v>
      </c>
      <c r="R167">
        <f t="shared" si="25"/>
        <v>2.4837133550488599</v>
      </c>
      <c r="U167" t="str">
        <f t="shared" si="26"/>
        <v>14-355</v>
      </c>
      <c r="V167" t="s">
        <v>1697</v>
      </c>
      <c r="X167">
        <f t="shared" si="27"/>
        <v>14</v>
      </c>
      <c r="Y167" t="str">
        <f t="shared" si="28"/>
        <v>ED</v>
      </c>
    </row>
    <row r="168" spans="1:25" x14ac:dyDescent="0.3">
      <c r="A168" t="s">
        <v>1600</v>
      </c>
      <c r="B168" s="4" t="s">
        <v>488</v>
      </c>
      <c r="C168" s="4">
        <v>0</v>
      </c>
      <c r="D168" s="4">
        <v>1276</v>
      </c>
      <c r="E168" s="4" t="s">
        <v>33</v>
      </c>
      <c r="F168" s="4">
        <v>0</v>
      </c>
      <c r="G168" s="4">
        <v>1271</v>
      </c>
      <c r="H168" s="4">
        <v>30</v>
      </c>
      <c r="I168" s="4">
        <v>573</v>
      </c>
      <c r="J168" s="4">
        <v>652</v>
      </c>
      <c r="K168" s="4">
        <v>10</v>
      </c>
      <c r="L168" s="4">
        <v>6</v>
      </c>
      <c r="M168">
        <f t="shared" si="20"/>
        <v>0.45082612116443743</v>
      </c>
      <c r="N168">
        <f t="shared" si="21"/>
        <v>0.51298190401258847</v>
      </c>
      <c r="O168">
        <f t="shared" si="22"/>
        <v>7.8678206136900079E-3</v>
      </c>
      <c r="P168">
        <f t="shared" si="23"/>
        <v>2.3603461841070025E-2</v>
      </c>
      <c r="Q168">
        <f t="shared" si="24"/>
        <v>0.2</v>
      </c>
      <c r="R168">
        <f t="shared" si="25"/>
        <v>0.51298190401258847</v>
      </c>
      <c r="U168" t="str">
        <f t="shared" si="26"/>
        <v/>
      </c>
      <c r="X168">
        <f t="shared" si="27"/>
        <v>14</v>
      </c>
      <c r="Y168" t="str">
        <f t="shared" si="28"/>
        <v>ABS</v>
      </c>
    </row>
    <row r="169" spans="1:25" x14ac:dyDescent="0.3">
      <c r="A169" t="s">
        <v>1601</v>
      </c>
      <c r="B169" s="4" t="s">
        <v>497</v>
      </c>
      <c r="C169" s="4">
        <v>0</v>
      </c>
      <c r="D169" s="4">
        <v>417</v>
      </c>
      <c r="E169" s="4" t="s">
        <v>33</v>
      </c>
      <c r="F169" s="4">
        <v>0</v>
      </c>
      <c r="G169" s="4">
        <v>414</v>
      </c>
      <c r="H169" s="4">
        <v>7</v>
      </c>
      <c r="I169" s="4">
        <v>199</v>
      </c>
      <c r="J169" s="4">
        <v>197</v>
      </c>
      <c r="K169" s="4">
        <v>4</v>
      </c>
      <c r="L169" s="4">
        <v>7</v>
      </c>
      <c r="M169">
        <f t="shared" si="20"/>
        <v>0.48067632850241548</v>
      </c>
      <c r="N169">
        <f t="shared" si="21"/>
        <v>0.47584541062801933</v>
      </c>
      <c r="O169">
        <f t="shared" si="22"/>
        <v>9.6618357487922701E-3</v>
      </c>
      <c r="P169">
        <f t="shared" si="23"/>
        <v>1.6908212560386472E-2</v>
      </c>
      <c r="Q169">
        <f t="shared" si="24"/>
        <v>1</v>
      </c>
      <c r="R169">
        <f t="shared" si="25"/>
        <v>2.4806763285024154</v>
      </c>
      <c r="U169" t="str">
        <f t="shared" si="26"/>
        <v/>
      </c>
      <c r="X169">
        <f t="shared" si="27"/>
        <v>14</v>
      </c>
      <c r="Y169" t="str">
        <f t="shared" si="28"/>
        <v>QUE</v>
      </c>
    </row>
    <row r="170" spans="1:25" x14ac:dyDescent="0.3">
      <c r="A170" t="s">
        <v>1602</v>
      </c>
      <c r="B170" s="4" t="s">
        <v>498</v>
      </c>
      <c r="C170" s="4">
        <v>0</v>
      </c>
      <c r="D170" s="4">
        <v>487</v>
      </c>
      <c r="E170" s="4" t="s">
        <v>33</v>
      </c>
      <c r="F170" s="4">
        <v>0</v>
      </c>
      <c r="G170" s="4">
        <v>482</v>
      </c>
      <c r="H170" s="4">
        <v>5</v>
      </c>
      <c r="I170" s="4">
        <v>287</v>
      </c>
      <c r="J170" s="4">
        <v>182</v>
      </c>
      <c r="K170" s="4">
        <v>4</v>
      </c>
      <c r="L170" s="4">
        <v>4</v>
      </c>
      <c r="M170">
        <f t="shared" si="20"/>
        <v>0.5954356846473029</v>
      </c>
      <c r="N170">
        <f t="shared" si="21"/>
        <v>0.37759336099585061</v>
      </c>
      <c r="O170">
        <f t="shared" si="22"/>
        <v>8.2987551867219917E-3</v>
      </c>
      <c r="P170">
        <f t="shared" si="23"/>
        <v>1.0373443983402489E-2</v>
      </c>
      <c r="Q170">
        <f t="shared" si="24"/>
        <v>0.8</v>
      </c>
      <c r="R170">
        <f t="shared" si="25"/>
        <v>2.595435684647303</v>
      </c>
      <c r="U170" t="str">
        <f t="shared" si="26"/>
        <v/>
      </c>
      <c r="X170">
        <f t="shared" si="27"/>
        <v>14</v>
      </c>
      <c r="Y170" t="str">
        <f t="shared" si="28"/>
        <v>EV</v>
      </c>
    </row>
    <row r="171" spans="1:25" x14ac:dyDescent="0.3">
      <c r="A171">
        <v>14</v>
      </c>
      <c r="B171" s="4" t="s">
        <v>499</v>
      </c>
      <c r="C171" s="4">
        <v>12355</v>
      </c>
      <c r="D171" s="4">
        <v>7093</v>
      </c>
      <c r="E171" s="6">
        <v>0.57410000000000005</v>
      </c>
      <c r="F171" s="4">
        <v>12355</v>
      </c>
      <c r="G171" s="4">
        <v>7068</v>
      </c>
      <c r="H171" s="4">
        <v>154</v>
      </c>
      <c r="I171" s="4">
        <v>3340</v>
      </c>
      <c r="J171" s="4">
        <v>3453</v>
      </c>
      <c r="K171" s="4">
        <v>63</v>
      </c>
      <c r="L171" s="4">
        <v>58</v>
      </c>
      <c r="M171">
        <f t="shared" si="20"/>
        <v>0.47255234861346918</v>
      </c>
      <c r="N171">
        <f t="shared" si="21"/>
        <v>0.48853989813242782</v>
      </c>
      <c r="O171">
        <f t="shared" si="22"/>
        <v>8.9134125636672334E-3</v>
      </c>
      <c r="P171">
        <f t="shared" si="23"/>
        <v>2.1788341822297681E-2</v>
      </c>
      <c r="Q171">
        <f t="shared" si="24"/>
        <v>0.37662337662337664</v>
      </c>
      <c r="R171">
        <f t="shared" si="25"/>
        <v>0.48853989813242782</v>
      </c>
      <c r="U171">
        <f t="shared" si="26"/>
        <v>14</v>
      </c>
      <c r="X171">
        <f t="shared" si="27"/>
        <v>14</v>
      </c>
      <c r="Y171" t="str">
        <f t="shared" si="28"/>
        <v>TOT</v>
      </c>
    </row>
    <row r="172" spans="1:25" x14ac:dyDescent="0.3">
      <c r="B172" s="4"/>
      <c r="M172" t="str">
        <f t="shared" si="20"/>
        <v/>
      </c>
      <c r="N172" t="str">
        <f t="shared" si="21"/>
        <v/>
      </c>
      <c r="O172" t="str">
        <f t="shared" si="22"/>
        <v/>
      </c>
      <c r="P172" t="str">
        <f t="shared" si="23"/>
        <v/>
      </c>
      <c r="Q172" t="str">
        <f t="shared" si="24"/>
        <v/>
      </c>
      <c r="R172" t="str">
        <f t="shared" si="25"/>
        <v/>
      </c>
      <c r="U172" t="str">
        <f t="shared" si="26"/>
        <v/>
      </c>
      <c r="X172" t="str">
        <f t="shared" si="27"/>
        <v/>
      </c>
      <c r="Y172" t="str">
        <f t="shared" si="28"/>
        <v/>
      </c>
    </row>
    <row r="173" spans="1:25" x14ac:dyDescent="0.3">
      <c r="A173" t="s">
        <v>521</v>
      </c>
      <c r="B173" s="4" t="s">
        <v>508</v>
      </c>
      <c r="C173" s="4">
        <v>1347</v>
      </c>
      <c r="D173" s="4">
        <v>681</v>
      </c>
      <c r="E173" s="6">
        <v>0.50560000000000005</v>
      </c>
      <c r="F173" s="4">
        <v>1347</v>
      </c>
      <c r="G173" s="4">
        <v>678</v>
      </c>
      <c r="H173" s="4">
        <v>18</v>
      </c>
      <c r="I173" s="4">
        <v>337</v>
      </c>
      <c r="J173" s="4">
        <v>317</v>
      </c>
      <c r="K173" s="4">
        <v>2</v>
      </c>
      <c r="L173" s="4">
        <v>4</v>
      </c>
      <c r="M173">
        <f t="shared" si="20"/>
        <v>0.49705014749262538</v>
      </c>
      <c r="N173">
        <f t="shared" si="21"/>
        <v>0.46755162241887904</v>
      </c>
      <c r="O173">
        <f t="shared" si="22"/>
        <v>2.9498525073746312E-3</v>
      </c>
      <c r="P173">
        <f t="shared" si="23"/>
        <v>2.6548672566371681E-2</v>
      </c>
      <c r="Q173">
        <f t="shared" si="24"/>
        <v>0.22222222222222221</v>
      </c>
      <c r="R173">
        <f t="shared" si="25"/>
        <v>2.4970501474926254</v>
      </c>
      <c r="U173" t="str">
        <f t="shared" si="26"/>
        <v>15-400</v>
      </c>
      <c r="V173" t="s">
        <v>1697</v>
      </c>
      <c r="X173">
        <f t="shared" si="27"/>
        <v>15</v>
      </c>
      <c r="Y173" t="str">
        <f t="shared" si="28"/>
        <v>ED</v>
      </c>
    </row>
    <row r="174" spans="1:25" x14ac:dyDescent="0.3">
      <c r="A174" t="s">
        <v>522</v>
      </c>
      <c r="B174" s="4" t="s">
        <v>509</v>
      </c>
      <c r="C174" s="4">
        <v>1281</v>
      </c>
      <c r="D174" s="4">
        <v>365</v>
      </c>
      <c r="E174" s="6">
        <v>0.28489999999999999</v>
      </c>
      <c r="F174" s="4">
        <v>1281</v>
      </c>
      <c r="G174" s="4">
        <v>363</v>
      </c>
      <c r="H174" s="4">
        <v>11</v>
      </c>
      <c r="I174" s="4">
        <v>202</v>
      </c>
      <c r="J174" s="4">
        <v>140</v>
      </c>
      <c r="K174" s="4">
        <v>5</v>
      </c>
      <c r="L174" s="4">
        <v>5</v>
      </c>
      <c r="M174">
        <f t="shared" si="20"/>
        <v>0.55647382920110189</v>
      </c>
      <c r="N174">
        <f t="shared" si="21"/>
        <v>0.38567493112947659</v>
      </c>
      <c r="O174">
        <f t="shared" si="22"/>
        <v>1.3774104683195593E-2</v>
      </c>
      <c r="P174">
        <f t="shared" si="23"/>
        <v>3.0303030303030304E-2</v>
      </c>
      <c r="Q174">
        <f t="shared" si="24"/>
        <v>0.45454545454545453</v>
      </c>
      <c r="R174">
        <f t="shared" si="25"/>
        <v>2.556473829201102</v>
      </c>
      <c r="U174" t="str">
        <f t="shared" si="26"/>
        <v>15-405</v>
      </c>
      <c r="V174" t="s">
        <v>1697</v>
      </c>
      <c r="X174">
        <f t="shared" si="27"/>
        <v>15</v>
      </c>
      <c r="Y174" t="str">
        <f t="shared" si="28"/>
        <v>ED</v>
      </c>
    </row>
    <row r="175" spans="1:25" x14ac:dyDescent="0.3">
      <c r="A175" t="s">
        <v>523</v>
      </c>
      <c r="B175" s="4" t="s">
        <v>510</v>
      </c>
      <c r="C175" s="4">
        <v>1358</v>
      </c>
      <c r="D175" s="4">
        <v>471</v>
      </c>
      <c r="E175" s="6">
        <v>0.3468</v>
      </c>
      <c r="F175" s="4">
        <v>1358</v>
      </c>
      <c r="G175" s="4">
        <v>471</v>
      </c>
      <c r="H175" s="4">
        <v>19</v>
      </c>
      <c r="I175" s="4">
        <v>225</v>
      </c>
      <c r="J175" s="4">
        <v>219</v>
      </c>
      <c r="K175" s="4">
        <v>5</v>
      </c>
      <c r="L175" s="4">
        <v>3</v>
      </c>
      <c r="M175">
        <f t="shared" si="20"/>
        <v>0.47770700636942676</v>
      </c>
      <c r="N175">
        <f t="shared" si="21"/>
        <v>0.46496815286624205</v>
      </c>
      <c r="O175">
        <f t="shared" si="22"/>
        <v>1.0615711252653927E-2</v>
      </c>
      <c r="P175">
        <f t="shared" si="23"/>
        <v>4.0339702760084924E-2</v>
      </c>
      <c r="Q175">
        <f t="shared" si="24"/>
        <v>0.15789473684210525</v>
      </c>
      <c r="R175">
        <f t="shared" si="25"/>
        <v>2.4777070063694269</v>
      </c>
      <c r="U175" t="str">
        <f t="shared" si="26"/>
        <v>15-410</v>
      </c>
      <c r="V175" t="s">
        <v>1697</v>
      </c>
      <c r="X175">
        <f t="shared" si="27"/>
        <v>15</v>
      </c>
      <c r="Y175" t="str">
        <f t="shared" si="28"/>
        <v>ED</v>
      </c>
    </row>
    <row r="176" spans="1:25" x14ac:dyDescent="0.3">
      <c r="A176" t="s">
        <v>524</v>
      </c>
      <c r="B176" s="4" t="s">
        <v>511</v>
      </c>
      <c r="C176" s="4">
        <v>1296</v>
      </c>
      <c r="D176" s="4">
        <v>443</v>
      </c>
      <c r="E176" s="6">
        <v>0.34179999999999999</v>
      </c>
      <c r="F176" s="4">
        <v>1296</v>
      </c>
      <c r="G176" s="4">
        <v>442</v>
      </c>
      <c r="H176" s="4">
        <v>8</v>
      </c>
      <c r="I176" s="4">
        <v>211</v>
      </c>
      <c r="J176" s="4">
        <v>219</v>
      </c>
      <c r="K176" s="4">
        <v>2</v>
      </c>
      <c r="L176" s="4">
        <v>2</v>
      </c>
      <c r="M176">
        <f t="shared" si="20"/>
        <v>0.47737556561085975</v>
      </c>
      <c r="N176">
        <f t="shared" si="21"/>
        <v>0.49547511312217196</v>
      </c>
      <c r="O176">
        <f t="shared" si="22"/>
        <v>4.5248868778280547E-3</v>
      </c>
      <c r="P176">
        <f t="shared" si="23"/>
        <v>1.8099547511312219E-2</v>
      </c>
      <c r="Q176">
        <f t="shared" si="24"/>
        <v>0.25</v>
      </c>
      <c r="R176">
        <f t="shared" si="25"/>
        <v>0.49547511312217196</v>
      </c>
      <c r="U176" t="str">
        <f t="shared" si="26"/>
        <v>15-415</v>
      </c>
      <c r="V176" t="s">
        <v>1697</v>
      </c>
      <c r="X176">
        <f t="shared" si="27"/>
        <v>15</v>
      </c>
      <c r="Y176" t="str">
        <f t="shared" si="28"/>
        <v>ED</v>
      </c>
    </row>
    <row r="177" spans="1:25" x14ac:dyDescent="0.3">
      <c r="A177" t="s">
        <v>525</v>
      </c>
      <c r="B177" s="4" t="s">
        <v>512</v>
      </c>
      <c r="C177" s="4">
        <v>3253</v>
      </c>
      <c r="D177" s="4">
        <v>1246</v>
      </c>
      <c r="E177" s="6">
        <v>0.38300000000000001</v>
      </c>
      <c r="F177" s="4">
        <v>3253</v>
      </c>
      <c r="G177" s="4">
        <v>1239</v>
      </c>
      <c r="H177" s="4">
        <v>35</v>
      </c>
      <c r="I177" s="4">
        <v>567</v>
      </c>
      <c r="J177" s="4">
        <v>616</v>
      </c>
      <c r="K177" s="4">
        <v>6</v>
      </c>
      <c r="L177" s="4">
        <v>15</v>
      </c>
      <c r="M177">
        <f t="shared" si="20"/>
        <v>0.4576271186440678</v>
      </c>
      <c r="N177">
        <f t="shared" si="21"/>
        <v>0.49717514124293788</v>
      </c>
      <c r="O177">
        <f t="shared" si="22"/>
        <v>4.8426150121065378E-3</v>
      </c>
      <c r="P177">
        <f t="shared" si="23"/>
        <v>2.8248587570621469E-2</v>
      </c>
      <c r="Q177">
        <f t="shared" si="24"/>
        <v>0.42857142857142855</v>
      </c>
      <c r="R177">
        <f t="shared" si="25"/>
        <v>0.49717514124293788</v>
      </c>
      <c r="U177" t="str">
        <f t="shared" si="26"/>
        <v>15-420</v>
      </c>
      <c r="V177" t="s">
        <v>1697</v>
      </c>
      <c r="X177">
        <f t="shared" si="27"/>
        <v>15</v>
      </c>
      <c r="Y177" t="str">
        <f t="shared" si="28"/>
        <v>ED</v>
      </c>
    </row>
    <row r="178" spans="1:25" x14ac:dyDescent="0.3">
      <c r="A178" t="s">
        <v>526</v>
      </c>
      <c r="B178" s="4" t="s">
        <v>513</v>
      </c>
      <c r="C178" s="4">
        <v>1849</v>
      </c>
      <c r="D178" s="4">
        <v>505</v>
      </c>
      <c r="E178" s="6">
        <v>0.27310000000000001</v>
      </c>
      <c r="F178" s="4">
        <v>1849</v>
      </c>
      <c r="G178" s="4">
        <v>505</v>
      </c>
      <c r="H178" s="4">
        <v>16</v>
      </c>
      <c r="I178" s="4">
        <v>269</v>
      </c>
      <c r="J178" s="4">
        <v>209</v>
      </c>
      <c r="K178" s="4">
        <v>7</v>
      </c>
      <c r="L178" s="4">
        <v>4</v>
      </c>
      <c r="M178">
        <f t="shared" si="20"/>
        <v>0.5326732673267327</v>
      </c>
      <c r="N178">
        <f t="shared" si="21"/>
        <v>0.41386138613861384</v>
      </c>
      <c r="O178">
        <f t="shared" si="22"/>
        <v>1.3861386138613862E-2</v>
      </c>
      <c r="P178">
        <f t="shared" si="23"/>
        <v>3.1683168316831684E-2</v>
      </c>
      <c r="Q178">
        <f t="shared" si="24"/>
        <v>0.25</v>
      </c>
      <c r="R178">
        <f t="shared" si="25"/>
        <v>2.5326732673267327</v>
      </c>
      <c r="U178" t="str">
        <f t="shared" si="26"/>
        <v>15-425</v>
      </c>
      <c r="V178" t="s">
        <v>1697</v>
      </c>
      <c r="X178">
        <f t="shared" si="27"/>
        <v>15</v>
      </c>
      <c r="Y178" t="str">
        <f t="shared" si="28"/>
        <v>ED</v>
      </c>
    </row>
    <row r="179" spans="1:25" x14ac:dyDescent="0.3">
      <c r="A179" t="s">
        <v>527</v>
      </c>
      <c r="B179" s="4" t="s">
        <v>514</v>
      </c>
      <c r="C179" s="4">
        <v>1250</v>
      </c>
      <c r="D179" s="4">
        <v>401</v>
      </c>
      <c r="E179" s="6">
        <v>0.32079999999999997</v>
      </c>
      <c r="F179" s="4">
        <v>1250</v>
      </c>
      <c r="G179" s="4">
        <v>400</v>
      </c>
      <c r="H179" s="4">
        <v>12</v>
      </c>
      <c r="I179" s="4">
        <v>213</v>
      </c>
      <c r="J179" s="4">
        <v>172</v>
      </c>
      <c r="K179" s="4">
        <v>1</v>
      </c>
      <c r="L179" s="4">
        <v>2</v>
      </c>
      <c r="M179">
        <f t="shared" si="20"/>
        <v>0.53249999999999997</v>
      </c>
      <c r="N179">
        <f t="shared" si="21"/>
        <v>0.43</v>
      </c>
      <c r="O179">
        <f t="shared" si="22"/>
        <v>2.5000000000000001E-3</v>
      </c>
      <c r="P179">
        <f t="shared" si="23"/>
        <v>0.03</v>
      </c>
      <c r="Q179">
        <f t="shared" si="24"/>
        <v>0.16666666666666666</v>
      </c>
      <c r="R179">
        <f t="shared" si="25"/>
        <v>2.5324999999999998</v>
      </c>
      <c r="U179" t="str">
        <f t="shared" si="26"/>
        <v>15-430</v>
      </c>
      <c r="V179" t="s">
        <v>1697</v>
      </c>
      <c r="X179">
        <f t="shared" si="27"/>
        <v>15</v>
      </c>
      <c r="Y179" t="str">
        <f t="shared" si="28"/>
        <v>ED</v>
      </c>
    </row>
    <row r="180" spans="1:25" x14ac:dyDescent="0.3">
      <c r="A180" t="s">
        <v>1600</v>
      </c>
      <c r="B180" s="4" t="s">
        <v>515</v>
      </c>
      <c r="C180" s="4">
        <v>0</v>
      </c>
      <c r="D180" s="4">
        <v>1258</v>
      </c>
      <c r="E180" s="4" t="s">
        <v>33</v>
      </c>
      <c r="F180" s="4">
        <v>0</v>
      </c>
      <c r="G180" s="4">
        <v>1251</v>
      </c>
      <c r="H180" s="4">
        <v>47</v>
      </c>
      <c r="I180" s="4">
        <v>639</v>
      </c>
      <c r="J180" s="4">
        <v>545</v>
      </c>
      <c r="K180" s="4">
        <v>10</v>
      </c>
      <c r="L180" s="4">
        <v>10</v>
      </c>
      <c r="M180">
        <f t="shared" si="20"/>
        <v>0.51079136690647486</v>
      </c>
      <c r="N180">
        <f t="shared" si="21"/>
        <v>0.43565147881694644</v>
      </c>
      <c r="O180">
        <f t="shared" si="22"/>
        <v>7.9936051159072742E-3</v>
      </c>
      <c r="P180">
        <f t="shared" si="23"/>
        <v>3.7569944044764186E-2</v>
      </c>
      <c r="Q180">
        <f t="shared" si="24"/>
        <v>0.21276595744680851</v>
      </c>
      <c r="R180">
        <f t="shared" si="25"/>
        <v>2.5107913669064748</v>
      </c>
      <c r="U180" t="str">
        <f t="shared" si="26"/>
        <v/>
      </c>
      <c r="X180">
        <f t="shared" si="27"/>
        <v>15</v>
      </c>
      <c r="Y180" t="str">
        <f t="shared" si="28"/>
        <v>ABS</v>
      </c>
    </row>
    <row r="181" spans="1:25" x14ac:dyDescent="0.3">
      <c r="A181" t="s">
        <v>1601</v>
      </c>
      <c r="B181" s="4" t="s">
        <v>519</v>
      </c>
      <c r="C181" s="4">
        <v>0</v>
      </c>
      <c r="D181" s="4">
        <v>580</v>
      </c>
      <c r="E181" s="4" t="s">
        <v>33</v>
      </c>
      <c r="F181" s="4">
        <v>0</v>
      </c>
      <c r="G181" s="4">
        <v>577</v>
      </c>
      <c r="H181" s="4">
        <v>18</v>
      </c>
      <c r="I181" s="4">
        <v>304</v>
      </c>
      <c r="J181" s="4">
        <v>241</v>
      </c>
      <c r="K181" s="4">
        <v>9</v>
      </c>
      <c r="L181" s="4">
        <v>5</v>
      </c>
      <c r="M181">
        <f t="shared" si="20"/>
        <v>0.52686308492201039</v>
      </c>
      <c r="N181">
        <f t="shared" si="21"/>
        <v>0.41767764298093585</v>
      </c>
      <c r="O181">
        <f t="shared" si="22"/>
        <v>1.5597920277296361E-2</v>
      </c>
      <c r="P181">
        <f t="shared" si="23"/>
        <v>3.1195840554592721E-2</v>
      </c>
      <c r="Q181">
        <f t="shared" si="24"/>
        <v>0.27777777777777779</v>
      </c>
      <c r="R181">
        <f t="shared" si="25"/>
        <v>2.5268630849220104</v>
      </c>
      <c r="U181" t="str">
        <f t="shared" si="26"/>
        <v/>
      </c>
      <c r="X181">
        <f t="shared" si="27"/>
        <v>15</v>
      </c>
      <c r="Y181" t="str">
        <f t="shared" si="28"/>
        <v>QUE</v>
      </c>
    </row>
    <row r="182" spans="1:25" x14ac:dyDescent="0.3">
      <c r="A182" t="s">
        <v>1602</v>
      </c>
      <c r="B182" s="4" t="s">
        <v>520</v>
      </c>
      <c r="C182" s="4">
        <v>0</v>
      </c>
      <c r="D182" s="4">
        <v>528</v>
      </c>
      <c r="E182" s="4" t="s">
        <v>33</v>
      </c>
      <c r="F182" s="4">
        <v>0</v>
      </c>
      <c r="G182" s="4">
        <v>525</v>
      </c>
      <c r="H182" s="4">
        <v>6</v>
      </c>
      <c r="I182" s="4">
        <v>316</v>
      </c>
      <c r="J182" s="4">
        <v>197</v>
      </c>
      <c r="K182" s="4">
        <v>3</v>
      </c>
      <c r="L182" s="4">
        <v>3</v>
      </c>
      <c r="M182">
        <f t="shared" si="20"/>
        <v>0.60190476190476194</v>
      </c>
      <c r="N182">
        <f t="shared" si="21"/>
        <v>0.37523809523809526</v>
      </c>
      <c r="O182">
        <f t="shared" si="22"/>
        <v>5.7142857142857143E-3</v>
      </c>
      <c r="P182">
        <f t="shared" si="23"/>
        <v>1.1428571428571429E-2</v>
      </c>
      <c r="Q182">
        <f t="shared" si="24"/>
        <v>0.5</v>
      </c>
      <c r="R182">
        <f t="shared" si="25"/>
        <v>2.6019047619047617</v>
      </c>
      <c r="U182" t="str">
        <f t="shared" si="26"/>
        <v/>
      </c>
      <c r="X182">
        <f t="shared" si="27"/>
        <v>15</v>
      </c>
      <c r="Y182" t="str">
        <f t="shared" si="28"/>
        <v>EV</v>
      </c>
    </row>
    <row r="183" spans="1:25" x14ac:dyDescent="0.3">
      <c r="A183">
        <v>15</v>
      </c>
      <c r="B183" s="4" t="s">
        <v>528</v>
      </c>
      <c r="C183" s="4">
        <v>11634</v>
      </c>
      <c r="D183" s="4">
        <v>6478</v>
      </c>
      <c r="E183" s="6">
        <v>0.55679999999999996</v>
      </c>
      <c r="F183" s="4">
        <v>11634</v>
      </c>
      <c r="G183" s="4">
        <v>6451</v>
      </c>
      <c r="H183" s="4">
        <v>190</v>
      </c>
      <c r="I183" s="4">
        <v>3283</v>
      </c>
      <c r="J183" s="4">
        <v>2875</v>
      </c>
      <c r="K183" s="4">
        <v>50</v>
      </c>
      <c r="L183" s="4">
        <v>53</v>
      </c>
      <c r="M183">
        <f t="shared" si="20"/>
        <v>0.50891334676794298</v>
      </c>
      <c r="N183">
        <f t="shared" si="21"/>
        <v>0.44566733839714773</v>
      </c>
      <c r="O183">
        <f t="shared" si="22"/>
        <v>7.7507363199503954E-3</v>
      </c>
      <c r="P183">
        <f t="shared" si="23"/>
        <v>2.9452798015811504E-2</v>
      </c>
      <c r="Q183">
        <f t="shared" si="24"/>
        <v>0.27894736842105261</v>
      </c>
      <c r="R183">
        <f t="shared" si="25"/>
        <v>2.508913346767943</v>
      </c>
      <c r="U183">
        <f t="shared" si="26"/>
        <v>15</v>
      </c>
      <c r="X183">
        <f t="shared" si="27"/>
        <v>15</v>
      </c>
      <c r="Y183" t="str">
        <f t="shared" si="28"/>
        <v>TOT</v>
      </c>
    </row>
    <row r="184" spans="1:25" x14ac:dyDescent="0.3">
      <c r="B184" s="4"/>
      <c r="M184" t="str">
        <f t="shared" si="20"/>
        <v/>
      </c>
      <c r="N184" t="str">
        <f t="shared" si="21"/>
        <v/>
      </c>
      <c r="O184" t="str">
        <f t="shared" si="22"/>
        <v/>
      </c>
      <c r="P184" t="str">
        <f t="shared" si="23"/>
        <v/>
      </c>
      <c r="Q184" t="str">
        <f t="shared" si="24"/>
        <v/>
      </c>
      <c r="R184" t="str">
        <f t="shared" si="25"/>
        <v/>
      </c>
      <c r="U184" t="str">
        <f t="shared" si="26"/>
        <v/>
      </c>
      <c r="X184" t="str">
        <f t="shared" si="27"/>
        <v/>
      </c>
      <c r="Y184" t="str">
        <f t="shared" si="28"/>
        <v/>
      </c>
    </row>
    <row r="185" spans="1:25" x14ac:dyDescent="0.3">
      <c r="A185" t="s">
        <v>557</v>
      </c>
      <c r="B185" s="4" t="s">
        <v>530</v>
      </c>
      <c r="C185" s="4">
        <v>931</v>
      </c>
      <c r="D185" s="4">
        <v>416</v>
      </c>
      <c r="E185" s="6">
        <v>0.44679999999999997</v>
      </c>
      <c r="F185" s="4">
        <v>931</v>
      </c>
      <c r="G185" s="4">
        <v>414</v>
      </c>
      <c r="H185" s="4">
        <v>4</v>
      </c>
      <c r="I185" s="4">
        <v>222</v>
      </c>
      <c r="J185" s="4">
        <v>183</v>
      </c>
      <c r="K185" s="4">
        <v>4</v>
      </c>
      <c r="L185" s="4">
        <v>1</v>
      </c>
      <c r="M185">
        <f t="shared" si="20"/>
        <v>0.53623188405797106</v>
      </c>
      <c r="N185">
        <f t="shared" si="21"/>
        <v>0.4420289855072464</v>
      </c>
      <c r="O185">
        <f t="shared" si="22"/>
        <v>9.6618357487922701E-3</v>
      </c>
      <c r="P185">
        <f t="shared" si="23"/>
        <v>9.6618357487922701E-3</v>
      </c>
      <c r="Q185">
        <f t="shared" si="24"/>
        <v>0.25</v>
      </c>
      <c r="R185">
        <f t="shared" si="25"/>
        <v>2.5362318840579712</v>
      </c>
      <c r="U185" t="str">
        <f t="shared" si="26"/>
        <v>16-435</v>
      </c>
      <c r="V185" t="s">
        <v>1697</v>
      </c>
      <c r="X185">
        <f t="shared" si="27"/>
        <v>16</v>
      </c>
      <c r="Y185" t="str">
        <f t="shared" si="28"/>
        <v>ED</v>
      </c>
    </row>
    <row r="186" spans="1:25" x14ac:dyDescent="0.3">
      <c r="A186" t="s">
        <v>558</v>
      </c>
      <c r="B186" s="4" t="s">
        <v>531</v>
      </c>
      <c r="C186" s="4">
        <v>916</v>
      </c>
      <c r="D186" s="4">
        <v>333</v>
      </c>
      <c r="E186" s="6">
        <v>0.36349999999999999</v>
      </c>
      <c r="F186" s="4">
        <v>916</v>
      </c>
      <c r="G186" s="4">
        <v>333</v>
      </c>
      <c r="H186" s="4">
        <v>10</v>
      </c>
      <c r="I186" s="4">
        <v>170</v>
      </c>
      <c r="J186" s="4">
        <v>149</v>
      </c>
      <c r="K186" s="4">
        <v>3</v>
      </c>
      <c r="L186" s="4">
        <v>1</v>
      </c>
      <c r="M186">
        <f t="shared" si="20"/>
        <v>0.51051051051051055</v>
      </c>
      <c r="N186">
        <f t="shared" si="21"/>
        <v>0.44744744744744747</v>
      </c>
      <c r="O186">
        <f t="shared" si="22"/>
        <v>9.0090090090090089E-3</v>
      </c>
      <c r="P186">
        <f t="shared" si="23"/>
        <v>3.003003003003003E-2</v>
      </c>
      <c r="Q186">
        <f t="shared" si="24"/>
        <v>0.1</v>
      </c>
      <c r="R186">
        <f t="shared" si="25"/>
        <v>2.5105105105105103</v>
      </c>
      <c r="U186" t="str">
        <f t="shared" si="26"/>
        <v>16-440</v>
      </c>
      <c r="V186" t="s">
        <v>1697</v>
      </c>
      <c r="X186">
        <f t="shared" si="27"/>
        <v>16</v>
      </c>
      <c r="Y186" t="str">
        <f t="shared" si="28"/>
        <v>ED</v>
      </c>
    </row>
    <row r="187" spans="1:25" x14ac:dyDescent="0.3">
      <c r="A187" t="s">
        <v>559</v>
      </c>
      <c r="B187" s="4" t="s">
        <v>532</v>
      </c>
      <c r="C187" s="4">
        <v>1249</v>
      </c>
      <c r="D187" s="4">
        <v>472</v>
      </c>
      <c r="E187" s="6">
        <v>0.37790000000000001</v>
      </c>
      <c r="F187" s="4">
        <v>1249</v>
      </c>
      <c r="G187" s="4">
        <v>471</v>
      </c>
      <c r="H187" s="4">
        <v>13</v>
      </c>
      <c r="I187" s="4">
        <v>244</v>
      </c>
      <c r="J187" s="4">
        <v>198</v>
      </c>
      <c r="K187" s="4">
        <v>8</v>
      </c>
      <c r="L187" s="4">
        <v>8</v>
      </c>
      <c r="M187">
        <f t="shared" si="20"/>
        <v>0.51804670912951167</v>
      </c>
      <c r="N187">
        <f t="shared" si="21"/>
        <v>0.42038216560509556</v>
      </c>
      <c r="O187">
        <f t="shared" si="22"/>
        <v>1.6985138004246284E-2</v>
      </c>
      <c r="P187">
        <f t="shared" si="23"/>
        <v>2.7600849256900213E-2</v>
      </c>
      <c r="Q187">
        <f t="shared" si="24"/>
        <v>0.61538461538461542</v>
      </c>
      <c r="R187">
        <f t="shared" si="25"/>
        <v>2.5180467091295116</v>
      </c>
      <c r="U187" t="str">
        <f t="shared" si="26"/>
        <v>16-445</v>
      </c>
      <c r="V187" t="s">
        <v>1697</v>
      </c>
      <c r="X187">
        <f t="shared" si="27"/>
        <v>16</v>
      </c>
      <c r="Y187" t="str">
        <f t="shared" si="28"/>
        <v>ED</v>
      </c>
    </row>
    <row r="188" spans="1:25" x14ac:dyDescent="0.3">
      <c r="A188" t="s">
        <v>560</v>
      </c>
      <c r="B188" s="4" t="s">
        <v>551</v>
      </c>
      <c r="C188" s="4">
        <v>1368</v>
      </c>
      <c r="D188" s="4">
        <v>455</v>
      </c>
      <c r="E188" s="6">
        <v>0.33260000000000001</v>
      </c>
      <c r="F188" s="4">
        <v>1368</v>
      </c>
      <c r="G188" s="4">
        <v>453</v>
      </c>
      <c r="H188" s="4">
        <v>15</v>
      </c>
      <c r="I188" s="4">
        <v>225</v>
      </c>
      <c r="J188" s="4">
        <v>205</v>
      </c>
      <c r="K188" s="4">
        <v>1</v>
      </c>
      <c r="L188" s="4">
        <v>7</v>
      </c>
      <c r="M188">
        <f t="shared" si="20"/>
        <v>0.49668874172185429</v>
      </c>
      <c r="N188">
        <f t="shared" si="21"/>
        <v>0.45253863134657835</v>
      </c>
      <c r="O188">
        <f t="shared" si="22"/>
        <v>2.2075055187637969E-3</v>
      </c>
      <c r="P188">
        <f t="shared" si="23"/>
        <v>3.3112582781456956E-2</v>
      </c>
      <c r="Q188">
        <f t="shared" si="24"/>
        <v>0.46666666666666667</v>
      </c>
      <c r="R188">
        <f t="shared" si="25"/>
        <v>2.4966887417218544</v>
      </c>
      <c r="U188" t="str">
        <f t="shared" si="26"/>
        <v>16-450</v>
      </c>
      <c r="V188" t="s">
        <v>1697</v>
      </c>
      <c r="X188">
        <f t="shared" si="27"/>
        <v>16</v>
      </c>
      <c r="Y188" t="str">
        <f t="shared" si="28"/>
        <v>ED</v>
      </c>
    </row>
    <row r="189" spans="1:25" x14ac:dyDescent="0.3">
      <c r="A189" t="s">
        <v>561</v>
      </c>
      <c r="B189" s="4" t="s">
        <v>534</v>
      </c>
      <c r="C189" s="4">
        <v>1625</v>
      </c>
      <c r="D189" s="4">
        <v>433</v>
      </c>
      <c r="E189" s="6">
        <v>0.26650000000000001</v>
      </c>
      <c r="F189" s="4">
        <v>1625</v>
      </c>
      <c r="G189" s="4">
        <v>431</v>
      </c>
      <c r="H189" s="4">
        <v>16</v>
      </c>
      <c r="I189" s="4">
        <v>246</v>
      </c>
      <c r="J189" s="4">
        <v>159</v>
      </c>
      <c r="K189" s="4">
        <v>4</v>
      </c>
      <c r="L189" s="4">
        <v>6</v>
      </c>
      <c r="M189">
        <f t="shared" si="20"/>
        <v>0.57076566125290018</v>
      </c>
      <c r="N189">
        <f t="shared" si="21"/>
        <v>0.36890951276102091</v>
      </c>
      <c r="O189">
        <f t="shared" si="22"/>
        <v>9.2807424593967514E-3</v>
      </c>
      <c r="P189">
        <f t="shared" si="23"/>
        <v>3.7122969837587005E-2</v>
      </c>
      <c r="Q189">
        <f t="shared" si="24"/>
        <v>0.375</v>
      </c>
      <c r="R189">
        <f t="shared" si="25"/>
        <v>2.5707656612529002</v>
      </c>
      <c r="U189" t="str">
        <f t="shared" si="26"/>
        <v>16-455</v>
      </c>
      <c r="V189" t="s">
        <v>1697</v>
      </c>
      <c r="X189">
        <f t="shared" si="27"/>
        <v>16</v>
      </c>
      <c r="Y189" t="str">
        <f t="shared" si="28"/>
        <v>ED</v>
      </c>
    </row>
    <row r="190" spans="1:25" x14ac:dyDescent="0.3">
      <c r="A190" t="s">
        <v>562</v>
      </c>
      <c r="B190" s="4" t="s">
        <v>535</v>
      </c>
      <c r="C190" s="4">
        <v>1907</v>
      </c>
      <c r="D190" s="4">
        <v>728</v>
      </c>
      <c r="E190" s="6">
        <v>0.38179999999999997</v>
      </c>
      <c r="F190" s="4">
        <v>1907</v>
      </c>
      <c r="G190" s="4">
        <v>723</v>
      </c>
      <c r="H190" s="4">
        <v>13</v>
      </c>
      <c r="I190" s="4">
        <v>448</v>
      </c>
      <c r="J190" s="4">
        <v>244</v>
      </c>
      <c r="K190" s="4">
        <v>12</v>
      </c>
      <c r="L190" s="4">
        <v>6</v>
      </c>
      <c r="M190">
        <f t="shared" si="20"/>
        <v>0.61964038727524207</v>
      </c>
      <c r="N190">
        <f t="shared" si="21"/>
        <v>0.33748271092669435</v>
      </c>
      <c r="O190">
        <f t="shared" si="22"/>
        <v>1.6597510373443983E-2</v>
      </c>
      <c r="P190">
        <f t="shared" si="23"/>
        <v>1.7980636237897647E-2</v>
      </c>
      <c r="Q190">
        <f t="shared" si="24"/>
        <v>0.46153846153846156</v>
      </c>
      <c r="R190">
        <f t="shared" si="25"/>
        <v>2.6196403872752421</v>
      </c>
      <c r="U190" t="str">
        <f t="shared" si="26"/>
        <v>16-460</v>
      </c>
      <c r="V190" t="s">
        <v>1697</v>
      </c>
      <c r="X190">
        <f t="shared" si="27"/>
        <v>16</v>
      </c>
      <c r="Y190" t="str">
        <f t="shared" si="28"/>
        <v>ED</v>
      </c>
    </row>
    <row r="191" spans="1:25" x14ac:dyDescent="0.3">
      <c r="A191" t="s">
        <v>563</v>
      </c>
      <c r="B191" s="4" t="s">
        <v>536</v>
      </c>
      <c r="C191" s="4">
        <v>1196</v>
      </c>
      <c r="D191" s="4">
        <v>311</v>
      </c>
      <c r="E191" s="6">
        <v>0.26</v>
      </c>
      <c r="F191" s="4">
        <v>1196</v>
      </c>
      <c r="G191" s="4">
        <v>311</v>
      </c>
      <c r="H191" s="4">
        <v>7</v>
      </c>
      <c r="I191" s="4">
        <v>178</v>
      </c>
      <c r="J191" s="4">
        <v>118</v>
      </c>
      <c r="K191" s="4">
        <v>7</v>
      </c>
      <c r="L191" s="4">
        <v>1</v>
      </c>
      <c r="M191">
        <f t="shared" si="20"/>
        <v>0.57234726688102899</v>
      </c>
      <c r="N191">
        <f t="shared" si="21"/>
        <v>0.37942122186495175</v>
      </c>
      <c r="O191">
        <f t="shared" si="22"/>
        <v>2.2508038585209004E-2</v>
      </c>
      <c r="P191">
        <f t="shared" si="23"/>
        <v>2.2508038585209004E-2</v>
      </c>
      <c r="Q191">
        <f t="shared" si="24"/>
        <v>0.14285714285714285</v>
      </c>
      <c r="R191">
        <f t="shared" si="25"/>
        <v>2.572347266881029</v>
      </c>
      <c r="U191" t="str">
        <f t="shared" si="26"/>
        <v>16-465</v>
      </c>
      <c r="V191" t="s">
        <v>1697</v>
      </c>
      <c r="X191">
        <f t="shared" si="27"/>
        <v>16</v>
      </c>
      <c r="Y191" t="str">
        <f t="shared" si="28"/>
        <v>ED</v>
      </c>
    </row>
    <row r="192" spans="1:25" x14ac:dyDescent="0.3">
      <c r="A192" t="s">
        <v>564</v>
      </c>
      <c r="B192" s="4" t="s">
        <v>552</v>
      </c>
      <c r="C192" s="4">
        <v>753</v>
      </c>
      <c r="D192" s="4">
        <v>222</v>
      </c>
      <c r="E192" s="6">
        <v>0.29480000000000001</v>
      </c>
      <c r="F192" s="4">
        <v>753</v>
      </c>
      <c r="G192" s="4">
        <v>222</v>
      </c>
      <c r="H192" s="4">
        <v>4</v>
      </c>
      <c r="I192" s="4">
        <v>117</v>
      </c>
      <c r="J192" s="4">
        <v>93</v>
      </c>
      <c r="K192" s="4">
        <v>3</v>
      </c>
      <c r="L192" s="4">
        <v>5</v>
      </c>
      <c r="M192">
        <f t="shared" si="20"/>
        <v>0.52702702702702697</v>
      </c>
      <c r="N192">
        <f t="shared" si="21"/>
        <v>0.41891891891891891</v>
      </c>
      <c r="O192">
        <f t="shared" si="22"/>
        <v>1.3513513513513514E-2</v>
      </c>
      <c r="P192">
        <f t="shared" si="23"/>
        <v>1.8018018018018018E-2</v>
      </c>
      <c r="Q192">
        <f t="shared" si="24"/>
        <v>1.25</v>
      </c>
      <c r="R192">
        <f t="shared" si="25"/>
        <v>2.5270270270270272</v>
      </c>
      <c r="U192" t="str">
        <f t="shared" si="26"/>
        <v>16-470</v>
      </c>
      <c r="V192" t="s">
        <v>1697</v>
      </c>
      <c r="X192">
        <f t="shared" si="27"/>
        <v>16</v>
      </c>
      <c r="Y192" t="str">
        <f t="shared" si="28"/>
        <v>ED</v>
      </c>
    </row>
    <row r="193" spans="1:25" x14ac:dyDescent="0.3">
      <c r="A193" t="s">
        <v>565</v>
      </c>
      <c r="B193" s="4" t="s">
        <v>539</v>
      </c>
      <c r="C193" s="4">
        <v>1096</v>
      </c>
      <c r="D193" s="4">
        <v>405</v>
      </c>
      <c r="E193" s="6">
        <v>0.3695</v>
      </c>
      <c r="F193" s="4">
        <v>1096</v>
      </c>
      <c r="G193" s="4">
        <v>403</v>
      </c>
      <c r="H193" s="4">
        <v>6</v>
      </c>
      <c r="I193" s="4">
        <v>195</v>
      </c>
      <c r="J193" s="4">
        <v>198</v>
      </c>
      <c r="K193" s="4">
        <v>4</v>
      </c>
      <c r="L193" s="4">
        <v>0</v>
      </c>
      <c r="M193">
        <f t="shared" si="20"/>
        <v>0.4838709677419355</v>
      </c>
      <c r="N193">
        <f t="shared" si="21"/>
        <v>0.49131513647642677</v>
      </c>
      <c r="O193">
        <f t="shared" si="22"/>
        <v>9.9255583126550868E-3</v>
      </c>
      <c r="P193">
        <f t="shared" si="23"/>
        <v>1.488833746898263E-2</v>
      </c>
      <c r="Q193">
        <f t="shared" si="24"/>
        <v>0</v>
      </c>
      <c r="R193">
        <f t="shared" si="25"/>
        <v>0.49131513647642677</v>
      </c>
      <c r="U193" t="str">
        <f t="shared" si="26"/>
        <v>16-475</v>
      </c>
      <c r="V193" t="s">
        <v>1697</v>
      </c>
      <c r="X193">
        <f t="shared" si="27"/>
        <v>16</v>
      </c>
      <c r="Y193" t="str">
        <f t="shared" si="28"/>
        <v>ED</v>
      </c>
    </row>
    <row r="194" spans="1:25" x14ac:dyDescent="0.3">
      <c r="A194" t="s">
        <v>566</v>
      </c>
      <c r="B194" s="4" t="s">
        <v>553</v>
      </c>
      <c r="C194" s="4">
        <v>1516</v>
      </c>
      <c r="D194" s="4">
        <v>706</v>
      </c>
      <c r="E194" s="6">
        <v>0.4657</v>
      </c>
      <c r="F194" s="4">
        <v>1516</v>
      </c>
      <c r="G194" s="4">
        <v>703</v>
      </c>
      <c r="H194" s="4">
        <v>10</v>
      </c>
      <c r="I194" s="4">
        <v>399</v>
      </c>
      <c r="J194" s="4">
        <v>284</v>
      </c>
      <c r="K194" s="4">
        <v>8</v>
      </c>
      <c r="L194" s="4">
        <v>2</v>
      </c>
      <c r="M194">
        <f t="shared" si="20"/>
        <v>0.56756756756756754</v>
      </c>
      <c r="N194">
        <f t="shared" si="21"/>
        <v>0.40398293029871979</v>
      </c>
      <c r="O194">
        <f t="shared" si="22"/>
        <v>1.1379800853485065E-2</v>
      </c>
      <c r="P194">
        <f t="shared" si="23"/>
        <v>1.422475106685633E-2</v>
      </c>
      <c r="Q194">
        <f t="shared" si="24"/>
        <v>0.2</v>
      </c>
      <c r="R194">
        <f t="shared" si="25"/>
        <v>2.5675675675675675</v>
      </c>
      <c r="U194" t="str">
        <f t="shared" si="26"/>
        <v>16-480</v>
      </c>
      <c r="V194" t="s">
        <v>1697</v>
      </c>
      <c r="X194">
        <f t="shared" si="27"/>
        <v>16</v>
      </c>
      <c r="Y194" t="str">
        <f t="shared" si="28"/>
        <v>ED</v>
      </c>
    </row>
    <row r="195" spans="1:25" x14ac:dyDescent="0.3">
      <c r="A195" t="s">
        <v>1600</v>
      </c>
      <c r="B195" s="4" t="s">
        <v>541</v>
      </c>
      <c r="C195" s="4">
        <v>0</v>
      </c>
      <c r="D195" s="4">
        <v>1193</v>
      </c>
      <c r="E195" s="4" t="s">
        <v>33</v>
      </c>
      <c r="F195" s="4">
        <v>0</v>
      </c>
      <c r="G195" s="4">
        <v>1187</v>
      </c>
      <c r="H195" s="4">
        <v>20</v>
      </c>
      <c r="I195" s="4">
        <v>670</v>
      </c>
      <c r="J195" s="4">
        <v>472</v>
      </c>
      <c r="K195" s="4">
        <v>14</v>
      </c>
      <c r="L195" s="4">
        <v>11</v>
      </c>
      <c r="M195">
        <f t="shared" ref="M195:M258" si="29">IF(G195="","",IF(G195=0,0,I195/G195))</f>
        <v>0.56444818871103619</v>
      </c>
      <c r="N195">
        <f t="shared" ref="N195:N258" si="30">IF(G195="","",IF(G195=0,0,J195/G195))</f>
        <v>0.39764111204717778</v>
      </c>
      <c r="O195">
        <f t="shared" ref="O195:O258" si="31">IF(G195="","",IF(G195=0,0,K195/G195))</f>
        <v>1.1794439764111205E-2</v>
      </c>
      <c r="P195">
        <f t="shared" ref="P195:P258" si="32">IF(G195="","",IF(G195=0,0,H195/G195))</f>
        <v>1.6849199663016005E-2</v>
      </c>
      <c r="Q195">
        <f t="shared" ref="Q195:Q258" si="33">IF(G195="","",IF(G195=0,0,L195/H195))</f>
        <v>0.55000000000000004</v>
      </c>
      <c r="R195">
        <f t="shared" ref="R195:R258" si="34">IF(G195="","",IF(G195=0,10,IF(MAX(M195:P195)=LARGE(M195:P195,2),9,IF(N195=MAX(M195:P195),N195,IF(M195=MAX(M195:P195),M195+2,IF(O195=MAX(M195:P195),O195+1,IF(P195=MAX(M195:P195),P195+3,-1)))))))</f>
        <v>2.5644481887110362</v>
      </c>
      <c r="U195" t="str">
        <f t="shared" ref="U195:U258" si="35">IF(ISNUMBER(LEFT(A195,2)/1),A195,"")</f>
        <v/>
      </c>
      <c r="X195">
        <f t="shared" si="27"/>
        <v>16</v>
      </c>
      <c r="Y195" t="str">
        <f t="shared" si="28"/>
        <v>ABS</v>
      </c>
    </row>
    <row r="196" spans="1:25" x14ac:dyDescent="0.3">
      <c r="A196" t="s">
        <v>1601</v>
      </c>
      <c r="B196" s="4" t="s">
        <v>554</v>
      </c>
      <c r="C196" s="4">
        <v>0</v>
      </c>
      <c r="D196" s="4">
        <v>766</v>
      </c>
      <c r="E196" s="4" t="s">
        <v>33</v>
      </c>
      <c r="F196" s="4">
        <v>0</v>
      </c>
      <c r="G196" s="4">
        <v>759</v>
      </c>
      <c r="H196" s="4">
        <v>25</v>
      </c>
      <c r="I196" s="4">
        <v>440</v>
      </c>
      <c r="J196" s="4">
        <v>281</v>
      </c>
      <c r="K196" s="4">
        <v>3</v>
      </c>
      <c r="L196" s="4">
        <v>10</v>
      </c>
      <c r="M196">
        <f t="shared" si="29"/>
        <v>0.57971014492753625</v>
      </c>
      <c r="N196">
        <f t="shared" si="30"/>
        <v>0.3702239789196311</v>
      </c>
      <c r="O196">
        <f t="shared" si="31"/>
        <v>3.952569169960474E-3</v>
      </c>
      <c r="P196">
        <f t="shared" si="32"/>
        <v>3.2938076416337288E-2</v>
      </c>
      <c r="Q196">
        <f t="shared" si="33"/>
        <v>0.4</v>
      </c>
      <c r="R196">
        <f t="shared" si="34"/>
        <v>2.5797101449275361</v>
      </c>
      <c r="U196" t="str">
        <f t="shared" si="35"/>
        <v/>
      </c>
      <c r="X196">
        <f t="shared" si="27"/>
        <v>16</v>
      </c>
      <c r="Y196" t="str">
        <f t="shared" si="28"/>
        <v>QUE</v>
      </c>
    </row>
    <row r="197" spans="1:25" x14ac:dyDescent="0.3">
      <c r="A197" t="s">
        <v>1602</v>
      </c>
      <c r="B197" s="4" t="s">
        <v>555</v>
      </c>
      <c r="C197" s="4">
        <v>0</v>
      </c>
      <c r="D197" s="4">
        <v>774</v>
      </c>
      <c r="E197" s="4" t="s">
        <v>33</v>
      </c>
      <c r="F197" s="4">
        <v>0</v>
      </c>
      <c r="G197" s="4">
        <v>771</v>
      </c>
      <c r="H197" s="4">
        <v>12</v>
      </c>
      <c r="I197" s="4">
        <v>459</v>
      </c>
      <c r="J197" s="4">
        <v>292</v>
      </c>
      <c r="K197" s="4">
        <v>3</v>
      </c>
      <c r="L197" s="4">
        <v>5</v>
      </c>
      <c r="M197">
        <f t="shared" si="29"/>
        <v>0.59533073929961089</v>
      </c>
      <c r="N197">
        <f t="shared" si="30"/>
        <v>0.37872892347600517</v>
      </c>
      <c r="O197">
        <f t="shared" si="31"/>
        <v>3.8910505836575876E-3</v>
      </c>
      <c r="P197">
        <f t="shared" si="32"/>
        <v>1.556420233463035E-2</v>
      </c>
      <c r="Q197">
        <f t="shared" si="33"/>
        <v>0.41666666666666669</v>
      </c>
      <c r="R197">
        <f t="shared" si="34"/>
        <v>2.595330739299611</v>
      </c>
      <c r="U197" t="str">
        <f t="shared" si="35"/>
        <v/>
      </c>
      <c r="X197">
        <f t="shared" si="27"/>
        <v>16</v>
      </c>
      <c r="Y197" t="str">
        <f t="shared" si="28"/>
        <v>EV</v>
      </c>
    </row>
    <row r="198" spans="1:25" x14ac:dyDescent="0.3">
      <c r="A198">
        <v>16</v>
      </c>
      <c r="B198" s="4" t="s">
        <v>556</v>
      </c>
      <c r="C198" s="4">
        <v>12557</v>
      </c>
      <c r="D198" s="4">
        <v>7214</v>
      </c>
      <c r="E198" s="6">
        <v>0.57450000000000001</v>
      </c>
      <c r="F198" s="4">
        <v>12557</v>
      </c>
      <c r="G198" s="4">
        <v>7181</v>
      </c>
      <c r="H198" s="4">
        <v>155</v>
      </c>
      <c r="I198" s="4">
        <v>4013</v>
      </c>
      <c r="J198" s="4">
        <v>2876</v>
      </c>
      <c r="K198" s="4">
        <v>74</v>
      </c>
      <c r="L198" s="4">
        <v>63</v>
      </c>
      <c r="M198">
        <f t="shared" si="29"/>
        <v>0.55883581673861582</v>
      </c>
      <c r="N198">
        <f t="shared" si="30"/>
        <v>0.40050132293552432</v>
      </c>
      <c r="O198">
        <f t="shared" si="31"/>
        <v>1.030497145244395E-2</v>
      </c>
      <c r="P198">
        <f t="shared" si="32"/>
        <v>2.1584737501740704E-2</v>
      </c>
      <c r="Q198">
        <f t="shared" si="33"/>
        <v>0.40645161290322579</v>
      </c>
      <c r="R198">
        <f t="shared" si="34"/>
        <v>2.5588358167386156</v>
      </c>
      <c r="U198">
        <f t="shared" si="35"/>
        <v>16</v>
      </c>
      <c r="X198">
        <f t="shared" si="27"/>
        <v>16</v>
      </c>
      <c r="Y198" t="str">
        <f t="shared" si="28"/>
        <v>TOT</v>
      </c>
    </row>
    <row r="199" spans="1:25" x14ac:dyDescent="0.3">
      <c r="B199" s="4"/>
      <c r="M199" t="str">
        <f t="shared" si="29"/>
        <v/>
      </c>
      <c r="N199" t="str">
        <f t="shared" si="30"/>
        <v/>
      </c>
      <c r="O199" t="str">
        <f t="shared" si="31"/>
        <v/>
      </c>
      <c r="P199" t="str">
        <f t="shared" si="32"/>
        <v/>
      </c>
      <c r="Q199" t="str">
        <f t="shared" si="33"/>
        <v/>
      </c>
      <c r="R199" t="str">
        <f t="shared" si="34"/>
        <v/>
      </c>
      <c r="U199" t="str">
        <f t="shared" si="35"/>
        <v/>
      </c>
      <c r="X199" t="str">
        <f t="shared" si="27"/>
        <v/>
      </c>
      <c r="Y199" t="str">
        <f t="shared" si="28"/>
        <v/>
      </c>
    </row>
    <row r="200" spans="1:25" x14ac:dyDescent="0.3">
      <c r="A200" t="s">
        <v>586</v>
      </c>
      <c r="B200" s="4" t="s">
        <v>568</v>
      </c>
      <c r="C200" s="4">
        <v>1691</v>
      </c>
      <c r="D200" s="4">
        <v>508</v>
      </c>
      <c r="E200" s="6">
        <v>0.3004</v>
      </c>
      <c r="F200" s="4">
        <v>1691</v>
      </c>
      <c r="G200" s="4">
        <v>504</v>
      </c>
      <c r="H200" s="4">
        <v>24</v>
      </c>
      <c r="I200" s="4">
        <v>307</v>
      </c>
      <c r="J200" s="4">
        <v>158</v>
      </c>
      <c r="K200" s="4">
        <v>7</v>
      </c>
      <c r="L200" s="4">
        <v>8</v>
      </c>
      <c r="M200">
        <f t="shared" si="29"/>
        <v>0.60912698412698407</v>
      </c>
      <c r="N200">
        <f t="shared" si="30"/>
        <v>0.31349206349206349</v>
      </c>
      <c r="O200">
        <f t="shared" si="31"/>
        <v>1.3888888888888888E-2</v>
      </c>
      <c r="P200">
        <f t="shared" si="32"/>
        <v>4.7619047619047616E-2</v>
      </c>
      <c r="Q200">
        <f t="shared" si="33"/>
        <v>0.33333333333333331</v>
      </c>
      <c r="R200">
        <f t="shared" si="34"/>
        <v>2.6091269841269842</v>
      </c>
      <c r="U200" t="str">
        <f t="shared" si="35"/>
        <v>17-500</v>
      </c>
      <c r="V200" t="s">
        <v>1697</v>
      </c>
      <c r="X200">
        <f t="shared" si="27"/>
        <v>17</v>
      </c>
      <c r="Y200" t="str">
        <f t="shared" si="28"/>
        <v>ED</v>
      </c>
    </row>
    <row r="201" spans="1:25" x14ac:dyDescent="0.3">
      <c r="A201" t="s">
        <v>587</v>
      </c>
      <c r="B201" s="4" t="s">
        <v>569</v>
      </c>
      <c r="C201" s="4">
        <v>1905</v>
      </c>
      <c r="D201" s="4">
        <v>493</v>
      </c>
      <c r="E201" s="6">
        <v>0.25879999999999997</v>
      </c>
      <c r="F201" s="4">
        <v>1905</v>
      </c>
      <c r="G201" s="4">
        <v>493</v>
      </c>
      <c r="H201" s="4">
        <v>10</v>
      </c>
      <c r="I201" s="4">
        <v>316</v>
      </c>
      <c r="J201" s="4">
        <v>161</v>
      </c>
      <c r="K201" s="4">
        <v>3</v>
      </c>
      <c r="L201" s="4">
        <v>3</v>
      </c>
      <c r="M201">
        <f t="shared" si="29"/>
        <v>0.64097363083164305</v>
      </c>
      <c r="N201">
        <f t="shared" si="30"/>
        <v>0.32657200811359027</v>
      </c>
      <c r="O201">
        <f t="shared" si="31"/>
        <v>6.0851926977687626E-3</v>
      </c>
      <c r="P201">
        <f t="shared" si="32"/>
        <v>2.0283975659229209E-2</v>
      </c>
      <c r="Q201">
        <f t="shared" si="33"/>
        <v>0.3</v>
      </c>
      <c r="R201">
        <f t="shared" si="34"/>
        <v>2.6409736308316432</v>
      </c>
      <c r="U201" t="str">
        <f t="shared" si="35"/>
        <v>17-505</v>
      </c>
      <c r="V201" t="s">
        <v>1697</v>
      </c>
      <c r="X201">
        <f t="shared" si="27"/>
        <v>17</v>
      </c>
      <c r="Y201" t="str">
        <f t="shared" si="28"/>
        <v>ED</v>
      </c>
    </row>
    <row r="202" spans="1:25" x14ac:dyDescent="0.3">
      <c r="A202" t="s">
        <v>588</v>
      </c>
      <c r="B202" s="4" t="s">
        <v>570</v>
      </c>
      <c r="C202" s="4">
        <v>1854</v>
      </c>
      <c r="D202" s="4">
        <v>669</v>
      </c>
      <c r="E202" s="6">
        <v>0.36080000000000001</v>
      </c>
      <c r="F202" s="4">
        <v>1854</v>
      </c>
      <c r="G202" s="4">
        <v>665</v>
      </c>
      <c r="H202" s="4">
        <v>17</v>
      </c>
      <c r="I202" s="4">
        <v>372</v>
      </c>
      <c r="J202" s="4">
        <v>266</v>
      </c>
      <c r="K202" s="4">
        <v>3</v>
      </c>
      <c r="L202" s="4">
        <v>7</v>
      </c>
      <c r="M202">
        <f t="shared" si="29"/>
        <v>0.55939849624060145</v>
      </c>
      <c r="N202">
        <f t="shared" si="30"/>
        <v>0.4</v>
      </c>
      <c r="O202">
        <f t="shared" si="31"/>
        <v>4.5112781954887221E-3</v>
      </c>
      <c r="P202">
        <f t="shared" si="32"/>
        <v>2.5563909774436091E-2</v>
      </c>
      <c r="Q202">
        <f t="shared" si="33"/>
        <v>0.41176470588235292</v>
      </c>
      <c r="R202">
        <f t="shared" si="34"/>
        <v>2.5593984962406013</v>
      </c>
      <c r="U202" t="str">
        <f t="shared" si="35"/>
        <v>17-510</v>
      </c>
      <c r="V202" t="s">
        <v>1697</v>
      </c>
      <c r="X202">
        <f t="shared" ref="X202:X265" si="36">IF(A202="","",IF(ISNUMBER(LEFT(U202,2)/1),LEFT(U202,2)/1,X201))</f>
        <v>17</v>
      </c>
      <c r="Y202" t="str">
        <f t="shared" si="28"/>
        <v>ED</v>
      </c>
    </row>
    <row r="203" spans="1:25" x14ac:dyDescent="0.3">
      <c r="A203" t="s">
        <v>589</v>
      </c>
      <c r="B203" s="4" t="s">
        <v>571</v>
      </c>
      <c r="C203" s="4">
        <v>1067</v>
      </c>
      <c r="D203" s="4">
        <v>272</v>
      </c>
      <c r="E203" s="6">
        <v>0.25490000000000002</v>
      </c>
      <c r="F203" s="4">
        <v>1067</v>
      </c>
      <c r="G203" s="4">
        <v>272</v>
      </c>
      <c r="H203" s="4">
        <v>8</v>
      </c>
      <c r="I203" s="4">
        <v>156</v>
      </c>
      <c r="J203" s="4">
        <v>104</v>
      </c>
      <c r="K203" s="4">
        <v>1</v>
      </c>
      <c r="L203" s="4">
        <v>3</v>
      </c>
      <c r="M203">
        <f t="shared" si="29"/>
        <v>0.57352941176470584</v>
      </c>
      <c r="N203">
        <f t="shared" si="30"/>
        <v>0.38235294117647056</v>
      </c>
      <c r="O203">
        <f t="shared" si="31"/>
        <v>3.6764705882352941E-3</v>
      </c>
      <c r="P203">
        <f t="shared" si="32"/>
        <v>2.9411764705882353E-2</v>
      </c>
      <c r="Q203">
        <f t="shared" si="33"/>
        <v>0.375</v>
      </c>
      <c r="R203">
        <f t="shared" si="34"/>
        <v>2.5735294117647056</v>
      </c>
      <c r="U203" t="str">
        <f t="shared" si="35"/>
        <v>17-515</v>
      </c>
      <c r="V203" t="s">
        <v>1697</v>
      </c>
      <c r="X203">
        <f t="shared" si="36"/>
        <v>17</v>
      </c>
      <c r="Y203" t="str">
        <f t="shared" si="28"/>
        <v>ED</v>
      </c>
    </row>
    <row r="204" spans="1:25" x14ac:dyDescent="0.3">
      <c r="A204" t="s">
        <v>590</v>
      </c>
      <c r="B204" s="4" t="s">
        <v>572</v>
      </c>
      <c r="C204" s="4">
        <v>1456</v>
      </c>
      <c r="D204" s="4">
        <v>579</v>
      </c>
      <c r="E204" s="6">
        <v>0.3977</v>
      </c>
      <c r="F204" s="4">
        <v>1456</v>
      </c>
      <c r="G204" s="4">
        <v>579</v>
      </c>
      <c r="H204" s="4">
        <v>17</v>
      </c>
      <c r="I204" s="4">
        <v>322</v>
      </c>
      <c r="J204" s="4">
        <v>230</v>
      </c>
      <c r="K204" s="4">
        <v>2</v>
      </c>
      <c r="L204" s="4">
        <v>8</v>
      </c>
      <c r="M204">
        <f t="shared" si="29"/>
        <v>0.55613126079447328</v>
      </c>
      <c r="N204">
        <f t="shared" si="30"/>
        <v>0.39723661485319517</v>
      </c>
      <c r="O204">
        <f t="shared" si="31"/>
        <v>3.4542314335060447E-3</v>
      </c>
      <c r="P204">
        <f t="shared" si="32"/>
        <v>2.9360967184801381E-2</v>
      </c>
      <c r="Q204">
        <f t="shared" si="33"/>
        <v>0.47058823529411764</v>
      </c>
      <c r="R204">
        <f t="shared" si="34"/>
        <v>2.5561312607944733</v>
      </c>
      <c r="U204" t="str">
        <f t="shared" si="35"/>
        <v>17-520</v>
      </c>
      <c r="V204" t="s">
        <v>1697</v>
      </c>
      <c r="X204">
        <f t="shared" si="36"/>
        <v>17</v>
      </c>
      <c r="Y204" t="str">
        <f t="shared" si="28"/>
        <v>ED</v>
      </c>
    </row>
    <row r="205" spans="1:25" x14ac:dyDescent="0.3">
      <c r="A205" t="s">
        <v>591</v>
      </c>
      <c r="B205" s="4" t="s">
        <v>573</v>
      </c>
      <c r="C205" s="4">
        <v>1725</v>
      </c>
      <c r="D205" s="4">
        <v>863</v>
      </c>
      <c r="E205" s="6">
        <v>0.50029999999999997</v>
      </c>
      <c r="F205" s="4">
        <v>1725</v>
      </c>
      <c r="G205" s="4">
        <v>861</v>
      </c>
      <c r="H205" s="4">
        <v>15</v>
      </c>
      <c r="I205" s="4">
        <v>549</v>
      </c>
      <c r="J205" s="4">
        <v>282</v>
      </c>
      <c r="K205" s="4">
        <v>9</v>
      </c>
      <c r="L205" s="4">
        <v>6</v>
      </c>
      <c r="M205">
        <f t="shared" si="29"/>
        <v>0.6376306620209059</v>
      </c>
      <c r="N205">
        <f t="shared" si="30"/>
        <v>0.32752613240418116</v>
      </c>
      <c r="O205">
        <f t="shared" si="31"/>
        <v>1.0452961672473868E-2</v>
      </c>
      <c r="P205">
        <f t="shared" si="32"/>
        <v>1.7421602787456445E-2</v>
      </c>
      <c r="Q205">
        <f t="shared" si="33"/>
        <v>0.4</v>
      </c>
      <c r="R205">
        <f t="shared" si="34"/>
        <v>2.6376306620209058</v>
      </c>
      <c r="U205" t="str">
        <f t="shared" si="35"/>
        <v>17-525</v>
      </c>
      <c r="V205" t="s">
        <v>1697</v>
      </c>
      <c r="X205">
        <f t="shared" si="36"/>
        <v>17</v>
      </c>
      <c r="Y205" t="str">
        <f t="shared" si="28"/>
        <v>ED</v>
      </c>
    </row>
    <row r="206" spans="1:25" x14ac:dyDescent="0.3">
      <c r="A206" t="s">
        <v>1600</v>
      </c>
      <c r="B206" s="4" t="s">
        <v>574</v>
      </c>
      <c r="C206" s="4">
        <v>0</v>
      </c>
      <c r="D206" s="4">
        <v>602</v>
      </c>
      <c r="E206" s="4" t="s">
        <v>33</v>
      </c>
      <c r="F206" s="4">
        <v>0</v>
      </c>
      <c r="G206" s="4">
        <v>599</v>
      </c>
      <c r="H206" s="4">
        <v>9</v>
      </c>
      <c r="I206" s="4">
        <v>366</v>
      </c>
      <c r="J206" s="4">
        <v>208</v>
      </c>
      <c r="K206" s="4">
        <v>10</v>
      </c>
      <c r="L206" s="4">
        <v>6</v>
      </c>
      <c r="M206">
        <f t="shared" si="29"/>
        <v>0.61101836393989983</v>
      </c>
      <c r="N206">
        <f t="shared" si="30"/>
        <v>0.34724540901502504</v>
      </c>
      <c r="O206">
        <f t="shared" si="31"/>
        <v>1.6694490818030049E-2</v>
      </c>
      <c r="P206">
        <f t="shared" si="32"/>
        <v>1.5025041736227046E-2</v>
      </c>
      <c r="Q206">
        <f t="shared" si="33"/>
        <v>0.66666666666666663</v>
      </c>
      <c r="R206">
        <f t="shared" si="34"/>
        <v>2.6110183639399001</v>
      </c>
      <c r="U206" t="str">
        <f t="shared" si="35"/>
        <v/>
      </c>
      <c r="X206">
        <f t="shared" si="36"/>
        <v>17</v>
      </c>
      <c r="Y206" t="str">
        <f t="shared" ref="Y206:Y269" si="37">IF(A206="","",IF(RIGHT(B206,5)="Total","TOT",IF(ISNUMBER(LEFT(A206,2)/1),"ED",IF(A206="Absentee","ABS",IF(A206="Question","QUE",IF(A206="Early","EV","ERR"))))))</f>
        <v>ABS</v>
      </c>
    </row>
    <row r="207" spans="1:25" x14ac:dyDescent="0.3">
      <c r="A207" t="s">
        <v>1601</v>
      </c>
      <c r="B207" s="4" t="s">
        <v>583</v>
      </c>
      <c r="C207" s="4">
        <v>0</v>
      </c>
      <c r="D207" s="4">
        <v>382</v>
      </c>
      <c r="E207" s="4" t="s">
        <v>33</v>
      </c>
      <c r="F207" s="4">
        <v>0</v>
      </c>
      <c r="G207" s="4">
        <v>375</v>
      </c>
      <c r="H207" s="4">
        <v>7</v>
      </c>
      <c r="I207" s="4">
        <v>286</v>
      </c>
      <c r="J207" s="4">
        <v>74</v>
      </c>
      <c r="K207" s="4">
        <v>1</v>
      </c>
      <c r="L207" s="4">
        <v>7</v>
      </c>
      <c r="M207">
        <f t="shared" si="29"/>
        <v>0.76266666666666671</v>
      </c>
      <c r="N207">
        <f t="shared" si="30"/>
        <v>0.19733333333333333</v>
      </c>
      <c r="O207">
        <f t="shared" si="31"/>
        <v>2.6666666666666666E-3</v>
      </c>
      <c r="P207">
        <f t="shared" si="32"/>
        <v>1.8666666666666668E-2</v>
      </c>
      <c r="Q207">
        <f t="shared" si="33"/>
        <v>1</v>
      </c>
      <c r="R207">
        <f t="shared" si="34"/>
        <v>2.7626666666666666</v>
      </c>
      <c r="U207" t="str">
        <f t="shared" si="35"/>
        <v/>
      </c>
      <c r="X207">
        <f t="shared" si="36"/>
        <v>17</v>
      </c>
      <c r="Y207" t="str">
        <f t="shared" si="37"/>
        <v>QUE</v>
      </c>
    </row>
    <row r="208" spans="1:25" x14ac:dyDescent="0.3">
      <c r="A208" t="s">
        <v>1602</v>
      </c>
      <c r="B208" s="4" t="s">
        <v>584</v>
      </c>
      <c r="C208" s="4">
        <v>0</v>
      </c>
      <c r="D208" s="4">
        <v>243</v>
      </c>
      <c r="E208" s="4" t="s">
        <v>33</v>
      </c>
      <c r="F208" s="4">
        <v>0</v>
      </c>
      <c r="G208" s="4">
        <v>241</v>
      </c>
      <c r="H208" s="4">
        <v>1</v>
      </c>
      <c r="I208" s="4">
        <v>179</v>
      </c>
      <c r="J208" s="4">
        <v>59</v>
      </c>
      <c r="K208" s="4">
        <v>1</v>
      </c>
      <c r="L208" s="4">
        <v>1</v>
      </c>
      <c r="M208">
        <f t="shared" si="29"/>
        <v>0.74273858921161828</v>
      </c>
      <c r="N208">
        <f t="shared" si="30"/>
        <v>0.24481327800829875</v>
      </c>
      <c r="O208">
        <f t="shared" si="31"/>
        <v>4.1493775933609959E-3</v>
      </c>
      <c r="P208">
        <f t="shared" si="32"/>
        <v>4.1493775933609959E-3</v>
      </c>
      <c r="Q208">
        <f t="shared" si="33"/>
        <v>1</v>
      </c>
      <c r="R208">
        <f t="shared" si="34"/>
        <v>2.7427385892116183</v>
      </c>
      <c r="U208" t="str">
        <f t="shared" si="35"/>
        <v/>
      </c>
      <c r="X208">
        <f t="shared" si="36"/>
        <v>17</v>
      </c>
      <c r="Y208" t="str">
        <f t="shared" si="37"/>
        <v>EV</v>
      </c>
    </row>
    <row r="209" spans="1:25" x14ac:dyDescent="0.3">
      <c r="A209">
        <v>17</v>
      </c>
      <c r="B209" s="4" t="s">
        <v>585</v>
      </c>
      <c r="C209" s="4">
        <v>9698</v>
      </c>
      <c r="D209" s="4">
        <v>4611</v>
      </c>
      <c r="E209" s="6">
        <v>0.47549999999999998</v>
      </c>
      <c r="F209" s="4">
        <v>9698</v>
      </c>
      <c r="G209" s="4">
        <v>4589</v>
      </c>
      <c r="H209" s="4">
        <v>108</v>
      </c>
      <c r="I209" s="4">
        <v>2853</v>
      </c>
      <c r="J209" s="4">
        <v>1542</v>
      </c>
      <c r="K209" s="4">
        <v>37</v>
      </c>
      <c r="L209" s="4">
        <v>49</v>
      </c>
      <c r="M209">
        <f t="shared" si="29"/>
        <v>0.62170407496186531</v>
      </c>
      <c r="N209">
        <f t="shared" si="30"/>
        <v>0.33602091959032471</v>
      </c>
      <c r="O209">
        <f t="shared" si="31"/>
        <v>8.062758770974069E-3</v>
      </c>
      <c r="P209">
        <f t="shared" si="32"/>
        <v>2.3534539115275661E-2</v>
      </c>
      <c r="Q209">
        <f t="shared" si="33"/>
        <v>0.45370370370370372</v>
      </c>
      <c r="R209">
        <f t="shared" si="34"/>
        <v>2.6217040749618654</v>
      </c>
      <c r="U209">
        <f t="shared" si="35"/>
        <v>17</v>
      </c>
      <c r="X209">
        <f t="shared" si="36"/>
        <v>17</v>
      </c>
      <c r="Y209" t="str">
        <f t="shared" si="37"/>
        <v>TOT</v>
      </c>
    </row>
    <row r="210" spans="1:25" x14ac:dyDescent="0.3">
      <c r="B210" s="4"/>
      <c r="M210" t="str">
        <f t="shared" si="29"/>
        <v/>
      </c>
      <c r="N210" t="str">
        <f t="shared" si="30"/>
        <v/>
      </c>
      <c r="O210" t="str">
        <f t="shared" si="31"/>
        <v/>
      </c>
      <c r="P210" t="str">
        <f t="shared" si="32"/>
        <v/>
      </c>
      <c r="Q210" t="str">
        <f t="shared" si="33"/>
        <v/>
      </c>
      <c r="R210" t="str">
        <f t="shared" si="34"/>
        <v/>
      </c>
      <c r="U210" t="str">
        <f t="shared" si="35"/>
        <v/>
      </c>
      <c r="X210" t="str">
        <f t="shared" si="36"/>
        <v/>
      </c>
      <c r="Y210" t="str">
        <f t="shared" si="37"/>
        <v/>
      </c>
    </row>
    <row r="211" spans="1:25" x14ac:dyDescent="0.3">
      <c r="A211" t="s">
        <v>612</v>
      </c>
      <c r="B211" s="4" t="s">
        <v>606</v>
      </c>
      <c r="C211" s="4">
        <v>1321</v>
      </c>
      <c r="D211" s="4">
        <v>491</v>
      </c>
      <c r="E211" s="6">
        <v>0.37169999999999997</v>
      </c>
      <c r="F211" s="4">
        <v>1321</v>
      </c>
      <c r="G211" s="4">
        <v>489</v>
      </c>
      <c r="H211" s="4">
        <v>13</v>
      </c>
      <c r="I211" s="4">
        <v>271</v>
      </c>
      <c r="J211" s="4">
        <v>190</v>
      </c>
      <c r="K211" s="4">
        <v>9</v>
      </c>
      <c r="L211" s="4">
        <v>6</v>
      </c>
      <c r="M211">
        <f t="shared" si="29"/>
        <v>0.55419222903885479</v>
      </c>
      <c r="N211">
        <f t="shared" si="30"/>
        <v>0.3885480572597137</v>
      </c>
      <c r="O211">
        <f t="shared" si="31"/>
        <v>1.8404907975460124E-2</v>
      </c>
      <c r="P211">
        <f t="shared" si="32"/>
        <v>2.6584867075664622E-2</v>
      </c>
      <c r="Q211">
        <f t="shared" si="33"/>
        <v>0.46153846153846156</v>
      </c>
      <c r="R211">
        <f t="shared" si="34"/>
        <v>2.554192229038855</v>
      </c>
      <c r="U211" t="str">
        <f t="shared" si="35"/>
        <v>18-530</v>
      </c>
      <c r="V211" t="s">
        <v>1697</v>
      </c>
      <c r="X211">
        <f t="shared" si="36"/>
        <v>18</v>
      </c>
      <c r="Y211" t="str">
        <f t="shared" si="37"/>
        <v>ED</v>
      </c>
    </row>
    <row r="212" spans="1:25" x14ac:dyDescent="0.3">
      <c r="A212" t="s">
        <v>613</v>
      </c>
      <c r="B212" s="4" t="s">
        <v>607</v>
      </c>
      <c r="C212" s="4">
        <v>2634</v>
      </c>
      <c r="D212" s="4">
        <v>861</v>
      </c>
      <c r="E212" s="6">
        <v>0.32690000000000002</v>
      </c>
      <c r="F212" s="4">
        <v>2634</v>
      </c>
      <c r="G212" s="4">
        <v>858</v>
      </c>
      <c r="H212" s="4">
        <v>22</v>
      </c>
      <c r="I212" s="4">
        <v>511</v>
      </c>
      <c r="J212" s="4">
        <v>309</v>
      </c>
      <c r="K212" s="4">
        <v>8</v>
      </c>
      <c r="L212" s="4">
        <v>8</v>
      </c>
      <c r="M212">
        <f t="shared" si="29"/>
        <v>0.59557109557109555</v>
      </c>
      <c r="N212">
        <f t="shared" si="30"/>
        <v>0.36013986013986016</v>
      </c>
      <c r="O212">
        <f t="shared" si="31"/>
        <v>9.324009324009324E-3</v>
      </c>
      <c r="P212">
        <f t="shared" si="32"/>
        <v>2.564102564102564E-2</v>
      </c>
      <c r="Q212">
        <f t="shared" si="33"/>
        <v>0.36363636363636365</v>
      </c>
      <c r="R212">
        <f t="shared" si="34"/>
        <v>2.5955710955710956</v>
      </c>
      <c r="U212" t="str">
        <f t="shared" si="35"/>
        <v>18-535</v>
      </c>
      <c r="V212" t="s">
        <v>1697</v>
      </c>
      <c r="X212">
        <f t="shared" si="36"/>
        <v>18</v>
      </c>
      <c r="Y212" t="str">
        <f t="shared" si="37"/>
        <v>ED</v>
      </c>
    </row>
    <row r="213" spans="1:25" x14ac:dyDescent="0.3">
      <c r="A213" t="s">
        <v>614</v>
      </c>
      <c r="B213" s="4" t="s">
        <v>596</v>
      </c>
      <c r="C213" s="4">
        <v>934</v>
      </c>
      <c r="D213" s="4">
        <v>309</v>
      </c>
      <c r="E213" s="6">
        <v>0.33079999999999998</v>
      </c>
      <c r="F213" s="4">
        <v>934</v>
      </c>
      <c r="G213" s="4">
        <v>308</v>
      </c>
      <c r="H213" s="4">
        <v>10</v>
      </c>
      <c r="I213" s="4">
        <v>179</v>
      </c>
      <c r="J213" s="4">
        <v>113</v>
      </c>
      <c r="K213" s="4">
        <v>6</v>
      </c>
      <c r="L213" s="4">
        <v>0</v>
      </c>
      <c r="M213">
        <f t="shared" si="29"/>
        <v>0.58116883116883122</v>
      </c>
      <c r="N213">
        <f t="shared" si="30"/>
        <v>0.36688311688311687</v>
      </c>
      <c r="O213">
        <f t="shared" si="31"/>
        <v>1.948051948051948E-2</v>
      </c>
      <c r="P213">
        <f t="shared" si="32"/>
        <v>3.2467532467532464E-2</v>
      </c>
      <c r="Q213">
        <f t="shared" si="33"/>
        <v>0</v>
      </c>
      <c r="R213">
        <f t="shared" si="34"/>
        <v>2.5811688311688314</v>
      </c>
      <c r="U213" t="str">
        <f t="shared" si="35"/>
        <v>18-540</v>
      </c>
      <c r="V213" t="s">
        <v>1697</v>
      </c>
      <c r="X213">
        <f t="shared" si="36"/>
        <v>18</v>
      </c>
      <c r="Y213" t="str">
        <f t="shared" si="37"/>
        <v>ED</v>
      </c>
    </row>
    <row r="214" spans="1:25" x14ac:dyDescent="0.3">
      <c r="A214" t="s">
        <v>615</v>
      </c>
      <c r="B214" s="4" t="s">
        <v>597</v>
      </c>
      <c r="C214" s="4">
        <v>926</v>
      </c>
      <c r="D214" s="4">
        <v>440</v>
      </c>
      <c r="E214" s="6">
        <v>0.47520000000000001</v>
      </c>
      <c r="F214" s="4">
        <v>926</v>
      </c>
      <c r="G214" s="4">
        <v>437</v>
      </c>
      <c r="H214" s="4">
        <v>10</v>
      </c>
      <c r="I214" s="4">
        <v>263</v>
      </c>
      <c r="J214" s="4">
        <v>157</v>
      </c>
      <c r="K214" s="4">
        <v>5</v>
      </c>
      <c r="L214" s="4">
        <v>2</v>
      </c>
      <c r="M214">
        <f t="shared" si="29"/>
        <v>0.60183066361556059</v>
      </c>
      <c r="N214">
        <f t="shared" si="30"/>
        <v>0.35926773455377575</v>
      </c>
      <c r="O214">
        <f t="shared" si="31"/>
        <v>1.1441647597254004E-2</v>
      </c>
      <c r="P214">
        <f t="shared" si="32"/>
        <v>2.2883295194508008E-2</v>
      </c>
      <c r="Q214">
        <f t="shared" si="33"/>
        <v>0.2</v>
      </c>
      <c r="R214">
        <f t="shared" si="34"/>
        <v>2.6018306636155604</v>
      </c>
      <c r="U214" t="str">
        <f t="shared" si="35"/>
        <v>18-545</v>
      </c>
      <c r="V214" t="s">
        <v>1697</v>
      </c>
      <c r="X214">
        <f t="shared" si="36"/>
        <v>18</v>
      </c>
      <c r="Y214" t="str">
        <f t="shared" si="37"/>
        <v>ED</v>
      </c>
    </row>
    <row r="215" spans="1:25" x14ac:dyDescent="0.3">
      <c r="A215" t="s">
        <v>616</v>
      </c>
      <c r="B215" s="4" t="s">
        <v>598</v>
      </c>
      <c r="C215" s="4">
        <v>1121</v>
      </c>
      <c r="D215" s="4">
        <v>220</v>
      </c>
      <c r="E215" s="6">
        <v>0.1963</v>
      </c>
      <c r="F215" s="4">
        <v>1121</v>
      </c>
      <c r="G215" s="4">
        <v>219</v>
      </c>
      <c r="H215" s="4">
        <v>5</v>
      </c>
      <c r="I215" s="4">
        <v>96</v>
      </c>
      <c r="J215" s="4">
        <v>112</v>
      </c>
      <c r="K215" s="4">
        <v>2</v>
      </c>
      <c r="L215" s="4">
        <v>4</v>
      </c>
      <c r="M215">
        <f t="shared" si="29"/>
        <v>0.43835616438356162</v>
      </c>
      <c r="N215">
        <f t="shared" si="30"/>
        <v>0.51141552511415522</v>
      </c>
      <c r="O215">
        <f t="shared" si="31"/>
        <v>9.1324200913242004E-3</v>
      </c>
      <c r="P215">
        <f t="shared" si="32"/>
        <v>2.2831050228310501E-2</v>
      </c>
      <c r="Q215">
        <f t="shared" si="33"/>
        <v>0.8</v>
      </c>
      <c r="R215">
        <f t="shared" si="34"/>
        <v>0.51141552511415522</v>
      </c>
      <c r="U215" t="str">
        <f t="shared" si="35"/>
        <v>18-550</v>
      </c>
      <c r="V215" t="s">
        <v>1697</v>
      </c>
      <c r="X215">
        <f t="shared" si="36"/>
        <v>18</v>
      </c>
      <c r="Y215" t="str">
        <f t="shared" si="37"/>
        <v>ED</v>
      </c>
    </row>
    <row r="216" spans="1:25" x14ac:dyDescent="0.3">
      <c r="A216" t="s">
        <v>617</v>
      </c>
      <c r="B216" s="4" t="s">
        <v>599</v>
      </c>
      <c r="C216" s="4">
        <v>1875</v>
      </c>
      <c r="D216" s="4">
        <v>602</v>
      </c>
      <c r="E216" s="6">
        <v>0.3211</v>
      </c>
      <c r="F216" s="4">
        <v>1875</v>
      </c>
      <c r="G216" s="4">
        <v>601</v>
      </c>
      <c r="H216" s="4">
        <v>21</v>
      </c>
      <c r="I216" s="4">
        <v>348</v>
      </c>
      <c r="J216" s="4">
        <v>211</v>
      </c>
      <c r="K216" s="4">
        <v>13</v>
      </c>
      <c r="L216" s="4">
        <v>8</v>
      </c>
      <c r="M216">
        <f t="shared" si="29"/>
        <v>0.57903494176372716</v>
      </c>
      <c r="N216">
        <f t="shared" si="30"/>
        <v>0.35108153078202997</v>
      </c>
      <c r="O216">
        <f t="shared" si="31"/>
        <v>2.1630615640599003E-2</v>
      </c>
      <c r="P216">
        <f t="shared" si="32"/>
        <v>3.4941763727121461E-2</v>
      </c>
      <c r="Q216">
        <f t="shared" si="33"/>
        <v>0.38095238095238093</v>
      </c>
      <c r="R216">
        <f t="shared" si="34"/>
        <v>2.5790349417637271</v>
      </c>
      <c r="U216" t="str">
        <f t="shared" si="35"/>
        <v>18-555</v>
      </c>
      <c r="V216" t="s">
        <v>1697</v>
      </c>
      <c r="X216">
        <f t="shared" si="36"/>
        <v>18</v>
      </c>
      <c r="Y216" t="str">
        <f t="shared" si="37"/>
        <v>ED</v>
      </c>
    </row>
    <row r="217" spans="1:25" x14ac:dyDescent="0.3">
      <c r="A217" t="s">
        <v>618</v>
      </c>
      <c r="B217" s="4" t="s">
        <v>600</v>
      </c>
      <c r="C217" s="4">
        <v>1110</v>
      </c>
      <c r="D217" s="4">
        <v>557</v>
      </c>
      <c r="E217" s="6">
        <v>0.50180000000000002</v>
      </c>
      <c r="F217" s="4">
        <v>1110</v>
      </c>
      <c r="G217" s="4">
        <v>556</v>
      </c>
      <c r="H217" s="4">
        <v>8</v>
      </c>
      <c r="I217" s="4">
        <v>366</v>
      </c>
      <c r="J217" s="4">
        <v>177</v>
      </c>
      <c r="K217" s="4">
        <v>3</v>
      </c>
      <c r="L217" s="4">
        <v>2</v>
      </c>
      <c r="M217">
        <f t="shared" si="29"/>
        <v>0.65827338129496404</v>
      </c>
      <c r="N217">
        <f t="shared" si="30"/>
        <v>0.31834532374100721</v>
      </c>
      <c r="O217">
        <f t="shared" si="31"/>
        <v>5.3956834532374104E-3</v>
      </c>
      <c r="P217">
        <f t="shared" si="32"/>
        <v>1.4388489208633094E-2</v>
      </c>
      <c r="Q217">
        <f t="shared" si="33"/>
        <v>0.25</v>
      </c>
      <c r="R217">
        <f t="shared" si="34"/>
        <v>2.6582733812949639</v>
      </c>
      <c r="U217" t="str">
        <f t="shared" si="35"/>
        <v>18-560</v>
      </c>
      <c r="V217" t="s">
        <v>1697</v>
      </c>
      <c r="X217">
        <f t="shared" si="36"/>
        <v>18</v>
      </c>
      <c r="Y217" t="str">
        <f t="shared" si="37"/>
        <v>ED</v>
      </c>
    </row>
    <row r="218" spans="1:25" x14ac:dyDescent="0.3">
      <c r="A218" t="s">
        <v>619</v>
      </c>
      <c r="B218" s="4" t="s">
        <v>601</v>
      </c>
      <c r="C218" s="4">
        <v>785</v>
      </c>
      <c r="D218" s="4">
        <v>353</v>
      </c>
      <c r="E218" s="6">
        <v>0.44969999999999999</v>
      </c>
      <c r="F218" s="4">
        <v>785</v>
      </c>
      <c r="G218" s="4">
        <v>352</v>
      </c>
      <c r="H218" s="4">
        <v>8</v>
      </c>
      <c r="I218" s="4">
        <v>236</v>
      </c>
      <c r="J218" s="4">
        <v>101</v>
      </c>
      <c r="K218" s="4">
        <v>5</v>
      </c>
      <c r="L218" s="4">
        <v>2</v>
      </c>
      <c r="M218">
        <f t="shared" si="29"/>
        <v>0.67045454545454541</v>
      </c>
      <c r="N218">
        <f t="shared" si="30"/>
        <v>0.28693181818181818</v>
      </c>
      <c r="O218">
        <f t="shared" si="31"/>
        <v>1.4204545454545454E-2</v>
      </c>
      <c r="P218">
        <f t="shared" si="32"/>
        <v>2.2727272727272728E-2</v>
      </c>
      <c r="Q218">
        <f t="shared" si="33"/>
        <v>0.25</v>
      </c>
      <c r="R218">
        <f t="shared" si="34"/>
        <v>2.6704545454545454</v>
      </c>
      <c r="U218" t="str">
        <f t="shared" si="35"/>
        <v>18-565</v>
      </c>
      <c r="V218" t="s">
        <v>1697</v>
      </c>
      <c r="X218">
        <f t="shared" si="36"/>
        <v>18</v>
      </c>
      <c r="Y218" t="str">
        <f t="shared" si="37"/>
        <v>ED</v>
      </c>
    </row>
    <row r="219" spans="1:25" x14ac:dyDescent="0.3">
      <c r="A219" t="s">
        <v>620</v>
      </c>
      <c r="B219" s="4" t="s">
        <v>608</v>
      </c>
      <c r="C219" s="4">
        <v>1926</v>
      </c>
      <c r="D219" s="4">
        <v>492</v>
      </c>
      <c r="E219" s="6">
        <v>0.2555</v>
      </c>
      <c r="F219" s="4">
        <v>1926</v>
      </c>
      <c r="G219" s="4">
        <v>490</v>
      </c>
      <c r="H219" s="4">
        <v>10</v>
      </c>
      <c r="I219" s="4">
        <v>312</v>
      </c>
      <c r="J219" s="4">
        <v>155</v>
      </c>
      <c r="K219" s="4">
        <v>5</v>
      </c>
      <c r="L219" s="4">
        <v>8</v>
      </c>
      <c r="M219">
        <f t="shared" si="29"/>
        <v>0.63673469387755099</v>
      </c>
      <c r="N219">
        <f t="shared" si="30"/>
        <v>0.31632653061224492</v>
      </c>
      <c r="O219">
        <f t="shared" si="31"/>
        <v>1.020408163265306E-2</v>
      </c>
      <c r="P219">
        <f t="shared" si="32"/>
        <v>2.0408163265306121E-2</v>
      </c>
      <c r="Q219">
        <f t="shared" si="33"/>
        <v>0.8</v>
      </c>
      <c r="R219">
        <f t="shared" si="34"/>
        <v>2.6367346938775511</v>
      </c>
      <c r="U219" t="str">
        <f t="shared" si="35"/>
        <v>18-570</v>
      </c>
      <c r="V219" t="s">
        <v>1697</v>
      </c>
      <c r="X219">
        <f t="shared" si="36"/>
        <v>18</v>
      </c>
      <c r="Y219" t="str">
        <f t="shared" si="37"/>
        <v>ED</v>
      </c>
    </row>
    <row r="220" spans="1:25" x14ac:dyDescent="0.3">
      <c r="A220" t="s">
        <v>1600</v>
      </c>
      <c r="B220" s="4" t="s">
        <v>603</v>
      </c>
      <c r="C220" s="4">
        <v>0</v>
      </c>
      <c r="D220" s="4">
        <v>1556</v>
      </c>
      <c r="E220" s="4" t="s">
        <v>33</v>
      </c>
      <c r="F220" s="4">
        <v>0</v>
      </c>
      <c r="G220" s="4">
        <v>1549</v>
      </c>
      <c r="H220" s="4">
        <v>34</v>
      </c>
      <c r="I220" s="4">
        <v>954</v>
      </c>
      <c r="J220" s="4">
        <v>525</v>
      </c>
      <c r="K220" s="4">
        <v>18</v>
      </c>
      <c r="L220" s="4">
        <v>18</v>
      </c>
      <c r="M220">
        <f t="shared" si="29"/>
        <v>0.61588121368624915</v>
      </c>
      <c r="N220">
        <f t="shared" si="30"/>
        <v>0.33892834086507423</v>
      </c>
      <c r="O220">
        <f t="shared" si="31"/>
        <v>1.1620400258231117E-2</v>
      </c>
      <c r="P220">
        <f t="shared" si="32"/>
        <v>2.1949644932214331E-2</v>
      </c>
      <c r="Q220">
        <f t="shared" si="33"/>
        <v>0.52941176470588236</v>
      </c>
      <c r="R220">
        <f t="shared" si="34"/>
        <v>2.615881213686249</v>
      </c>
      <c r="U220" t="str">
        <f t="shared" si="35"/>
        <v/>
      </c>
      <c r="X220">
        <f t="shared" si="36"/>
        <v>18</v>
      </c>
      <c r="Y220" t="str">
        <f t="shared" si="37"/>
        <v>ABS</v>
      </c>
    </row>
    <row r="221" spans="1:25" x14ac:dyDescent="0.3">
      <c r="A221" t="s">
        <v>1601</v>
      </c>
      <c r="B221" s="4" t="s">
        <v>609</v>
      </c>
      <c r="C221" s="4">
        <v>0</v>
      </c>
      <c r="D221" s="4">
        <v>507</v>
      </c>
      <c r="E221" s="4" t="s">
        <v>33</v>
      </c>
      <c r="F221" s="4">
        <v>0</v>
      </c>
      <c r="G221" s="4">
        <v>502</v>
      </c>
      <c r="H221" s="4">
        <v>14</v>
      </c>
      <c r="I221" s="4">
        <v>321</v>
      </c>
      <c r="J221" s="4">
        <v>156</v>
      </c>
      <c r="K221" s="4">
        <v>4</v>
      </c>
      <c r="L221" s="4">
        <v>7</v>
      </c>
      <c r="M221">
        <f t="shared" si="29"/>
        <v>0.6394422310756972</v>
      </c>
      <c r="N221">
        <f t="shared" si="30"/>
        <v>0.31075697211155379</v>
      </c>
      <c r="O221">
        <f t="shared" si="31"/>
        <v>7.9681274900398405E-3</v>
      </c>
      <c r="P221">
        <f t="shared" si="32"/>
        <v>2.7888446215139442E-2</v>
      </c>
      <c r="Q221">
        <f t="shared" si="33"/>
        <v>0.5</v>
      </c>
      <c r="R221">
        <f t="shared" si="34"/>
        <v>2.6394422310756971</v>
      </c>
      <c r="U221" t="str">
        <f t="shared" si="35"/>
        <v/>
      </c>
      <c r="X221">
        <f t="shared" si="36"/>
        <v>18</v>
      </c>
      <c r="Y221" t="str">
        <f t="shared" si="37"/>
        <v>QUE</v>
      </c>
    </row>
    <row r="222" spans="1:25" x14ac:dyDescent="0.3">
      <c r="A222" t="s">
        <v>1602</v>
      </c>
      <c r="B222" s="4" t="s">
        <v>610</v>
      </c>
      <c r="C222" s="4">
        <v>0</v>
      </c>
      <c r="D222" s="4">
        <v>569</v>
      </c>
      <c r="E222" s="4" t="s">
        <v>33</v>
      </c>
      <c r="F222" s="4">
        <v>0</v>
      </c>
      <c r="G222" s="4">
        <v>569</v>
      </c>
      <c r="H222" s="4">
        <v>8</v>
      </c>
      <c r="I222" s="4">
        <v>390</v>
      </c>
      <c r="J222" s="4">
        <v>163</v>
      </c>
      <c r="K222" s="4">
        <v>7</v>
      </c>
      <c r="L222" s="4">
        <v>1</v>
      </c>
      <c r="M222">
        <f t="shared" si="29"/>
        <v>0.68541300527240778</v>
      </c>
      <c r="N222">
        <f t="shared" si="30"/>
        <v>0.28646748681898065</v>
      </c>
      <c r="O222">
        <f t="shared" si="31"/>
        <v>1.2302284710017574E-2</v>
      </c>
      <c r="P222">
        <f t="shared" si="32"/>
        <v>1.4059753954305799E-2</v>
      </c>
      <c r="Q222">
        <f t="shared" si="33"/>
        <v>0.125</v>
      </c>
      <c r="R222">
        <f t="shared" si="34"/>
        <v>2.6854130052724079</v>
      </c>
      <c r="U222" t="str">
        <f t="shared" si="35"/>
        <v/>
      </c>
      <c r="X222">
        <f t="shared" si="36"/>
        <v>18</v>
      </c>
      <c r="Y222" t="str">
        <f t="shared" si="37"/>
        <v>EV</v>
      </c>
    </row>
    <row r="223" spans="1:25" x14ac:dyDescent="0.3">
      <c r="A223">
        <v>18</v>
      </c>
      <c r="B223" s="4" t="s">
        <v>611</v>
      </c>
      <c r="C223" s="4">
        <v>12632</v>
      </c>
      <c r="D223" s="4">
        <v>6957</v>
      </c>
      <c r="E223" s="6">
        <v>0.55069999999999997</v>
      </c>
      <c r="F223" s="4">
        <v>12632</v>
      </c>
      <c r="G223" s="4">
        <v>6930</v>
      </c>
      <c r="H223" s="4">
        <v>163</v>
      </c>
      <c r="I223" s="4">
        <v>4247</v>
      </c>
      <c r="J223" s="4">
        <v>2369</v>
      </c>
      <c r="K223" s="4">
        <v>85</v>
      </c>
      <c r="L223" s="4">
        <v>66</v>
      </c>
      <c r="M223">
        <f t="shared" si="29"/>
        <v>0.61284271284271286</v>
      </c>
      <c r="N223">
        <f t="shared" si="30"/>
        <v>0.34184704184704184</v>
      </c>
      <c r="O223">
        <f t="shared" si="31"/>
        <v>1.2265512265512266E-2</v>
      </c>
      <c r="P223">
        <f t="shared" si="32"/>
        <v>2.3520923520923522E-2</v>
      </c>
      <c r="Q223">
        <f t="shared" si="33"/>
        <v>0.40490797546012269</v>
      </c>
      <c r="R223">
        <f t="shared" si="34"/>
        <v>2.612842712842713</v>
      </c>
      <c r="U223">
        <f t="shared" si="35"/>
        <v>18</v>
      </c>
      <c r="X223">
        <f t="shared" si="36"/>
        <v>18</v>
      </c>
      <c r="Y223" t="str">
        <f t="shared" si="37"/>
        <v>TOT</v>
      </c>
    </row>
    <row r="224" spans="1:25" x14ac:dyDescent="0.3">
      <c r="B224" s="4"/>
      <c r="M224" t="str">
        <f t="shared" si="29"/>
        <v/>
      </c>
      <c r="N224" t="str">
        <f t="shared" si="30"/>
        <v/>
      </c>
      <c r="O224" t="str">
        <f t="shared" si="31"/>
        <v/>
      </c>
      <c r="P224" t="str">
        <f t="shared" si="32"/>
        <v/>
      </c>
      <c r="Q224" t="str">
        <f t="shared" si="33"/>
        <v/>
      </c>
      <c r="R224" t="str">
        <f t="shared" si="34"/>
        <v/>
      </c>
      <c r="U224" t="str">
        <f t="shared" si="35"/>
        <v/>
      </c>
      <c r="X224" t="str">
        <f t="shared" si="36"/>
        <v/>
      </c>
      <c r="Y224" t="str">
        <f t="shared" si="37"/>
        <v/>
      </c>
    </row>
    <row r="225" spans="1:25" x14ac:dyDescent="0.3">
      <c r="A225" t="s">
        <v>641</v>
      </c>
      <c r="B225" s="4" t="s">
        <v>623</v>
      </c>
      <c r="C225" s="4">
        <v>1894</v>
      </c>
      <c r="D225" s="4">
        <v>977</v>
      </c>
      <c r="E225" s="6">
        <v>0.51580000000000004</v>
      </c>
      <c r="F225" s="4">
        <v>1894</v>
      </c>
      <c r="G225" s="4">
        <v>976</v>
      </c>
      <c r="H225" s="4">
        <v>23</v>
      </c>
      <c r="I225" s="4">
        <v>558</v>
      </c>
      <c r="J225" s="4">
        <v>383</v>
      </c>
      <c r="K225" s="4">
        <v>5</v>
      </c>
      <c r="L225" s="4">
        <v>7</v>
      </c>
      <c r="M225">
        <f t="shared" si="29"/>
        <v>0.57172131147540983</v>
      </c>
      <c r="N225">
        <f t="shared" si="30"/>
        <v>0.39241803278688525</v>
      </c>
      <c r="O225">
        <f t="shared" si="31"/>
        <v>5.1229508196721308E-3</v>
      </c>
      <c r="P225">
        <f t="shared" si="32"/>
        <v>2.3565573770491802E-2</v>
      </c>
      <c r="Q225">
        <f t="shared" si="33"/>
        <v>0.30434782608695654</v>
      </c>
      <c r="R225">
        <f t="shared" si="34"/>
        <v>2.5717213114754101</v>
      </c>
      <c r="U225" t="str">
        <f t="shared" si="35"/>
        <v>19-600</v>
      </c>
      <c r="V225" t="s">
        <v>1697</v>
      </c>
      <c r="X225">
        <f t="shared" si="36"/>
        <v>19</v>
      </c>
      <c r="Y225" t="str">
        <f t="shared" si="37"/>
        <v>ED</v>
      </c>
    </row>
    <row r="226" spans="1:25" x14ac:dyDescent="0.3">
      <c r="A226" t="s">
        <v>642</v>
      </c>
      <c r="B226" s="4" t="s">
        <v>624</v>
      </c>
      <c r="C226" s="4">
        <v>1683</v>
      </c>
      <c r="D226" s="4">
        <v>764</v>
      </c>
      <c r="E226" s="6">
        <v>0.45400000000000001</v>
      </c>
      <c r="F226" s="4">
        <v>1683</v>
      </c>
      <c r="G226" s="4">
        <v>762</v>
      </c>
      <c r="H226" s="4">
        <v>19</v>
      </c>
      <c r="I226" s="4">
        <v>317</v>
      </c>
      <c r="J226" s="4">
        <v>419</v>
      </c>
      <c r="K226" s="4">
        <v>2</v>
      </c>
      <c r="L226" s="4">
        <v>5</v>
      </c>
      <c r="M226">
        <f t="shared" si="29"/>
        <v>0.41601049868766404</v>
      </c>
      <c r="N226">
        <f t="shared" si="30"/>
        <v>0.54986876640419946</v>
      </c>
      <c r="O226">
        <f t="shared" si="31"/>
        <v>2.6246719160104987E-3</v>
      </c>
      <c r="P226">
        <f t="shared" si="32"/>
        <v>2.4934383202099737E-2</v>
      </c>
      <c r="Q226">
        <f t="shared" si="33"/>
        <v>0.26315789473684209</v>
      </c>
      <c r="R226">
        <f t="shared" si="34"/>
        <v>0.54986876640419946</v>
      </c>
      <c r="U226" t="str">
        <f t="shared" si="35"/>
        <v>19-605</v>
      </c>
      <c r="V226" t="s">
        <v>1697</v>
      </c>
      <c r="X226">
        <f t="shared" si="36"/>
        <v>19</v>
      </c>
      <c r="Y226" t="str">
        <f t="shared" si="37"/>
        <v>ED</v>
      </c>
    </row>
    <row r="227" spans="1:25" x14ac:dyDescent="0.3">
      <c r="A227" t="s">
        <v>643</v>
      </c>
      <c r="B227" s="4" t="s">
        <v>625</v>
      </c>
      <c r="C227" s="4">
        <v>1548</v>
      </c>
      <c r="D227" s="4">
        <v>689</v>
      </c>
      <c r="E227" s="6">
        <v>0.4451</v>
      </c>
      <c r="F227" s="4">
        <v>1548</v>
      </c>
      <c r="G227" s="4">
        <v>687</v>
      </c>
      <c r="H227" s="4">
        <v>15</v>
      </c>
      <c r="I227" s="4">
        <v>288</v>
      </c>
      <c r="J227" s="4">
        <v>367</v>
      </c>
      <c r="K227" s="4">
        <v>3</v>
      </c>
      <c r="L227" s="4">
        <v>14</v>
      </c>
      <c r="M227">
        <f t="shared" si="29"/>
        <v>0.41921397379912662</v>
      </c>
      <c r="N227">
        <f t="shared" si="30"/>
        <v>0.53420669577874813</v>
      </c>
      <c r="O227">
        <f t="shared" si="31"/>
        <v>4.3668122270742356E-3</v>
      </c>
      <c r="P227">
        <f t="shared" si="32"/>
        <v>2.1834061135371178E-2</v>
      </c>
      <c r="Q227">
        <f t="shared" si="33"/>
        <v>0.93333333333333335</v>
      </c>
      <c r="R227">
        <f t="shared" si="34"/>
        <v>0.53420669577874813</v>
      </c>
      <c r="U227" t="str">
        <f t="shared" si="35"/>
        <v>19-610</v>
      </c>
      <c r="V227" t="s">
        <v>1697</v>
      </c>
      <c r="X227">
        <f t="shared" si="36"/>
        <v>19</v>
      </c>
      <c r="Y227" t="str">
        <f t="shared" si="37"/>
        <v>ED</v>
      </c>
    </row>
    <row r="228" spans="1:25" x14ac:dyDescent="0.3">
      <c r="A228" t="s">
        <v>644</v>
      </c>
      <c r="B228" s="4" t="s">
        <v>626</v>
      </c>
      <c r="C228" s="4">
        <v>1214</v>
      </c>
      <c r="D228" s="4">
        <v>543</v>
      </c>
      <c r="E228" s="6">
        <v>0.44729999999999998</v>
      </c>
      <c r="F228" s="4">
        <v>1214</v>
      </c>
      <c r="G228" s="4">
        <v>542</v>
      </c>
      <c r="H228" s="4">
        <v>10</v>
      </c>
      <c r="I228" s="4">
        <v>257</v>
      </c>
      <c r="J228" s="4">
        <v>261</v>
      </c>
      <c r="K228" s="4">
        <v>7</v>
      </c>
      <c r="L228" s="4">
        <v>7</v>
      </c>
      <c r="M228">
        <f t="shared" si="29"/>
        <v>0.47416974169741699</v>
      </c>
      <c r="N228">
        <f t="shared" si="30"/>
        <v>0.48154981549815495</v>
      </c>
      <c r="O228">
        <f t="shared" si="31"/>
        <v>1.2915129151291513E-2</v>
      </c>
      <c r="P228">
        <f t="shared" si="32"/>
        <v>1.8450184501845018E-2</v>
      </c>
      <c r="Q228">
        <f t="shared" si="33"/>
        <v>0.7</v>
      </c>
      <c r="R228">
        <f t="shared" si="34"/>
        <v>0.48154981549815495</v>
      </c>
      <c r="U228" t="str">
        <f t="shared" si="35"/>
        <v>19-615</v>
      </c>
      <c r="V228" t="s">
        <v>1697</v>
      </c>
      <c r="X228">
        <f t="shared" si="36"/>
        <v>19</v>
      </c>
      <c r="Y228" t="str">
        <f t="shared" si="37"/>
        <v>ED</v>
      </c>
    </row>
    <row r="229" spans="1:25" x14ac:dyDescent="0.3">
      <c r="A229" t="s">
        <v>645</v>
      </c>
      <c r="B229" s="4" t="s">
        <v>637</v>
      </c>
      <c r="C229" s="4">
        <v>1683</v>
      </c>
      <c r="D229" s="4">
        <v>663</v>
      </c>
      <c r="E229" s="6">
        <v>0.39389999999999997</v>
      </c>
      <c r="F229" s="4">
        <v>1683</v>
      </c>
      <c r="G229" s="4">
        <v>661</v>
      </c>
      <c r="H229" s="4">
        <v>15</v>
      </c>
      <c r="I229" s="4">
        <v>313</v>
      </c>
      <c r="J229" s="4">
        <v>326</v>
      </c>
      <c r="K229" s="4">
        <v>5</v>
      </c>
      <c r="L229" s="4">
        <v>2</v>
      </c>
      <c r="M229">
        <f t="shared" si="29"/>
        <v>0.47352496217851742</v>
      </c>
      <c r="N229">
        <f t="shared" si="30"/>
        <v>0.49319213313161875</v>
      </c>
      <c r="O229">
        <f t="shared" si="31"/>
        <v>7.5642965204236008E-3</v>
      </c>
      <c r="P229">
        <f t="shared" si="32"/>
        <v>2.2692889561270801E-2</v>
      </c>
      <c r="Q229">
        <f t="shared" si="33"/>
        <v>0.13333333333333333</v>
      </c>
      <c r="R229">
        <f t="shared" si="34"/>
        <v>0.49319213313161875</v>
      </c>
      <c r="U229" t="str">
        <f t="shared" si="35"/>
        <v>19-620</v>
      </c>
      <c r="V229" t="s">
        <v>1697</v>
      </c>
      <c r="X229">
        <f t="shared" si="36"/>
        <v>19</v>
      </c>
      <c r="Y229" t="str">
        <f t="shared" si="37"/>
        <v>ED</v>
      </c>
    </row>
    <row r="230" spans="1:25" x14ac:dyDescent="0.3">
      <c r="A230" t="s">
        <v>646</v>
      </c>
      <c r="B230" s="4" t="s">
        <v>638</v>
      </c>
      <c r="C230" s="4">
        <v>1812</v>
      </c>
      <c r="D230" s="4">
        <v>880</v>
      </c>
      <c r="E230" s="6">
        <v>0.48570000000000002</v>
      </c>
      <c r="F230" s="4">
        <v>1812</v>
      </c>
      <c r="G230" s="4">
        <v>877</v>
      </c>
      <c r="H230" s="4">
        <v>16</v>
      </c>
      <c r="I230" s="4">
        <v>455</v>
      </c>
      <c r="J230" s="4">
        <v>396</v>
      </c>
      <c r="K230" s="4">
        <v>2</v>
      </c>
      <c r="L230" s="4">
        <v>8</v>
      </c>
      <c r="M230">
        <f t="shared" si="29"/>
        <v>0.51881413911060437</v>
      </c>
      <c r="N230">
        <f t="shared" si="30"/>
        <v>0.45153933865450396</v>
      </c>
      <c r="O230">
        <f t="shared" si="31"/>
        <v>2.2805017103762829E-3</v>
      </c>
      <c r="P230">
        <f t="shared" si="32"/>
        <v>1.8244013683010263E-2</v>
      </c>
      <c r="Q230">
        <f t="shared" si="33"/>
        <v>0.5</v>
      </c>
      <c r="R230">
        <f t="shared" si="34"/>
        <v>2.5188141391106043</v>
      </c>
      <c r="U230" t="str">
        <f t="shared" si="35"/>
        <v>19-625</v>
      </c>
      <c r="V230" t="s">
        <v>1697</v>
      </c>
      <c r="X230">
        <f t="shared" si="36"/>
        <v>19</v>
      </c>
      <c r="Y230" t="str">
        <f t="shared" si="37"/>
        <v>ED</v>
      </c>
    </row>
    <row r="231" spans="1:25" x14ac:dyDescent="0.3">
      <c r="A231" t="s">
        <v>647</v>
      </c>
      <c r="B231" s="4" t="s">
        <v>629</v>
      </c>
      <c r="C231" s="4">
        <v>1202</v>
      </c>
      <c r="D231" s="4">
        <v>455</v>
      </c>
      <c r="E231" s="6">
        <v>0.3785</v>
      </c>
      <c r="F231" s="4">
        <v>1202</v>
      </c>
      <c r="G231" s="4">
        <v>454</v>
      </c>
      <c r="H231" s="4">
        <v>11</v>
      </c>
      <c r="I231" s="4">
        <v>252</v>
      </c>
      <c r="J231" s="4">
        <v>186</v>
      </c>
      <c r="K231" s="4">
        <v>2</v>
      </c>
      <c r="L231" s="4">
        <v>3</v>
      </c>
      <c r="M231">
        <f t="shared" si="29"/>
        <v>0.55506607929515417</v>
      </c>
      <c r="N231">
        <f t="shared" si="30"/>
        <v>0.40969162995594716</v>
      </c>
      <c r="O231">
        <f t="shared" si="31"/>
        <v>4.4052863436123352E-3</v>
      </c>
      <c r="P231">
        <f t="shared" si="32"/>
        <v>2.4229074889867842E-2</v>
      </c>
      <c r="Q231">
        <f t="shared" si="33"/>
        <v>0.27272727272727271</v>
      </c>
      <c r="R231">
        <f t="shared" si="34"/>
        <v>2.5550660792951541</v>
      </c>
      <c r="U231" t="str">
        <f t="shared" si="35"/>
        <v>19-630</v>
      </c>
      <c r="V231" t="s">
        <v>1697</v>
      </c>
      <c r="X231">
        <f t="shared" si="36"/>
        <v>19</v>
      </c>
      <c r="Y231" t="str">
        <f t="shared" si="37"/>
        <v>ED</v>
      </c>
    </row>
    <row r="232" spans="1:25" x14ac:dyDescent="0.3">
      <c r="A232" t="s">
        <v>648</v>
      </c>
      <c r="B232" s="4" t="s">
        <v>630</v>
      </c>
      <c r="C232" s="4">
        <v>2015</v>
      </c>
      <c r="D232" s="4">
        <v>850</v>
      </c>
      <c r="E232" s="6">
        <v>0.42180000000000001</v>
      </c>
      <c r="F232" s="4">
        <v>2015</v>
      </c>
      <c r="G232" s="4">
        <v>848</v>
      </c>
      <c r="H232" s="4">
        <v>20</v>
      </c>
      <c r="I232" s="4">
        <v>432</v>
      </c>
      <c r="J232" s="4">
        <v>381</v>
      </c>
      <c r="K232" s="4">
        <v>6</v>
      </c>
      <c r="L232" s="4">
        <v>9</v>
      </c>
      <c r="M232">
        <f t="shared" si="29"/>
        <v>0.50943396226415094</v>
      </c>
      <c r="N232">
        <f t="shared" si="30"/>
        <v>0.4492924528301887</v>
      </c>
      <c r="O232">
        <f t="shared" si="31"/>
        <v>7.0754716981132077E-3</v>
      </c>
      <c r="P232">
        <f t="shared" si="32"/>
        <v>2.358490566037736E-2</v>
      </c>
      <c r="Q232">
        <f t="shared" si="33"/>
        <v>0.45</v>
      </c>
      <c r="R232">
        <f t="shared" si="34"/>
        <v>2.5094339622641511</v>
      </c>
      <c r="U232" t="str">
        <f t="shared" si="35"/>
        <v>19-635</v>
      </c>
      <c r="V232" t="s">
        <v>1697</v>
      </c>
      <c r="X232">
        <f t="shared" si="36"/>
        <v>19</v>
      </c>
      <c r="Y232" t="str">
        <f t="shared" si="37"/>
        <v>ED</v>
      </c>
    </row>
    <row r="233" spans="1:25" x14ac:dyDescent="0.3">
      <c r="A233" t="s">
        <v>1600</v>
      </c>
      <c r="B233" s="4" t="s">
        <v>631</v>
      </c>
      <c r="C233" s="4">
        <v>0</v>
      </c>
      <c r="D233" s="4">
        <v>1415</v>
      </c>
      <c r="E233" s="4" t="s">
        <v>33</v>
      </c>
      <c r="F233" s="4">
        <v>0</v>
      </c>
      <c r="G233" s="4">
        <v>1409</v>
      </c>
      <c r="H233" s="4">
        <v>26</v>
      </c>
      <c r="I233" s="4">
        <v>660</v>
      </c>
      <c r="J233" s="4">
        <v>705</v>
      </c>
      <c r="K233" s="4">
        <v>11</v>
      </c>
      <c r="L233" s="4">
        <v>7</v>
      </c>
      <c r="M233">
        <f t="shared" si="29"/>
        <v>0.46841731724627395</v>
      </c>
      <c r="N233">
        <f t="shared" si="30"/>
        <v>0.50035486160397447</v>
      </c>
      <c r="O233">
        <f t="shared" si="31"/>
        <v>7.806955287437899E-3</v>
      </c>
      <c r="P233">
        <f t="shared" si="32"/>
        <v>1.8452803406671398E-2</v>
      </c>
      <c r="Q233">
        <f t="shared" si="33"/>
        <v>0.26923076923076922</v>
      </c>
      <c r="R233">
        <f t="shared" si="34"/>
        <v>0.50035486160397447</v>
      </c>
      <c r="U233" t="str">
        <f t="shared" si="35"/>
        <v/>
      </c>
      <c r="X233">
        <f t="shared" si="36"/>
        <v>19</v>
      </c>
      <c r="Y233" t="str">
        <f t="shared" si="37"/>
        <v>ABS</v>
      </c>
    </row>
    <row r="234" spans="1:25" x14ac:dyDescent="0.3">
      <c r="A234" t="s">
        <v>1601</v>
      </c>
      <c r="B234" s="4" t="s">
        <v>639</v>
      </c>
      <c r="C234" s="4">
        <v>0</v>
      </c>
      <c r="D234" s="4">
        <v>380</v>
      </c>
      <c r="E234" s="4" t="s">
        <v>33</v>
      </c>
      <c r="F234" s="4">
        <v>0</v>
      </c>
      <c r="G234" s="4">
        <v>377</v>
      </c>
      <c r="H234" s="4">
        <v>19</v>
      </c>
      <c r="I234" s="4">
        <v>179</v>
      </c>
      <c r="J234" s="4">
        <v>168</v>
      </c>
      <c r="K234" s="4">
        <v>5</v>
      </c>
      <c r="L234" s="4">
        <v>6</v>
      </c>
      <c r="M234">
        <f t="shared" si="29"/>
        <v>0.47480106100795755</v>
      </c>
      <c r="N234">
        <f t="shared" si="30"/>
        <v>0.44562334217506633</v>
      </c>
      <c r="O234">
        <f t="shared" si="31"/>
        <v>1.3262599469496022E-2</v>
      </c>
      <c r="P234">
        <f t="shared" si="32"/>
        <v>5.0397877984084884E-2</v>
      </c>
      <c r="Q234">
        <f t="shared" si="33"/>
        <v>0.31578947368421051</v>
      </c>
      <c r="R234">
        <f t="shared" si="34"/>
        <v>2.4748010610079576</v>
      </c>
      <c r="U234" t="str">
        <f t="shared" si="35"/>
        <v/>
      </c>
      <c r="X234">
        <f t="shared" si="36"/>
        <v>19</v>
      </c>
      <c r="Y234" t="str">
        <f t="shared" si="37"/>
        <v>QUE</v>
      </c>
    </row>
    <row r="235" spans="1:25" x14ac:dyDescent="0.3">
      <c r="A235" t="s">
        <v>1602</v>
      </c>
      <c r="B235" s="4" t="s">
        <v>640</v>
      </c>
      <c r="C235" s="4">
        <v>0</v>
      </c>
      <c r="D235" s="4">
        <v>694</v>
      </c>
      <c r="E235" s="4" t="s">
        <v>33</v>
      </c>
      <c r="F235" s="4">
        <v>0</v>
      </c>
      <c r="G235" s="4">
        <v>693</v>
      </c>
      <c r="H235" s="4">
        <v>5</v>
      </c>
      <c r="I235" s="4">
        <v>415</v>
      </c>
      <c r="J235" s="4">
        <v>263</v>
      </c>
      <c r="K235" s="4">
        <v>9</v>
      </c>
      <c r="L235" s="4">
        <v>1</v>
      </c>
      <c r="M235">
        <f t="shared" si="29"/>
        <v>0.59884559884559885</v>
      </c>
      <c r="N235">
        <f t="shared" si="30"/>
        <v>0.37950937950937952</v>
      </c>
      <c r="O235">
        <f t="shared" si="31"/>
        <v>1.2987012987012988E-2</v>
      </c>
      <c r="P235">
        <f t="shared" si="32"/>
        <v>7.215007215007215E-3</v>
      </c>
      <c r="Q235">
        <f t="shared" si="33"/>
        <v>0.2</v>
      </c>
      <c r="R235">
        <f t="shared" si="34"/>
        <v>2.5988455988455987</v>
      </c>
      <c r="U235" t="str">
        <f t="shared" si="35"/>
        <v/>
      </c>
      <c r="X235">
        <f t="shared" si="36"/>
        <v>19</v>
      </c>
      <c r="Y235" t="str">
        <f t="shared" si="37"/>
        <v>EV</v>
      </c>
    </row>
    <row r="236" spans="1:25" x14ac:dyDescent="0.3">
      <c r="A236">
        <v>19</v>
      </c>
      <c r="B236" s="4" t="s">
        <v>649</v>
      </c>
      <c r="C236" s="4">
        <v>13051</v>
      </c>
      <c r="D236" s="4">
        <v>8310</v>
      </c>
      <c r="E236" s="6">
        <v>0.63670000000000004</v>
      </c>
      <c r="F236" s="4">
        <v>13051</v>
      </c>
      <c r="G236" s="4">
        <v>8286</v>
      </c>
      <c r="H236" s="4">
        <v>179</v>
      </c>
      <c r="I236" s="4">
        <v>4126</v>
      </c>
      <c r="J236" s="4">
        <v>3855</v>
      </c>
      <c r="K236" s="4">
        <v>57</v>
      </c>
      <c r="L236" s="4">
        <v>69</v>
      </c>
      <c r="M236">
        <f t="shared" si="29"/>
        <v>0.4979483466087376</v>
      </c>
      <c r="N236">
        <f t="shared" si="30"/>
        <v>0.4652425778421434</v>
      </c>
      <c r="O236">
        <f t="shared" si="31"/>
        <v>6.8790731354091235E-3</v>
      </c>
      <c r="P236">
        <f t="shared" si="32"/>
        <v>2.1602703355056721E-2</v>
      </c>
      <c r="Q236">
        <f t="shared" si="33"/>
        <v>0.38547486033519551</v>
      </c>
      <c r="R236">
        <f t="shared" si="34"/>
        <v>2.4979483466087378</v>
      </c>
      <c r="U236">
        <f t="shared" si="35"/>
        <v>19</v>
      </c>
      <c r="X236">
        <f t="shared" si="36"/>
        <v>19</v>
      </c>
      <c r="Y236" t="str">
        <f t="shared" si="37"/>
        <v>TOT</v>
      </c>
    </row>
    <row r="237" spans="1:25" x14ac:dyDescent="0.3">
      <c r="B237" s="4"/>
      <c r="M237" t="str">
        <f t="shared" si="29"/>
        <v/>
      </c>
      <c r="N237" t="str">
        <f t="shared" si="30"/>
        <v/>
      </c>
      <c r="O237" t="str">
        <f t="shared" si="31"/>
        <v/>
      </c>
      <c r="P237" t="str">
        <f t="shared" si="32"/>
        <v/>
      </c>
      <c r="Q237" t="str">
        <f t="shared" si="33"/>
        <v/>
      </c>
      <c r="R237" t="str">
        <f t="shared" si="34"/>
        <v/>
      </c>
      <c r="U237" t="str">
        <f t="shared" si="35"/>
        <v/>
      </c>
      <c r="X237" t="str">
        <f t="shared" si="36"/>
        <v/>
      </c>
      <c r="Y237" t="str">
        <f t="shared" si="37"/>
        <v/>
      </c>
    </row>
    <row r="238" spans="1:25" x14ac:dyDescent="0.3">
      <c r="A238" t="s">
        <v>665</v>
      </c>
      <c r="B238" s="4" t="s">
        <v>651</v>
      </c>
      <c r="C238" s="4">
        <v>2168</v>
      </c>
      <c r="D238" s="4">
        <v>921</v>
      </c>
      <c r="E238" s="6">
        <v>0.42480000000000001</v>
      </c>
      <c r="F238" s="4">
        <v>2168</v>
      </c>
      <c r="G238" s="4">
        <v>919</v>
      </c>
      <c r="H238" s="4">
        <v>20</v>
      </c>
      <c r="I238" s="4">
        <v>332</v>
      </c>
      <c r="J238" s="4">
        <v>551</v>
      </c>
      <c r="K238" s="4">
        <v>8</v>
      </c>
      <c r="L238" s="4">
        <v>8</v>
      </c>
      <c r="M238">
        <f t="shared" si="29"/>
        <v>0.36126224156692055</v>
      </c>
      <c r="N238">
        <f t="shared" si="30"/>
        <v>0.5995647442872688</v>
      </c>
      <c r="O238">
        <f t="shared" si="31"/>
        <v>8.7051142546245922E-3</v>
      </c>
      <c r="P238">
        <f t="shared" si="32"/>
        <v>2.176278563656148E-2</v>
      </c>
      <c r="Q238">
        <f t="shared" si="33"/>
        <v>0.4</v>
      </c>
      <c r="R238">
        <f t="shared" si="34"/>
        <v>0.5995647442872688</v>
      </c>
      <c r="U238" t="str">
        <f t="shared" si="35"/>
        <v>20-640</v>
      </c>
      <c r="V238" t="s">
        <v>1697</v>
      </c>
      <c r="X238">
        <f t="shared" si="36"/>
        <v>20</v>
      </c>
      <c r="Y238" t="str">
        <f t="shared" si="37"/>
        <v>ED</v>
      </c>
    </row>
    <row r="239" spans="1:25" x14ac:dyDescent="0.3">
      <c r="A239" t="s">
        <v>666</v>
      </c>
      <c r="B239" s="4" t="s">
        <v>661</v>
      </c>
      <c r="C239" s="4">
        <v>2643</v>
      </c>
      <c r="D239" s="4">
        <v>1314</v>
      </c>
      <c r="E239" s="6">
        <v>0.49719999999999998</v>
      </c>
      <c r="F239" s="4">
        <v>2643</v>
      </c>
      <c r="G239" s="4">
        <v>1312</v>
      </c>
      <c r="H239" s="4">
        <v>21</v>
      </c>
      <c r="I239" s="4">
        <v>424</v>
      </c>
      <c r="J239" s="4">
        <v>836</v>
      </c>
      <c r="K239" s="4">
        <v>13</v>
      </c>
      <c r="L239" s="4">
        <v>18</v>
      </c>
      <c r="M239">
        <f t="shared" si="29"/>
        <v>0.32317073170731708</v>
      </c>
      <c r="N239">
        <f t="shared" si="30"/>
        <v>0.63719512195121952</v>
      </c>
      <c r="O239">
        <f t="shared" si="31"/>
        <v>9.9085365853658538E-3</v>
      </c>
      <c r="P239">
        <f t="shared" si="32"/>
        <v>1.600609756097561E-2</v>
      </c>
      <c r="Q239">
        <f t="shared" si="33"/>
        <v>0.8571428571428571</v>
      </c>
      <c r="R239">
        <f t="shared" si="34"/>
        <v>0.63719512195121952</v>
      </c>
      <c r="U239" t="str">
        <f t="shared" si="35"/>
        <v>20-645</v>
      </c>
      <c r="V239" t="s">
        <v>1697</v>
      </c>
      <c r="X239">
        <f t="shared" si="36"/>
        <v>20</v>
      </c>
      <c r="Y239" t="str">
        <f t="shared" si="37"/>
        <v>ED</v>
      </c>
    </row>
    <row r="240" spans="1:25" x14ac:dyDescent="0.3">
      <c r="A240" t="s">
        <v>667</v>
      </c>
      <c r="B240" s="4" t="s">
        <v>653</v>
      </c>
      <c r="C240" s="4">
        <v>1492</v>
      </c>
      <c r="D240" s="4">
        <v>629</v>
      </c>
      <c r="E240" s="6">
        <v>0.42159999999999997</v>
      </c>
      <c r="F240" s="4">
        <v>1492</v>
      </c>
      <c r="G240" s="4">
        <v>629</v>
      </c>
      <c r="H240" s="4">
        <v>13</v>
      </c>
      <c r="I240" s="4">
        <v>277</v>
      </c>
      <c r="J240" s="4">
        <v>326</v>
      </c>
      <c r="K240" s="4">
        <v>3</v>
      </c>
      <c r="L240" s="4">
        <v>10</v>
      </c>
      <c r="M240">
        <f t="shared" si="29"/>
        <v>0.44038155802861684</v>
      </c>
      <c r="N240">
        <f t="shared" si="30"/>
        <v>0.51828298887122415</v>
      </c>
      <c r="O240">
        <f t="shared" si="31"/>
        <v>4.7694753577106515E-3</v>
      </c>
      <c r="P240">
        <f t="shared" si="32"/>
        <v>2.066772655007949E-2</v>
      </c>
      <c r="Q240">
        <f t="shared" si="33"/>
        <v>0.76923076923076927</v>
      </c>
      <c r="R240">
        <f t="shared" si="34"/>
        <v>0.51828298887122415</v>
      </c>
      <c r="U240" t="str">
        <f t="shared" si="35"/>
        <v>20-650</v>
      </c>
      <c r="V240" t="s">
        <v>1697</v>
      </c>
      <c r="X240">
        <f t="shared" si="36"/>
        <v>20</v>
      </c>
      <c r="Y240" t="str">
        <f t="shared" si="37"/>
        <v>ED</v>
      </c>
    </row>
    <row r="241" spans="1:25" x14ac:dyDescent="0.3">
      <c r="A241" t="s">
        <v>668</v>
      </c>
      <c r="B241" s="4" t="s">
        <v>654</v>
      </c>
      <c r="C241" s="4">
        <v>1648</v>
      </c>
      <c r="D241" s="4">
        <v>660</v>
      </c>
      <c r="E241" s="6">
        <v>0.40050000000000002</v>
      </c>
      <c r="F241" s="4">
        <v>1648</v>
      </c>
      <c r="G241" s="4">
        <v>659</v>
      </c>
      <c r="H241" s="4">
        <v>14</v>
      </c>
      <c r="I241" s="4">
        <v>263</v>
      </c>
      <c r="J241" s="4">
        <v>368</v>
      </c>
      <c r="K241" s="4">
        <v>5</v>
      </c>
      <c r="L241" s="4">
        <v>9</v>
      </c>
      <c r="M241">
        <f t="shared" si="29"/>
        <v>0.39908952959028832</v>
      </c>
      <c r="N241">
        <f t="shared" si="30"/>
        <v>0.55842185128983313</v>
      </c>
      <c r="O241">
        <f t="shared" si="31"/>
        <v>7.5872534142640367E-3</v>
      </c>
      <c r="P241">
        <f t="shared" si="32"/>
        <v>2.1244309559939303E-2</v>
      </c>
      <c r="Q241">
        <f t="shared" si="33"/>
        <v>0.6428571428571429</v>
      </c>
      <c r="R241">
        <f t="shared" si="34"/>
        <v>0.55842185128983313</v>
      </c>
      <c r="U241" t="str">
        <f t="shared" si="35"/>
        <v>20-655</v>
      </c>
      <c r="V241" t="s">
        <v>1697</v>
      </c>
      <c r="X241">
        <f t="shared" si="36"/>
        <v>20</v>
      </c>
      <c r="Y241" t="str">
        <f t="shared" si="37"/>
        <v>ED</v>
      </c>
    </row>
    <row r="242" spans="1:25" x14ac:dyDescent="0.3">
      <c r="A242" t="s">
        <v>669</v>
      </c>
      <c r="B242" s="4" t="s">
        <v>655</v>
      </c>
      <c r="C242" s="4">
        <v>2259</v>
      </c>
      <c r="D242" s="4">
        <v>1080</v>
      </c>
      <c r="E242" s="6">
        <v>0.47810000000000002</v>
      </c>
      <c r="F242" s="4">
        <v>2259</v>
      </c>
      <c r="G242" s="4">
        <v>1074</v>
      </c>
      <c r="H242" s="4">
        <v>40</v>
      </c>
      <c r="I242" s="4">
        <v>427</v>
      </c>
      <c r="J242" s="4">
        <v>585</v>
      </c>
      <c r="K242" s="4">
        <v>8</v>
      </c>
      <c r="L242" s="4">
        <v>14</v>
      </c>
      <c r="M242">
        <f t="shared" si="29"/>
        <v>0.39757914338919925</v>
      </c>
      <c r="N242">
        <f t="shared" si="30"/>
        <v>0.54469273743016755</v>
      </c>
      <c r="O242">
        <f t="shared" si="31"/>
        <v>7.4487895716945996E-3</v>
      </c>
      <c r="P242">
        <f t="shared" si="32"/>
        <v>3.7243947858473E-2</v>
      </c>
      <c r="Q242">
        <f t="shared" si="33"/>
        <v>0.35</v>
      </c>
      <c r="R242">
        <f t="shared" si="34"/>
        <v>0.54469273743016755</v>
      </c>
      <c r="U242" t="str">
        <f t="shared" si="35"/>
        <v>20-660</v>
      </c>
      <c r="V242" t="s">
        <v>1697</v>
      </c>
      <c r="X242">
        <f t="shared" si="36"/>
        <v>20</v>
      </c>
      <c r="Y242" t="str">
        <f t="shared" si="37"/>
        <v>ED</v>
      </c>
    </row>
    <row r="243" spans="1:25" x14ac:dyDescent="0.3">
      <c r="A243" t="s">
        <v>670</v>
      </c>
      <c r="B243" s="4" t="s">
        <v>656</v>
      </c>
      <c r="C243" s="4">
        <v>1657</v>
      </c>
      <c r="D243" s="4">
        <v>809</v>
      </c>
      <c r="E243" s="6">
        <v>0.48820000000000002</v>
      </c>
      <c r="F243" s="4">
        <v>1657</v>
      </c>
      <c r="G243" s="4">
        <v>805</v>
      </c>
      <c r="H243" s="4">
        <v>20</v>
      </c>
      <c r="I243" s="4">
        <v>303</v>
      </c>
      <c r="J243" s="4">
        <v>457</v>
      </c>
      <c r="K243" s="4">
        <v>13</v>
      </c>
      <c r="L243" s="4">
        <v>12</v>
      </c>
      <c r="M243">
        <f t="shared" si="29"/>
        <v>0.37639751552795031</v>
      </c>
      <c r="N243">
        <f t="shared" si="30"/>
        <v>0.56770186335403727</v>
      </c>
      <c r="O243">
        <f t="shared" si="31"/>
        <v>1.6149068322981366E-2</v>
      </c>
      <c r="P243">
        <f t="shared" si="32"/>
        <v>2.4844720496894408E-2</v>
      </c>
      <c r="Q243">
        <f t="shared" si="33"/>
        <v>0.6</v>
      </c>
      <c r="R243">
        <f t="shared" si="34"/>
        <v>0.56770186335403727</v>
      </c>
      <c r="U243" t="str">
        <f t="shared" si="35"/>
        <v>20-665</v>
      </c>
      <c r="V243" t="s">
        <v>1697</v>
      </c>
      <c r="X243">
        <f t="shared" si="36"/>
        <v>20</v>
      </c>
      <c r="Y243" t="str">
        <f t="shared" si="37"/>
        <v>ED</v>
      </c>
    </row>
    <row r="244" spans="1:25" x14ac:dyDescent="0.3">
      <c r="A244" t="s">
        <v>671</v>
      </c>
      <c r="B244" s="4" t="s">
        <v>657</v>
      </c>
      <c r="C244" s="4">
        <v>739</v>
      </c>
      <c r="D244" s="4">
        <v>354</v>
      </c>
      <c r="E244" s="6">
        <v>0.47899999999999998</v>
      </c>
      <c r="F244" s="4">
        <v>739</v>
      </c>
      <c r="G244" s="4">
        <v>354</v>
      </c>
      <c r="H244" s="4">
        <v>11</v>
      </c>
      <c r="I244" s="4">
        <v>147</v>
      </c>
      <c r="J244" s="4">
        <v>192</v>
      </c>
      <c r="K244" s="4">
        <v>2</v>
      </c>
      <c r="L244" s="4">
        <v>2</v>
      </c>
      <c r="M244">
        <f t="shared" si="29"/>
        <v>0.4152542372881356</v>
      </c>
      <c r="N244">
        <f t="shared" si="30"/>
        <v>0.5423728813559322</v>
      </c>
      <c r="O244">
        <f t="shared" si="31"/>
        <v>5.6497175141242938E-3</v>
      </c>
      <c r="P244">
        <f t="shared" si="32"/>
        <v>3.1073446327683617E-2</v>
      </c>
      <c r="Q244">
        <f t="shared" si="33"/>
        <v>0.18181818181818182</v>
      </c>
      <c r="R244">
        <f t="shared" si="34"/>
        <v>0.5423728813559322</v>
      </c>
      <c r="U244" t="str">
        <f t="shared" si="35"/>
        <v>20-670</v>
      </c>
      <c r="V244" t="s">
        <v>1697</v>
      </c>
      <c r="X244">
        <f t="shared" si="36"/>
        <v>20</v>
      </c>
      <c r="Y244" t="str">
        <f t="shared" si="37"/>
        <v>ED</v>
      </c>
    </row>
    <row r="245" spans="1:25" x14ac:dyDescent="0.3">
      <c r="A245" t="s">
        <v>1600</v>
      </c>
      <c r="B245" s="4" t="s">
        <v>658</v>
      </c>
      <c r="C245" s="4">
        <v>0</v>
      </c>
      <c r="D245" s="4">
        <v>1237</v>
      </c>
      <c r="E245" s="4" t="s">
        <v>33</v>
      </c>
      <c r="F245" s="4">
        <v>0</v>
      </c>
      <c r="G245" s="4">
        <v>1233</v>
      </c>
      <c r="H245" s="4">
        <v>25</v>
      </c>
      <c r="I245" s="4">
        <v>462</v>
      </c>
      <c r="J245" s="4">
        <v>732</v>
      </c>
      <c r="K245" s="4">
        <v>7</v>
      </c>
      <c r="L245" s="4">
        <v>7</v>
      </c>
      <c r="M245">
        <f t="shared" si="29"/>
        <v>0.37469586374695862</v>
      </c>
      <c r="N245">
        <f t="shared" si="30"/>
        <v>0.59367396593673971</v>
      </c>
      <c r="O245">
        <f t="shared" si="31"/>
        <v>5.6772100567721003E-3</v>
      </c>
      <c r="P245">
        <f t="shared" si="32"/>
        <v>2.02757502027575E-2</v>
      </c>
      <c r="Q245">
        <f t="shared" si="33"/>
        <v>0.28000000000000003</v>
      </c>
      <c r="R245">
        <f t="shared" si="34"/>
        <v>0.59367396593673971</v>
      </c>
      <c r="U245" t="str">
        <f t="shared" si="35"/>
        <v/>
      </c>
      <c r="X245">
        <f t="shared" si="36"/>
        <v>20</v>
      </c>
      <c r="Y245" t="str">
        <f t="shared" si="37"/>
        <v>ABS</v>
      </c>
    </row>
    <row r="246" spans="1:25" x14ac:dyDescent="0.3">
      <c r="A246" t="s">
        <v>1601</v>
      </c>
      <c r="B246" s="4" t="s">
        <v>662</v>
      </c>
      <c r="C246" s="4">
        <v>0</v>
      </c>
      <c r="D246" s="4">
        <v>391</v>
      </c>
      <c r="E246" s="4" t="s">
        <v>33</v>
      </c>
      <c r="F246" s="4">
        <v>0</v>
      </c>
      <c r="G246" s="4">
        <v>390</v>
      </c>
      <c r="H246" s="4">
        <v>11</v>
      </c>
      <c r="I246" s="4">
        <v>177</v>
      </c>
      <c r="J246" s="4">
        <v>193</v>
      </c>
      <c r="K246" s="4">
        <v>5</v>
      </c>
      <c r="L246" s="4">
        <v>4</v>
      </c>
      <c r="M246">
        <f t="shared" si="29"/>
        <v>0.45384615384615384</v>
      </c>
      <c r="N246">
        <f t="shared" si="30"/>
        <v>0.49487179487179489</v>
      </c>
      <c r="O246">
        <f t="shared" si="31"/>
        <v>1.282051282051282E-2</v>
      </c>
      <c r="P246">
        <f t="shared" si="32"/>
        <v>2.8205128205128206E-2</v>
      </c>
      <c r="Q246">
        <f t="shared" si="33"/>
        <v>0.36363636363636365</v>
      </c>
      <c r="R246">
        <f t="shared" si="34"/>
        <v>0.49487179487179489</v>
      </c>
      <c r="U246" t="str">
        <f t="shared" si="35"/>
        <v/>
      </c>
      <c r="X246">
        <f t="shared" si="36"/>
        <v>20</v>
      </c>
      <c r="Y246" t="str">
        <f t="shared" si="37"/>
        <v>QUE</v>
      </c>
    </row>
    <row r="247" spans="1:25" x14ac:dyDescent="0.3">
      <c r="A247" t="s">
        <v>1602</v>
      </c>
      <c r="B247" s="4" t="s">
        <v>663</v>
      </c>
      <c r="C247" s="4">
        <v>0</v>
      </c>
      <c r="D247" s="4">
        <v>591</v>
      </c>
      <c r="E247" s="4" t="s">
        <v>33</v>
      </c>
      <c r="F247" s="4">
        <v>0</v>
      </c>
      <c r="G247" s="4">
        <v>589</v>
      </c>
      <c r="H247" s="4">
        <v>9</v>
      </c>
      <c r="I247" s="4">
        <v>269</v>
      </c>
      <c r="J247" s="4">
        <v>304</v>
      </c>
      <c r="K247" s="4">
        <v>2</v>
      </c>
      <c r="L247" s="4">
        <v>5</v>
      </c>
      <c r="M247">
        <f t="shared" si="29"/>
        <v>0.45670628183361628</v>
      </c>
      <c r="N247">
        <f t="shared" si="30"/>
        <v>0.5161290322580645</v>
      </c>
      <c r="O247">
        <f t="shared" si="31"/>
        <v>3.3955857385398981E-3</v>
      </c>
      <c r="P247">
        <f t="shared" si="32"/>
        <v>1.5280135823429542E-2</v>
      </c>
      <c r="Q247">
        <f t="shared" si="33"/>
        <v>0.55555555555555558</v>
      </c>
      <c r="R247">
        <f t="shared" si="34"/>
        <v>0.5161290322580645</v>
      </c>
      <c r="U247" t="str">
        <f t="shared" si="35"/>
        <v/>
      </c>
      <c r="X247">
        <f t="shared" si="36"/>
        <v>20</v>
      </c>
      <c r="Y247" t="str">
        <f t="shared" si="37"/>
        <v>EV</v>
      </c>
    </row>
    <row r="248" spans="1:25" x14ac:dyDescent="0.3">
      <c r="A248">
        <v>20</v>
      </c>
      <c r="B248" s="4" t="s">
        <v>664</v>
      </c>
      <c r="C248" s="4">
        <v>12606</v>
      </c>
      <c r="D248" s="4">
        <v>7986</v>
      </c>
      <c r="E248" s="6">
        <v>0.63349999999999995</v>
      </c>
      <c r="F248" s="4">
        <v>12606</v>
      </c>
      <c r="G248" s="4">
        <v>7964</v>
      </c>
      <c r="H248" s="4">
        <v>184</v>
      </c>
      <c r="I248" s="4">
        <v>3081</v>
      </c>
      <c r="J248" s="4">
        <v>4544</v>
      </c>
      <c r="K248" s="4">
        <v>66</v>
      </c>
      <c r="L248" s="4">
        <v>89</v>
      </c>
      <c r="M248">
        <f t="shared" si="29"/>
        <v>0.38686589653440484</v>
      </c>
      <c r="N248">
        <f t="shared" si="30"/>
        <v>0.57056755399296832</v>
      </c>
      <c r="O248">
        <f t="shared" si="31"/>
        <v>8.2872928176795577E-3</v>
      </c>
      <c r="P248">
        <f t="shared" si="32"/>
        <v>2.3103967855349072E-2</v>
      </c>
      <c r="Q248">
        <f t="shared" si="33"/>
        <v>0.48369565217391303</v>
      </c>
      <c r="R248">
        <f t="shared" si="34"/>
        <v>0.57056755399296832</v>
      </c>
      <c r="U248">
        <f t="shared" si="35"/>
        <v>20</v>
      </c>
      <c r="X248">
        <f t="shared" si="36"/>
        <v>20</v>
      </c>
      <c r="Y248" t="str">
        <f t="shared" si="37"/>
        <v>TOT</v>
      </c>
    </row>
    <row r="249" spans="1:25" x14ac:dyDescent="0.3">
      <c r="B249" s="4"/>
      <c r="M249" t="str">
        <f t="shared" si="29"/>
        <v/>
      </c>
      <c r="N249" t="str">
        <f t="shared" si="30"/>
        <v/>
      </c>
      <c r="O249" t="str">
        <f t="shared" si="31"/>
        <v/>
      </c>
      <c r="P249" t="str">
        <f t="shared" si="32"/>
        <v/>
      </c>
      <c r="Q249" t="str">
        <f t="shared" si="33"/>
        <v/>
      </c>
      <c r="R249" t="str">
        <f t="shared" si="34"/>
        <v/>
      </c>
      <c r="U249" t="str">
        <f t="shared" si="35"/>
        <v/>
      </c>
      <c r="X249" t="str">
        <f t="shared" si="36"/>
        <v/>
      </c>
      <c r="Y249" t="str">
        <f t="shared" si="37"/>
        <v/>
      </c>
    </row>
    <row r="250" spans="1:25" x14ac:dyDescent="0.3">
      <c r="A250" t="s">
        <v>690</v>
      </c>
      <c r="B250" s="4" t="s">
        <v>673</v>
      </c>
      <c r="C250" s="4">
        <v>1786</v>
      </c>
      <c r="D250" s="4">
        <v>860</v>
      </c>
      <c r="E250" s="6">
        <v>0.48149999999999998</v>
      </c>
      <c r="F250" s="4">
        <v>1786</v>
      </c>
      <c r="G250" s="4">
        <v>860</v>
      </c>
      <c r="H250" s="4">
        <v>24</v>
      </c>
      <c r="I250" s="4">
        <v>319</v>
      </c>
      <c r="J250" s="4">
        <v>501</v>
      </c>
      <c r="K250" s="4">
        <v>3</v>
      </c>
      <c r="L250" s="4">
        <v>13</v>
      </c>
      <c r="M250">
        <f t="shared" si="29"/>
        <v>0.37093023255813956</v>
      </c>
      <c r="N250">
        <f t="shared" si="30"/>
        <v>0.58255813953488367</v>
      </c>
      <c r="O250">
        <f t="shared" si="31"/>
        <v>3.4883720930232558E-3</v>
      </c>
      <c r="P250">
        <f t="shared" si="32"/>
        <v>2.7906976744186046E-2</v>
      </c>
      <c r="Q250">
        <f t="shared" si="33"/>
        <v>0.54166666666666663</v>
      </c>
      <c r="R250">
        <f t="shared" si="34"/>
        <v>0.58255813953488367</v>
      </c>
      <c r="U250" t="str">
        <f t="shared" si="35"/>
        <v>21-700</v>
      </c>
      <c r="V250" t="s">
        <v>1697</v>
      </c>
      <c r="X250">
        <f t="shared" si="36"/>
        <v>21</v>
      </c>
      <c r="Y250" t="str">
        <f t="shared" si="37"/>
        <v>ED</v>
      </c>
    </row>
    <row r="251" spans="1:25" x14ac:dyDescent="0.3">
      <c r="A251" t="s">
        <v>691</v>
      </c>
      <c r="B251" s="4" t="s">
        <v>674</v>
      </c>
      <c r="C251" s="4">
        <v>1590</v>
      </c>
      <c r="D251" s="4">
        <v>656</v>
      </c>
      <c r="E251" s="6">
        <v>0.41260000000000002</v>
      </c>
      <c r="F251" s="4">
        <v>1590</v>
      </c>
      <c r="G251" s="4">
        <v>654</v>
      </c>
      <c r="H251" s="4">
        <v>6</v>
      </c>
      <c r="I251" s="4">
        <v>245</v>
      </c>
      <c r="J251" s="4">
        <v>386</v>
      </c>
      <c r="K251" s="4">
        <v>8</v>
      </c>
      <c r="L251" s="4">
        <v>9</v>
      </c>
      <c r="M251">
        <f t="shared" si="29"/>
        <v>0.37461773700305812</v>
      </c>
      <c r="N251">
        <f t="shared" si="30"/>
        <v>0.59021406727828751</v>
      </c>
      <c r="O251">
        <f t="shared" si="31"/>
        <v>1.2232415902140673E-2</v>
      </c>
      <c r="P251">
        <f t="shared" si="32"/>
        <v>9.1743119266055051E-3</v>
      </c>
      <c r="Q251">
        <f t="shared" si="33"/>
        <v>1.5</v>
      </c>
      <c r="R251">
        <f t="shared" si="34"/>
        <v>0.59021406727828751</v>
      </c>
      <c r="U251" t="str">
        <f t="shared" si="35"/>
        <v>21-705</v>
      </c>
      <c r="V251" t="s">
        <v>1697</v>
      </c>
      <c r="X251">
        <f t="shared" si="36"/>
        <v>21</v>
      </c>
      <c r="Y251" t="str">
        <f t="shared" si="37"/>
        <v>ED</v>
      </c>
    </row>
    <row r="252" spans="1:25" x14ac:dyDescent="0.3">
      <c r="A252" t="s">
        <v>692</v>
      </c>
      <c r="B252" s="4" t="s">
        <v>686</v>
      </c>
      <c r="C252" s="4">
        <v>1943</v>
      </c>
      <c r="D252" s="4">
        <v>985</v>
      </c>
      <c r="E252" s="6">
        <v>0.50690000000000002</v>
      </c>
      <c r="F252" s="4">
        <v>1943</v>
      </c>
      <c r="G252" s="4">
        <v>982</v>
      </c>
      <c r="H252" s="4">
        <v>11</v>
      </c>
      <c r="I252" s="4">
        <v>327</v>
      </c>
      <c r="J252" s="4">
        <v>629</v>
      </c>
      <c r="K252" s="4">
        <v>3</v>
      </c>
      <c r="L252" s="4">
        <v>12</v>
      </c>
      <c r="M252">
        <f t="shared" si="29"/>
        <v>0.33299389002036661</v>
      </c>
      <c r="N252">
        <f t="shared" si="30"/>
        <v>0.64052953156822812</v>
      </c>
      <c r="O252">
        <f t="shared" si="31"/>
        <v>3.0549898167006109E-3</v>
      </c>
      <c r="P252">
        <f t="shared" si="32"/>
        <v>1.1201629327902239E-2</v>
      </c>
      <c r="Q252">
        <f t="shared" si="33"/>
        <v>1.0909090909090908</v>
      </c>
      <c r="R252">
        <f t="shared" si="34"/>
        <v>0.64052953156822812</v>
      </c>
      <c r="U252" t="str">
        <f t="shared" si="35"/>
        <v>21-710</v>
      </c>
      <c r="V252" t="s">
        <v>1697</v>
      </c>
      <c r="X252">
        <f t="shared" si="36"/>
        <v>21</v>
      </c>
      <c r="Y252" t="str">
        <f t="shared" si="37"/>
        <v>ED</v>
      </c>
    </row>
    <row r="253" spans="1:25" x14ac:dyDescent="0.3">
      <c r="A253" t="s">
        <v>693</v>
      </c>
      <c r="B253" s="4" t="s">
        <v>676</v>
      </c>
      <c r="C253" s="4">
        <v>1872</v>
      </c>
      <c r="D253" s="4">
        <v>796</v>
      </c>
      <c r="E253" s="6">
        <v>0.42520000000000002</v>
      </c>
      <c r="F253" s="4">
        <v>1872</v>
      </c>
      <c r="G253" s="4">
        <v>793</v>
      </c>
      <c r="H253" s="4">
        <v>13</v>
      </c>
      <c r="I253" s="4">
        <v>296</v>
      </c>
      <c r="J253" s="4">
        <v>478</v>
      </c>
      <c r="K253" s="4">
        <v>2</v>
      </c>
      <c r="L253" s="4">
        <v>4</v>
      </c>
      <c r="M253">
        <f t="shared" si="29"/>
        <v>0.37326607818411095</v>
      </c>
      <c r="N253">
        <f t="shared" si="30"/>
        <v>0.60277427490542246</v>
      </c>
      <c r="O253">
        <f t="shared" si="31"/>
        <v>2.5220680958385876E-3</v>
      </c>
      <c r="P253">
        <f t="shared" si="32"/>
        <v>1.6393442622950821E-2</v>
      </c>
      <c r="Q253">
        <f t="shared" si="33"/>
        <v>0.30769230769230771</v>
      </c>
      <c r="R253">
        <f t="shared" si="34"/>
        <v>0.60277427490542246</v>
      </c>
      <c r="U253" t="str">
        <f t="shared" si="35"/>
        <v>21-715</v>
      </c>
      <c r="V253" t="s">
        <v>1697</v>
      </c>
      <c r="X253">
        <f t="shared" si="36"/>
        <v>21</v>
      </c>
      <c r="Y253" t="str">
        <f t="shared" si="37"/>
        <v>ED</v>
      </c>
    </row>
    <row r="254" spans="1:25" x14ac:dyDescent="0.3">
      <c r="A254" t="s">
        <v>694</v>
      </c>
      <c r="B254" s="4" t="s">
        <v>677</v>
      </c>
      <c r="C254" s="4">
        <v>1664</v>
      </c>
      <c r="D254" s="4">
        <v>690</v>
      </c>
      <c r="E254" s="6">
        <v>0.41470000000000001</v>
      </c>
      <c r="F254" s="4">
        <v>1664</v>
      </c>
      <c r="G254" s="4">
        <v>690</v>
      </c>
      <c r="H254" s="4">
        <v>22</v>
      </c>
      <c r="I254" s="4">
        <v>263</v>
      </c>
      <c r="J254" s="4">
        <v>395</v>
      </c>
      <c r="K254" s="4">
        <v>4</v>
      </c>
      <c r="L254" s="4">
        <v>6</v>
      </c>
      <c r="M254">
        <f t="shared" si="29"/>
        <v>0.38115942028985506</v>
      </c>
      <c r="N254">
        <f t="shared" si="30"/>
        <v>0.57246376811594202</v>
      </c>
      <c r="O254">
        <f t="shared" si="31"/>
        <v>5.7971014492753624E-3</v>
      </c>
      <c r="P254">
        <f t="shared" si="32"/>
        <v>3.1884057971014491E-2</v>
      </c>
      <c r="Q254">
        <f t="shared" si="33"/>
        <v>0.27272727272727271</v>
      </c>
      <c r="R254">
        <f t="shared" si="34"/>
        <v>0.57246376811594202</v>
      </c>
      <c r="U254" t="str">
        <f t="shared" si="35"/>
        <v>21-720</v>
      </c>
      <c r="V254" t="s">
        <v>1697</v>
      </c>
      <c r="X254">
        <f t="shared" si="36"/>
        <v>21</v>
      </c>
      <c r="Y254" t="str">
        <f t="shared" si="37"/>
        <v>ED</v>
      </c>
    </row>
    <row r="255" spans="1:25" x14ac:dyDescent="0.3">
      <c r="A255" t="s">
        <v>695</v>
      </c>
      <c r="B255" s="4" t="s">
        <v>678</v>
      </c>
      <c r="C255" s="4">
        <v>1856</v>
      </c>
      <c r="D255" s="4">
        <v>1029</v>
      </c>
      <c r="E255" s="6">
        <v>0.5544</v>
      </c>
      <c r="F255" s="4">
        <v>1856</v>
      </c>
      <c r="G255" s="4">
        <v>1026</v>
      </c>
      <c r="H255" s="4">
        <v>21</v>
      </c>
      <c r="I255" s="4">
        <v>381</v>
      </c>
      <c r="J255" s="4">
        <v>613</v>
      </c>
      <c r="K255" s="4">
        <v>5</v>
      </c>
      <c r="L255" s="4">
        <v>6</v>
      </c>
      <c r="M255">
        <f t="shared" si="29"/>
        <v>0.37134502923976609</v>
      </c>
      <c r="N255">
        <f t="shared" si="30"/>
        <v>0.59746588693957114</v>
      </c>
      <c r="O255">
        <f t="shared" si="31"/>
        <v>4.8732943469785572E-3</v>
      </c>
      <c r="P255">
        <f t="shared" si="32"/>
        <v>2.046783625730994E-2</v>
      </c>
      <c r="Q255">
        <f t="shared" si="33"/>
        <v>0.2857142857142857</v>
      </c>
      <c r="R255">
        <f t="shared" si="34"/>
        <v>0.59746588693957114</v>
      </c>
      <c r="U255" t="str">
        <f t="shared" si="35"/>
        <v>21-725</v>
      </c>
      <c r="V255" t="s">
        <v>1697</v>
      </c>
      <c r="X255">
        <f t="shared" si="36"/>
        <v>21</v>
      </c>
      <c r="Y255" t="str">
        <f t="shared" si="37"/>
        <v>ED</v>
      </c>
    </row>
    <row r="256" spans="1:25" x14ac:dyDescent="0.3">
      <c r="A256" t="s">
        <v>696</v>
      </c>
      <c r="B256" s="4" t="s">
        <v>679</v>
      </c>
      <c r="C256" s="4">
        <v>2680</v>
      </c>
      <c r="D256" s="4">
        <v>1266</v>
      </c>
      <c r="E256" s="6">
        <v>0.47239999999999999</v>
      </c>
      <c r="F256" s="4">
        <v>2680</v>
      </c>
      <c r="G256" s="4">
        <v>1264</v>
      </c>
      <c r="H256" s="4">
        <v>21</v>
      </c>
      <c r="I256" s="4">
        <v>460</v>
      </c>
      <c r="J256" s="4">
        <v>769</v>
      </c>
      <c r="K256" s="4">
        <v>8</v>
      </c>
      <c r="L256" s="4">
        <v>6</v>
      </c>
      <c r="M256">
        <f t="shared" si="29"/>
        <v>0.36392405063291139</v>
      </c>
      <c r="N256">
        <f t="shared" si="30"/>
        <v>0.60838607594936711</v>
      </c>
      <c r="O256">
        <f t="shared" si="31"/>
        <v>6.3291139240506328E-3</v>
      </c>
      <c r="P256">
        <f t="shared" si="32"/>
        <v>1.661392405063291E-2</v>
      </c>
      <c r="Q256">
        <f t="shared" si="33"/>
        <v>0.2857142857142857</v>
      </c>
      <c r="R256">
        <f t="shared" si="34"/>
        <v>0.60838607594936711</v>
      </c>
      <c r="U256" t="str">
        <f t="shared" si="35"/>
        <v>21-730</v>
      </c>
      <c r="V256" t="s">
        <v>1697</v>
      </c>
      <c r="X256">
        <f t="shared" si="36"/>
        <v>21</v>
      </c>
      <c r="Y256" t="str">
        <f t="shared" si="37"/>
        <v>ED</v>
      </c>
    </row>
    <row r="257" spans="1:25" x14ac:dyDescent="0.3">
      <c r="A257" t="s">
        <v>1600</v>
      </c>
      <c r="B257" s="4" t="s">
        <v>680</v>
      </c>
      <c r="C257" s="4">
        <v>0</v>
      </c>
      <c r="D257" s="4">
        <v>1374</v>
      </c>
      <c r="E257" s="4" t="s">
        <v>33</v>
      </c>
      <c r="F257" s="4">
        <v>0</v>
      </c>
      <c r="G257" s="4">
        <v>1372</v>
      </c>
      <c r="H257" s="4">
        <v>19</v>
      </c>
      <c r="I257" s="4">
        <v>541</v>
      </c>
      <c r="J257" s="4">
        <v>791</v>
      </c>
      <c r="K257" s="4">
        <v>9</v>
      </c>
      <c r="L257" s="4">
        <v>12</v>
      </c>
      <c r="M257">
        <f t="shared" si="29"/>
        <v>0.39431486880466471</v>
      </c>
      <c r="N257">
        <f t="shared" si="30"/>
        <v>0.57653061224489799</v>
      </c>
      <c r="O257">
        <f t="shared" si="31"/>
        <v>6.5597667638483967E-3</v>
      </c>
      <c r="P257">
        <f t="shared" si="32"/>
        <v>1.3848396501457727E-2</v>
      </c>
      <c r="Q257">
        <f t="shared" si="33"/>
        <v>0.63157894736842102</v>
      </c>
      <c r="R257">
        <f t="shared" si="34"/>
        <v>0.57653061224489799</v>
      </c>
      <c r="U257" t="str">
        <f t="shared" si="35"/>
        <v/>
      </c>
      <c r="X257">
        <f t="shared" si="36"/>
        <v>21</v>
      </c>
      <c r="Y257" t="str">
        <f t="shared" si="37"/>
        <v>ABS</v>
      </c>
    </row>
    <row r="258" spans="1:25" x14ac:dyDescent="0.3">
      <c r="A258" t="s">
        <v>1601</v>
      </c>
      <c r="B258" s="4" t="s">
        <v>687</v>
      </c>
      <c r="C258" s="4">
        <v>0</v>
      </c>
      <c r="D258" s="4">
        <v>401</v>
      </c>
      <c r="E258" s="4" t="s">
        <v>33</v>
      </c>
      <c r="F258" s="4">
        <v>0</v>
      </c>
      <c r="G258" s="4">
        <v>399</v>
      </c>
      <c r="H258" s="4">
        <v>9</v>
      </c>
      <c r="I258" s="4">
        <v>151</v>
      </c>
      <c r="J258" s="4">
        <v>229</v>
      </c>
      <c r="K258" s="4">
        <v>4</v>
      </c>
      <c r="L258" s="4">
        <v>6</v>
      </c>
      <c r="M258">
        <f t="shared" si="29"/>
        <v>0.37844611528822053</v>
      </c>
      <c r="N258">
        <f t="shared" si="30"/>
        <v>0.57393483709273185</v>
      </c>
      <c r="O258">
        <f t="shared" si="31"/>
        <v>1.0025062656641603E-2</v>
      </c>
      <c r="P258">
        <f t="shared" si="32"/>
        <v>2.2556390977443608E-2</v>
      </c>
      <c r="Q258">
        <f t="shared" si="33"/>
        <v>0.66666666666666663</v>
      </c>
      <c r="R258">
        <f t="shared" si="34"/>
        <v>0.57393483709273185</v>
      </c>
      <c r="U258" t="str">
        <f t="shared" si="35"/>
        <v/>
      </c>
      <c r="X258">
        <f t="shared" si="36"/>
        <v>21</v>
      </c>
      <c r="Y258" t="str">
        <f t="shared" si="37"/>
        <v>QUE</v>
      </c>
    </row>
    <row r="259" spans="1:25" x14ac:dyDescent="0.3">
      <c r="A259" t="s">
        <v>1602</v>
      </c>
      <c r="B259" s="4" t="s">
        <v>688</v>
      </c>
      <c r="C259" s="4">
        <v>0</v>
      </c>
      <c r="D259" s="4">
        <v>828</v>
      </c>
      <c r="E259" s="4" t="s">
        <v>33</v>
      </c>
      <c r="F259" s="4">
        <v>0</v>
      </c>
      <c r="G259" s="4">
        <v>826</v>
      </c>
      <c r="H259" s="4">
        <v>10</v>
      </c>
      <c r="I259" s="4">
        <v>333</v>
      </c>
      <c r="J259" s="4">
        <v>471</v>
      </c>
      <c r="K259" s="4">
        <v>6</v>
      </c>
      <c r="L259" s="4">
        <v>6</v>
      </c>
      <c r="M259">
        <f t="shared" ref="M259:M322" si="38">IF(G259="","",IF(G259=0,0,I259/G259))</f>
        <v>0.40314769975786924</v>
      </c>
      <c r="N259">
        <f t="shared" ref="N259:N322" si="39">IF(G259="","",IF(G259=0,0,J259/G259))</f>
        <v>0.57021791767554475</v>
      </c>
      <c r="O259">
        <f t="shared" ref="O259:O322" si="40">IF(G259="","",IF(G259=0,0,K259/G259))</f>
        <v>7.2639225181598066E-3</v>
      </c>
      <c r="P259">
        <f t="shared" ref="P259:P322" si="41">IF(G259="","",IF(G259=0,0,H259/G259))</f>
        <v>1.2106537530266344E-2</v>
      </c>
      <c r="Q259">
        <f t="shared" ref="Q259:Q322" si="42">IF(G259="","",IF(G259=0,0,L259/H259))</f>
        <v>0.6</v>
      </c>
      <c r="R259">
        <f t="shared" ref="R259:R322" si="43">IF(G259="","",IF(G259=0,10,IF(MAX(M259:P259)=LARGE(M259:P259,2),9,IF(N259=MAX(M259:P259),N259,IF(M259=MAX(M259:P259),M259+2,IF(O259=MAX(M259:P259),O259+1,IF(P259=MAX(M259:P259),P259+3,-1)))))))</f>
        <v>0.57021791767554475</v>
      </c>
      <c r="U259" t="str">
        <f t="shared" ref="U259:U322" si="44">IF(ISNUMBER(LEFT(A259,2)/1),A259,"")</f>
        <v/>
      </c>
      <c r="X259">
        <f t="shared" si="36"/>
        <v>21</v>
      </c>
      <c r="Y259" t="str">
        <f t="shared" si="37"/>
        <v>EV</v>
      </c>
    </row>
    <row r="260" spans="1:25" x14ac:dyDescent="0.3">
      <c r="A260">
        <v>21</v>
      </c>
      <c r="B260" s="4" t="s">
        <v>689</v>
      </c>
      <c r="C260" s="4">
        <v>13391</v>
      </c>
      <c r="D260" s="4">
        <v>8885</v>
      </c>
      <c r="E260" s="6">
        <v>0.66349999999999998</v>
      </c>
      <c r="F260" s="4">
        <v>13391</v>
      </c>
      <c r="G260" s="4">
        <v>8866</v>
      </c>
      <c r="H260" s="4">
        <v>156</v>
      </c>
      <c r="I260" s="4">
        <v>3316</v>
      </c>
      <c r="J260" s="4">
        <v>5262</v>
      </c>
      <c r="K260" s="4">
        <v>52</v>
      </c>
      <c r="L260" s="4">
        <v>80</v>
      </c>
      <c r="M260">
        <f t="shared" si="38"/>
        <v>0.37401308369050307</v>
      </c>
      <c r="N260">
        <f t="shared" si="39"/>
        <v>0.59350327092262578</v>
      </c>
      <c r="O260">
        <f t="shared" si="40"/>
        <v>5.8651026392961877E-3</v>
      </c>
      <c r="P260">
        <f t="shared" si="41"/>
        <v>1.7595307917888565E-2</v>
      </c>
      <c r="Q260">
        <f t="shared" si="42"/>
        <v>0.51282051282051277</v>
      </c>
      <c r="R260">
        <f t="shared" si="43"/>
        <v>0.59350327092262578</v>
      </c>
      <c r="U260">
        <f t="shared" si="44"/>
        <v>21</v>
      </c>
      <c r="X260">
        <f t="shared" si="36"/>
        <v>21</v>
      </c>
      <c r="Y260" t="str">
        <f t="shared" si="37"/>
        <v>TOT</v>
      </c>
    </row>
    <row r="261" spans="1:25" x14ac:dyDescent="0.3">
      <c r="B261" s="4"/>
      <c r="M261" t="str">
        <f t="shared" si="38"/>
        <v/>
      </c>
      <c r="N261" t="str">
        <f t="shared" si="39"/>
        <v/>
      </c>
      <c r="O261" t="str">
        <f t="shared" si="40"/>
        <v/>
      </c>
      <c r="P261" t="str">
        <f t="shared" si="41"/>
        <v/>
      </c>
      <c r="Q261" t="str">
        <f t="shared" si="42"/>
        <v/>
      </c>
      <c r="R261" t="str">
        <f t="shared" si="43"/>
        <v/>
      </c>
      <c r="U261" t="str">
        <f t="shared" si="44"/>
        <v/>
      </c>
      <c r="X261" t="str">
        <f t="shared" si="36"/>
        <v/>
      </c>
      <c r="Y261" t="str">
        <f t="shared" si="37"/>
        <v/>
      </c>
    </row>
    <row r="262" spans="1:25" x14ac:dyDescent="0.3">
      <c r="A262" t="s">
        <v>714</v>
      </c>
      <c r="B262" s="4" t="s">
        <v>710</v>
      </c>
      <c r="C262" s="4">
        <v>946</v>
      </c>
      <c r="D262" s="4">
        <v>405</v>
      </c>
      <c r="E262" s="6">
        <v>0.42809999999999998</v>
      </c>
      <c r="F262" s="4">
        <v>946</v>
      </c>
      <c r="G262" s="4">
        <v>405</v>
      </c>
      <c r="H262" s="4">
        <v>12</v>
      </c>
      <c r="I262" s="4">
        <v>184</v>
      </c>
      <c r="J262" s="4">
        <v>201</v>
      </c>
      <c r="K262" s="4">
        <v>2</v>
      </c>
      <c r="L262" s="4">
        <v>6</v>
      </c>
      <c r="M262">
        <f t="shared" si="38"/>
        <v>0.454320987654321</v>
      </c>
      <c r="N262">
        <f t="shared" si="39"/>
        <v>0.49629629629629629</v>
      </c>
      <c r="O262">
        <f t="shared" si="40"/>
        <v>4.9382716049382715E-3</v>
      </c>
      <c r="P262">
        <f t="shared" si="41"/>
        <v>2.9629629629629631E-2</v>
      </c>
      <c r="Q262">
        <f t="shared" si="42"/>
        <v>0.5</v>
      </c>
      <c r="R262">
        <f t="shared" si="43"/>
        <v>0.49629629629629629</v>
      </c>
      <c r="U262" t="str">
        <f t="shared" si="44"/>
        <v>22-735</v>
      </c>
      <c r="V262" t="s">
        <v>1697</v>
      </c>
      <c r="X262">
        <f t="shared" si="36"/>
        <v>22</v>
      </c>
      <c r="Y262" t="str">
        <f t="shared" si="37"/>
        <v>ED</v>
      </c>
    </row>
    <row r="263" spans="1:25" x14ac:dyDescent="0.3">
      <c r="A263" t="s">
        <v>715</v>
      </c>
      <c r="B263" s="4" t="s">
        <v>699</v>
      </c>
      <c r="C263" s="4">
        <v>1682</v>
      </c>
      <c r="D263" s="4">
        <v>658</v>
      </c>
      <c r="E263" s="6">
        <v>0.39119999999999999</v>
      </c>
      <c r="F263" s="4">
        <v>1682</v>
      </c>
      <c r="G263" s="4">
        <v>656</v>
      </c>
      <c r="H263" s="4">
        <v>12</v>
      </c>
      <c r="I263" s="4">
        <v>308</v>
      </c>
      <c r="J263" s="4">
        <v>326</v>
      </c>
      <c r="K263" s="4">
        <v>8</v>
      </c>
      <c r="L263" s="4">
        <v>2</v>
      </c>
      <c r="M263">
        <f t="shared" si="38"/>
        <v>0.46951219512195119</v>
      </c>
      <c r="N263">
        <f t="shared" si="39"/>
        <v>0.49695121951219512</v>
      </c>
      <c r="O263">
        <f t="shared" si="40"/>
        <v>1.2195121951219513E-2</v>
      </c>
      <c r="P263">
        <f t="shared" si="41"/>
        <v>1.8292682926829267E-2</v>
      </c>
      <c r="Q263">
        <f t="shared" si="42"/>
        <v>0.16666666666666666</v>
      </c>
      <c r="R263">
        <f t="shared" si="43"/>
        <v>0.49695121951219512</v>
      </c>
      <c r="U263" t="str">
        <f t="shared" si="44"/>
        <v>22-740</v>
      </c>
      <c r="V263" t="s">
        <v>1697</v>
      </c>
      <c r="X263">
        <f t="shared" si="36"/>
        <v>22</v>
      </c>
      <c r="Y263" t="str">
        <f t="shared" si="37"/>
        <v>ED</v>
      </c>
    </row>
    <row r="264" spans="1:25" x14ac:dyDescent="0.3">
      <c r="A264" t="s">
        <v>716</v>
      </c>
      <c r="B264" s="4" t="s">
        <v>700</v>
      </c>
      <c r="C264" s="4">
        <v>1240</v>
      </c>
      <c r="D264" s="4">
        <v>307</v>
      </c>
      <c r="E264" s="6">
        <v>0.24759999999999999</v>
      </c>
      <c r="F264" s="4">
        <v>1240</v>
      </c>
      <c r="G264" s="4">
        <v>307</v>
      </c>
      <c r="H264" s="4">
        <v>9</v>
      </c>
      <c r="I264" s="4">
        <v>128</v>
      </c>
      <c r="J264" s="4">
        <v>166</v>
      </c>
      <c r="K264" s="4">
        <v>0</v>
      </c>
      <c r="L264" s="4">
        <v>4</v>
      </c>
      <c r="M264">
        <f t="shared" si="38"/>
        <v>0.41693811074918569</v>
      </c>
      <c r="N264">
        <f t="shared" si="39"/>
        <v>0.54071661237785018</v>
      </c>
      <c r="O264">
        <f t="shared" si="40"/>
        <v>0</v>
      </c>
      <c r="P264">
        <f t="shared" si="41"/>
        <v>2.9315960912052116E-2</v>
      </c>
      <c r="Q264">
        <f t="shared" si="42"/>
        <v>0.44444444444444442</v>
      </c>
      <c r="R264">
        <f t="shared" si="43"/>
        <v>0.54071661237785018</v>
      </c>
      <c r="U264" t="str">
        <f t="shared" si="44"/>
        <v>22-745</v>
      </c>
      <c r="V264" t="s">
        <v>1697</v>
      </c>
      <c r="X264">
        <f t="shared" si="36"/>
        <v>22</v>
      </c>
      <c r="Y264" t="str">
        <f t="shared" si="37"/>
        <v>ED</v>
      </c>
    </row>
    <row r="265" spans="1:25" x14ac:dyDescent="0.3">
      <c r="A265" t="s">
        <v>717</v>
      </c>
      <c r="B265" s="4" t="s">
        <v>711</v>
      </c>
      <c r="C265" s="4">
        <v>1803</v>
      </c>
      <c r="D265" s="4">
        <v>724</v>
      </c>
      <c r="E265" s="6">
        <v>0.40160000000000001</v>
      </c>
      <c r="F265" s="4">
        <v>1803</v>
      </c>
      <c r="G265" s="4">
        <v>724</v>
      </c>
      <c r="H265" s="4">
        <v>22</v>
      </c>
      <c r="I265" s="4">
        <v>297</v>
      </c>
      <c r="J265" s="4">
        <v>393</v>
      </c>
      <c r="K265" s="4">
        <v>4</v>
      </c>
      <c r="L265" s="4">
        <v>8</v>
      </c>
      <c r="M265">
        <f t="shared" si="38"/>
        <v>0.4102209944751381</v>
      </c>
      <c r="N265">
        <f t="shared" si="39"/>
        <v>0.54281767955801108</v>
      </c>
      <c r="O265">
        <f t="shared" si="40"/>
        <v>5.5248618784530384E-3</v>
      </c>
      <c r="P265">
        <f t="shared" si="41"/>
        <v>3.0386740331491711E-2</v>
      </c>
      <c r="Q265">
        <f t="shared" si="42"/>
        <v>0.36363636363636365</v>
      </c>
      <c r="R265">
        <f t="shared" si="43"/>
        <v>0.54281767955801108</v>
      </c>
      <c r="U265" t="str">
        <f t="shared" si="44"/>
        <v>22-750</v>
      </c>
      <c r="V265" t="s">
        <v>1697</v>
      </c>
      <c r="X265">
        <f t="shared" si="36"/>
        <v>22</v>
      </c>
      <c r="Y265" t="str">
        <f t="shared" si="37"/>
        <v>ED</v>
      </c>
    </row>
    <row r="266" spans="1:25" x14ac:dyDescent="0.3">
      <c r="A266" t="s">
        <v>718</v>
      </c>
      <c r="B266" s="4" t="s">
        <v>703</v>
      </c>
      <c r="C266" s="4">
        <v>1384</v>
      </c>
      <c r="D266" s="4">
        <v>645</v>
      </c>
      <c r="E266" s="6">
        <v>0.46600000000000003</v>
      </c>
      <c r="F266" s="4">
        <v>1384</v>
      </c>
      <c r="G266" s="4">
        <v>645</v>
      </c>
      <c r="H266" s="4">
        <v>14</v>
      </c>
      <c r="I266" s="4">
        <v>271</v>
      </c>
      <c r="J266" s="4">
        <v>350</v>
      </c>
      <c r="K266" s="4">
        <v>4</v>
      </c>
      <c r="L266" s="4">
        <v>6</v>
      </c>
      <c r="M266">
        <f t="shared" si="38"/>
        <v>0.4201550387596899</v>
      </c>
      <c r="N266">
        <f t="shared" si="39"/>
        <v>0.54263565891472865</v>
      </c>
      <c r="O266">
        <f t="shared" si="40"/>
        <v>6.2015503875968991E-3</v>
      </c>
      <c r="P266">
        <f t="shared" si="41"/>
        <v>2.1705426356589147E-2</v>
      </c>
      <c r="Q266">
        <f t="shared" si="42"/>
        <v>0.42857142857142855</v>
      </c>
      <c r="R266">
        <f t="shared" si="43"/>
        <v>0.54263565891472865</v>
      </c>
      <c r="U266" t="str">
        <f t="shared" si="44"/>
        <v>22-755</v>
      </c>
      <c r="V266" t="s">
        <v>1697</v>
      </c>
      <c r="X266">
        <f t="shared" ref="X266:X329" si="45">IF(A266="","",IF(ISNUMBER(LEFT(U266,2)/1),LEFT(U266,2)/1,X265))</f>
        <v>22</v>
      </c>
      <c r="Y266" t="str">
        <f t="shared" si="37"/>
        <v>ED</v>
      </c>
    </row>
    <row r="267" spans="1:25" x14ac:dyDescent="0.3">
      <c r="A267" t="s">
        <v>719</v>
      </c>
      <c r="B267" s="4" t="s">
        <v>704</v>
      </c>
      <c r="C267" s="4">
        <v>1393</v>
      </c>
      <c r="D267" s="4">
        <v>495</v>
      </c>
      <c r="E267" s="6">
        <v>0.3553</v>
      </c>
      <c r="F267" s="4">
        <v>1393</v>
      </c>
      <c r="G267" s="4">
        <v>494</v>
      </c>
      <c r="H267" s="4">
        <v>9</v>
      </c>
      <c r="I267" s="4">
        <v>236</v>
      </c>
      <c r="J267" s="4">
        <v>240</v>
      </c>
      <c r="K267" s="4">
        <v>5</v>
      </c>
      <c r="L267" s="4">
        <v>4</v>
      </c>
      <c r="M267">
        <f t="shared" si="38"/>
        <v>0.47773279352226722</v>
      </c>
      <c r="N267">
        <f t="shared" si="39"/>
        <v>0.48582995951417002</v>
      </c>
      <c r="O267">
        <f t="shared" si="40"/>
        <v>1.0121457489878543E-2</v>
      </c>
      <c r="P267">
        <f t="shared" si="41"/>
        <v>1.8218623481781375E-2</v>
      </c>
      <c r="Q267">
        <f t="shared" si="42"/>
        <v>0.44444444444444442</v>
      </c>
      <c r="R267">
        <f t="shared" si="43"/>
        <v>0.48582995951417002</v>
      </c>
      <c r="U267" t="str">
        <f t="shared" si="44"/>
        <v>22-760</v>
      </c>
      <c r="V267" t="s">
        <v>1697</v>
      </c>
      <c r="X267">
        <f t="shared" si="45"/>
        <v>22</v>
      </c>
      <c r="Y267" t="str">
        <f t="shared" si="37"/>
        <v>ED</v>
      </c>
    </row>
    <row r="268" spans="1:25" x14ac:dyDescent="0.3">
      <c r="A268" t="s">
        <v>720</v>
      </c>
      <c r="B268" s="4" t="s">
        <v>705</v>
      </c>
      <c r="C268" s="4">
        <v>1735</v>
      </c>
      <c r="D268" s="4">
        <v>790</v>
      </c>
      <c r="E268" s="6">
        <v>0.45529999999999998</v>
      </c>
      <c r="F268" s="4">
        <v>1735</v>
      </c>
      <c r="G268" s="4">
        <v>784</v>
      </c>
      <c r="H268" s="4">
        <v>16</v>
      </c>
      <c r="I268" s="4">
        <v>327</v>
      </c>
      <c r="J268" s="4">
        <v>430</v>
      </c>
      <c r="K268" s="4">
        <v>5</v>
      </c>
      <c r="L268" s="4">
        <v>6</v>
      </c>
      <c r="M268">
        <f t="shared" si="38"/>
        <v>0.41709183673469385</v>
      </c>
      <c r="N268">
        <f t="shared" si="39"/>
        <v>0.54846938775510201</v>
      </c>
      <c r="O268">
        <f t="shared" si="40"/>
        <v>6.3775510204081634E-3</v>
      </c>
      <c r="P268">
        <f t="shared" si="41"/>
        <v>2.0408163265306121E-2</v>
      </c>
      <c r="Q268">
        <f t="shared" si="42"/>
        <v>0.375</v>
      </c>
      <c r="R268">
        <f t="shared" si="43"/>
        <v>0.54846938775510201</v>
      </c>
      <c r="U268" t="str">
        <f t="shared" si="44"/>
        <v>22-765</v>
      </c>
      <c r="V268" t="s">
        <v>1697</v>
      </c>
      <c r="X268">
        <f t="shared" si="45"/>
        <v>22</v>
      </c>
      <c r="Y268" t="str">
        <f t="shared" si="37"/>
        <v>ED</v>
      </c>
    </row>
    <row r="269" spans="1:25" x14ac:dyDescent="0.3">
      <c r="A269" t="s">
        <v>721</v>
      </c>
      <c r="B269" s="4" t="s">
        <v>706</v>
      </c>
      <c r="C269" s="4">
        <v>1462</v>
      </c>
      <c r="D269" s="4">
        <v>556</v>
      </c>
      <c r="E269" s="6">
        <v>0.38030000000000003</v>
      </c>
      <c r="F269" s="4">
        <v>1462</v>
      </c>
      <c r="G269" s="4">
        <v>553</v>
      </c>
      <c r="H269" s="4">
        <v>8</v>
      </c>
      <c r="I269" s="4">
        <v>237</v>
      </c>
      <c r="J269" s="4">
        <v>299</v>
      </c>
      <c r="K269" s="4">
        <v>4</v>
      </c>
      <c r="L269" s="4">
        <v>5</v>
      </c>
      <c r="M269">
        <f t="shared" si="38"/>
        <v>0.42857142857142855</v>
      </c>
      <c r="N269">
        <f t="shared" si="39"/>
        <v>0.54068716094032554</v>
      </c>
      <c r="O269">
        <f t="shared" si="40"/>
        <v>7.2332730560578659E-3</v>
      </c>
      <c r="P269">
        <f t="shared" si="41"/>
        <v>1.4466546112115732E-2</v>
      </c>
      <c r="Q269">
        <f t="shared" si="42"/>
        <v>0.625</v>
      </c>
      <c r="R269">
        <f t="shared" si="43"/>
        <v>0.54068716094032554</v>
      </c>
      <c r="U269" t="str">
        <f t="shared" si="44"/>
        <v>22-770</v>
      </c>
      <c r="V269" t="s">
        <v>1697</v>
      </c>
      <c r="X269">
        <f t="shared" si="45"/>
        <v>22</v>
      </c>
      <c r="Y269" t="str">
        <f t="shared" si="37"/>
        <v>ED</v>
      </c>
    </row>
    <row r="270" spans="1:25" x14ac:dyDescent="0.3">
      <c r="A270" t="s">
        <v>1600</v>
      </c>
      <c r="B270" s="4" t="s">
        <v>707</v>
      </c>
      <c r="C270" s="4">
        <v>0</v>
      </c>
      <c r="D270" s="4">
        <v>1083</v>
      </c>
      <c r="E270" s="4" t="s">
        <v>33</v>
      </c>
      <c r="F270" s="4">
        <v>0</v>
      </c>
      <c r="G270" s="4">
        <v>1078</v>
      </c>
      <c r="H270" s="4">
        <v>28</v>
      </c>
      <c r="I270" s="4">
        <v>424</v>
      </c>
      <c r="J270" s="4">
        <v>605</v>
      </c>
      <c r="K270" s="4">
        <v>11</v>
      </c>
      <c r="L270" s="4">
        <v>10</v>
      </c>
      <c r="M270">
        <f t="shared" si="38"/>
        <v>0.39332096474953615</v>
      </c>
      <c r="N270">
        <f t="shared" si="39"/>
        <v>0.56122448979591832</v>
      </c>
      <c r="O270">
        <f t="shared" si="40"/>
        <v>1.020408163265306E-2</v>
      </c>
      <c r="P270">
        <f t="shared" si="41"/>
        <v>2.5974025974025976E-2</v>
      </c>
      <c r="Q270">
        <f t="shared" si="42"/>
        <v>0.35714285714285715</v>
      </c>
      <c r="R270">
        <f t="shared" si="43"/>
        <v>0.56122448979591832</v>
      </c>
      <c r="U270" t="str">
        <f t="shared" si="44"/>
        <v/>
      </c>
      <c r="X270">
        <f t="shared" si="45"/>
        <v>22</v>
      </c>
      <c r="Y270" t="str">
        <f t="shared" ref="Y270:Y333" si="46">IF(A270="","",IF(RIGHT(B270,5)="Total","TOT",IF(ISNUMBER(LEFT(A270,2)/1),"ED",IF(A270="Absentee","ABS",IF(A270="Question","QUE",IF(A270="Early","EV","ERR"))))))</f>
        <v>ABS</v>
      </c>
    </row>
    <row r="271" spans="1:25" x14ac:dyDescent="0.3">
      <c r="A271" t="s">
        <v>1601</v>
      </c>
      <c r="B271" s="4" t="s">
        <v>712</v>
      </c>
      <c r="C271" s="4">
        <v>0</v>
      </c>
      <c r="D271" s="4">
        <v>398</v>
      </c>
      <c r="E271" s="4" t="s">
        <v>33</v>
      </c>
      <c r="F271" s="4">
        <v>0</v>
      </c>
      <c r="G271" s="4">
        <v>396</v>
      </c>
      <c r="H271" s="4">
        <v>8</v>
      </c>
      <c r="I271" s="4">
        <v>180</v>
      </c>
      <c r="J271" s="4">
        <v>199</v>
      </c>
      <c r="K271" s="4">
        <v>5</v>
      </c>
      <c r="L271" s="4">
        <v>4</v>
      </c>
      <c r="M271">
        <f t="shared" si="38"/>
        <v>0.45454545454545453</v>
      </c>
      <c r="N271">
        <f t="shared" si="39"/>
        <v>0.50252525252525249</v>
      </c>
      <c r="O271">
        <f t="shared" si="40"/>
        <v>1.2626262626262626E-2</v>
      </c>
      <c r="P271">
        <f t="shared" si="41"/>
        <v>2.0202020202020204E-2</v>
      </c>
      <c r="Q271">
        <f t="shared" si="42"/>
        <v>0.5</v>
      </c>
      <c r="R271">
        <f t="shared" si="43"/>
        <v>0.50252525252525249</v>
      </c>
      <c r="U271" t="str">
        <f t="shared" si="44"/>
        <v/>
      </c>
      <c r="X271">
        <f t="shared" si="45"/>
        <v>22</v>
      </c>
      <c r="Y271" t="str">
        <f t="shared" si="46"/>
        <v>QUE</v>
      </c>
    </row>
    <row r="272" spans="1:25" x14ac:dyDescent="0.3">
      <c r="A272" t="s">
        <v>1602</v>
      </c>
      <c r="B272" s="4" t="s">
        <v>713</v>
      </c>
      <c r="C272" s="4">
        <v>0</v>
      </c>
      <c r="D272" s="4">
        <v>514</v>
      </c>
      <c r="E272" s="4" t="s">
        <v>33</v>
      </c>
      <c r="F272" s="4">
        <v>0</v>
      </c>
      <c r="G272" s="4">
        <v>513</v>
      </c>
      <c r="H272" s="4">
        <v>5</v>
      </c>
      <c r="I272" s="4">
        <v>267</v>
      </c>
      <c r="J272" s="4">
        <v>236</v>
      </c>
      <c r="K272" s="4">
        <v>3</v>
      </c>
      <c r="L272" s="4">
        <v>2</v>
      </c>
      <c r="M272">
        <f t="shared" si="38"/>
        <v>0.52046783625730997</v>
      </c>
      <c r="N272">
        <f t="shared" si="39"/>
        <v>0.4600389863547758</v>
      </c>
      <c r="O272">
        <f t="shared" si="40"/>
        <v>5.8479532163742687E-3</v>
      </c>
      <c r="P272">
        <f t="shared" si="41"/>
        <v>9.7465886939571145E-3</v>
      </c>
      <c r="Q272">
        <f t="shared" si="42"/>
        <v>0.4</v>
      </c>
      <c r="R272">
        <f t="shared" si="43"/>
        <v>2.5204678362573101</v>
      </c>
      <c r="U272" t="str">
        <f t="shared" si="44"/>
        <v/>
      </c>
      <c r="X272">
        <f t="shared" si="45"/>
        <v>22</v>
      </c>
      <c r="Y272" t="str">
        <f t="shared" si="46"/>
        <v>EV</v>
      </c>
    </row>
    <row r="273" spans="1:25" x14ac:dyDescent="0.3">
      <c r="A273">
        <v>22</v>
      </c>
      <c r="B273" s="4" t="s">
        <v>722</v>
      </c>
      <c r="C273" s="4">
        <v>11645</v>
      </c>
      <c r="D273" s="4">
        <v>6575</v>
      </c>
      <c r="E273" s="6">
        <v>0.56459999999999999</v>
      </c>
      <c r="F273" s="4">
        <v>11645</v>
      </c>
      <c r="G273" s="4">
        <v>6555</v>
      </c>
      <c r="H273" s="4">
        <v>143</v>
      </c>
      <c r="I273" s="4">
        <v>2859</v>
      </c>
      <c r="J273" s="4">
        <v>3445</v>
      </c>
      <c r="K273" s="4">
        <v>51</v>
      </c>
      <c r="L273" s="4">
        <v>57</v>
      </c>
      <c r="M273">
        <f t="shared" si="38"/>
        <v>0.43615560640732265</v>
      </c>
      <c r="N273">
        <f t="shared" si="39"/>
        <v>0.52555301296720058</v>
      </c>
      <c r="O273">
        <f t="shared" si="40"/>
        <v>7.7803203661327234E-3</v>
      </c>
      <c r="P273">
        <f t="shared" si="41"/>
        <v>2.1815408085430969E-2</v>
      </c>
      <c r="Q273">
        <f t="shared" si="42"/>
        <v>0.39860139860139859</v>
      </c>
      <c r="R273">
        <f t="shared" si="43"/>
        <v>0.52555301296720058</v>
      </c>
      <c r="U273">
        <f t="shared" si="44"/>
        <v>22</v>
      </c>
      <c r="X273">
        <f t="shared" si="45"/>
        <v>22</v>
      </c>
      <c r="Y273" t="str">
        <f t="shared" si="46"/>
        <v>TOT</v>
      </c>
    </row>
    <row r="274" spans="1:25" x14ac:dyDescent="0.3">
      <c r="B274" s="4"/>
      <c r="M274" t="str">
        <f t="shared" si="38"/>
        <v/>
      </c>
      <c r="N274" t="str">
        <f t="shared" si="39"/>
        <v/>
      </c>
      <c r="O274" t="str">
        <f t="shared" si="40"/>
        <v/>
      </c>
      <c r="P274" t="str">
        <f t="shared" si="41"/>
        <v/>
      </c>
      <c r="Q274" t="str">
        <f t="shared" si="42"/>
        <v/>
      </c>
      <c r="R274" t="str">
        <f t="shared" si="43"/>
        <v/>
      </c>
      <c r="U274" t="str">
        <f t="shared" si="44"/>
        <v/>
      </c>
      <c r="X274" t="str">
        <f t="shared" si="45"/>
        <v/>
      </c>
      <c r="Y274" t="str">
        <f t="shared" si="46"/>
        <v/>
      </c>
    </row>
    <row r="275" spans="1:25" x14ac:dyDescent="0.3">
      <c r="A275" t="s">
        <v>739</v>
      </c>
      <c r="B275" s="4" t="s">
        <v>724</v>
      </c>
      <c r="C275" s="4">
        <v>2240</v>
      </c>
      <c r="D275" s="4">
        <v>901</v>
      </c>
      <c r="E275" s="6">
        <v>0.4022</v>
      </c>
      <c r="F275" s="4">
        <v>2240</v>
      </c>
      <c r="G275" s="4">
        <v>898</v>
      </c>
      <c r="H275" s="4">
        <v>15</v>
      </c>
      <c r="I275" s="4">
        <v>387</v>
      </c>
      <c r="J275" s="4">
        <v>488</v>
      </c>
      <c r="K275" s="4">
        <v>4</v>
      </c>
      <c r="L275" s="4">
        <v>4</v>
      </c>
      <c r="M275">
        <f t="shared" si="38"/>
        <v>0.43095768374164811</v>
      </c>
      <c r="N275">
        <f t="shared" si="39"/>
        <v>0.54342984409799555</v>
      </c>
      <c r="O275">
        <f t="shared" si="40"/>
        <v>4.4543429844097994E-3</v>
      </c>
      <c r="P275">
        <f t="shared" si="41"/>
        <v>1.670378619153675E-2</v>
      </c>
      <c r="Q275">
        <f t="shared" si="42"/>
        <v>0.26666666666666666</v>
      </c>
      <c r="R275">
        <f t="shared" si="43"/>
        <v>0.54342984409799555</v>
      </c>
      <c r="U275" t="str">
        <f t="shared" si="44"/>
        <v>23-800</v>
      </c>
      <c r="V275" t="s">
        <v>1697</v>
      </c>
      <c r="X275">
        <f t="shared" si="45"/>
        <v>23</v>
      </c>
      <c r="Y275" t="str">
        <f t="shared" si="46"/>
        <v>ED</v>
      </c>
    </row>
    <row r="276" spans="1:25" x14ac:dyDescent="0.3">
      <c r="A276" t="s">
        <v>740</v>
      </c>
      <c r="B276" s="4" t="s">
        <v>725</v>
      </c>
      <c r="C276" s="4">
        <v>1469</v>
      </c>
      <c r="D276" s="4">
        <v>737</v>
      </c>
      <c r="E276" s="6">
        <v>0.50170000000000003</v>
      </c>
      <c r="F276" s="4">
        <v>1469</v>
      </c>
      <c r="G276" s="4">
        <v>734</v>
      </c>
      <c r="H276" s="4">
        <v>16</v>
      </c>
      <c r="I276" s="4">
        <v>249</v>
      </c>
      <c r="J276" s="4">
        <v>459</v>
      </c>
      <c r="K276" s="4">
        <v>10</v>
      </c>
      <c r="L276" s="4">
        <v>0</v>
      </c>
      <c r="M276">
        <f t="shared" si="38"/>
        <v>0.33923705722070846</v>
      </c>
      <c r="N276">
        <f t="shared" si="39"/>
        <v>0.62534059945504084</v>
      </c>
      <c r="O276">
        <f t="shared" si="40"/>
        <v>1.3623978201634877E-2</v>
      </c>
      <c r="P276">
        <f t="shared" si="41"/>
        <v>2.1798365122615803E-2</v>
      </c>
      <c r="Q276">
        <f t="shared" si="42"/>
        <v>0</v>
      </c>
      <c r="R276">
        <f t="shared" si="43"/>
        <v>0.62534059945504084</v>
      </c>
      <c r="U276" t="str">
        <f t="shared" si="44"/>
        <v>23-805</v>
      </c>
      <c r="V276" t="s">
        <v>1697</v>
      </c>
      <c r="X276">
        <f t="shared" si="45"/>
        <v>23</v>
      </c>
      <c r="Y276" t="str">
        <f t="shared" si="46"/>
        <v>ED</v>
      </c>
    </row>
    <row r="277" spans="1:25" x14ac:dyDescent="0.3">
      <c r="A277" t="s">
        <v>741</v>
      </c>
      <c r="B277" s="4" t="s">
        <v>726</v>
      </c>
      <c r="C277" s="4">
        <v>1289</v>
      </c>
      <c r="D277" s="4">
        <v>633</v>
      </c>
      <c r="E277" s="6">
        <v>0.49109999999999998</v>
      </c>
      <c r="F277" s="4">
        <v>1289</v>
      </c>
      <c r="G277" s="4">
        <v>632</v>
      </c>
      <c r="H277" s="4">
        <v>10</v>
      </c>
      <c r="I277" s="4">
        <v>162</v>
      </c>
      <c r="J277" s="4">
        <v>454</v>
      </c>
      <c r="K277" s="4">
        <v>3</v>
      </c>
      <c r="L277" s="4">
        <v>3</v>
      </c>
      <c r="M277">
        <f t="shared" si="38"/>
        <v>0.25632911392405061</v>
      </c>
      <c r="N277">
        <f t="shared" si="39"/>
        <v>0.71835443037974689</v>
      </c>
      <c r="O277">
        <f t="shared" si="40"/>
        <v>4.7468354430379748E-3</v>
      </c>
      <c r="P277">
        <f t="shared" si="41"/>
        <v>1.5822784810126583E-2</v>
      </c>
      <c r="Q277">
        <f t="shared" si="42"/>
        <v>0.3</v>
      </c>
      <c r="R277">
        <f t="shared" si="43"/>
        <v>0.71835443037974689</v>
      </c>
      <c r="U277" t="str">
        <f t="shared" si="44"/>
        <v>23-810</v>
      </c>
      <c r="V277" t="s">
        <v>1697</v>
      </c>
      <c r="X277">
        <f t="shared" si="45"/>
        <v>23</v>
      </c>
      <c r="Y277" t="str">
        <f t="shared" si="46"/>
        <v>ED</v>
      </c>
    </row>
    <row r="278" spans="1:25" x14ac:dyDescent="0.3">
      <c r="A278" t="s">
        <v>742</v>
      </c>
      <c r="B278" s="4" t="s">
        <v>727</v>
      </c>
      <c r="C278" s="4">
        <v>2010</v>
      </c>
      <c r="D278" s="4">
        <v>963</v>
      </c>
      <c r="E278" s="6">
        <v>0.47910000000000003</v>
      </c>
      <c r="F278" s="4">
        <v>2010</v>
      </c>
      <c r="G278" s="4">
        <v>962</v>
      </c>
      <c r="H278" s="4">
        <v>19</v>
      </c>
      <c r="I278" s="4">
        <v>314</v>
      </c>
      <c r="J278" s="4">
        <v>620</v>
      </c>
      <c r="K278" s="4">
        <v>2</v>
      </c>
      <c r="L278" s="4">
        <v>7</v>
      </c>
      <c r="M278">
        <f t="shared" si="38"/>
        <v>0.32640332640332642</v>
      </c>
      <c r="N278">
        <f t="shared" si="39"/>
        <v>0.64449064449064453</v>
      </c>
      <c r="O278">
        <f t="shared" si="40"/>
        <v>2.0790020790020791E-3</v>
      </c>
      <c r="P278">
        <f t="shared" si="41"/>
        <v>1.9750519750519752E-2</v>
      </c>
      <c r="Q278">
        <f t="shared" si="42"/>
        <v>0.36842105263157893</v>
      </c>
      <c r="R278">
        <f t="shared" si="43"/>
        <v>0.64449064449064453</v>
      </c>
      <c r="U278" t="str">
        <f t="shared" si="44"/>
        <v>23-815</v>
      </c>
      <c r="V278" t="s">
        <v>1697</v>
      </c>
      <c r="X278">
        <f t="shared" si="45"/>
        <v>23</v>
      </c>
      <c r="Y278" t="str">
        <f t="shared" si="46"/>
        <v>ED</v>
      </c>
    </row>
    <row r="279" spans="1:25" x14ac:dyDescent="0.3">
      <c r="A279" t="s">
        <v>743</v>
      </c>
      <c r="B279" s="4" t="s">
        <v>728</v>
      </c>
      <c r="C279" s="4">
        <v>2147</v>
      </c>
      <c r="D279" s="4">
        <v>1064</v>
      </c>
      <c r="E279" s="6">
        <v>0.49559999999999998</v>
      </c>
      <c r="F279" s="4">
        <v>2147</v>
      </c>
      <c r="G279" s="4">
        <v>1061</v>
      </c>
      <c r="H279" s="4">
        <v>28</v>
      </c>
      <c r="I279" s="4">
        <v>411</v>
      </c>
      <c r="J279" s="4">
        <v>609</v>
      </c>
      <c r="K279" s="4">
        <v>4</v>
      </c>
      <c r="L279" s="4">
        <v>9</v>
      </c>
      <c r="M279">
        <f t="shared" si="38"/>
        <v>0.38737040527803956</v>
      </c>
      <c r="N279">
        <f t="shared" si="39"/>
        <v>0.57398680490103671</v>
      </c>
      <c r="O279">
        <f t="shared" si="40"/>
        <v>3.770028275212064E-3</v>
      </c>
      <c r="P279">
        <f t="shared" si="41"/>
        <v>2.6390197926484449E-2</v>
      </c>
      <c r="Q279">
        <f t="shared" si="42"/>
        <v>0.32142857142857145</v>
      </c>
      <c r="R279">
        <f t="shared" si="43"/>
        <v>0.57398680490103671</v>
      </c>
      <c r="U279" t="str">
        <f t="shared" si="44"/>
        <v>23-820</v>
      </c>
      <c r="V279" t="s">
        <v>1697</v>
      </c>
      <c r="X279">
        <f t="shared" si="45"/>
        <v>23</v>
      </c>
      <c r="Y279" t="str">
        <f t="shared" si="46"/>
        <v>ED</v>
      </c>
    </row>
    <row r="280" spans="1:25" x14ac:dyDescent="0.3">
      <c r="A280" t="s">
        <v>744</v>
      </c>
      <c r="B280" s="4" t="s">
        <v>729</v>
      </c>
      <c r="C280" s="4">
        <v>1854</v>
      </c>
      <c r="D280" s="4">
        <v>668</v>
      </c>
      <c r="E280" s="6">
        <v>0.36030000000000001</v>
      </c>
      <c r="F280" s="4">
        <v>1854</v>
      </c>
      <c r="G280" s="4">
        <v>665</v>
      </c>
      <c r="H280" s="4">
        <v>11</v>
      </c>
      <c r="I280" s="4">
        <v>297</v>
      </c>
      <c r="J280" s="4">
        <v>341</v>
      </c>
      <c r="K280" s="4">
        <v>4</v>
      </c>
      <c r="L280" s="4">
        <v>12</v>
      </c>
      <c r="M280">
        <f t="shared" si="38"/>
        <v>0.44661654135338347</v>
      </c>
      <c r="N280">
        <f t="shared" si="39"/>
        <v>0.51278195488721801</v>
      </c>
      <c r="O280">
        <f t="shared" si="40"/>
        <v>6.0150375939849628E-3</v>
      </c>
      <c r="P280">
        <f t="shared" si="41"/>
        <v>1.6541353383458645E-2</v>
      </c>
      <c r="Q280">
        <f t="shared" si="42"/>
        <v>1.0909090909090908</v>
      </c>
      <c r="R280">
        <f t="shared" si="43"/>
        <v>0.51278195488721801</v>
      </c>
      <c r="U280" t="str">
        <f t="shared" si="44"/>
        <v>23-825</v>
      </c>
      <c r="V280" t="s">
        <v>1697</v>
      </c>
      <c r="X280">
        <f t="shared" si="45"/>
        <v>23</v>
      </c>
      <c r="Y280" t="str">
        <f t="shared" si="46"/>
        <v>ED</v>
      </c>
    </row>
    <row r="281" spans="1:25" x14ac:dyDescent="0.3">
      <c r="A281" t="s">
        <v>745</v>
      </c>
      <c r="B281" s="4" t="s">
        <v>730</v>
      </c>
      <c r="C281" s="4">
        <v>845</v>
      </c>
      <c r="D281" s="4">
        <v>415</v>
      </c>
      <c r="E281" s="6">
        <v>0.49109999999999998</v>
      </c>
      <c r="F281" s="4">
        <v>845</v>
      </c>
      <c r="G281" s="4">
        <v>414</v>
      </c>
      <c r="H281" s="4">
        <v>7</v>
      </c>
      <c r="I281" s="4">
        <v>153</v>
      </c>
      <c r="J281" s="4">
        <v>252</v>
      </c>
      <c r="K281" s="4">
        <v>1</v>
      </c>
      <c r="L281" s="4">
        <v>1</v>
      </c>
      <c r="M281">
        <f t="shared" si="38"/>
        <v>0.36956521739130432</v>
      </c>
      <c r="N281">
        <f t="shared" si="39"/>
        <v>0.60869565217391308</v>
      </c>
      <c r="O281">
        <f t="shared" si="40"/>
        <v>2.4154589371980675E-3</v>
      </c>
      <c r="P281">
        <f t="shared" si="41"/>
        <v>1.6908212560386472E-2</v>
      </c>
      <c r="Q281">
        <f t="shared" si="42"/>
        <v>0.14285714285714285</v>
      </c>
      <c r="R281">
        <f t="shared" si="43"/>
        <v>0.60869565217391308</v>
      </c>
      <c r="U281" t="str">
        <f t="shared" si="44"/>
        <v>23-830</v>
      </c>
      <c r="V281" t="s">
        <v>1697</v>
      </c>
      <c r="X281">
        <f t="shared" si="45"/>
        <v>23</v>
      </c>
      <c r="Y281" t="str">
        <f t="shared" si="46"/>
        <v>ED</v>
      </c>
    </row>
    <row r="282" spans="1:25" x14ac:dyDescent="0.3">
      <c r="A282" t="s">
        <v>746</v>
      </c>
      <c r="B282" s="4" t="s">
        <v>735</v>
      </c>
      <c r="C282" s="4">
        <v>1119</v>
      </c>
      <c r="D282" s="4">
        <v>338</v>
      </c>
      <c r="E282" s="6">
        <v>0.30209999999999998</v>
      </c>
      <c r="F282" s="4">
        <v>1119</v>
      </c>
      <c r="G282" s="4">
        <v>338</v>
      </c>
      <c r="H282" s="4">
        <v>16</v>
      </c>
      <c r="I282" s="4">
        <v>143</v>
      </c>
      <c r="J282" s="4">
        <v>173</v>
      </c>
      <c r="K282" s="4">
        <v>4</v>
      </c>
      <c r="L282" s="4">
        <v>2</v>
      </c>
      <c r="M282">
        <f t="shared" si="38"/>
        <v>0.42307692307692307</v>
      </c>
      <c r="N282">
        <f t="shared" si="39"/>
        <v>0.51183431952662717</v>
      </c>
      <c r="O282">
        <f t="shared" si="40"/>
        <v>1.1834319526627219E-2</v>
      </c>
      <c r="P282">
        <f t="shared" si="41"/>
        <v>4.7337278106508875E-2</v>
      </c>
      <c r="Q282">
        <f t="shared" si="42"/>
        <v>0.125</v>
      </c>
      <c r="R282">
        <f t="shared" si="43"/>
        <v>0.51183431952662717</v>
      </c>
      <c r="U282" t="str">
        <f t="shared" si="44"/>
        <v>23-835</v>
      </c>
      <c r="V282" t="s">
        <v>1697</v>
      </c>
      <c r="X282">
        <f t="shared" si="45"/>
        <v>23</v>
      </c>
      <c r="Y282" t="str">
        <f t="shared" si="46"/>
        <v>ED</v>
      </c>
    </row>
    <row r="283" spans="1:25" x14ac:dyDescent="0.3">
      <c r="A283" t="s">
        <v>1600</v>
      </c>
      <c r="B283" s="4" t="s">
        <v>732</v>
      </c>
      <c r="C283" s="4">
        <v>0</v>
      </c>
      <c r="D283" s="4">
        <v>1385</v>
      </c>
      <c r="E283" s="4" t="s">
        <v>33</v>
      </c>
      <c r="F283" s="4">
        <v>0</v>
      </c>
      <c r="G283" s="4">
        <v>1380</v>
      </c>
      <c r="H283" s="4">
        <v>28</v>
      </c>
      <c r="I283" s="4">
        <v>524</v>
      </c>
      <c r="J283" s="4">
        <v>803</v>
      </c>
      <c r="K283" s="4">
        <v>11</v>
      </c>
      <c r="L283" s="4">
        <v>14</v>
      </c>
      <c r="M283">
        <f t="shared" si="38"/>
        <v>0.37971014492753624</v>
      </c>
      <c r="N283">
        <f t="shared" si="39"/>
        <v>0.5818840579710145</v>
      </c>
      <c r="O283">
        <f t="shared" si="40"/>
        <v>7.9710144927536229E-3</v>
      </c>
      <c r="P283">
        <f t="shared" si="41"/>
        <v>2.0289855072463767E-2</v>
      </c>
      <c r="Q283">
        <f t="shared" si="42"/>
        <v>0.5</v>
      </c>
      <c r="R283">
        <f t="shared" si="43"/>
        <v>0.5818840579710145</v>
      </c>
      <c r="U283" t="str">
        <f t="shared" si="44"/>
        <v/>
      </c>
      <c r="X283">
        <f t="shared" si="45"/>
        <v>23</v>
      </c>
      <c r="Y283" t="str">
        <f t="shared" si="46"/>
        <v>ABS</v>
      </c>
    </row>
    <row r="284" spans="1:25" x14ac:dyDescent="0.3">
      <c r="A284" t="s">
        <v>1601</v>
      </c>
      <c r="B284" s="4" t="s">
        <v>736</v>
      </c>
      <c r="C284" s="4">
        <v>0</v>
      </c>
      <c r="D284" s="4">
        <v>457</v>
      </c>
      <c r="E284" s="4" t="s">
        <v>33</v>
      </c>
      <c r="F284" s="4">
        <v>0</v>
      </c>
      <c r="G284" s="4">
        <v>456</v>
      </c>
      <c r="H284" s="4">
        <v>4</v>
      </c>
      <c r="I284" s="4">
        <v>183</v>
      </c>
      <c r="J284" s="4">
        <v>257</v>
      </c>
      <c r="K284" s="4">
        <v>6</v>
      </c>
      <c r="L284" s="4">
        <v>6</v>
      </c>
      <c r="M284">
        <f t="shared" si="38"/>
        <v>0.40131578947368424</v>
      </c>
      <c r="N284">
        <f t="shared" si="39"/>
        <v>0.56359649122807021</v>
      </c>
      <c r="O284">
        <f t="shared" si="40"/>
        <v>1.3157894736842105E-2</v>
      </c>
      <c r="P284">
        <f t="shared" si="41"/>
        <v>8.771929824561403E-3</v>
      </c>
      <c r="Q284">
        <f t="shared" si="42"/>
        <v>1.5</v>
      </c>
      <c r="R284">
        <f t="shared" si="43"/>
        <v>0.56359649122807021</v>
      </c>
      <c r="U284" t="str">
        <f t="shared" si="44"/>
        <v/>
      </c>
      <c r="X284">
        <f t="shared" si="45"/>
        <v>23</v>
      </c>
      <c r="Y284" t="str">
        <f t="shared" si="46"/>
        <v>QUE</v>
      </c>
    </row>
    <row r="285" spans="1:25" x14ac:dyDescent="0.3">
      <c r="A285" t="s">
        <v>1602</v>
      </c>
      <c r="B285" s="4" t="s">
        <v>737</v>
      </c>
      <c r="C285" s="4">
        <v>0</v>
      </c>
      <c r="D285" s="4">
        <v>831</v>
      </c>
      <c r="E285" s="4" t="s">
        <v>33</v>
      </c>
      <c r="F285" s="4">
        <v>0</v>
      </c>
      <c r="G285" s="4">
        <v>830</v>
      </c>
      <c r="H285" s="4">
        <v>9</v>
      </c>
      <c r="I285" s="4">
        <v>344</v>
      </c>
      <c r="J285" s="4">
        <v>470</v>
      </c>
      <c r="K285" s="4">
        <v>5</v>
      </c>
      <c r="L285" s="4">
        <v>2</v>
      </c>
      <c r="M285">
        <f t="shared" si="38"/>
        <v>0.41445783132530123</v>
      </c>
      <c r="N285">
        <f t="shared" si="39"/>
        <v>0.5662650602409639</v>
      </c>
      <c r="O285">
        <f t="shared" si="40"/>
        <v>6.024096385542169E-3</v>
      </c>
      <c r="P285">
        <f t="shared" si="41"/>
        <v>1.0843373493975903E-2</v>
      </c>
      <c r="Q285">
        <f t="shared" si="42"/>
        <v>0.22222222222222221</v>
      </c>
      <c r="R285">
        <f t="shared" si="43"/>
        <v>0.5662650602409639</v>
      </c>
      <c r="U285" t="str">
        <f t="shared" si="44"/>
        <v/>
      </c>
      <c r="X285">
        <f t="shared" si="45"/>
        <v>23</v>
      </c>
      <c r="Y285" t="str">
        <f t="shared" si="46"/>
        <v>EV</v>
      </c>
    </row>
    <row r="286" spans="1:25" x14ac:dyDescent="0.3">
      <c r="A286">
        <v>23</v>
      </c>
      <c r="B286" s="4" t="s">
        <v>738</v>
      </c>
      <c r="C286" s="4">
        <v>12973</v>
      </c>
      <c r="D286" s="4">
        <v>8392</v>
      </c>
      <c r="E286" s="6">
        <v>0.64690000000000003</v>
      </c>
      <c r="F286" s="4">
        <v>12973</v>
      </c>
      <c r="G286" s="4">
        <v>8370</v>
      </c>
      <c r="H286" s="4">
        <v>163</v>
      </c>
      <c r="I286" s="4">
        <v>3167</v>
      </c>
      <c r="J286" s="4">
        <v>4926</v>
      </c>
      <c r="K286" s="4">
        <v>54</v>
      </c>
      <c r="L286" s="4">
        <v>60</v>
      </c>
      <c r="M286">
        <f t="shared" si="38"/>
        <v>0.37837514934289129</v>
      </c>
      <c r="N286">
        <f t="shared" si="39"/>
        <v>0.58853046594982084</v>
      </c>
      <c r="O286">
        <f t="shared" si="40"/>
        <v>6.4516129032258064E-3</v>
      </c>
      <c r="P286">
        <f t="shared" si="41"/>
        <v>1.947431302270012E-2</v>
      </c>
      <c r="Q286">
        <f t="shared" si="42"/>
        <v>0.36809815950920244</v>
      </c>
      <c r="R286">
        <f t="shared" si="43"/>
        <v>0.58853046594982084</v>
      </c>
      <c r="U286">
        <f t="shared" si="44"/>
        <v>23</v>
      </c>
      <c r="X286">
        <f t="shared" si="45"/>
        <v>23</v>
      </c>
      <c r="Y286" t="str">
        <f t="shared" si="46"/>
        <v>TOT</v>
      </c>
    </row>
    <row r="287" spans="1:25" x14ac:dyDescent="0.3">
      <c r="B287" s="4"/>
      <c r="M287" t="str">
        <f t="shared" si="38"/>
        <v/>
      </c>
      <c r="N287" t="str">
        <f t="shared" si="39"/>
        <v/>
      </c>
      <c r="O287" t="str">
        <f t="shared" si="40"/>
        <v/>
      </c>
      <c r="P287" t="str">
        <f t="shared" si="41"/>
        <v/>
      </c>
      <c r="Q287" t="str">
        <f t="shared" si="42"/>
        <v/>
      </c>
      <c r="R287" t="str">
        <f t="shared" si="43"/>
        <v/>
      </c>
      <c r="U287" t="str">
        <f t="shared" si="44"/>
        <v/>
      </c>
      <c r="X287" t="str">
        <f t="shared" si="45"/>
        <v/>
      </c>
      <c r="Y287" t="str">
        <f t="shared" si="46"/>
        <v/>
      </c>
    </row>
    <row r="288" spans="1:25" x14ac:dyDescent="0.3">
      <c r="A288" t="s">
        <v>767</v>
      </c>
      <c r="B288" s="4" t="s">
        <v>748</v>
      </c>
      <c r="C288" s="4">
        <v>561</v>
      </c>
      <c r="D288" s="4">
        <v>211</v>
      </c>
      <c r="E288" s="6">
        <v>0.37609999999999999</v>
      </c>
      <c r="F288" s="4">
        <v>561</v>
      </c>
      <c r="G288" s="4">
        <v>210</v>
      </c>
      <c r="H288" s="4">
        <v>7</v>
      </c>
      <c r="I288" s="4">
        <v>105</v>
      </c>
      <c r="J288" s="4">
        <v>95</v>
      </c>
      <c r="K288" s="4">
        <v>2</v>
      </c>
      <c r="L288" s="4">
        <v>1</v>
      </c>
      <c r="M288">
        <f t="shared" si="38"/>
        <v>0.5</v>
      </c>
      <c r="N288">
        <f t="shared" si="39"/>
        <v>0.45238095238095238</v>
      </c>
      <c r="O288">
        <f t="shared" si="40"/>
        <v>9.5238095238095247E-3</v>
      </c>
      <c r="P288">
        <f t="shared" si="41"/>
        <v>3.3333333333333333E-2</v>
      </c>
      <c r="Q288">
        <f t="shared" si="42"/>
        <v>0.14285714285714285</v>
      </c>
      <c r="R288">
        <f t="shared" si="43"/>
        <v>2.5</v>
      </c>
      <c r="U288" t="str">
        <f t="shared" si="44"/>
        <v>24-840</v>
      </c>
      <c r="V288" t="s">
        <v>1697</v>
      </c>
      <c r="X288">
        <f t="shared" si="45"/>
        <v>24</v>
      </c>
      <c r="Y288" t="str">
        <f t="shared" si="46"/>
        <v>ED</v>
      </c>
    </row>
    <row r="289" spans="1:25" x14ac:dyDescent="0.3">
      <c r="A289" t="s">
        <v>768</v>
      </c>
      <c r="B289" s="4" t="s">
        <v>749</v>
      </c>
      <c r="C289" s="4">
        <v>2499</v>
      </c>
      <c r="D289" s="4">
        <v>1127</v>
      </c>
      <c r="E289" s="6">
        <v>0.45100000000000001</v>
      </c>
      <c r="F289" s="4">
        <v>2499</v>
      </c>
      <c r="G289" s="4">
        <v>1125</v>
      </c>
      <c r="H289" s="4">
        <v>29</v>
      </c>
      <c r="I289" s="4">
        <v>436</v>
      </c>
      <c r="J289" s="4">
        <v>637</v>
      </c>
      <c r="K289" s="4">
        <v>8</v>
      </c>
      <c r="L289" s="4">
        <v>15</v>
      </c>
      <c r="M289">
        <f t="shared" si="38"/>
        <v>0.38755555555555554</v>
      </c>
      <c r="N289">
        <f t="shared" si="39"/>
        <v>0.56622222222222218</v>
      </c>
      <c r="O289">
        <f t="shared" si="40"/>
        <v>7.1111111111111115E-3</v>
      </c>
      <c r="P289">
        <f t="shared" si="41"/>
        <v>2.5777777777777778E-2</v>
      </c>
      <c r="Q289">
        <f t="shared" si="42"/>
        <v>0.51724137931034486</v>
      </c>
      <c r="R289">
        <f t="shared" si="43"/>
        <v>0.56622222222222218</v>
      </c>
      <c r="U289" t="str">
        <f t="shared" si="44"/>
        <v>24-845</v>
      </c>
      <c r="V289" t="s">
        <v>1697</v>
      </c>
      <c r="X289">
        <f t="shared" si="45"/>
        <v>24</v>
      </c>
      <c r="Y289" t="str">
        <f t="shared" si="46"/>
        <v>ED</v>
      </c>
    </row>
    <row r="290" spans="1:25" x14ac:dyDescent="0.3">
      <c r="A290" t="s">
        <v>769</v>
      </c>
      <c r="B290" s="4" t="s">
        <v>750</v>
      </c>
      <c r="C290" s="4">
        <v>1869</v>
      </c>
      <c r="D290" s="4">
        <v>925</v>
      </c>
      <c r="E290" s="6">
        <v>0.49490000000000001</v>
      </c>
      <c r="F290" s="4">
        <v>1869</v>
      </c>
      <c r="G290" s="4">
        <v>923</v>
      </c>
      <c r="H290" s="4">
        <v>16</v>
      </c>
      <c r="I290" s="4">
        <v>399</v>
      </c>
      <c r="J290" s="4">
        <v>502</v>
      </c>
      <c r="K290" s="4">
        <v>2</v>
      </c>
      <c r="L290" s="4">
        <v>4</v>
      </c>
      <c r="M290">
        <f t="shared" si="38"/>
        <v>0.43228602383531961</v>
      </c>
      <c r="N290">
        <f t="shared" si="39"/>
        <v>0.5438786565547129</v>
      </c>
      <c r="O290">
        <f t="shared" si="40"/>
        <v>2.1668472372697724E-3</v>
      </c>
      <c r="P290">
        <f t="shared" si="41"/>
        <v>1.7334777898158179E-2</v>
      </c>
      <c r="Q290">
        <f t="shared" si="42"/>
        <v>0.25</v>
      </c>
      <c r="R290">
        <f t="shared" si="43"/>
        <v>0.5438786565547129</v>
      </c>
      <c r="U290" t="str">
        <f t="shared" si="44"/>
        <v>24-850</v>
      </c>
      <c r="V290" t="s">
        <v>1697</v>
      </c>
      <c r="X290">
        <f t="shared" si="45"/>
        <v>24</v>
      </c>
      <c r="Y290" t="str">
        <f t="shared" si="46"/>
        <v>ED</v>
      </c>
    </row>
    <row r="291" spans="1:25" x14ac:dyDescent="0.3">
      <c r="A291" t="s">
        <v>770</v>
      </c>
      <c r="B291" s="4" t="s">
        <v>751</v>
      </c>
      <c r="C291" s="4">
        <v>1830</v>
      </c>
      <c r="D291" s="4">
        <v>867</v>
      </c>
      <c r="E291" s="6">
        <v>0.4738</v>
      </c>
      <c r="F291" s="4">
        <v>1830</v>
      </c>
      <c r="G291" s="4">
        <v>866</v>
      </c>
      <c r="H291" s="4">
        <v>20</v>
      </c>
      <c r="I291" s="4">
        <v>334</v>
      </c>
      <c r="J291" s="4">
        <v>503</v>
      </c>
      <c r="K291" s="4">
        <v>8</v>
      </c>
      <c r="L291" s="4">
        <v>1</v>
      </c>
      <c r="M291">
        <f t="shared" si="38"/>
        <v>0.38568129330254042</v>
      </c>
      <c r="N291">
        <f t="shared" si="39"/>
        <v>0.58083140877598149</v>
      </c>
      <c r="O291">
        <f t="shared" si="40"/>
        <v>9.2378752886836026E-3</v>
      </c>
      <c r="P291">
        <f t="shared" si="41"/>
        <v>2.3094688221709007E-2</v>
      </c>
      <c r="Q291">
        <f t="shared" si="42"/>
        <v>0.05</v>
      </c>
      <c r="R291">
        <f t="shared" si="43"/>
        <v>0.58083140877598149</v>
      </c>
      <c r="U291" t="str">
        <f t="shared" si="44"/>
        <v>24-855</v>
      </c>
      <c r="V291" t="s">
        <v>1697</v>
      </c>
      <c r="X291">
        <f t="shared" si="45"/>
        <v>24</v>
      </c>
      <c r="Y291" t="str">
        <f t="shared" si="46"/>
        <v>ED</v>
      </c>
    </row>
    <row r="292" spans="1:25" x14ac:dyDescent="0.3">
      <c r="A292" t="s">
        <v>771</v>
      </c>
      <c r="B292" s="4" t="s">
        <v>752</v>
      </c>
      <c r="C292" s="4">
        <v>1810</v>
      </c>
      <c r="D292" s="4">
        <v>727</v>
      </c>
      <c r="E292" s="6">
        <v>0.4017</v>
      </c>
      <c r="F292" s="4">
        <v>1810</v>
      </c>
      <c r="G292" s="4">
        <v>725</v>
      </c>
      <c r="H292" s="4">
        <v>24</v>
      </c>
      <c r="I292" s="4">
        <v>295</v>
      </c>
      <c r="J292" s="4">
        <v>395</v>
      </c>
      <c r="K292" s="4">
        <v>7</v>
      </c>
      <c r="L292" s="4">
        <v>4</v>
      </c>
      <c r="M292">
        <f t="shared" si="38"/>
        <v>0.40689655172413791</v>
      </c>
      <c r="N292">
        <f t="shared" si="39"/>
        <v>0.54482758620689653</v>
      </c>
      <c r="O292">
        <f t="shared" si="40"/>
        <v>9.655172413793104E-3</v>
      </c>
      <c r="P292">
        <f t="shared" si="41"/>
        <v>3.310344827586207E-2</v>
      </c>
      <c r="Q292">
        <f t="shared" si="42"/>
        <v>0.16666666666666666</v>
      </c>
      <c r="R292">
        <f t="shared" si="43"/>
        <v>0.54482758620689653</v>
      </c>
      <c r="U292" t="str">
        <f t="shared" si="44"/>
        <v>24-860</v>
      </c>
      <c r="V292" t="s">
        <v>1697</v>
      </c>
      <c r="X292">
        <f t="shared" si="45"/>
        <v>24</v>
      </c>
      <c r="Y292" t="str">
        <f t="shared" si="46"/>
        <v>ED</v>
      </c>
    </row>
    <row r="293" spans="1:25" x14ac:dyDescent="0.3">
      <c r="A293" t="s">
        <v>772</v>
      </c>
      <c r="B293" s="4" t="s">
        <v>753</v>
      </c>
      <c r="C293" s="4">
        <v>1426</v>
      </c>
      <c r="D293" s="4">
        <v>585</v>
      </c>
      <c r="E293" s="6">
        <v>0.41020000000000001</v>
      </c>
      <c r="F293" s="4">
        <v>1426</v>
      </c>
      <c r="G293" s="4">
        <v>584</v>
      </c>
      <c r="H293" s="4">
        <v>11</v>
      </c>
      <c r="I293" s="4">
        <v>244</v>
      </c>
      <c r="J293" s="4">
        <v>323</v>
      </c>
      <c r="K293" s="4">
        <v>0</v>
      </c>
      <c r="L293" s="4">
        <v>6</v>
      </c>
      <c r="M293">
        <f t="shared" si="38"/>
        <v>0.4178082191780822</v>
      </c>
      <c r="N293">
        <f t="shared" si="39"/>
        <v>0.55308219178082196</v>
      </c>
      <c r="O293">
        <f t="shared" si="40"/>
        <v>0</v>
      </c>
      <c r="P293">
        <f t="shared" si="41"/>
        <v>1.8835616438356163E-2</v>
      </c>
      <c r="Q293">
        <f t="shared" si="42"/>
        <v>0.54545454545454541</v>
      </c>
      <c r="R293">
        <f t="shared" si="43"/>
        <v>0.55308219178082196</v>
      </c>
      <c r="U293" t="str">
        <f t="shared" si="44"/>
        <v>24-865</v>
      </c>
      <c r="V293" t="s">
        <v>1697</v>
      </c>
      <c r="X293">
        <f t="shared" si="45"/>
        <v>24</v>
      </c>
      <c r="Y293" t="str">
        <f t="shared" si="46"/>
        <v>ED</v>
      </c>
    </row>
    <row r="294" spans="1:25" x14ac:dyDescent="0.3">
      <c r="A294" t="s">
        <v>773</v>
      </c>
      <c r="B294" s="4" t="s">
        <v>754</v>
      </c>
      <c r="C294" s="4">
        <v>2129</v>
      </c>
      <c r="D294" s="4">
        <v>799</v>
      </c>
      <c r="E294" s="6">
        <v>0.37530000000000002</v>
      </c>
      <c r="F294" s="4">
        <v>2129</v>
      </c>
      <c r="G294" s="4">
        <v>798</v>
      </c>
      <c r="H294" s="4">
        <v>16</v>
      </c>
      <c r="I294" s="4">
        <v>343</v>
      </c>
      <c r="J294" s="4">
        <v>424</v>
      </c>
      <c r="K294" s="4">
        <v>8</v>
      </c>
      <c r="L294" s="4">
        <v>7</v>
      </c>
      <c r="M294">
        <f t="shared" si="38"/>
        <v>0.42982456140350878</v>
      </c>
      <c r="N294">
        <f t="shared" si="39"/>
        <v>0.53132832080200498</v>
      </c>
      <c r="O294">
        <f t="shared" si="40"/>
        <v>1.0025062656641603E-2</v>
      </c>
      <c r="P294">
        <f t="shared" si="41"/>
        <v>2.0050125313283207E-2</v>
      </c>
      <c r="Q294">
        <f t="shared" si="42"/>
        <v>0.4375</v>
      </c>
      <c r="R294">
        <f t="shared" si="43"/>
        <v>0.53132832080200498</v>
      </c>
      <c r="U294" t="str">
        <f t="shared" si="44"/>
        <v>24-870</v>
      </c>
      <c r="V294" t="s">
        <v>1697</v>
      </c>
      <c r="X294">
        <f t="shared" si="45"/>
        <v>24</v>
      </c>
      <c r="Y294" t="str">
        <f t="shared" si="46"/>
        <v>ED</v>
      </c>
    </row>
    <row r="295" spans="1:25" x14ac:dyDescent="0.3">
      <c r="A295" t="s">
        <v>1600</v>
      </c>
      <c r="B295" s="4" t="s">
        <v>755</v>
      </c>
      <c r="C295" s="4">
        <v>0</v>
      </c>
      <c r="D295" s="4">
        <v>967</v>
      </c>
      <c r="E295" s="4" t="s">
        <v>33</v>
      </c>
      <c r="F295" s="4">
        <v>0</v>
      </c>
      <c r="G295" s="4">
        <v>963</v>
      </c>
      <c r="H295" s="4">
        <v>18</v>
      </c>
      <c r="I295" s="4">
        <v>429</v>
      </c>
      <c r="J295" s="4">
        <v>502</v>
      </c>
      <c r="K295" s="4">
        <v>6</v>
      </c>
      <c r="L295" s="4">
        <v>8</v>
      </c>
      <c r="M295">
        <f t="shared" si="38"/>
        <v>0.4454828660436137</v>
      </c>
      <c r="N295">
        <f t="shared" si="39"/>
        <v>0.52128764278296991</v>
      </c>
      <c r="O295">
        <f t="shared" si="40"/>
        <v>6.2305295950155761E-3</v>
      </c>
      <c r="P295">
        <f t="shared" si="41"/>
        <v>1.8691588785046728E-2</v>
      </c>
      <c r="Q295">
        <f t="shared" si="42"/>
        <v>0.44444444444444442</v>
      </c>
      <c r="R295">
        <f t="shared" si="43"/>
        <v>0.52128764278296991</v>
      </c>
      <c r="U295" t="str">
        <f t="shared" si="44"/>
        <v/>
      </c>
      <c r="X295">
        <f t="shared" si="45"/>
        <v>24</v>
      </c>
      <c r="Y295" t="str">
        <f t="shared" si="46"/>
        <v>ABS</v>
      </c>
    </row>
    <row r="296" spans="1:25" x14ac:dyDescent="0.3">
      <c r="A296" t="s">
        <v>1601</v>
      </c>
      <c r="B296" s="4" t="s">
        <v>766</v>
      </c>
      <c r="C296" s="4">
        <v>0</v>
      </c>
      <c r="D296" s="4">
        <v>442</v>
      </c>
      <c r="E296" s="4" t="s">
        <v>33</v>
      </c>
      <c r="F296" s="4">
        <v>0</v>
      </c>
      <c r="G296" s="4">
        <v>440</v>
      </c>
      <c r="H296" s="4">
        <v>7</v>
      </c>
      <c r="I296" s="4">
        <v>212</v>
      </c>
      <c r="J296" s="4">
        <v>214</v>
      </c>
      <c r="K296" s="4">
        <v>3</v>
      </c>
      <c r="L296" s="4">
        <v>4</v>
      </c>
      <c r="M296">
        <f t="shared" si="38"/>
        <v>0.48181818181818181</v>
      </c>
      <c r="N296">
        <f t="shared" si="39"/>
        <v>0.48636363636363639</v>
      </c>
      <c r="O296">
        <f t="shared" si="40"/>
        <v>6.8181818181818179E-3</v>
      </c>
      <c r="P296">
        <f t="shared" si="41"/>
        <v>1.5909090909090907E-2</v>
      </c>
      <c r="Q296">
        <f t="shared" si="42"/>
        <v>0.5714285714285714</v>
      </c>
      <c r="R296">
        <f t="shared" si="43"/>
        <v>0.48636363636363639</v>
      </c>
      <c r="U296" t="str">
        <f t="shared" si="44"/>
        <v/>
      </c>
      <c r="X296">
        <f t="shared" si="45"/>
        <v>24</v>
      </c>
      <c r="Y296" t="str">
        <f t="shared" si="46"/>
        <v>QUE</v>
      </c>
    </row>
    <row r="297" spans="1:25" x14ac:dyDescent="0.3">
      <c r="A297" t="s">
        <v>1602</v>
      </c>
      <c r="B297" s="4" t="s">
        <v>765</v>
      </c>
      <c r="C297" s="4">
        <v>0</v>
      </c>
      <c r="D297" s="4">
        <v>657</v>
      </c>
      <c r="E297" s="4" t="s">
        <v>33</v>
      </c>
      <c r="F297" s="4">
        <v>0</v>
      </c>
      <c r="G297" s="4">
        <v>655</v>
      </c>
      <c r="H297" s="4">
        <v>3</v>
      </c>
      <c r="I297" s="4">
        <v>331</v>
      </c>
      <c r="J297" s="4">
        <v>317</v>
      </c>
      <c r="K297" s="4">
        <v>4</v>
      </c>
      <c r="L297" s="4">
        <v>0</v>
      </c>
      <c r="M297">
        <f t="shared" si="38"/>
        <v>0.5053435114503817</v>
      </c>
      <c r="N297">
        <f t="shared" si="39"/>
        <v>0.48396946564885496</v>
      </c>
      <c r="O297">
        <f t="shared" si="40"/>
        <v>6.1068702290076335E-3</v>
      </c>
      <c r="P297">
        <f t="shared" si="41"/>
        <v>4.5801526717557254E-3</v>
      </c>
      <c r="Q297">
        <f t="shared" si="42"/>
        <v>0</v>
      </c>
      <c r="R297">
        <f t="shared" si="43"/>
        <v>2.5053435114503815</v>
      </c>
      <c r="U297" t="str">
        <f t="shared" si="44"/>
        <v/>
      </c>
      <c r="X297">
        <f t="shared" si="45"/>
        <v>24</v>
      </c>
      <c r="Y297" t="str">
        <f t="shared" si="46"/>
        <v>EV</v>
      </c>
    </row>
    <row r="298" spans="1:25" x14ac:dyDescent="0.3">
      <c r="A298">
        <v>24</v>
      </c>
      <c r="B298" s="4" t="s">
        <v>764</v>
      </c>
      <c r="C298" s="4">
        <v>12124</v>
      </c>
      <c r="D298" s="4">
        <v>7307</v>
      </c>
      <c r="E298" s="6">
        <v>0.60270000000000001</v>
      </c>
      <c r="F298" s="4">
        <v>12124</v>
      </c>
      <c r="G298" s="4">
        <v>7289</v>
      </c>
      <c r="H298" s="4">
        <v>151</v>
      </c>
      <c r="I298" s="4">
        <v>3128</v>
      </c>
      <c r="J298" s="4">
        <v>3912</v>
      </c>
      <c r="K298" s="4">
        <v>48</v>
      </c>
      <c r="L298" s="4">
        <v>50</v>
      </c>
      <c r="M298">
        <f t="shared" si="38"/>
        <v>0.42913979969817534</v>
      </c>
      <c r="N298">
        <f t="shared" si="39"/>
        <v>0.53669913568390726</v>
      </c>
      <c r="O298">
        <f t="shared" si="40"/>
        <v>6.5852654685141995E-3</v>
      </c>
      <c r="P298">
        <f t="shared" si="41"/>
        <v>2.071614761970092E-2</v>
      </c>
      <c r="Q298">
        <f t="shared" si="42"/>
        <v>0.33112582781456956</v>
      </c>
      <c r="R298">
        <f t="shared" si="43"/>
        <v>0.53669913568390726</v>
      </c>
      <c r="U298">
        <f t="shared" si="44"/>
        <v>24</v>
      </c>
      <c r="X298">
        <f t="shared" si="45"/>
        <v>24</v>
      </c>
      <c r="Y298" t="str">
        <f t="shared" si="46"/>
        <v>TOT</v>
      </c>
    </row>
    <row r="299" spans="1:25" x14ac:dyDescent="0.3">
      <c r="B299" s="4"/>
      <c r="M299" t="str">
        <f t="shared" si="38"/>
        <v/>
      </c>
      <c r="N299" t="str">
        <f t="shared" si="39"/>
        <v/>
      </c>
      <c r="O299" t="str">
        <f t="shared" si="40"/>
        <v/>
      </c>
      <c r="P299" t="str">
        <f t="shared" si="41"/>
        <v/>
      </c>
      <c r="Q299" t="str">
        <f t="shared" si="42"/>
        <v/>
      </c>
      <c r="R299" t="str">
        <f t="shared" si="43"/>
        <v/>
      </c>
      <c r="U299" t="str">
        <f t="shared" si="44"/>
        <v/>
      </c>
      <c r="X299" t="str">
        <f t="shared" si="45"/>
        <v/>
      </c>
      <c r="Y299" t="str">
        <f t="shared" si="46"/>
        <v/>
      </c>
    </row>
    <row r="300" spans="1:25" x14ac:dyDescent="0.3">
      <c r="A300" t="s">
        <v>791</v>
      </c>
      <c r="B300" s="4" t="s">
        <v>775</v>
      </c>
      <c r="C300" s="4">
        <v>2372</v>
      </c>
      <c r="D300" s="4">
        <v>1143</v>
      </c>
      <c r="E300" s="6">
        <v>0.4819</v>
      </c>
      <c r="F300" s="4">
        <v>2372</v>
      </c>
      <c r="G300" s="4">
        <v>1140</v>
      </c>
      <c r="H300" s="4">
        <v>24</v>
      </c>
      <c r="I300" s="4">
        <v>436</v>
      </c>
      <c r="J300" s="4">
        <v>660</v>
      </c>
      <c r="K300" s="4">
        <v>9</v>
      </c>
      <c r="L300" s="4">
        <v>11</v>
      </c>
      <c r="M300">
        <f t="shared" si="38"/>
        <v>0.38245614035087722</v>
      </c>
      <c r="N300">
        <f t="shared" si="39"/>
        <v>0.57894736842105265</v>
      </c>
      <c r="O300">
        <f t="shared" si="40"/>
        <v>7.8947368421052634E-3</v>
      </c>
      <c r="P300">
        <f t="shared" si="41"/>
        <v>2.1052631578947368E-2</v>
      </c>
      <c r="Q300">
        <f t="shared" si="42"/>
        <v>0.45833333333333331</v>
      </c>
      <c r="R300">
        <f t="shared" si="43"/>
        <v>0.57894736842105265</v>
      </c>
      <c r="U300" t="str">
        <f t="shared" si="44"/>
        <v>25-900</v>
      </c>
      <c r="V300" t="s">
        <v>1697</v>
      </c>
      <c r="X300">
        <f t="shared" si="45"/>
        <v>25</v>
      </c>
      <c r="Y300" t="str">
        <f t="shared" si="46"/>
        <v>ED</v>
      </c>
    </row>
    <row r="301" spans="1:25" x14ac:dyDescent="0.3">
      <c r="A301" t="s">
        <v>792</v>
      </c>
      <c r="B301" s="4" t="s">
        <v>776</v>
      </c>
      <c r="C301" s="4">
        <v>1478</v>
      </c>
      <c r="D301" s="4">
        <v>562</v>
      </c>
      <c r="E301" s="6">
        <v>0.38019999999999998</v>
      </c>
      <c r="F301" s="4">
        <v>1478</v>
      </c>
      <c r="G301" s="4">
        <v>562</v>
      </c>
      <c r="H301" s="4">
        <v>13</v>
      </c>
      <c r="I301" s="4">
        <v>210</v>
      </c>
      <c r="J301" s="4">
        <v>333</v>
      </c>
      <c r="K301" s="4">
        <v>2</v>
      </c>
      <c r="L301" s="4">
        <v>4</v>
      </c>
      <c r="M301">
        <f t="shared" si="38"/>
        <v>0.37366548042704628</v>
      </c>
      <c r="N301">
        <f t="shared" si="39"/>
        <v>0.59252669039145911</v>
      </c>
      <c r="O301">
        <f t="shared" si="40"/>
        <v>3.5587188612099642E-3</v>
      </c>
      <c r="P301">
        <f t="shared" si="41"/>
        <v>2.3131672597864767E-2</v>
      </c>
      <c r="Q301">
        <f t="shared" si="42"/>
        <v>0.30769230769230771</v>
      </c>
      <c r="R301">
        <f t="shared" si="43"/>
        <v>0.59252669039145911</v>
      </c>
      <c r="U301" t="str">
        <f t="shared" si="44"/>
        <v>25-905</v>
      </c>
      <c r="V301" t="s">
        <v>1697</v>
      </c>
      <c r="X301">
        <f t="shared" si="45"/>
        <v>25</v>
      </c>
      <c r="Y301" t="str">
        <f t="shared" si="46"/>
        <v>ED</v>
      </c>
    </row>
    <row r="302" spans="1:25" x14ac:dyDescent="0.3">
      <c r="A302" t="s">
        <v>793</v>
      </c>
      <c r="B302" s="4" t="s">
        <v>777</v>
      </c>
      <c r="C302" s="4">
        <v>2165</v>
      </c>
      <c r="D302" s="4">
        <v>880</v>
      </c>
      <c r="E302" s="6">
        <v>0.40649999999999997</v>
      </c>
      <c r="F302" s="4">
        <v>2165</v>
      </c>
      <c r="G302" s="4">
        <v>872</v>
      </c>
      <c r="H302" s="4">
        <v>32</v>
      </c>
      <c r="I302" s="4">
        <v>359</v>
      </c>
      <c r="J302" s="4">
        <v>461</v>
      </c>
      <c r="K302" s="4">
        <v>6</v>
      </c>
      <c r="L302" s="4">
        <v>14</v>
      </c>
      <c r="M302">
        <f t="shared" si="38"/>
        <v>0.41169724770642202</v>
      </c>
      <c r="N302">
        <f t="shared" si="39"/>
        <v>0.52866972477064222</v>
      </c>
      <c r="O302">
        <f t="shared" si="40"/>
        <v>6.8807339449541288E-3</v>
      </c>
      <c r="P302">
        <f t="shared" si="41"/>
        <v>3.669724770642202E-2</v>
      </c>
      <c r="Q302">
        <f t="shared" si="42"/>
        <v>0.4375</v>
      </c>
      <c r="R302">
        <f t="shared" si="43"/>
        <v>0.52866972477064222</v>
      </c>
      <c r="U302" t="str">
        <f t="shared" si="44"/>
        <v>25-910</v>
      </c>
      <c r="V302" t="s">
        <v>1697</v>
      </c>
      <c r="X302">
        <f t="shared" si="45"/>
        <v>25</v>
      </c>
      <c r="Y302" t="str">
        <f t="shared" si="46"/>
        <v>ED</v>
      </c>
    </row>
    <row r="303" spans="1:25" x14ac:dyDescent="0.3">
      <c r="A303" t="s">
        <v>794</v>
      </c>
      <c r="B303" s="4" t="s">
        <v>778</v>
      </c>
      <c r="C303" s="4">
        <v>1350</v>
      </c>
      <c r="D303" s="4">
        <v>535</v>
      </c>
      <c r="E303" s="6">
        <v>0.39629999999999999</v>
      </c>
      <c r="F303" s="4">
        <v>1350</v>
      </c>
      <c r="G303" s="4">
        <v>535</v>
      </c>
      <c r="H303" s="4">
        <v>10</v>
      </c>
      <c r="I303" s="4">
        <v>234</v>
      </c>
      <c r="J303" s="4">
        <v>281</v>
      </c>
      <c r="K303" s="4">
        <v>6</v>
      </c>
      <c r="L303" s="4">
        <v>4</v>
      </c>
      <c r="M303">
        <f t="shared" si="38"/>
        <v>0.43738317757009348</v>
      </c>
      <c r="N303">
        <f t="shared" si="39"/>
        <v>0.52523364485981305</v>
      </c>
      <c r="O303">
        <f t="shared" si="40"/>
        <v>1.1214953271028037E-2</v>
      </c>
      <c r="P303">
        <f t="shared" si="41"/>
        <v>1.8691588785046728E-2</v>
      </c>
      <c r="Q303">
        <f t="shared" si="42"/>
        <v>0.4</v>
      </c>
      <c r="R303">
        <f t="shared" si="43"/>
        <v>0.52523364485981305</v>
      </c>
      <c r="U303" t="str">
        <f t="shared" si="44"/>
        <v>25-915</v>
      </c>
      <c r="V303" t="s">
        <v>1697</v>
      </c>
      <c r="X303">
        <f t="shared" si="45"/>
        <v>25</v>
      </c>
      <c r="Y303" t="str">
        <f t="shared" si="46"/>
        <v>ED</v>
      </c>
    </row>
    <row r="304" spans="1:25" x14ac:dyDescent="0.3">
      <c r="A304" t="s">
        <v>795</v>
      </c>
      <c r="B304" s="4" t="s">
        <v>779</v>
      </c>
      <c r="C304" s="4">
        <v>1959</v>
      </c>
      <c r="D304" s="4">
        <v>823</v>
      </c>
      <c r="E304" s="6">
        <v>0.42009999999999997</v>
      </c>
      <c r="F304" s="4">
        <v>1959</v>
      </c>
      <c r="G304" s="4">
        <v>820</v>
      </c>
      <c r="H304" s="4">
        <v>22</v>
      </c>
      <c r="I304" s="4">
        <v>373</v>
      </c>
      <c r="J304" s="4">
        <v>400</v>
      </c>
      <c r="K304" s="4">
        <v>8</v>
      </c>
      <c r="L304" s="4">
        <v>17</v>
      </c>
      <c r="M304">
        <f t="shared" si="38"/>
        <v>0.45487804878048782</v>
      </c>
      <c r="N304">
        <f t="shared" si="39"/>
        <v>0.48780487804878048</v>
      </c>
      <c r="O304">
        <f t="shared" si="40"/>
        <v>9.7560975609756097E-3</v>
      </c>
      <c r="P304">
        <f t="shared" si="41"/>
        <v>2.6829268292682926E-2</v>
      </c>
      <c r="Q304">
        <f t="shared" si="42"/>
        <v>0.77272727272727271</v>
      </c>
      <c r="R304">
        <f t="shared" si="43"/>
        <v>0.48780487804878048</v>
      </c>
      <c r="U304" t="str">
        <f t="shared" si="44"/>
        <v>25-920</v>
      </c>
      <c r="V304" t="s">
        <v>1697</v>
      </c>
      <c r="X304">
        <f t="shared" si="45"/>
        <v>25</v>
      </c>
      <c r="Y304" t="str">
        <f t="shared" si="46"/>
        <v>ED</v>
      </c>
    </row>
    <row r="305" spans="1:25" x14ac:dyDescent="0.3">
      <c r="A305" t="s">
        <v>796</v>
      </c>
      <c r="B305" s="4" t="s">
        <v>786</v>
      </c>
      <c r="C305" s="4">
        <v>1411</v>
      </c>
      <c r="D305" s="4">
        <v>737</v>
      </c>
      <c r="E305" s="6">
        <v>0.52229999999999999</v>
      </c>
      <c r="F305" s="4">
        <v>1411</v>
      </c>
      <c r="G305" s="4">
        <v>733</v>
      </c>
      <c r="H305" s="4">
        <v>8</v>
      </c>
      <c r="I305" s="4">
        <v>275</v>
      </c>
      <c r="J305" s="4">
        <v>438</v>
      </c>
      <c r="K305" s="4">
        <v>6</v>
      </c>
      <c r="L305" s="4">
        <v>6</v>
      </c>
      <c r="M305">
        <f t="shared" si="38"/>
        <v>0.37517053206002726</v>
      </c>
      <c r="N305">
        <f t="shared" si="39"/>
        <v>0.59754433833560705</v>
      </c>
      <c r="O305">
        <f t="shared" si="40"/>
        <v>8.1855388813096858E-3</v>
      </c>
      <c r="P305">
        <f t="shared" si="41"/>
        <v>1.0914051841746248E-2</v>
      </c>
      <c r="Q305">
        <f t="shared" si="42"/>
        <v>0.75</v>
      </c>
      <c r="R305">
        <f t="shared" si="43"/>
        <v>0.59754433833560705</v>
      </c>
      <c r="U305" t="str">
        <f t="shared" si="44"/>
        <v>25-925</v>
      </c>
      <c r="V305" t="s">
        <v>1697</v>
      </c>
      <c r="X305">
        <f t="shared" si="45"/>
        <v>25</v>
      </c>
      <c r="Y305" t="str">
        <f t="shared" si="46"/>
        <v>ED</v>
      </c>
    </row>
    <row r="306" spans="1:25" x14ac:dyDescent="0.3">
      <c r="A306" t="s">
        <v>797</v>
      </c>
      <c r="B306" s="4" t="s">
        <v>787</v>
      </c>
      <c r="C306" s="4">
        <v>2488</v>
      </c>
      <c r="D306" s="4">
        <v>1168</v>
      </c>
      <c r="E306" s="6">
        <v>0.46949999999999997</v>
      </c>
      <c r="F306" s="4">
        <v>2488</v>
      </c>
      <c r="G306" s="4">
        <v>1168</v>
      </c>
      <c r="H306" s="4">
        <v>35</v>
      </c>
      <c r="I306" s="4">
        <v>547</v>
      </c>
      <c r="J306" s="4">
        <v>563</v>
      </c>
      <c r="K306" s="4">
        <v>12</v>
      </c>
      <c r="L306" s="4">
        <v>11</v>
      </c>
      <c r="M306">
        <f t="shared" si="38"/>
        <v>0.46832191780821919</v>
      </c>
      <c r="N306">
        <f t="shared" si="39"/>
        <v>0.48202054794520549</v>
      </c>
      <c r="O306">
        <f t="shared" si="40"/>
        <v>1.0273972602739725E-2</v>
      </c>
      <c r="P306">
        <f t="shared" si="41"/>
        <v>2.9965753424657533E-2</v>
      </c>
      <c r="Q306">
        <f t="shared" si="42"/>
        <v>0.31428571428571428</v>
      </c>
      <c r="R306">
        <f t="shared" si="43"/>
        <v>0.48202054794520549</v>
      </c>
      <c r="U306" t="str">
        <f t="shared" si="44"/>
        <v>25-930</v>
      </c>
      <c r="V306" t="s">
        <v>1697</v>
      </c>
      <c r="X306">
        <f t="shared" si="45"/>
        <v>25</v>
      </c>
      <c r="Y306" t="str">
        <f t="shared" si="46"/>
        <v>ED</v>
      </c>
    </row>
    <row r="307" spans="1:25" x14ac:dyDescent="0.3">
      <c r="A307" t="s">
        <v>798</v>
      </c>
      <c r="B307" s="4" t="s">
        <v>782</v>
      </c>
      <c r="C307" s="4">
        <v>409</v>
      </c>
      <c r="D307" s="4">
        <v>215</v>
      </c>
      <c r="E307" s="6">
        <v>0.52569999999999995</v>
      </c>
      <c r="F307" s="4">
        <v>409</v>
      </c>
      <c r="G307" s="4">
        <v>215</v>
      </c>
      <c r="H307" s="4">
        <v>4</v>
      </c>
      <c r="I307" s="4">
        <v>105</v>
      </c>
      <c r="J307" s="4">
        <v>105</v>
      </c>
      <c r="K307" s="4">
        <v>0</v>
      </c>
      <c r="L307" s="4">
        <v>1</v>
      </c>
      <c r="M307">
        <f t="shared" si="38"/>
        <v>0.48837209302325579</v>
      </c>
      <c r="N307">
        <f t="shared" si="39"/>
        <v>0.48837209302325579</v>
      </c>
      <c r="O307">
        <f t="shared" si="40"/>
        <v>0</v>
      </c>
      <c r="P307">
        <f t="shared" si="41"/>
        <v>1.8604651162790697E-2</v>
      </c>
      <c r="Q307">
        <f t="shared" si="42"/>
        <v>0.25</v>
      </c>
      <c r="R307">
        <f t="shared" si="43"/>
        <v>9</v>
      </c>
      <c r="U307" t="str">
        <f t="shared" si="44"/>
        <v>25-935</v>
      </c>
      <c r="V307" t="s">
        <v>1697</v>
      </c>
      <c r="X307">
        <f t="shared" si="45"/>
        <v>25</v>
      </c>
      <c r="Y307" t="str">
        <f t="shared" si="46"/>
        <v>ED</v>
      </c>
    </row>
    <row r="308" spans="1:25" x14ac:dyDescent="0.3">
      <c r="A308" t="s">
        <v>1600</v>
      </c>
      <c r="B308" s="4" t="s">
        <v>783</v>
      </c>
      <c r="C308" s="4">
        <v>0</v>
      </c>
      <c r="D308" s="4">
        <v>1516</v>
      </c>
      <c r="E308" s="4" t="s">
        <v>33</v>
      </c>
      <c r="F308" s="4">
        <v>0</v>
      </c>
      <c r="G308" s="4">
        <v>1513</v>
      </c>
      <c r="H308" s="4">
        <v>36</v>
      </c>
      <c r="I308" s="4">
        <v>647</v>
      </c>
      <c r="J308" s="4">
        <v>817</v>
      </c>
      <c r="K308" s="4">
        <v>8</v>
      </c>
      <c r="L308" s="4">
        <v>5</v>
      </c>
      <c r="M308">
        <f t="shared" si="38"/>
        <v>0.42762723066754793</v>
      </c>
      <c r="N308">
        <f t="shared" si="39"/>
        <v>0.53998678122934562</v>
      </c>
      <c r="O308">
        <f t="shared" si="40"/>
        <v>5.2875082617316587E-3</v>
      </c>
      <c r="P308">
        <f t="shared" si="41"/>
        <v>2.3793787177792465E-2</v>
      </c>
      <c r="Q308">
        <f t="shared" si="42"/>
        <v>0.1388888888888889</v>
      </c>
      <c r="R308">
        <f t="shared" si="43"/>
        <v>0.53998678122934562</v>
      </c>
      <c r="U308" t="str">
        <f t="shared" si="44"/>
        <v/>
      </c>
      <c r="X308">
        <f t="shared" si="45"/>
        <v>25</v>
      </c>
      <c r="Y308" t="str">
        <f t="shared" si="46"/>
        <v>ABS</v>
      </c>
    </row>
    <row r="309" spans="1:25" x14ac:dyDescent="0.3">
      <c r="A309" t="s">
        <v>1601</v>
      </c>
      <c r="B309" s="4" t="s">
        <v>788</v>
      </c>
      <c r="C309" s="4">
        <v>0</v>
      </c>
      <c r="D309" s="4">
        <v>400</v>
      </c>
      <c r="E309" s="4" t="s">
        <v>33</v>
      </c>
      <c r="F309" s="4">
        <v>0</v>
      </c>
      <c r="G309" s="4">
        <v>399</v>
      </c>
      <c r="H309" s="4">
        <v>10</v>
      </c>
      <c r="I309" s="4">
        <v>188</v>
      </c>
      <c r="J309" s="4">
        <v>192</v>
      </c>
      <c r="K309" s="4">
        <v>4</v>
      </c>
      <c r="L309" s="4">
        <v>5</v>
      </c>
      <c r="M309">
        <f t="shared" si="38"/>
        <v>0.47117794486215536</v>
      </c>
      <c r="N309">
        <f t="shared" si="39"/>
        <v>0.48120300751879697</v>
      </c>
      <c r="O309">
        <f t="shared" si="40"/>
        <v>1.0025062656641603E-2</v>
      </c>
      <c r="P309">
        <f t="shared" si="41"/>
        <v>2.5062656641604009E-2</v>
      </c>
      <c r="Q309">
        <f t="shared" si="42"/>
        <v>0.5</v>
      </c>
      <c r="R309">
        <f t="shared" si="43"/>
        <v>0.48120300751879697</v>
      </c>
      <c r="U309" t="str">
        <f t="shared" si="44"/>
        <v/>
      </c>
      <c r="X309">
        <f t="shared" si="45"/>
        <v>25</v>
      </c>
      <c r="Y309" t="str">
        <f t="shared" si="46"/>
        <v>QUE</v>
      </c>
    </row>
    <row r="310" spans="1:25" x14ac:dyDescent="0.3">
      <c r="A310" t="s">
        <v>1602</v>
      </c>
      <c r="B310" s="4" t="s">
        <v>789</v>
      </c>
      <c r="C310" s="4">
        <v>0</v>
      </c>
      <c r="D310" s="4">
        <v>709</v>
      </c>
      <c r="E310" s="4" t="s">
        <v>33</v>
      </c>
      <c r="F310" s="4">
        <v>0</v>
      </c>
      <c r="G310" s="4">
        <v>704</v>
      </c>
      <c r="H310" s="4">
        <v>8</v>
      </c>
      <c r="I310" s="4">
        <v>365</v>
      </c>
      <c r="J310" s="4">
        <v>319</v>
      </c>
      <c r="K310" s="4">
        <v>9</v>
      </c>
      <c r="L310" s="4">
        <v>3</v>
      </c>
      <c r="M310">
        <f t="shared" si="38"/>
        <v>0.51846590909090906</v>
      </c>
      <c r="N310">
        <f t="shared" si="39"/>
        <v>0.453125</v>
      </c>
      <c r="O310">
        <f t="shared" si="40"/>
        <v>1.278409090909091E-2</v>
      </c>
      <c r="P310">
        <f t="shared" si="41"/>
        <v>1.1363636363636364E-2</v>
      </c>
      <c r="Q310">
        <f t="shared" si="42"/>
        <v>0.375</v>
      </c>
      <c r="R310">
        <f t="shared" si="43"/>
        <v>2.5184659090909092</v>
      </c>
      <c r="U310" t="str">
        <f t="shared" si="44"/>
        <v/>
      </c>
      <c r="X310">
        <f t="shared" si="45"/>
        <v>25</v>
      </c>
      <c r="Y310" t="str">
        <f t="shared" si="46"/>
        <v>EV</v>
      </c>
    </row>
    <row r="311" spans="1:25" x14ac:dyDescent="0.3">
      <c r="A311">
        <v>25</v>
      </c>
      <c r="B311" s="4" t="s">
        <v>790</v>
      </c>
      <c r="C311" s="4">
        <v>13632</v>
      </c>
      <c r="D311" s="4">
        <v>8688</v>
      </c>
      <c r="E311" s="6">
        <v>0.63729999999999998</v>
      </c>
      <c r="F311" s="4">
        <v>13632</v>
      </c>
      <c r="G311" s="4">
        <v>8661</v>
      </c>
      <c r="H311" s="4">
        <v>202</v>
      </c>
      <c r="I311" s="4">
        <v>3739</v>
      </c>
      <c r="J311" s="4">
        <v>4569</v>
      </c>
      <c r="K311" s="4">
        <v>70</v>
      </c>
      <c r="L311" s="4">
        <v>81</v>
      </c>
      <c r="M311">
        <f t="shared" si="38"/>
        <v>0.43170534580302505</v>
      </c>
      <c r="N311">
        <f t="shared" si="39"/>
        <v>0.52753723588500179</v>
      </c>
      <c r="O311">
        <f t="shared" si="40"/>
        <v>8.0822075972751418E-3</v>
      </c>
      <c r="P311">
        <f t="shared" si="41"/>
        <v>2.3322941923565408E-2</v>
      </c>
      <c r="Q311">
        <f t="shared" si="42"/>
        <v>0.40099009900990101</v>
      </c>
      <c r="R311">
        <f t="shared" si="43"/>
        <v>0.52753723588500179</v>
      </c>
      <c r="U311">
        <f t="shared" si="44"/>
        <v>25</v>
      </c>
      <c r="X311">
        <f t="shared" si="45"/>
        <v>25</v>
      </c>
      <c r="Y311" t="str">
        <f t="shared" si="46"/>
        <v>TOT</v>
      </c>
    </row>
    <row r="312" spans="1:25" x14ac:dyDescent="0.3">
      <c r="B312" s="4"/>
      <c r="M312" t="str">
        <f t="shared" si="38"/>
        <v/>
      </c>
      <c r="N312" t="str">
        <f t="shared" si="39"/>
        <v/>
      </c>
      <c r="O312" t="str">
        <f t="shared" si="40"/>
        <v/>
      </c>
      <c r="P312" t="str">
        <f t="shared" si="41"/>
        <v/>
      </c>
      <c r="Q312" t="str">
        <f t="shared" si="42"/>
        <v/>
      </c>
      <c r="R312" t="str">
        <f t="shared" si="43"/>
        <v/>
      </c>
      <c r="U312" t="str">
        <f t="shared" si="44"/>
        <v/>
      </c>
      <c r="X312" t="str">
        <f t="shared" si="45"/>
        <v/>
      </c>
      <c r="Y312" t="str">
        <f t="shared" si="46"/>
        <v/>
      </c>
    </row>
    <row r="313" spans="1:25" x14ac:dyDescent="0.3">
      <c r="A313" t="s">
        <v>813</v>
      </c>
      <c r="B313" s="4" t="s">
        <v>800</v>
      </c>
      <c r="C313" s="4">
        <v>1787</v>
      </c>
      <c r="D313" s="4">
        <v>790</v>
      </c>
      <c r="E313" s="6">
        <v>0.44209999999999999</v>
      </c>
      <c r="F313" s="4">
        <v>1787</v>
      </c>
      <c r="G313" s="4">
        <v>785</v>
      </c>
      <c r="H313" s="4">
        <v>27</v>
      </c>
      <c r="I313" s="4">
        <v>202</v>
      </c>
      <c r="J313" s="4">
        <v>542</v>
      </c>
      <c r="K313" s="4">
        <v>3</v>
      </c>
      <c r="L313" s="4">
        <v>11</v>
      </c>
      <c r="M313">
        <f t="shared" si="38"/>
        <v>0.25732484076433121</v>
      </c>
      <c r="N313">
        <f t="shared" si="39"/>
        <v>0.69044585987261142</v>
      </c>
      <c r="O313">
        <f t="shared" si="40"/>
        <v>3.821656050955414E-3</v>
      </c>
      <c r="P313">
        <f t="shared" si="41"/>
        <v>3.4394904458598725E-2</v>
      </c>
      <c r="Q313">
        <f t="shared" si="42"/>
        <v>0.40740740740740738</v>
      </c>
      <c r="R313">
        <f t="shared" si="43"/>
        <v>0.69044585987261142</v>
      </c>
      <c r="U313" t="str">
        <f t="shared" si="44"/>
        <v>26-940</v>
      </c>
      <c r="V313" t="s">
        <v>1697</v>
      </c>
      <c r="X313">
        <f t="shared" si="45"/>
        <v>26</v>
      </c>
      <c r="Y313" t="str">
        <f t="shared" si="46"/>
        <v>ED</v>
      </c>
    </row>
    <row r="314" spans="1:25" x14ac:dyDescent="0.3">
      <c r="A314" t="s">
        <v>814</v>
      </c>
      <c r="B314" s="4" t="s">
        <v>801</v>
      </c>
      <c r="C314" s="4">
        <v>1721</v>
      </c>
      <c r="D314" s="4">
        <v>806</v>
      </c>
      <c r="E314" s="6">
        <v>0.46829999999999999</v>
      </c>
      <c r="F314" s="4">
        <v>1721</v>
      </c>
      <c r="G314" s="4">
        <v>804</v>
      </c>
      <c r="H314" s="4">
        <v>20</v>
      </c>
      <c r="I314" s="4">
        <v>238</v>
      </c>
      <c r="J314" s="4">
        <v>526</v>
      </c>
      <c r="K314" s="4">
        <v>9</v>
      </c>
      <c r="L314" s="4">
        <v>11</v>
      </c>
      <c r="M314">
        <f t="shared" si="38"/>
        <v>0.29601990049751242</v>
      </c>
      <c r="N314">
        <f t="shared" si="39"/>
        <v>0.654228855721393</v>
      </c>
      <c r="O314">
        <f t="shared" si="40"/>
        <v>1.1194029850746268E-2</v>
      </c>
      <c r="P314">
        <f t="shared" si="41"/>
        <v>2.4875621890547265E-2</v>
      </c>
      <c r="Q314">
        <f t="shared" si="42"/>
        <v>0.55000000000000004</v>
      </c>
      <c r="R314">
        <f t="shared" si="43"/>
        <v>0.654228855721393</v>
      </c>
      <c r="U314" t="str">
        <f t="shared" si="44"/>
        <v>26-945</v>
      </c>
      <c r="V314" t="s">
        <v>1697</v>
      </c>
      <c r="X314">
        <f t="shared" si="45"/>
        <v>26</v>
      </c>
      <c r="Y314" t="str">
        <f t="shared" si="46"/>
        <v>ED</v>
      </c>
    </row>
    <row r="315" spans="1:25" x14ac:dyDescent="0.3">
      <c r="A315" t="s">
        <v>815</v>
      </c>
      <c r="B315" s="4" t="s">
        <v>802</v>
      </c>
      <c r="C315" s="4">
        <v>1903</v>
      </c>
      <c r="D315" s="4">
        <v>930</v>
      </c>
      <c r="E315" s="6">
        <v>0.48870000000000002</v>
      </c>
      <c r="F315" s="4">
        <v>1903</v>
      </c>
      <c r="G315" s="4">
        <v>928</v>
      </c>
      <c r="H315" s="4">
        <v>13</v>
      </c>
      <c r="I315" s="4">
        <v>272</v>
      </c>
      <c r="J315" s="4">
        <v>637</v>
      </c>
      <c r="K315" s="4">
        <v>2</v>
      </c>
      <c r="L315" s="4">
        <v>4</v>
      </c>
      <c r="M315">
        <f t="shared" si="38"/>
        <v>0.29310344827586204</v>
      </c>
      <c r="N315">
        <f t="shared" si="39"/>
        <v>0.68642241379310343</v>
      </c>
      <c r="O315">
        <f t="shared" si="40"/>
        <v>2.1551724137931034E-3</v>
      </c>
      <c r="P315">
        <f t="shared" si="41"/>
        <v>1.4008620689655173E-2</v>
      </c>
      <c r="Q315">
        <f t="shared" si="42"/>
        <v>0.30769230769230771</v>
      </c>
      <c r="R315">
        <f t="shared" si="43"/>
        <v>0.68642241379310343</v>
      </c>
      <c r="U315" t="str">
        <f t="shared" si="44"/>
        <v>26-950</v>
      </c>
      <c r="V315" t="s">
        <v>1697</v>
      </c>
      <c r="X315">
        <f t="shared" si="45"/>
        <v>26</v>
      </c>
      <c r="Y315" t="str">
        <f t="shared" si="46"/>
        <v>ED</v>
      </c>
    </row>
    <row r="316" spans="1:25" x14ac:dyDescent="0.3">
      <c r="A316" t="s">
        <v>816</v>
      </c>
      <c r="B316" s="4" t="s">
        <v>803</v>
      </c>
      <c r="C316" s="4">
        <v>1164</v>
      </c>
      <c r="D316" s="4">
        <v>474</v>
      </c>
      <c r="E316" s="6">
        <v>0.40720000000000001</v>
      </c>
      <c r="F316" s="4">
        <v>1164</v>
      </c>
      <c r="G316" s="4">
        <v>473</v>
      </c>
      <c r="H316" s="4">
        <v>7</v>
      </c>
      <c r="I316" s="4">
        <v>137</v>
      </c>
      <c r="J316" s="4">
        <v>322</v>
      </c>
      <c r="K316" s="4">
        <v>3</v>
      </c>
      <c r="L316" s="4">
        <v>4</v>
      </c>
      <c r="M316">
        <f t="shared" si="38"/>
        <v>0.28964059196617337</v>
      </c>
      <c r="N316">
        <f t="shared" si="39"/>
        <v>0.68076109936575058</v>
      </c>
      <c r="O316">
        <f t="shared" si="40"/>
        <v>6.3424947145877377E-3</v>
      </c>
      <c r="P316">
        <f t="shared" si="41"/>
        <v>1.4799154334038054E-2</v>
      </c>
      <c r="Q316">
        <f t="shared" si="42"/>
        <v>0.5714285714285714</v>
      </c>
      <c r="R316">
        <f t="shared" si="43"/>
        <v>0.68076109936575058</v>
      </c>
      <c r="U316" t="str">
        <f t="shared" si="44"/>
        <v>26-955</v>
      </c>
      <c r="V316" t="s">
        <v>1697</v>
      </c>
      <c r="X316">
        <f t="shared" si="45"/>
        <v>26</v>
      </c>
      <c r="Y316" t="str">
        <f t="shared" si="46"/>
        <v>ED</v>
      </c>
    </row>
    <row r="317" spans="1:25" x14ac:dyDescent="0.3">
      <c r="A317" t="s">
        <v>817</v>
      </c>
      <c r="B317" s="4" t="s">
        <v>804</v>
      </c>
      <c r="C317" s="4">
        <v>2928</v>
      </c>
      <c r="D317" s="4">
        <v>1155</v>
      </c>
      <c r="E317" s="6">
        <v>0.39450000000000002</v>
      </c>
      <c r="F317" s="4">
        <v>2928</v>
      </c>
      <c r="G317" s="4">
        <v>1152</v>
      </c>
      <c r="H317" s="4">
        <v>25</v>
      </c>
      <c r="I317" s="4">
        <v>347</v>
      </c>
      <c r="J317" s="4">
        <v>757</v>
      </c>
      <c r="K317" s="4">
        <v>9</v>
      </c>
      <c r="L317" s="4">
        <v>14</v>
      </c>
      <c r="M317">
        <f t="shared" si="38"/>
        <v>0.30121527777777779</v>
      </c>
      <c r="N317">
        <f t="shared" si="39"/>
        <v>0.65711805555555558</v>
      </c>
      <c r="O317">
        <f t="shared" si="40"/>
        <v>7.8125E-3</v>
      </c>
      <c r="P317">
        <f t="shared" si="41"/>
        <v>2.1701388888888888E-2</v>
      </c>
      <c r="Q317">
        <f t="shared" si="42"/>
        <v>0.56000000000000005</v>
      </c>
      <c r="R317">
        <f t="shared" si="43"/>
        <v>0.65711805555555558</v>
      </c>
      <c r="U317" t="str">
        <f t="shared" si="44"/>
        <v>26-960</v>
      </c>
      <c r="V317" t="s">
        <v>1697</v>
      </c>
      <c r="X317">
        <f t="shared" si="45"/>
        <v>26</v>
      </c>
      <c r="Y317" t="str">
        <f t="shared" si="46"/>
        <v>ED</v>
      </c>
    </row>
    <row r="318" spans="1:25" x14ac:dyDescent="0.3">
      <c r="A318" t="s">
        <v>818</v>
      </c>
      <c r="B318" s="4" t="s">
        <v>805</v>
      </c>
      <c r="C318" s="4">
        <v>3325</v>
      </c>
      <c r="D318" s="4">
        <v>1459</v>
      </c>
      <c r="E318" s="6">
        <v>0.43880000000000002</v>
      </c>
      <c r="F318" s="4">
        <v>3325</v>
      </c>
      <c r="G318" s="4">
        <v>1458</v>
      </c>
      <c r="H318" s="4">
        <v>37</v>
      </c>
      <c r="I318" s="4">
        <v>485</v>
      </c>
      <c r="J318" s="4">
        <v>918</v>
      </c>
      <c r="K318" s="4">
        <v>7</v>
      </c>
      <c r="L318" s="4">
        <v>11</v>
      </c>
      <c r="M318">
        <f t="shared" si="38"/>
        <v>0.33264746227709191</v>
      </c>
      <c r="N318">
        <f t="shared" si="39"/>
        <v>0.62962962962962965</v>
      </c>
      <c r="O318">
        <f t="shared" si="40"/>
        <v>4.8010973936899867E-3</v>
      </c>
      <c r="P318">
        <f t="shared" si="41"/>
        <v>2.5377229080932786E-2</v>
      </c>
      <c r="Q318">
        <f t="shared" si="42"/>
        <v>0.29729729729729731</v>
      </c>
      <c r="R318">
        <f t="shared" si="43"/>
        <v>0.62962962962962965</v>
      </c>
      <c r="U318" t="str">
        <f t="shared" si="44"/>
        <v>26-965</v>
      </c>
      <c r="V318" t="s">
        <v>1697</v>
      </c>
      <c r="X318">
        <f t="shared" si="45"/>
        <v>26</v>
      </c>
      <c r="Y318" t="str">
        <f t="shared" si="46"/>
        <v>ED</v>
      </c>
    </row>
    <row r="319" spans="1:25" x14ac:dyDescent="0.3">
      <c r="A319" t="s">
        <v>819</v>
      </c>
      <c r="B319" s="4" t="s">
        <v>810</v>
      </c>
      <c r="C319" s="4">
        <v>2720</v>
      </c>
      <c r="D319" s="4">
        <v>1001</v>
      </c>
      <c r="E319" s="6">
        <v>0.36799999999999999</v>
      </c>
      <c r="F319" s="4">
        <v>2720</v>
      </c>
      <c r="G319" s="4">
        <v>999</v>
      </c>
      <c r="H319" s="4">
        <v>26</v>
      </c>
      <c r="I319" s="4">
        <v>267</v>
      </c>
      <c r="J319" s="4">
        <v>696</v>
      </c>
      <c r="K319" s="4">
        <v>5</v>
      </c>
      <c r="L319" s="4">
        <v>5</v>
      </c>
      <c r="M319">
        <f t="shared" si="38"/>
        <v>0.26726726726726729</v>
      </c>
      <c r="N319">
        <f t="shared" si="39"/>
        <v>0.69669669669669665</v>
      </c>
      <c r="O319">
        <f t="shared" si="40"/>
        <v>5.005005005005005E-3</v>
      </c>
      <c r="P319">
        <f t="shared" si="41"/>
        <v>2.6026026026026026E-2</v>
      </c>
      <c r="Q319">
        <f t="shared" si="42"/>
        <v>0.19230769230769232</v>
      </c>
      <c r="R319">
        <f t="shared" si="43"/>
        <v>0.69669669669669665</v>
      </c>
      <c r="U319" t="str">
        <f t="shared" si="44"/>
        <v>26-970</v>
      </c>
      <c r="V319" t="s">
        <v>1697</v>
      </c>
      <c r="X319">
        <f t="shared" si="45"/>
        <v>26</v>
      </c>
      <c r="Y319" t="str">
        <f t="shared" si="46"/>
        <v>ED</v>
      </c>
    </row>
    <row r="320" spans="1:25" x14ac:dyDescent="0.3">
      <c r="A320" t="s">
        <v>1600</v>
      </c>
      <c r="B320" s="4" t="s">
        <v>807</v>
      </c>
      <c r="C320" s="4">
        <v>0</v>
      </c>
      <c r="D320" s="4">
        <v>3120</v>
      </c>
      <c r="E320" s="4" t="s">
        <v>33</v>
      </c>
      <c r="F320" s="4">
        <v>0</v>
      </c>
      <c r="G320" s="4">
        <v>3104</v>
      </c>
      <c r="H320" s="4">
        <v>50</v>
      </c>
      <c r="I320" s="4">
        <v>950</v>
      </c>
      <c r="J320" s="4">
        <v>2076</v>
      </c>
      <c r="K320" s="4">
        <v>9</v>
      </c>
      <c r="L320" s="4">
        <v>19</v>
      </c>
      <c r="M320">
        <f t="shared" si="38"/>
        <v>0.30605670103092786</v>
      </c>
      <c r="N320">
        <f t="shared" si="39"/>
        <v>0.66881443298969068</v>
      </c>
      <c r="O320">
        <f t="shared" si="40"/>
        <v>2.8994845360824743E-3</v>
      </c>
      <c r="P320">
        <f t="shared" si="41"/>
        <v>1.6108247422680411E-2</v>
      </c>
      <c r="Q320">
        <f t="shared" si="42"/>
        <v>0.38</v>
      </c>
      <c r="R320">
        <f t="shared" si="43"/>
        <v>0.66881443298969068</v>
      </c>
      <c r="U320" t="str">
        <f t="shared" si="44"/>
        <v/>
      </c>
      <c r="X320">
        <f t="shared" si="45"/>
        <v>26</v>
      </c>
      <c r="Y320" t="str">
        <f t="shared" si="46"/>
        <v>ABS</v>
      </c>
    </row>
    <row r="321" spans="1:25" x14ac:dyDescent="0.3">
      <c r="A321" t="s">
        <v>1601</v>
      </c>
      <c r="B321" s="4" t="s">
        <v>811</v>
      </c>
      <c r="C321" s="4">
        <v>0</v>
      </c>
      <c r="D321" s="4">
        <v>374</v>
      </c>
      <c r="E321" s="4" t="s">
        <v>33</v>
      </c>
      <c r="F321" s="4">
        <v>0</v>
      </c>
      <c r="G321" s="4">
        <v>371</v>
      </c>
      <c r="H321" s="4">
        <v>6</v>
      </c>
      <c r="I321" s="4">
        <v>104</v>
      </c>
      <c r="J321" s="4">
        <v>254</v>
      </c>
      <c r="K321" s="4">
        <v>2</v>
      </c>
      <c r="L321" s="4">
        <v>5</v>
      </c>
      <c r="M321">
        <f t="shared" si="38"/>
        <v>0.28032345013477089</v>
      </c>
      <c r="N321">
        <f t="shared" si="39"/>
        <v>0.6846361185983828</v>
      </c>
      <c r="O321">
        <f t="shared" si="40"/>
        <v>5.3908355795148251E-3</v>
      </c>
      <c r="P321">
        <f t="shared" si="41"/>
        <v>1.6172506738544475E-2</v>
      </c>
      <c r="Q321">
        <f t="shared" si="42"/>
        <v>0.83333333333333337</v>
      </c>
      <c r="R321">
        <f t="shared" si="43"/>
        <v>0.6846361185983828</v>
      </c>
      <c r="U321" t="str">
        <f t="shared" si="44"/>
        <v/>
      </c>
      <c r="X321">
        <f t="shared" si="45"/>
        <v>26</v>
      </c>
      <c r="Y321" t="str">
        <f t="shared" si="46"/>
        <v>QUE</v>
      </c>
    </row>
    <row r="322" spans="1:25" x14ac:dyDescent="0.3">
      <c r="A322" t="s">
        <v>1602</v>
      </c>
      <c r="B322" s="4" t="s">
        <v>812</v>
      </c>
      <c r="C322" s="4">
        <v>0</v>
      </c>
      <c r="D322" s="4">
        <v>418</v>
      </c>
      <c r="E322" s="4" t="s">
        <v>33</v>
      </c>
      <c r="F322" s="4">
        <v>0</v>
      </c>
      <c r="G322" s="4">
        <v>417</v>
      </c>
      <c r="H322" s="4">
        <v>3</v>
      </c>
      <c r="I322" s="4">
        <v>167</v>
      </c>
      <c r="J322" s="4">
        <v>240</v>
      </c>
      <c r="K322" s="4">
        <v>4</v>
      </c>
      <c r="L322" s="4">
        <v>3</v>
      </c>
      <c r="M322">
        <f t="shared" si="38"/>
        <v>0.40047961630695444</v>
      </c>
      <c r="N322">
        <f t="shared" si="39"/>
        <v>0.57553956834532372</v>
      </c>
      <c r="O322">
        <f t="shared" si="40"/>
        <v>9.5923261390887284E-3</v>
      </c>
      <c r="P322">
        <f t="shared" si="41"/>
        <v>7.1942446043165471E-3</v>
      </c>
      <c r="Q322">
        <f t="shared" si="42"/>
        <v>1</v>
      </c>
      <c r="R322">
        <f t="shared" si="43"/>
        <v>0.57553956834532372</v>
      </c>
      <c r="U322" t="str">
        <f t="shared" si="44"/>
        <v/>
      </c>
      <c r="X322">
        <f t="shared" si="45"/>
        <v>26</v>
      </c>
      <c r="Y322" t="str">
        <f t="shared" si="46"/>
        <v>EV</v>
      </c>
    </row>
    <row r="323" spans="1:25" x14ac:dyDescent="0.3">
      <c r="A323">
        <v>26</v>
      </c>
      <c r="B323" s="4" t="s">
        <v>820</v>
      </c>
      <c r="C323" s="4">
        <v>15548</v>
      </c>
      <c r="D323" s="4">
        <v>10527</v>
      </c>
      <c r="E323" s="6">
        <v>0.67710000000000004</v>
      </c>
      <c r="F323" s="4">
        <v>15548</v>
      </c>
      <c r="G323" s="4">
        <v>10491</v>
      </c>
      <c r="H323" s="4">
        <v>214</v>
      </c>
      <c r="I323" s="4">
        <v>3169</v>
      </c>
      <c r="J323" s="4">
        <v>6968</v>
      </c>
      <c r="K323" s="4">
        <v>53</v>
      </c>
      <c r="L323" s="4">
        <v>87</v>
      </c>
      <c r="M323">
        <f t="shared" ref="M323:M386" si="47">IF(G323="","",IF(G323=0,0,I323/G323))</f>
        <v>0.30206843961490804</v>
      </c>
      <c r="N323">
        <f t="shared" ref="N323:N386" si="48">IF(G323="","",IF(G323=0,0,J323/G323))</f>
        <v>0.66418835192069392</v>
      </c>
      <c r="O323">
        <f t="shared" ref="O323:O386" si="49">IF(G323="","",IF(G323=0,0,K323/G323))</f>
        <v>5.0519492898675059E-3</v>
      </c>
      <c r="P323">
        <f t="shared" ref="P323:P386" si="50">IF(G323="","",IF(G323=0,0,H323/G323))</f>
        <v>2.0398436755314078E-2</v>
      </c>
      <c r="Q323">
        <f t="shared" ref="Q323:Q386" si="51">IF(G323="","",IF(G323=0,0,L323/H323))</f>
        <v>0.40654205607476634</v>
      </c>
      <c r="R323">
        <f t="shared" ref="R323:R386" si="52">IF(G323="","",IF(G323=0,10,IF(MAX(M323:P323)=LARGE(M323:P323,2),9,IF(N323=MAX(M323:P323),N323,IF(M323=MAX(M323:P323),M323+2,IF(O323=MAX(M323:P323),O323+1,IF(P323=MAX(M323:P323),P323+3,-1)))))))</f>
        <v>0.66418835192069392</v>
      </c>
      <c r="U323">
        <f t="shared" ref="U323:U386" si="53">IF(ISNUMBER(LEFT(A323,2)/1),A323,"")</f>
        <v>26</v>
      </c>
      <c r="X323">
        <f t="shared" si="45"/>
        <v>26</v>
      </c>
      <c r="Y323" t="str">
        <f t="shared" si="46"/>
        <v>TOT</v>
      </c>
    </row>
    <row r="324" spans="1:25" x14ac:dyDescent="0.3">
      <c r="B324" s="4"/>
      <c r="M324" t="str">
        <f t="shared" si="47"/>
        <v/>
      </c>
      <c r="N324" t="str">
        <f t="shared" si="48"/>
        <v/>
      </c>
      <c r="O324" t="str">
        <f t="shared" si="49"/>
        <v/>
      </c>
      <c r="P324" t="str">
        <f t="shared" si="50"/>
        <v/>
      </c>
      <c r="Q324" t="str">
        <f t="shared" si="51"/>
        <v/>
      </c>
      <c r="R324" t="str">
        <f t="shared" si="52"/>
        <v/>
      </c>
      <c r="U324" t="str">
        <f t="shared" si="53"/>
        <v/>
      </c>
      <c r="V324" t="s">
        <v>1697</v>
      </c>
      <c r="X324" t="str">
        <f t="shared" si="45"/>
        <v/>
      </c>
      <c r="Y324" t="str">
        <f t="shared" si="46"/>
        <v/>
      </c>
    </row>
    <row r="325" spans="1:25" x14ac:dyDescent="0.3">
      <c r="A325" t="s">
        <v>844</v>
      </c>
      <c r="B325" s="4" t="s">
        <v>822</v>
      </c>
      <c r="C325" s="4">
        <v>1681</v>
      </c>
      <c r="D325" s="4">
        <v>882</v>
      </c>
      <c r="E325" s="6">
        <v>0.52470000000000006</v>
      </c>
      <c r="F325" s="4">
        <v>1681</v>
      </c>
      <c r="G325" s="4">
        <v>882</v>
      </c>
      <c r="H325" s="4">
        <v>13</v>
      </c>
      <c r="I325" s="4">
        <v>295</v>
      </c>
      <c r="J325" s="4">
        <v>567</v>
      </c>
      <c r="K325" s="4">
        <v>4</v>
      </c>
      <c r="L325" s="4">
        <v>3</v>
      </c>
      <c r="M325">
        <f t="shared" si="47"/>
        <v>0.3344671201814059</v>
      </c>
      <c r="N325">
        <f t="shared" si="48"/>
        <v>0.6428571428571429</v>
      </c>
      <c r="O325">
        <f t="shared" si="49"/>
        <v>4.5351473922902496E-3</v>
      </c>
      <c r="P325">
        <f t="shared" si="50"/>
        <v>1.4739229024943311E-2</v>
      </c>
      <c r="Q325">
        <f t="shared" si="51"/>
        <v>0.23076923076923078</v>
      </c>
      <c r="R325">
        <f t="shared" si="52"/>
        <v>0.6428571428571429</v>
      </c>
      <c r="U325" t="str">
        <f t="shared" si="53"/>
        <v>27-105</v>
      </c>
      <c r="V325" t="s">
        <v>1697</v>
      </c>
      <c r="X325">
        <f t="shared" si="45"/>
        <v>27</v>
      </c>
      <c r="Y325" t="str">
        <f t="shared" si="46"/>
        <v>ED</v>
      </c>
    </row>
    <row r="326" spans="1:25" x14ac:dyDescent="0.3">
      <c r="A326" t="s">
        <v>845</v>
      </c>
      <c r="B326" s="4" t="s">
        <v>823</v>
      </c>
      <c r="C326" s="4">
        <v>1989</v>
      </c>
      <c r="D326" s="4">
        <v>1006</v>
      </c>
      <c r="E326" s="6">
        <v>0.50580000000000003</v>
      </c>
      <c r="F326" s="4">
        <v>1989</v>
      </c>
      <c r="G326" s="4">
        <v>1002</v>
      </c>
      <c r="H326" s="4">
        <v>11</v>
      </c>
      <c r="I326" s="4">
        <v>370</v>
      </c>
      <c r="J326" s="4">
        <v>604</v>
      </c>
      <c r="K326" s="4">
        <v>8</v>
      </c>
      <c r="L326" s="4">
        <v>9</v>
      </c>
      <c r="M326">
        <f t="shared" si="47"/>
        <v>0.36926147704590817</v>
      </c>
      <c r="N326">
        <f t="shared" si="48"/>
        <v>0.60279441117764476</v>
      </c>
      <c r="O326">
        <f t="shared" si="49"/>
        <v>7.9840319361277438E-3</v>
      </c>
      <c r="P326">
        <f t="shared" si="50"/>
        <v>1.0978043912175649E-2</v>
      </c>
      <c r="Q326">
        <f t="shared" si="51"/>
        <v>0.81818181818181823</v>
      </c>
      <c r="R326">
        <f t="shared" si="52"/>
        <v>0.60279441117764476</v>
      </c>
      <c r="U326" t="str">
        <f t="shared" si="53"/>
        <v>27-110</v>
      </c>
      <c r="V326" t="s">
        <v>1697</v>
      </c>
      <c r="X326">
        <f t="shared" si="45"/>
        <v>27</v>
      </c>
      <c r="Y326" t="str">
        <f t="shared" si="46"/>
        <v>ED</v>
      </c>
    </row>
    <row r="327" spans="1:25" x14ac:dyDescent="0.3">
      <c r="A327" t="s">
        <v>846</v>
      </c>
      <c r="B327" s="4" t="s">
        <v>824</v>
      </c>
      <c r="C327" s="4">
        <v>1730</v>
      </c>
      <c r="D327" s="4">
        <v>815</v>
      </c>
      <c r="E327" s="6">
        <v>0.47110000000000002</v>
      </c>
      <c r="F327" s="4">
        <v>1730</v>
      </c>
      <c r="G327" s="4">
        <v>815</v>
      </c>
      <c r="H327" s="4">
        <v>14</v>
      </c>
      <c r="I327" s="4">
        <v>250</v>
      </c>
      <c r="J327" s="4">
        <v>542</v>
      </c>
      <c r="K327" s="4">
        <v>5</v>
      </c>
      <c r="L327" s="4">
        <v>4</v>
      </c>
      <c r="M327">
        <f t="shared" si="47"/>
        <v>0.30674846625766872</v>
      </c>
      <c r="N327">
        <f t="shared" si="48"/>
        <v>0.66503067484662581</v>
      </c>
      <c r="O327">
        <f t="shared" si="49"/>
        <v>6.1349693251533744E-3</v>
      </c>
      <c r="P327">
        <f t="shared" si="50"/>
        <v>1.7177914110429449E-2</v>
      </c>
      <c r="Q327">
        <f t="shared" si="51"/>
        <v>0.2857142857142857</v>
      </c>
      <c r="R327">
        <f t="shared" si="52"/>
        <v>0.66503067484662581</v>
      </c>
      <c r="U327" t="str">
        <f t="shared" si="53"/>
        <v>27-115</v>
      </c>
      <c r="V327" t="s">
        <v>1697</v>
      </c>
      <c r="X327">
        <f t="shared" si="45"/>
        <v>27</v>
      </c>
      <c r="Y327" t="str">
        <f t="shared" si="46"/>
        <v>ED</v>
      </c>
    </row>
    <row r="328" spans="1:25" x14ac:dyDescent="0.3">
      <c r="A328" t="s">
        <v>847</v>
      </c>
      <c r="B328" s="4" t="s">
        <v>825</v>
      </c>
      <c r="C328" s="4">
        <v>1750</v>
      </c>
      <c r="D328" s="4">
        <v>874</v>
      </c>
      <c r="E328" s="6">
        <v>0.49940000000000001</v>
      </c>
      <c r="F328" s="4">
        <v>1750</v>
      </c>
      <c r="G328" s="4">
        <v>873</v>
      </c>
      <c r="H328" s="4">
        <v>17</v>
      </c>
      <c r="I328" s="4">
        <v>318</v>
      </c>
      <c r="J328" s="4">
        <v>531</v>
      </c>
      <c r="K328" s="4">
        <v>5</v>
      </c>
      <c r="L328" s="4">
        <v>2</v>
      </c>
      <c r="M328">
        <f t="shared" si="47"/>
        <v>0.36426116838487971</v>
      </c>
      <c r="N328">
        <f t="shared" si="48"/>
        <v>0.60824742268041232</v>
      </c>
      <c r="O328">
        <f t="shared" si="49"/>
        <v>5.7273768613974796E-3</v>
      </c>
      <c r="P328">
        <f t="shared" si="50"/>
        <v>1.9473081328751432E-2</v>
      </c>
      <c r="Q328">
        <f t="shared" si="51"/>
        <v>0.11764705882352941</v>
      </c>
      <c r="R328">
        <f t="shared" si="52"/>
        <v>0.60824742268041232</v>
      </c>
      <c r="U328" t="str">
        <f t="shared" si="53"/>
        <v>27-120</v>
      </c>
      <c r="V328" t="s">
        <v>1697</v>
      </c>
      <c r="X328">
        <f t="shared" si="45"/>
        <v>27</v>
      </c>
      <c r="Y328" t="str">
        <f t="shared" si="46"/>
        <v>ED</v>
      </c>
    </row>
    <row r="329" spans="1:25" x14ac:dyDescent="0.3">
      <c r="A329" t="s">
        <v>848</v>
      </c>
      <c r="B329" s="4" t="s">
        <v>840</v>
      </c>
      <c r="C329" s="4">
        <v>1557</v>
      </c>
      <c r="D329" s="4">
        <v>734</v>
      </c>
      <c r="E329" s="6">
        <v>0.47139999999999999</v>
      </c>
      <c r="F329" s="4">
        <v>1557</v>
      </c>
      <c r="G329" s="4">
        <v>731</v>
      </c>
      <c r="H329" s="4">
        <v>24</v>
      </c>
      <c r="I329" s="4">
        <v>330</v>
      </c>
      <c r="J329" s="4">
        <v>371</v>
      </c>
      <c r="K329" s="4">
        <v>5</v>
      </c>
      <c r="L329" s="4">
        <v>1</v>
      </c>
      <c r="M329">
        <f t="shared" si="47"/>
        <v>0.45143638850889195</v>
      </c>
      <c r="N329">
        <f t="shared" si="48"/>
        <v>0.50752393980848154</v>
      </c>
      <c r="O329">
        <f t="shared" si="49"/>
        <v>6.8399452804377564E-3</v>
      </c>
      <c r="P329">
        <f t="shared" si="50"/>
        <v>3.2831737346101231E-2</v>
      </c>
      <c r="Q329">
        <f t="shared" si="51"/>
        <v>4.1666666666666664E-2</v>
      </c>
      <c r="R329">
        <f t="shared" si="52"/>
        <v>0.50752393980848154</v>
      </c>
      <c r="U329" t="str">
        <f t="shared" si="53"/>
        <v>27-125</v>
      </c>
      <c r="V329" t="s">
        <v>1697</v>
      </c>
      <c r="X329">
        <f t="shared" si="45"/>
        <v>27</v>
      </c>
      <c r="Y329" t="str">
        <f t="shared" si="46"/>
        <v>ED</v>
      </c>
    </row>
    <row r="330" spans="1:25" x14ac:dyDescent="0.3">
      <c r="A330" t="s">
        <v>849</v>
      </c>
      <c r="B330" s="4" t="s">
        <v>827</v>
      </c>
      <c r="C330" s="4">
        <v>254</v>
      </c>
      <c r="D330" s="4">
        <v>132</v>
      </c>
      <c r="E330" s="6">
        <v>0.51970000000000005</v>
      </c>
      <c r="F330" s="4">
        <v>254</v>
      </c>
      <c r="G330" s="4">
        <v>132</v>
      </c>
      <c r="H330" s="4">
        <v>6</v>
      </c>
      <c r="I330" s="4">
        <v>62</v>
      </c>
      <c r="J330" s="4">
        <v>60</v>
      </c>
      <c r="K330" s="4">
        <v>2</v>
      </c>
      <c r="L330" s="4">
        <v>2</v>
      </c>
      <c r="M330">
        <f t="shared" si="47"/>
        <v>0.46969696969696972</v>
      </c>
      <c r="N330">
        <f t="shared" si="48"/>
        <v>0.45454545454545453</v>
      </c>
      <c r="O330">
        <f t="shared" si="49"/>
        <v>1.5151515151515152E-2</v>
      </c>
      <c r="P330">
        <f t="shared" si="50"/>
        <v>4.5454545454545456E-2</v>
      </c>
      <c r="Q330">
        <f t="shared" si="51"/>
        <v>0.33333333333333331</v>
      </c>
      <c r="R330">
        <f t="shared" si="52"/>
        <v>2.4696969696969697</v>
      </c>
      <c r="U330" t="str">
        <f t="shared" si="53"/>
        <v>27-130</v>
      </c>
      <c r="V330" t="s">
        <v>1697</v>
      </c>
      <c r="X330">
        <f t="shared" ref="X330:X393" si="54">IF(A330="","",IF(ISNUMBER(LEFT(U330,2)/1),LEFT(U330,2)/1,X329))</f>
        <v>27</v>
      </c>
      <c r="Y330" t="str">
        <f t="shared" si="46"/>
        <v>ED</v>
      </c>
    </row>
    <row r="331" spans="1:25" x14ac:dyDescent="0.3">
      <c r="A331" t="s">
        <v>850</v>
      </c>
      <c r="B331" s="4" t="s">
        <v>841</v>
      </c>
      <c r="C331" s="4">
        <v>1806</v>
      </c>
      <c r="D331" s="4">
        <v>783</v>
      </c>
      <c r="E331" s="6">
        <v>0.43359999999999999</v>
      </c>
      <c r="F331" s="4">
        <v>1806</v>
      </c>
      <c r="G331" s="4">
        <v>779</v>
      </c>
      <c r="H331" s="4">
        <v>34</v>
      </c>
      <c r="I331" s="4">
        <v>504</v>
      </c>
      <c r="J331" s="4">
        <v>213</v>
      </c>
      <c r="K331" s="4">
        <v>15</v>
      </c>
      <c r="L331" s="4">
        <v>13</v>
      </c>
      <c r="M331">
        <f t="shared" si="47"/>
        <v>0.64698331193838254</v>
      </c>
      <c r="N331">
        <f t="shared" si="48"/>
        <v>0.27342747111681642</v>
      </c>
      <c r="O331">
        <f t="shared" si="49"/>
        <v>1.9255455712451863E-2</v>
      </c>
      <c r="P331">
        <f t="shared" si="50"/>
        <v>4.3645699614890884E-2</v>
      </c>
      <c r="Q331">
        <f t="shared" si="51"/>
        <v>0.38235294117647056</v>
      </c>
      <c r="R331">
        <f t="shared" si="52"/>
        <v>2.6469833119383823</v>
      </c>
      <c r="U331" t="str">
        <f t="shared" si="53"/>
        <v>27-135</v>
      </c>
      <c r="V331" t="s">
        <v>1697</v>
      </c>
      <c r="X331">
        <f t="shared" si="54"/>
        <v>27</v>
      </c>
      <c r="Y331" t="str">
        <f t="shared" si="46"/>
        <v>ED</v>
      </c>
    </row>
    <row r="332" spans="1:25" x14ac:dyDescent="0.3">
      <c r="A332" t="s">
        <v>851</v>
      </c>
      <c r="B332" s="4" t="s">
        <v>829</v>
      </c>
      <c r="C332" s="4">
        <v>2755</v>
      </c>
      <c r="D332" s="4">
        <v>1272</v>
      </c>
      <c r="E332" s="6">
        <v>0.4617</v>
      </c>
      <c r="F332" s="4">
        <v>2755</v>
      </c>
      <c r="G332" s="4">
        <v>1269</v>
      </c>
      <c r="H332" s="4">
        <v>23</v>
      </c>
      <c r="I332" s="4">
        <v>469</v>
      </c>
      <c r="J332" s="4">
        <v>762</v>
      </c>
      <c r="K332" s="4">
        <v>7</v>
      </c>
      <c r="L332" s="4">
        <v>8</v>
      </c>
      <c r="M332">
        <f t="shared" si="47"/>
        <v>0.36958234830575254</v>
      </c>
      <c r="N332">
        <f t="shared" si="48"/>
        <v>0.60047281323877066</v>
      </c>
      <c r="O332">
        <f t="shared" si="49"/>
        <v>5.5161544523246652E-3</v>
      </c>
      <c r="P332">
        <f t="shared" si="50"/>
        <v>1.8124507486209612E-2</v>
      </c>
      <c r="Q332">
        <f t="shared" si="51"/>
        <v>0.34782608695652173</v>
      </c>
      <c r="R332">
        <f t="shared" si="52"/>
        <v>0.60047281323877066</v>
      </c>
      <c r="U332" t="str">
        <f t="shared" si="53"/>
        <v>27-140</v>
      </c>
      <c r="V332" t="s">
        <v>1697</v>
      </c>
      <c r="X332">
        <f t="shared" si="54"/>
        <v>27</v>
      </c>
      <c r="Y332" t="str">
        <f t="shared" si="46"/>
        <v>ED</v>
      </c>
    </row>
    <row r="333" spans="1:25" x14ac:dyDescent="0.3">
      <c r="A333" t="s">
        <v>852</v>
      </c>
      <c r="B333" s="4" t="s">
        <v>830</v>
      </c>
      <c r="C333" s="4">
        <v>1632</v>
      </c>
      <c r="D333" s="4">
        <v>801</v>
      </c>
      <c r="E333" s="6">
        <v>0.49080000000000001</v>
      </c>
      <c r="F333" s="4">
        <v>1632</v>
      </c>
      <c r="G333" s="4">
        <v>799</v>
      </c>
      <c r="H333" s="4">
        <v>9</v>
      </c>
      <c r="I333" s="4">
        <v>338</v>
      </c>
      <c r="J333" s="4">
        <v>443</v>
      </c>
      <c r="K333" s="4">
        <v>6</v>
      </c>
      <c r="L333" s="4">
        <v>3</v>
      </c>
      <c r="M333">
        <f t="shared" si="47"/>
        <v>0.42302878598247812</v>
      </c>
      <c r="N333">
        <f t="shared" si="48"/>
        <v>0.55444305381727155</v>
      </c>
      <c r="O333">
        <f t="shared" si="49"/>
        <v>7.5093867334167707E-3</v>
      </c>
      <c r="P333">
        <f t="shared" si="50"/>
        <v>1.1264080100125156E-2</v>
      </c>
      <c r="Q333">
        <f t="shared" si="51"/>
        <v>0.33333333333333331</v>
      </c>
      <c r="R333">
        <f t="shared" si="52"/>
        <v>0.55444305381727155</v>
      </c>
      <c r="U333" t="str">
        <f t="shared" si="53"/>
        <v>27-145</v>
      </c>
      <c r="V333" t="s">
        <v>1697</v>
      </c>
      <c r="X333">
        <f t="shared" si="54"/>
        <v>27</v>
      </c>
      <c r="Y333" t="str">
        <f t="shared" si="46"/>
        <v>ED</v>
      </c>
    </row>
    <row r="334" spans="1:25" x14ac:dyDescent="0.3">
      <c r="A334" t="s">
        <v>1600</v>
      </c>
      <c r="B334" s="4" t="s">
        <v>831</v>
      </c>
      <c r="C334" s="4">
        <v>0</v>
      </c>
      <c r="D334" s="4">
        <v>2034</v>
      </c>
      <c r="E334" s="4" t="s">
        <v>33</v>
      </c>
      <c r="F334" s="4">
        <v>0</v>
      </c>
      <c r="G334" s="4">
        <v>2029</v>
      </c>
      <c r="H334" s="4">
        <v>29</v>
      </c>
      <c r="I334" s="4">
        <v>833</v>
      </c>
      <c r="J334" s="4">
        <v>1134</v>
      </c>
      <c r="K334" s="4">
        <v>20</v>
      </c>
      <c r="L334" s="4">
        <v>13</v>
      </c>
      <c r="M334">
        <f t="shared" si="47"/>
        <v>0.41054706752094627</v>
      </c>
      <c r="N334">
        <f t="shared" si="48"/>
        <v>0.55889600788565796</v>
      </c>
      <c r="O334">
        <f t="shared" si="49"/>
        <v>9.857072449482503E-3</v>
      </c>
      <c r="P334">
        <f t="shared" si="50"/>
        <v>1.429275505174963E-2</v>
      </c>
      <c r="Q334">
        <f t="shared" si="51"/>
        <v>0.44827586206896552</v>
      </c>
      <c r="R334">
        <f t="shared" si="52"/>
        <v>0.55889600788565796</v>
      </c>
      <c r="U334" t="str">
        <f t="shared" si="53"/>
        <v/>
      </c>
      <c r="X334">
        <f t="shared" si="54"/>
        <v>27</v>
      </c>
      <c r="Y334" t="str">
        <f t="shared" ref="Y334:Y397" si="55">IF(A334="","",IF(RIGHT(B334,5)="Total","TOT",IF(ISNUMBER(LEFT(A334,2)/1),"ED",IF(A334="Absentee","ABS",IF(A334="Question","QUE",IF(A334="Early","EV","ERR"))))))</f>
        <v>ABS</v>
      </c>
    </row>
    <row r="335" spans="1:25" x14ac:dyDescent="0.3">
      <c r="A335" t="s">
        <v>1601</v>
      </c>
      <c r="B335" s="4" t="s">
        <v>842</v>
      </c>
      <c r="C335" s="4">
        <v>0</v>
      </c>
      <c r="D335" s="4">
        <v>287</v>
      </c>
      <c r="E335" s="4" t="s">
        <v>33</v>
      </c>
      <c r="F335" s="4">
        <v>0</v>
      </c>
      <c r="G335" s="4">
        <v>286</v>
      </c>
      <c r="H335" s="4">
        <v>6</v>
      </c>
      <c r="I335" s="4">
        <v>106</v>
      </c>
      <c r="J335" s="4">
        <v>167</v>
      </c>
      <c r="K335" s="4">
        <v>3</v>
      </c>
      <c r="L335" s="4">
        <v>4</v>
      </c>
      <c r="M335">
        <f t="shared" si="47"/>
        <v>0.37062937062937062</v>
      </c>
      <c r="N335">
        <f t="shared" si="48"/>
        <v>0.58391608391608396</v>
      </c>
      <c r="O335">
        <f t="shared" si="49"/>
        <v>1.048951048951049E-2</v>
      </c>
      <c r="P335">
        <f t="shared" si="50"/>
        <v>2.097902097902098E-2</v>
      </c>
      <c r="Q335">
        <f t="shared" si="51"/>
        <v>0.66666666666666663</v>
      </c>
      <c r="R335">
        <f t="shared" si="52"/>
        <v>0.58391608391608396</v>
      </c>
      <c r="U335" t="str">
        <f t="shared" si="53"/>
        <v/>
      </c>
      <c r="X335">
        <f t="shared" si="54"/>
        <v>27</v>
      </c>
      <c r="Y335" t="str">
        <f t="shared" si="55"/>
        <v>QUE</v>
      </c>
    </row>
    <row r="336" spans="1:25" x14ac:dyDescent="0.3">
      <c r="A336" t="s">
        <v>1602</v>
      </c>
      <c r="B336" s="4" t="s">
        <v>843</v>
      </c>
      <c r="C336" s="4">
        <v>0</v>
      </c>
      <c r="D336" s="4">
        <v>1229</v>
      </c>
      <c r="E336" s="4" t="s">
        <v>33</v>
      </c>
      <c r="F336" s="4">
        <v>0</v>
      </c>
      <c r="G336" s="4">
        <v>1226</v>
      </c>
      <c r="H336" s="4">
        <v>11</v>
      </c>
      <c r="I336" s="4">
        <v>588</v>
      </c>
      <c r="J336" s="4">
        <v>621</v>
      </c>
      <c r="K336" s="4">
        <v>6</v>
      </c>
      <c r="L336" s="4">
        <v>0</v>
      </c>
      <c r="M336">
        <f t="shared" si="47"/>
        <v>0.47960848287112562</v>
      </c>
      <c r="N336">
        <f t="shared" si="48"/>
        <v>0.50652528548123976</v>
      </c>
      <c r="O336">
        <f t="shared" si="49"/>
        <v>4.8939641109298528E-3</v>
      </c>
      <c r="P336">
        <f t="shared" si="50"/>
        <v>8.9722675367047301E-3</v>
      </c>
      <c r="Q336">
        <f t="shared" si="51"/>
        <v>0</v>
      </c>
      <c r="R336">
        <f t="shared" si="52"/>
        <v>0.50652528548123976</v>
      </c>
      <c r="U336" t="str">
        <f t="shared" si="53"/>
        <v/>
      </c>
      <c r="X336">
        <f t="shared" si="54"/>
        <v>27</v>
      </c>
      <c r="Y336" t="str">
        <f t="shared" si="55"/>
        <v>EV</v>
      </c>
    </row>
    <row r="337" spans="1:25" x14ac:dyDescent="0.3">
      <c r="A337">
        <v>27</v>
      </c>
      <c r="B337" s="4" t="s">
        <v>853</v>
      </c>
      <c r="C337" s="4">
        <v>15154</v>
      </c>
      <c r="D337" s="4">
        <v>10849</v>
      </c>
      <c r="E337" s="6">
        <v>0.71589999999999998</v>
      </c>
      <c r="F337" s="4">
        <v>15154</v>
      </c>
      <c r="G337" s="4">
        <v>10823</v>
      </c>
      <c r="H337" s="4">
        <v>197</v>
      </c>
      <c r="I337" s="4">
        <v>4463</v>
      </c>
      <c r="J337" s="4">
        <v>6015</v>
      </c>
      <c r="K337" s="4">
        <v>86</v>
      </c>
      <c r="L337" s="4">
        <v>62</v>
      </c>
      <c r="M337">
        <f t="shared" si="47"/>
        <v>0.41236256121223319</v>
      </c>
      <c r="N337">
        <f t="shared" si="48"/>
        <v>0.55576087960824172</v>
      </c>
      <c r="O337">
        <f t="shared" si="49"/>
        <v>7.9460408389540795E-3</v>
      </c>
      <c r="P337">
        <f t="shared" si="50"/>
        <v>1.8201977270627369E-2</v>
      </c>
      <c r="Q337">
        <f t="shared" si="51"/>
        <v>0.31472081218274112</v>
      </c>
      <c r="R337">
        <f t="shared" si="52"/>
        <v>0.55576087960824172</v>
      </c>
      <c r="U337">
        <f t="shared" si="53"/>
        <v>27</v>
      </c>
      <c r="X337">
        <f t="shared" si="54"/>
        <v>27</v>
      </c>
      <c r="Y337" t="str">
        <f t="shared" si="55"/>
        <v>TOT</v>
      </c>
    </row>
    <row r="338" spans="1:25" x14ac:dyDescent="0.3">
      <c r="B338" s="4"/>
      <c r="M338" t="str">
        <f t="shared" si="47"/>
        <v/>
      </c>
      <c r="N338" t="str">
        <f t="shared" si="48"/>
        <v/>
      </c>
      <c r="O338" t="str">
        <f t="shared" si="49"/>
        <v/>
      </c>
      <c r="P338" t="str">
        <f t="shared" si="50"/>
        <v/>
      </c>
      <c r="Q338" t="str">
        <f t="shared" si="51"/>
        <v/>
      </c>
      <c r="R338" t="str">
        <f t="shared" si="52"/>
        <v/>
      </c>
      <c r="U338" t="str">
        <f t="shared" si="53"/>
        <v/>
      </c>
      <c r="X338" t="str">
        <f t="shared" si="54"/>
        <v/>
      </c>
      <c r="Y338" t="str">
        <f t="shared" si="55"/>
        <v/>
      </c>
    </row>
    <row r="339" spans="1:25" x14ac:dyDescent="0.3">
      <c r="A339" t="s">
        <v>877</v>
      </c>
      <c r="B339" s="4" t="s">
        <v>871</v>
      </c>
      <c r="C339" s="4">
        <v>1465</v>
      </c>
      <c r="D339" s="4">
        <v>633</v>
      </c>
      <c r="E339" s="6">
        <v>0.43209999999999998</v>
      </c>
      <c r="F339" s="4">
        <v>1465</v>
      </c>
      <c r="G339" s="4">
        <v>629</v>
      </c>
      <c r="H339" s="4">
        <v>20</v>
      </c>
      <c r="I339" s="4">
        <v>253</v>
      </c>
      <c r="J339" s="4">
        <v>335</v>
      </c>
      <c r="K339" s="4">
        <v>9</v>
      </c>
      <c r="L339" s="4">
        <v>12</v>
      </c>
      <c r="M339">
        <f t="shared" si="47"/>
        <v>0.40222575516693165</v>
      </c>
      <c r="N339">
        <f t="shared" si="48"/>
        <v>0.53259141494435613</v>
      </c>
      <c r="O339">
        <f t="shared" si="49"/>
        <v>1.4308426073131956E-2</v>
      </c>
      <c r="P339">
        <f t="shared" si="50"/>
        <v>3.1796502384737677E-2</v>
      </c>
      <c r="Q339">
        <f t="shared" si="51"/>
        <v>0.6</v>
      </c>
      <c r="R339">
        <f t="shared" si="52"/>
        <v>0.53259141494435613</v>
      </c>
      <c r="U339" t="str">
        <f t="shared" si="53"/>
        <v>28-100</v>
      </c>
      <c r="V339" t="s">
        <v>1698</v>
      </c>
      <c r="X339">
        <f t="shared" si="54"/>
        <v>28</v>
      </c>
      <c r="Y339" t="str">
        <f t="shared" si="55"/>
        <v>ED</v>
      </c>
    </row>
    <row r="340" spans="1:25" x14ac:dyDescent="0.3">
      <c r="A340" t="s">
        <v>878</v>
      </c>
      <c r="B340" s="4" t="s">
        <v>856</v>
      </c>
      <c r="C340" s="4">
        <v>370</v>
      </c>
      <c r="D340" s="4">
        <v>135</v>
      </c>
      <c r="E340" s="6">
        <v>0.3649</v>
      </c>
      <c r="F340" s="4">
        <v>370</v>
      </c>
      <c r="G340" s="4">
        <v>135</v>
      </c>
      <c r="H340" s="4">
        <v>3</v>
      </c>
      <c r="I340" s="4">
        <v>46</v>
      </c>
      <c r="J340" s="4">
        <v>78</v>
      </c>
      <c r="K340" s="4">
        <v>1</v>
      </c>
      <c r="L340" s="4">
        <v>7</v>
      </c>
      <c r="M340">
        <f t="shared" si="47"/>
        <v>0.34074074074074073</v>
      </c>
      <c r="N340">
        <f t="shared" si="48"/>
        <v>0.57777777777777772</v>
      </c>
      <c r="O340">
        <f t="shared" si="49"/>
        <v>7.4074074074074077E-3</v>
      </c>
      <c r="P340">
        <f t="shared" si="50"/>
        <v>2.2222222222222223E-2</v>
      </c>
      <c r="Q340">
        <f t="shared" si="51"/>
        <v>2.3333333333333335</v>
      </c>
      <c r="R340">
        <f t="shared" si="52"/>
        <v>0.57777777777777772</v>
      </c>
      <c r="U340" t="str">
        <f t="shared" si="53"/>
        <v>28-110</v>
      </c>
      <c r="V340" t="s">
        <v>1698</v>
      </c>
      <c r="X340">
        <f t="shared" si="54"/>
        <v>28</v>
      </c>
      <c r="Y340" t="str">
        <f t="shared" si="55"/>
        <v>ED</v>
      </c>
    </row>
    <row r="341" spans="1:25" x14ac:dyDescent="0.3">
      <c r="A341" t="s">
        <v>879</v>
      </c>
      <c r="B341" s="4" t="s">
        <v>857</v>
      </c>
      <c r="C341" s="4">
        <v>174</v>
      </c>
      <c r="D341" s="4">
        <v>66</v>
      </c>
      <c r="E341" s="6">
        <v>0.37930000000000003</v>
      </c>
      <c r="F341" s="4">
        <v>174</v>
      </c>
      <c r="G341" s="4">
        <v>65</v>
      </c>
      <c r="H341" s="4">
        <v>0</v>
      </c>
      <c r="I341" s="4">
        <v>37</v>
      </c>
      <c r="J341" s="4">
        <v>28</v>
      </c>
      <c r="K341" s="4">
        <v>0</v>
      </c>
      <c r="L341" s="4">
        <v>0</v>
      </c>
      <c r="M341">
        <f t="shared" si="47"/>
        <v>0.56923076923076921</v>
      </c>
      <c r="N341">
        <f t="shared" si="48"/>
        <v>0.43076923076923079</v>
      </c>
      <c r="O341">
        <f t="shared" si="49"/>
        <v>0</v>
      </c>
      <c r="P341">
        <f t="shared" si="50"/>
        <v>0</v>
      </c>
      <c r="Q341" t="e">
        <f t="shared" si="51"/>
        <v>#DIV/0!</v>
      </c>
      <c r="R341">
        <f t="shared" si="52"/>
        <v>2.569230769230769</v>
      </c>
      <c r="U341" t="str">
        <f t="shared" si="53"/>
        <v>28-120</v>
      </c>
      <c r="V341" t="s">
        <v>1698</v>
      </c>
      <c r="X341">
        <f t="shared" si="54"/>
        <v>28</v>
      </c>
      <c r="Y341" t="str">
        <f t="shared" si="55"/>
        <v>ED</v>
      </c>
    </row>
    <row r="342" spans="1:25" x14ac:dyDescent="0.3">
      <c r="A342" t="s">
        <v>880</v>
      </c>
      <c r="B342" s="4" t="s">
        <v>858</v>
      </c>
      <c r="C342" s="4">
        <v>1842</v>
      </c>
      <c r="D342" s="4">
        <v>706</v>
      </c>
      <c r="E342" s="6">
        <v>0.38329999999999997</v>
      </c>
      <c r="F342" s="4">
        <v>1842</v>
      </c>
      <c r="G342" s="4">
        <v>703</v>
      </c>
      <c r="H342" s="4">
        <v>8</v>
      </c>
      <c r="I342" s="4">
        <v>134</v>
      </c>
      <c r="J342" s="4">
        <v>549</v>
      </c>
      <c r="K342" s="4">
        <v>3</v>
      </c>
      <c r="L342" s="4">
        <v>9</v>
      </c>
      <c r="M342">
        <f t="shared" si="47"/>
        <v>0.19061166429587481</v>
      </c>
      <c r="N342">
        <f t="shared" si="48"/>
        <v>0.78093883357041249</v>
      </c>
      <c r="O342">
        <f t="shared" si="49"/>
        <v>4.2674253200568994E-3</v>
      </c>
      <c r="P342">
        <f t="shared" si="50"/>
        <v>1.1379800853485065E-2</v>
      </c>
      <c r="Q342">
        <f t="shared" si="51"/>
        <v>1.125</v>
      </c>
      <c r="R342">
        <f t="shared" si="52"/>
        <v>0.78093883357041249</v>
      </c>
      <c r="U342" t="str">
        <f t="shared" si="53"/>
        <v>28-130</v>
      </c>
      <c r="V342" t="s">
        <v>1698</v>
      </c>
      <c r="X342">
        <f t="shared" si="54"/>
        <v>28</v>
      </c>
      <c r="Y342" t="str">
        <f t="shared" si="55"/>
        <v>ED</v>
      </c>
    </row>
    <row r="343" spans="1:25" x14ac:dyDescent="0.3">
      <c r="A343" t="s">
        <v>881</v>
      </c>
      <c r="B343" s="4" t="s">
        <v>859</v>
      </c>
      <c r="C343" s="4">
        <v>326</v>
      </c>
      <c r="D343" s="4">
        <v>144</v>
      </c>
      <c r="E343" s="6">
        <v>0.44169999999999998</v>
      </c>
      <c r="F343" s="4">
        <v>326</v>
      </c>
      <c r="G343" s="4">
        <v>144</v>
      </c>
      <c r="H343" s="4">
        <v>2</v>
      </c>
      <c r="I343" s="4">
        <v>63</v>
      </c>
      <c r="J343" s="4">
        <v>71</v>
      </c>
      <c r="K343" s="4">
        <v>4</v>
      </c>
      <c r="L343" s="4">
        <v>4</v>
      </c>
      <c r="M343">
        <f t="shared" si="47"/>
        <v>0.4375</v>
      </c>
      <c r="N343">
        <f t="shared" si="48"/>
        <v>0.49305555555555558</v>
      </c>
      <c r="O343">
        <f t="shared" si="49"/>
        <v>2.7777777777777776E-2</v>
      </c>
      <c r="P343">
        <f t="shared" si="50"/>
        <v>1.3888888888888888E-2</v>
      </c>
      <c r="Q343">
        <f t="shared" si="51"/>
        <v>2</v>
      </c>
      <c r="R343">
        <f t="shared" si="52"/>
        <v>0.49305555555555558</v>
      </c>
      <c r="U343" t="str">
        <f t="shared" si="53"/>
        <v>28-140</v>
      </c>
      <c r="V343" t="s">
        <v>1698</v>
      </c>
      <c r="X343">
        <f t="shared" si="54"/>
        <v>28</v>
      </c>
      <c r="Y343" t="str">
        <f t="shared" si="55"/>
        <v>ED</v>
      </c>
    </row>
    <row r="344" spans="1:25" x14ac:dyDescent="0.3">
      <c r="A344" t="s">
        <v>882</v>
      </c>
      <c r="B344" s="4" t="s">
        <v>860</v>
      </c>
      <c r="C344" s="4">
        <v>1732</v>
      </c>
      <c r="D344" s="4">
        <v>838</v>
      </c>
      <c r="E344" s="6">
        <v>0.48380000000000001</v>
      </c>
      <c r="F344" s="4">
        <v>1732</v>
      </c>
      <c r="G344" s="4">
        <v>836</v>
      </c>
      <c r="H344" s="4">
        <v>15</v>
      </c>
      <c r="I344" s="4">
        <v>154</v>
      </c>
      <c r="J344" s="4">
        <v>653</v>
      </c>
      <c r="K344" s="4">
        <v>3</v>
      </c>
      <c r="L344" s="4">
        <v>11</v>
      </c>
      <c r="M344">
        <f t="shared" si="47"/>
        <v>0.18421052631578946</v>
      </c>
      <c r="N344">
        <f t="shared" si="48"/>
        <v>0.78110047846889952</v>
      </c>
      <c r="O344">
        <f t="shared" si="49"/>
        <v>3.5885167464114833E-3</v>
      </c>
      <c r="P344">
        <f t="shared" si="50"/>
        <v>1.7942583732057416E-2</v>
      </c>
      <c r="Q344">
        <f t="shared" si="51"/>
        <v>0.73333333333333328</v>
      </c>
      <c r="R344">
        <f t="shared" si="52"/>
        <v>0.78110047846889952</v>
      </c>
      <c r="U344" t="str">
        <f t="shared" si="53"/>
        <v>28-150</v>
      </c>
      <c r="V344" t="s">
        <v>1698</v>
      </c>
      <c r="X344">
        <f t="shared" si="54"/>
        <v>28</v>
      </c>
      <c r="Y344" t="str">
        <f t="shared" si="55"/>
        <v>ED</v>
      </c>
    </row>
    <row r="345" spans="1:25" x14ac:dyDescent="0.3">
      <c r="A345" t="s">
        <v>883</v>
      </c>
      <c r="B345" s="4" t="s">
        <v>872</v>
      </c>
      <c r="C345" s="4">
        <v>1986</v>
      </c>
      <c r="D345" s="4">
        <v>889</v>
      </c>
      <c r="E345" s="6">
        <v>0.4476</v>
      </c>
      <c r="F345" s="4">
        <v>1986</v>
      </c>
      <c r="G345" s="4">
        <v>886</v>
      </c>
      <c r="H345" s="4">
        <v>20</v>
      </c>
      <c r="I345" s="4">
        <v>142</v>
      </c>
      <c r="J345" s="4">
        <v>706</v>
      </c>
      <c r="K345" s="4">
        <v>5</v>
      </c>
      <c r="L345" s="4">
        <v>13</v>
      </c>
      <c r="M345">
        <f t="shared" si="47"/>
        <v>0.16027088036117382</v>
      </c>
      <c r="N345">
        <f t="shared" si="48"/>
        <v>0.79683972911963885</v>
      </c>
      <c r="O345">
        <f t="shared" si="49"/>
        <v>5.6433408577878106E-3</v>
      </c>
      <c r="P345">
        <f t="shared" si="50"/>
        <v>2.2573363431151242E-2</v>
      </c>
      <c r="Q345">
        <f t="shared" si="51"/>
        <v>0.65</v>
      </c>
      <c r="R345">
        <f t="shared" si="52"/>
        <v>0.79683972911963885</v>
      </c>
      <c r="U345" t="str">
        <f t="shared" si="53"/>
        <v>28-160</v>
      </c>
      <c r="V345" t="s">
        <v>1698</v>
      </c>
      <c r="X345">
        <f t="shared" si="54"/>
        <v>28</v>
      </c>
      <c r="Y345" t="str">
        <f t="shared" si="55"/>
        <v>ED</v>
      </c>
    </row>
    <row r="346" spans="1:25" x14ac:dyDescent="0.3">
      <c r="A346" t="s">
        <v>884</v>
      </c>
      <c r="B346" s="4" t="s">
        <v>873</v>
      </c>
      <c r="C346" s="4">
        <v>1877</v>
      </c>
      <c r="D346" s="4">
        <v>714</v>
      </c>
      <c r="E346" s="6">
        <v>0.38040000000000002</v>
      </c>
      <c r="F346" s="4">
        <v>1877</v>
      </c>
      <c r="G346" s="4">
        <v>714</v>
      </c>
      <c r="H346" s="4">
        <v>26</v>
      </c>
      <c r="I346" s="4">
        <v>325</v>
      </c>
      <c r="J346" s="4">
        <v>346</v>
      </c>
      <c r="K346" s="4">
        <v>10</v>
      </c>
      <c r="L346" s="4">
        <v>7</v>
      </c>
      <c r="M346">
        <f t="shared" si="47"/>
        <v>0.45518207282913165</v>
      </c>
      <c r="N346">
        <f t="shared" si="48"/>
        <v>0.484593837535014</v>
      </c>
      <c r="O346">
        <f t="shared" si="49"/>
        <v>1.4005602240896359E-2</v>
      </c>
      <c r="P346">
        <f t="shared" si="50"/>
        <v>3.6414565826330535E-2</v>
      </c>
      <c r="Q346">
        <f t="shared" si="51"/>
        <v>0.26923076923076922</v>
      </c>
      <c r="R346">
        <f t="shared" si="52"/>
        <v>0.484593837535014</v>
      </c>
      <c r="U346" t="str">
        <f t="shared" si="53"/>
        <v>28-170</v>
      </c>
      <c r="V346" t="s">
        <v>1698</v>
      </c>
      <c r="X346">
        <f t="shared" si="54"/>
        <v>28</v>
      </c>
      <c r="Y346" t="str">
        <f t="shared" si="55"/>
        <v>ED</v>
      </c>
    </row>
    <row r="347" spans="1:25" x14ac:dyDescent="0.3">
      <c r="A347" t="s">
        <v>885</v>
      </c>
      <c r="B347" s="4" t="s">
        <v>864</v>
      </c>
      <c r="C347" s="4">
        <v>1675</v>
      </c>
      <c r="D347" s="4">
        <v>677</v>
      </c>
      <c r="E347" s="6">
        <v>0.4042</v>
      </c>
      <c r="F347" s="4">
        <v>1675</v>
      </c>
      <c r="G347" s="4">
        <v>677</v>
      </c>
      <c r="H347" s="4">
        <v>11</v>
      </c>
      <c r="I347" s="4">
        <v>113</v>
      </c>
      <c r="J347" s="4">
        <v>541</v>
      </c>
      <c r="K347" s="4">
        <v>8</v>
      </c>
      <c r="L347" s="4">
        <v>4</v>
      </c>
      <c r="M347">
        <f t="shared" si="47"/>
        <v>0.16691285081240767</v>
      </c>
      <c r="N347">
        <f t="shared" si="48"/>
        <v>0.7991137370753324</v>
      </c>
      <c r="O347">
        <f t="shared" si="49"/>
        <v>1.1816838995568686E-2</v>
      </c>
      <c r="P347">
        <f t="shared" si="50"/>
        <v>1.6248153618906941E-2</v>
      </c>
      <c r="Q347">
        <f t="shared" si="51"/>
        <v>0.36363636363636365</v>
      </c>
      <c r="R347">
        <f t="shared" si="52"/>
        <v>0.7991137370753324</v>
      </c>
      <c r="U347" t="str">
        <f t="shared" si="53"/>
        <v>28-180</v>
      </c>
      <c r="V347" t="s">
        <v>1698</v>
      </c>
      <c r="X347">
        <f t="shared" si="54"/>
        <v>28</v>
      </c>
      <c r="Y347" t="str">
        <f t="shared" si="55"/>
        <v>ED</v>
      </c>
    </row>
    <row r="348" spans="1:25" x14ac:dyDescent="0.3">
      <c r="A348" t="s">
        <v>886</v>
      </c>
      <c r="B348" s="4" t="s">
        <v>865</v>
      </c>
      <c r="C348" s="4">
        <v>1912</v>
      </c>
      <c r="D348" s="4">
        <v>744</v>
      </c>
      <c r="E348" s="6">
        <v>0.3891</v>
      </c>
      <c r="F348" s="4">
        <v>1912</v>
      </c>
      <c r="G348" s="4">
        <v>743</v>
      </c>
      <c r="H348" s="4">
        <v>13</v>
      </c>
      <c r="I348" s="4">
        <v>122</v>
      </c>
      <c r="J348" s="4">
        <v>591</v>
      </c>
      <c r="K348" s="4">
        <v>10</v>
      </c>
      <c r="L348" s="4">
        <v>7</v>
      </c>
      <c r="M348">
        <f t="shared" si="47"/>
        <v>0.16419919246298789</v>
      </c>
      <c r="N348">
        <f t="shared" si="48"/>
        <v>0.79542395693135937</v>
      </c>
      <c r="O348">
        <f t="shared" si="49"/>
        <v>1.3458950201884253E-2</v>
      </c>
      <c r="P348">
        <f t="shared" si="50"/>
        <v>1.7496635262449527E-2</v>
      </c>
      <c r="Q348">
        <f t="shared" si="51"/>
        <v>0.53846153846153844</v>
      </c>
      <c r="R348">
        <f t="shared" si="52"/>
        <v>0.79542395693135937</v>
      </c>
      <c r="U348" t="str">
        <f t="shared" si="53"/>
        <v>28-190</v>
      </c>
      <c r="V348" t="s">
        <v>1698</v>
      </c>
      <c r="X348">
        <f t="shared" si="54"/>
        <v>28</v>
      </c>
      <c r="Y348" t="str">
        <f t="shared" si="55"/>
        <v>ED</v>
      </c>
    </row>
    <row r="349" spans="1:25" x14ac:dyDescent="0.3">
      <c r="A349" t="s">
        <v>1600</v>
      </c>
      <c r="B349" s="4" t="s">
        <v>866</v>
      </c>
      <c r="C349" s="4">
        <v>0</v>
      </c>
      <c r="D349" s="4">
        <v>2499</v>
      </c>
      <c r="E349" s="4" t="s">
        <v>33</v>
      </c>
      <c r="F349" s="4">
        <v>0</v>
      </c>
      <c r="G349" s="4">
        <v>2490</v>
      </c>
      <c r="H349" s="4">
        <v>52</v>
      </c>
      <c r="I349" s="4">
        <v>698</v>
      </c>
      <c r="J349" s="4">
        <v>1702</v>
      </c>
      <c r="K349" s="4">
        <v>21</v>
      </c>
      <c r="L349" s="4">
        <v>17</v>
      </c>
      <c r="M349">
        <f t="shared" si="47"/>
        <v>0.28032128514056226</v>
      </c>
      <c r="N349">
        <f t="shared" si="48"/>
        <v>0.68353413654618478</v>
      </c>
      <c r="O349">
        <f t="shared" si="49"/>
        <v>8.4337349397590362E-3</v>
      </c>
      <c r="P349">
        <f t="shared" si="50"/>
        <v>2.0883534136546186E-2</v>
      </c>
      <c r="Q349">
        <f t="shared" si="51"/>
        <v>0.32692307692307693</v>
      </c>
      <c r="R349">
        <f t="shared" si="52"/>
        <v>0.68353413654618478</v>
      </c>
      <c r="U349" t="str">
        <f t="shared" si="53"/>
        <v/>
      </c>
      <c r="X349">
        <f t="shared" si="54"/>
        <v>28</v>
      </c>
      <c r="Y349" t="str">
        <f t="shared" si="55"/>
        <v>ABS</v>
      </c>
    </row>
    <row r="350" spans="1:25" x14ac:dyDescent="0.3">
      <c r="A350" t="s">
        <v>1601</v>
      </c>
      <c r="B350" s="4" t="s">
        <v>874</v>
      </c>
      <c r="C350" s="4">
        <v>0</v>
      </c>
      <c r="D350" s="4">
        <v>430</v>
      </c>
      <c r="E350" s="4" t="s">
        <v>33</v>
      </c>
      <c r="F350" s="4">
        <v>0</v>
      </c>
      <c r="G350" s="4">
        <v>426</v>
      </c>
      <c r="H350" s="4">
        <v>22</v>
      </c>
      <c r="I350" s="4">
        <v>100</v>
      </c>
      <c r="J350" s="4">
        <v>282</v>
      </c>
      <c r="K350" s="4">
        <v>9</v>
      </c>
      <c r="L350" s="4">
        <v>13</v>
      </c>
      <c r="M350">
        <f t="shared" si="47"/>
        <v>0.23474178403755869</v>
      </c>
      <c r="N350">
        <f t="shared" si="48"/>
        <v>0.6619718309859155</v>
      </c>
      <c r="O350">
        <f t="shared" si="49"/>
        <v>2.1126760563380281E-2</v>
      </c>
      <c r="P350">
        <f t="shared" si="50"/>
        <v>5.1643192488262914E-2</v>
      </c>
      <c r="Q350">
        <f t="shared" si="51"/>
        <v>0.59090909090909094</v>
      </c>
      <c r="R350">
        <f t="shared" si="52"/>
        <v>0.6619718309859155</v>
      </c>
      <c r="U350" t="str">
        <f t="shared" si="53"/>
        <v/>
      </c>
      <c r="X350">
        <f t="shared" si="54"/>
        <v>28</v>
      </c>
      <c r="Y350" t="str">
        <f t="shared" si="55"/>
        <v>QUE</v>
      </c>
    </row>
    <row r="351" spans="1:25" x14ac:dyDescent="0.3">
      <c r="A351" t="s">
        <v>1602</v>
      </c>
      <c r="B351" s="4" t="s">
        <v>875</v>
      </c>
      <c r="C351" s="4">
        <v>0</v>
      </c>
      <c r="D351" s="4">
        <v>1</v>
      </c>
      <c r="E351" s="4" t="s">
        <v>33</v>
      </c>
      <c r="F351" s="4">
        <v>0</v>
      </c>
      <c r="G351" s="4">
        <v>1</v>
      </c>
      <c r="H351" s="4">
        <v>0</v>
      </c>
      <c r="I351" s="4">
        <v>1</v>
      </c>
      <c r="J351" s="4">
        <v>0</v>
      </c>
      <c r="K351" s="4">
        <v>0</v>
      </c>
      <c r="L351" s="4">
        <v>0</v>
      </c>
      <c r="M351">
        <f t="shared" si="47"/>
        <v>1</v>
      </c>
      <c r="N351">
        <f t="shared" si="48"/>
        <v>0</v>
      </c>
      <c r="O351">
        <f t="shared" si="49"/>
        <v>0</v>
      </c>
      <c r="P351">
        <f t="shared" si="50"/>
        <v>0</v>
      </c>
      <c r="Q351" t="e">
        <f t="shared" si="51"/>
        <v>#DIV/0!</v>
      </c>
      <c r="R351">
        <f t="shared" si="52"/>
        <v>3</v>
      </c>
      <c r="U351" t="str">
        <f t="shared" si="53"/>
        <v/>
      </c>
      <c r="X351">
        <f t="shared" si="54"/>
        <v>28</v>
      </c>
      <c r="Y351" t="str">
        <f t="shared" si="55"/>
        <v>EV</v>
      </c>
    </row>
    <row r="352" spans="1:25" x14ac:dyDescent="0.3">
      <c r="A352">
        <v>28</v>
      </c>
      <c r="B352" s="4" t="s">
        <v>876</v>
      </c>
      <c r="C352" s="4">
        <v>13359</v>
      </c>
      <c r="D352" s="4">
        <v>8476</v>
      </c>
      <c r="E352" s="6">
        <v>0.63449999999999995</v>
      </c>
      <c r="F352" s="4">
        <v>13359</v>
      </c>
      <c r="G352" s="4">
        <v>8449</v>
      </c>
      <c r="H352" s="4">
        <v>192</v>
      </c>
      <c r="I352" s="4">
        <v>2188</v>
      </c>
      <c r="J352" s="4">
        <v>5882</v>
      </c>
      <c r="K352" s="4">
        <v>83</v>
      </c>
      <c r="L352" s="4">
        <v>104</v>
      </c>
      <c r="M352">
        <f t="shared" si="47"/>
        <v>0.25896555805420762</v>
      </c>
      <c r="N352">
        <f t="shared" si="48"/>
        <v>0.69617706237424548</v>
      </c>
      <c r="O352">
        <f t="shared" si="49"/>
        <v>9.8236477689667423E-3</v>
      </c>
      <c r="P352">
        <f t="shared" si="50"/>
        <v>2.2724582790862823E-2</v>
      </c>
      <c r="Q352">
        <f t="shared" si="51"/>
        <v>0.54166666666666663</v>
      </c>
      <c r="R352">
        <f t="shared" si="52"/>
        <v>0.69617706237424548</v>
      </c>
      <c r="U352">
        <f t="shared" si="53"/>
        <v>28</v>
      </c>
      <c r="X352">
        <f t="shared" si="54"/>
        <v>28</v>
      </c>
      <c r="Y352" t="str">
        <f t="shared" si="55"/>
        <v>TOT</v>
      </c>
    </row>
    <row r="353" spans="1:25" x14ac:dyDescent="0.3">
      <c r="B353" s="4"/>
      <c r="M353" t="str">
        <f t="shared" si="47"/>
        <v/>
      </c>
      <c r="N353" t="str">
        <f t="shared" si="48"/>
        <v/>
      </c>
      <c r="O353" t="str">
        <f t="shared" si="49"/>
        <v/>
      </c>
      <c r="P353" t="str">
        <f t="shared" si="50"/>
        <v/>
      </c>
      <c r="Q353" t="str">
        <f t="shared" si="51"/>
        <v/>
      </c>
      <c r="R353" t="str">
        <f t="shared" si="52"/>
        <v/>
      </c>
      <c r="U353" t="str">
        <f t="shared" si="53"/>
        <v/>
      </c>
      <c r="X353" t="str">
        <f t="shared" si="54"/>
        <v/>
      </c>
      <c r="Y353" t="str">
        <f t="shared" si="55"/>
        <v/>
      </c>
    </row>
    <row r="354" spans="1:25" x14ac:dyDescent="0.3">
      <c r="A354" t="s">
        <v>903</v>
      </c>
      <c r="B354" s="4" t="s">
        <v>888</v>
      </c>
      <c r="C354" s="4">
        <v>2455</v>
      </c>
      <c r="D354" s="4">
        <v>970</v>
      </c>
      <c r="E354" s="6">
        <v>0.39510000000000001</v>
      </c>
      <c r="F354" s="4">
        <v>2455</v>
      </c>
      <c r="G354" s="4">
        <v>968</v>
      </c>
      <c r="H354" s="4">
        <v>23</v>
      </c>
      <c r="I354" s="4">
        <v>194</v>
      </c>
      <c r="J354" s="4">
        <v>737</v>
      </c>
      <c r="K354" s="4">
        <v>8</v>
      </c>
      <c r="L354" s="4">
        <v>6</v>
      </c>
      <c r="M354">
        <f t="shared" si="47"/>
        <v>0.20041322314049587</v>
      </c>
      <c r="N354">
        <f t="shared" si="48"/>
        <v>0.76136363636363635</v>
      </c>
      <c r="O354">
        <f t="shared" si="49"/>
        <v>8.2644628099173556E-3</v>
      </c>
      <c r="P354">
        <f t="shared" si="50"/>
        <v>2.3760330578512397E-2</v>
      </c>
      <c r="Q354">
        <f t="shared" si="51"/>
        <v>0.2608695652173913</v>
      </c>
      <c r="R354">
        <f t="shared" si="52"/>
        <v>0.76136363636363635</v>
      </c>
      <c r="U354" t="str">
        <f t="shared" si="53"/>
        <v>29-200</v>
      </c>
      <c r="V354" t="s">
        <v>1698</v>
      </c>
      <c r="X354">
        <f t="shared" si="54"/>
        <v>29</v>
      </c>
      <c r="Y354" t="str">
        <f t="shared" si="55"/>
        <v>ED</v>
      </c>
    </row>
    <row r="355" spans="1:25" x14ac:dyDescent="0.3">
      <c r="A355" t="s">
        <v>904</v>
      </c>
      <c r="B355" s="4" t="s">
        <v>900</v>
      </c>
      <c r="C355" s="4">
        <v>2475</v>
      </c>
      <c r="D355" s="4">
        <v>1059</v>
      </c>
      <c r="E355" s="6">
        <v>0.4279</v>
      </c>
      <c r="F355" s="4">
        <v>2475</v>
      </c>
      <c r="G355" s="4">
        <v>1059</v>
      </c>
      <c r="H355" s="4">
        <v>19</v>
      </c>
      <c r="I355" s="4">
        <v>223</v>
      </c>
      <c r="J355" s="4">
        <v>805</v>
      </c>
      <c r="K355" s="4">
        <v>5</v>
      </c>
      <c r="L355" s="4">
        <v>7</v>
      </c>
      <c r="M355">
        <f t="shared" si="47"/>
        <v>0.210576015108593</v>
      </c>
      <c r="N355">
        <f t="shared" si="48"/>
        <v>0.76015108593012271</v>
      </c>
      <c r="O355">
        <f t="shared" si="49"/>
        <v>4.721435316336166E-3</v>
      </c>
      <c r="P355">
        <f t="shared" si="50"/>
        <v>1.794145420207743E-2</v>
      </c>
      <c r="Q355">
        <f t="shared" si="51"/>
        <v>0.36842105263157893</v>
      </c>
      <c r="R355">
        <f t="shared" si="52"/>
        <v>0.76015108593012271</v>
      </c>
      <c r="U355" t="str">
        <f t="shared" si="53"/>
        <v>29-210</v>
      </c>
      <c r="V355" t="s">
        <v>1698</v>
      </c>
      <c r="X355">
        <f t="shared" si="54"/>
        <v>29</v>
      </c>
      <c r="Y355" t="str">
        <f t="shared" si="55"/>
        <v>ED</v>
      </c>
    </row>
    <row r="356" spans="1:25" x14ac:dyDescent="0.3">
      <c r="A356" t="s">
        <v>905</v>
      </c>
      <c r="B356" s="4" t="s">
        <v>891</v>
      </c>
      <c r="C356" s="4">
        <v>2495</v>
      </c>
      <c r="D356" s="4">
        <v>1046</v>
      </c>
      <c r="E356" s="6">
        <v>0.41920000000000002</v>
      </c>
      <c r="F356" s="4">
        <v>2495</v>
      </c>
      <c r="G356" s="4">
        <v>1041</v>
      </c>
      <c r="H356" s="4">
        <v>27</v>
      </c>
      <c r="I356" s="4">
        <v>254</v>
      </c>
      <c r="J356" s="4">
        <v>736</v>
      </c>
      <c r="K356" s="4">
        <v>10</v>
      </c>
      <c r="L356" s="4">
        <v>14</v>
      </c>
      <c r="M356">
        <f t="shared" si="47"/>
        <v>0.24399615754082613</v>
      </c>
      <c r="N356">
        <f t="shared" si="48"/>
        <v>0.70701248799231509</v>
      </c>
      <c r="O356">
        <f t="shared" si="49"/>
        <v>9.6061479346781949E-3</v>
      </c>
      <c r="P356">
        <f t="shared" si="50"/>
        <v>2.5936599423631124E-2</v>
      </c>
      <c r="Q356">
        <f t="shared" si="51"/>
        <v>0.51851851851851849</v>
      </c>
      <c r="R356">
        <f t="shared" si="52"/>
        <v>0.70701248799231509</v>
      </c>
      <c r="U356" t="str">
        <f t="shared" si="53"/>
        <v>29-220</v>
      </c>
      <c r="V356" t="s">
        <v>1698</v>
      </c>
      <c r="X356">
        <f t="shared" si="54"/>
        <v>29</v>
      </c>
      <c r="Y356" t="str">
        <f t="shared" si="55"/>
        <v>ED</v>
      </c>
    </row>
    <row r="357" spans="1:25" x14ac:dyDescent="0.3">
      <c r="A357" t="s">
        <v>906</v>
      </c>
      <c r="B357" s="4" t="s">
        <v>892</v>
      </c>
      <c r="C357" s="4">
        <v>1356</v>
      </c>
      <c r="D357" s="4">
        <v>534</v>
      </c>
      <c r="E357" s="6">
        <v>0.39379999999999998</v>
      </c>
      <c r="F357" s="4">
        <v>1356</v>
      </c>
      <c r="G357" s="4">
        <v>530</v>
      </c>
      <c r="H357" s="4">
        <v>15</v>
      </c>
      <c r="I357" s="4">
        <v>143</v>
      </c>
      <c r="J357" s="4">
        <v>364</v>
      </c>
      <c r="K357" s="4">
        <v>2</v>
      </c>
      <c r="L357" s="4">
        <v>6</v>
      </c>
      <c r="M357">
        <f t="shared" si="47"/>
        <v>0.26981132075471698</v>
      </c>
      <c r="N357">
        <f t="shared" si="48"/>
        <v>0.68679245283018864</v>
      </c>
      <c r="O357">
        <f t="shared" si="49"/>
        <v>3.7735849056603774E-3</v>
      </c>
      <c r="P357">
        <f t="shared" si="50"/>
        <v>2.8301886792452831E-2</v>
      </c>
      <c r="Q357">
        <f t="shared" si="51"/>
        <v>0.4</v>
      </c>
      <c r="R357">
        <f t="shared" si="52"/>
        <v>0.68679245283018864</v>
      </c>
      <c r="U357" t="str">
        <f t="shared" si="53"/>
        <v>29-230</v>
      </c>
      <c r="V357" t="s">
        <v>1698</v>
      </c>
      <c r="X357">
        <f t="shared" si="54"/>
        <v>29</v>
      </c>
      <c r="Y357" t="str">
        <f t="shared" si="55"/>
        <v>ED</v>
      </c>
    </row>
    <row r="358" spans="1:25" x14ac:dyDescent="0.3">
      <c r="A358" t="s">
        <v>907</v>
      </c>
      <c r="B358" s="4" t="s">
        <v>893</v>
      </c>
      <c r="C358" s="4">
        <v>1265</v>
      </c>
      <c r="D358" s="4">
        <v>537</v>
      </c>
      <c r="E358" s="6">
        <v>0.42449999999999999</v>
      </c>
      <c r="F358" s="4">
        <v>1265</v>
      </c>
      <c r="G358" s="4">
        <v>535</v>
      </c>
      <c r="H358" s="4">
        <v>12</v>
      </c>
      <c r="I358" s="4">
        <v>136</v>
      </c>
      <c r="J358" s="4">
        <v>377</v>
      </c>
      <c r="K358" s="4">
        <v>4</v>
      </c>
      <c r="L358" s="4">
        <v>6</v>
      </c>
      <c r="M358">
        <f t="shared" si="47"/>
        <v>0.25420560747663551</v>
      </c>
      <c r="N358">
        <f t="shared" si="48"/>
        <v>0.70467289719626169</v>
      </c>
      <c r="O358">
        <f t="shared" si="49"/>
        <v>7.4766355140186919E-3</v>
      </c>
      <c r="P358">
        <f t="shared" si="50"/>
        <v>2.2429906542056073E-2</v>
      </c>
      <c r="Q358">
        <f t="shared" si="51"/>
        <v>0.5</v>
      </c>
      <c r="R358">
        <f t="shared" si="52"/>
        <v>0.70467289719626169</v>
      </c>
      <c r="U358" t="str">
        <f t="shared" si="53"/>
        <v>29-240</v>
      </c>
      <c r="V358" t="s">
        <v>1698</v>
      </c>
      <c r="X358">
        <f t="shared" si="54"/>
        <v>29</v>
      </c>
      <c r="Y358" t="str">
        <f t="shared" si="55"/>
        <v>ED</v>
      </c>
    </row>
    <row r="359" spans="1:25" x14ac:dyDescent="0.3">
      <c r="A359" t="s">
        <v>908</v>
      </c>
      <c r="B359" s="4" t="s">
        <v>894</v>
      </c>
      <c r="C359" s="4">
        <v>3373</v>
      </c>
      <c r="D359" s="4">
        <v>1346</v>
      </c>
      <c r="E359" s="6">
        <v>0.39910000000000001</v>
      </c>
      <c r="F359" s="4">
        <v>3373</v>
      </c>
      <c r="G359" s="4">
        <v>1343</v>
      </c>
      <c r="H359" s="4">
        <v>38</v>
      </c>
      <c r="I359" s="4">
        <v>357</v>
      </c>
      <c r="J359" s="4">
        <v>924</v>
      </c>
      <c r="K359" s="4">
        <v>8</v>
      </c>
      <c r="L359" s="4">
        <v>16</v>
      </c>
      <c r="M359">
        <f t="shared" si="47"/>
        <v>0.26582278481012656</v>
      </c>
      <c r="N359">
        <f t="shared" si="48"/>
        <v>0.68801191362620995</v>
      </c>
      <c r="O359">
        <f t="shared" si="49"/>
        <v>5.956813104988831E-3</v>
      </c>
      <c r="P359">
        <f t="shared" si="50"/>
        <v>2.8294862248696945E-2</v>
      </c>
      <c r="Q359">
        <f t="shared" si="51"/>
        <v>0.42105263157894735</v>
      </c>
      <c r="R359">
        <f t="shared" si="52"/>
        <v>0.68801191362620995</v>
      </c>
      <c r="U359" t="str">
        <f t="shared" si="53"/>
        <v>29-250</v>
      </c>
      <c r="V359" t="s">
        <v>1698</v>
      </c>
      <c r="X359">
        <f t="shared" si="54"/>
        <v>29</v>
      </c>
      <c r="Y359" t="str">
        <f t="shared" si="55"/>
        <v>ED</v>
      </c>
    </row>
    <row r="360" spans="1:25" x14ac:dyDescent="0.3">
      <c r="A360" t="s">
        <v>1600</v>
      </c>
      <c r="B360" s="4" t="s">
        <v>895</v>
      </c>
      <c r="C360" s="4">
        <v>0</v>
      </c>
      <c r="D360" s="4">
        <v>2110</v>
      </c>
      <c r="E360" s="4" t="s">
        <v>33</v>
      </c>
      <c r="F360" s="4">
        <v>0</v>
      </c>
      <c r="G360" s="4">
        <v>2100</v>
      </c>
      <c r="H360" s="4">
        <v>33</v>
      </c>
      <c r="I360" s="4">
        <v>525</v>
      </c>
      <c r="J360" s="4">
        <v>1523</v>
      </c>
      <c r="K360" s="4">
        <v>7</v>
      </c>
      <c r="L360" s="4">
        <v>12</v>
      </c>
      <c r="M360">
        <f t="shared" si="47"/>
        <v>0.25</v>
      </c>
      <c r="N360">
        <f t="shared" si="48"/>
        <v>0.72523809523809524</v>
      </c>
      <c r="O360">
        <f t="shared" si="49"/>
        <v>3.3333333333333335E-3</v>
      </c>
      <c r="P360">
        <f t="shared" si="50"/>
        <v>1.5714285714285715E-2</v>
      </c>
      <c r="Q360">
        <f t="shared" si="51"/>
        <v>0.36363636363636365</v>
      </c>
      <c r="R360">
        <f t="shared" si="52"/>
        <v>0.72523809523809524</v>
      </c>
      <c r="U360" t="str">
        <f t="shared" si="53"/>
        <v/>
      </c>
      <c r="X360">
        <f t="shared" si="54"/>
        <v>29</v>
      </c>
      <c r="Y360" t="str">
        <f t="shared" si="55"/>
        <v>ABS</v>
      </c>
    </row>
    <row r="361" spans="1:25" x14ac:dyDescent="0.3">
      <c r="A361" t="s">
        <v>1601</v>
      </c>
      <c r="B361" s="4" t="s">
        <v>901</v>
      </c>
      <c r="C361" s="4">
        <v>0</v>
      </c>
      <c r="D361" s="4">
        <v>437</v>
      </c>
      <c r="E361" s="4" t="s">
        <v>33</v>
      </c>
      <c r="F361" s="4">
        <v>0</v>
      </c>
      <c r="G361" s="4">
        <v>435</v>
      </c>
      <c r="H361" s="4">
        <v>14</v>
      </c>
      <c r="I361" s="4">
        <v>101</v>
      </c>
      <c r="J361" s="4">
        <v>308</v>
      </c>
      <c r="K361" s="4">
        <v>7</v>
      </c>
      <c r="L361" s="4">
        <v>5</v>
      </c>
      <c r="M361">
        <f t="shared" si="47"/>
        <v>0.23218390804597702</v>
      </c>
      <c r="N361">
        <f t="shared" si="48"/>
        <v>0.7080459770114943</v>
      </c>
      <c r="O361">
        <f t="shared" si="49"/>
        <v>1.6091954022988506E-2</v>
      </c>
      <c r="P361">
        <f t="shared" si="50"/>
        <v>3.2183908045977011E-2</v>
      </c>
      <c r="Q361">
        <f t="shared" si="51"/>
        <v>0.35714285714285715</v>
      </c>
      <c r="R361">
        <f t="shared" si="52"/>
        <v>0.7080459770114943</v>
      </c>
      <c r="U361" t="str">
        <f t="shared" si="53"/>
        <v/>
      </c>
      <c r="X361">
        <f t="shared" si="54"/>
        <v>29</v>
      </c>
      <c r="Y361" t="str">
        <f t="shared" si="55"/>
        <v>QUE</v>
      </c>
    </row>
    <row r="362" spans="1:25" x14ac:dyDescent="0.3">
      <c r="A362" t="s">
        <v>1602</v>
      </c>
      <c r="B362" s="4" t="s">
        <v>902</v>
      </c>
      <c r="C362" s="4">
        <v>0</v>
      </c>
      <c r="D362" s="4">
        <v>0</v>
      </c>
      <c r="E362" s="4" t="s">
        <v>33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>
        <f t="shared" si="47"/>
        <v>0</v>
      </c>
      <c r="N362">
        <f t="shared" si="48"/>
        <v>0</v>
      </c>
      <c r="O362">
        <f t="shared" si="49"/>
        <v>0</v>
      </c>
      <c r="P362">
        <f t="shared" si="50"/>
        <v>0</v>
      </c>
      <c r="Q362">
        <f t="shared" si="51"/>
        <v>0</v>
      </c>
      <c r="R362">
        <f t="shared" si="52"/>
        <v>10</v>
      </c>
      <c r="U362" t="str">
        <f t="shared" si="53"/>
        <v/>
      </c>
      <c r="X362">
        <f t="shared" si="54"/>
        <v>29</v>
      </c>
      <c r="Y362" t="str">
        <f t="shared" si="55"/>
        <v>EV</v>
      </c>
    </row>
    <row r="363" spans="1:25" x14ac:dyDescent="0.3">
      <c r="A363">
        <v>29</v>
      </c>
      <c r="B363" s="4" t="s">
        <v>931</v>
      </c>
      <c r="C363" s="4">
        <v>13419</v>
      </c>
      <c r="D363" s="4">
        <v>8039</v>
      </c>
      <c r="E363" s="6">
        <v>0.59909999999999997</v>
      </c>
      <c r="F363" s="4">
        <v>13419</v>
      </c>
      <c r="G363" s="4">
        <v>8011</v>
      </c>
      <c r="H363" s="4">
        <v>181</v>
      </c>
      <c r="I363" s="4">
        <v>1933</v>
      </c>
      <c r="J363" s="4">
        <v>5774</v>
      </c>
      <c r="K363" s="4">
        <v>51</v>
      </c>
      <c r="L363" s="4">
        <v>72</v>
      </c>
      <c r="M363">
        <f t="shared" si="47"/>
        <v>0.24129322181999752</v>
      </c>
      <c r="N363">
        <f t="shared" si="48"/>
        <v>0.72075895643490206</v>
      </c>
      <c r="O363">
        <f t="shared" si="49"/>
        <v>6.366246411184621E-3</v>
      </c>
      <c r="P363">
        <f t="shared" si="50"/>
        <v>2.2593933341655225E-2</v>
      </c>
      <c r="Q363">
        <f t="shared" si="51"/>
        <v>0.39779005524861877</v>
      </c>
      <c r="R363">
        <f t="shared" si="52"/>
        <v>0.72075895643490206</v>
      </c>
      <c r="U363">
        <f t="shared" si="53"/>
        <v>29</v>
      </c>
      <c r="X363">
        <f t="shared" si="54"/>
        <v>29</v>
      </c>
      <c r="Y363" t="str">
        <f t="shared" si="55"/>
        <v>TOT</v>
      </c>
    </row>
    <row r="364" spans="1:25" x14ac:dyDescent="0.3">
      <c r="B364" s="4"/>
      <c r="M364" t="str">
        <f t="shared" si="47"/>
        <v/>
      </c>
      <c r="N364" t="str">
        <f t="shared" si="48"/>
        <v/>
      </c>
      <c r="O364" t="str">
        <f t="shared" si="49"/>
        <v/>
      </c>
      <c r="P364" t="str">
        <f t="shared" si="50"/>
        <v/>
      </c>
      <c r="Q364" t="str">
        <f t="shared" si="51"/>
        <v/>
      </c>
      <c r="R364" t="str">
        <f t="shared" si="52"/>
        <v/>
      </c>
      <c r="U364" t="str">
        <f t="shared" si="53"/>
        <v/>
      </c>
      <c r="X364" t="str">
        <f t="shared" si="54"/>
        <v/>
      </c>
      <c r="Y364" t="str">
        <f t="shared" si="55"/>
        <v/>
      </c>
    </row>
    <row r="365" spans="1:25" x14ac:dyDescent="0.3">
      <c r="A365" t="s">
        <v>932</v>
      </c>
      <c r="B365" s="4" t="s">
        <v>924</v>
      </c>
      <c r="C365" s="4">
        <v>1701</v>
      </c>
      <c r="D365" s="4">
        <v>760</v>
      </c>
      <c r="E365" s="6">
        <v>0.44679999999999997</v>
      </c>
      <c r="F365" s="4">
        <v>1701</v>
      </c>
      <c r="G365" s="4">
        <v>757</v>
      </c>
      <c r="H365" s="4">
        <v>9</v>
      </c>
      <c r="I365" s="4">
        <v>180</v>
      </c>
      <c r="J365" s="4">
        <v>548</v>
      </c>
      <c r="K365" s="4">
        <v>12</v>
      </c>
      <c r="L365" s="4">
        <v>8</v>
      </c>
      <c r="M365">
        <f t="shared" si="47"/>
        <v>0.23778071334214002</v>
      </c>
      <c r="N365">
        <f t="shared" si="48"/>
        <v>0.7239101717305152</v>
      </c>
      <c r="O365">
        <f t="shared" si="49"/>
        <v>1.5852047556142668E-2</v>
      </c>
      <c r="P365">
        <f t="shared" si="50"/>
        <v>1.1889035667107001E-2</v>
      </c>
      <c r="Q365">
        <f t="shared" si="51"/>
        <v>0.88888888888888884</v>
      </c>
      <c r="R365">
        <f t="shared" si="52"/>
        <v>0.7239101717305152</v>
      </c>
      <c r="U365" t="str">
        <f t="shared" si="53"/>
        <v>30-300</v>
      </c>
      <c r="V365" t="s">
        <v>1698</v>
      </c>
      <c r="X365">
        <f t="shared" si="54"/>
        <v>30</v>
      </c>
      <c r="Y365" t="str">
        <f t="shared" si="55"/>
        <v>ED</v>
      </c>
    </row>
    <row r="366" spans="1:25" x14ac:dyDescent="0.3">
      <c r="A366" t="s">
        <v>933</v>
      </c>
      <c r="B366" s="4" t="s">
        <v>911</v>
      </c>
      <c r="C366" s="4">
        <v>1012</v>
      </c>
      <c r="D366" s="4">
        <v>431</v>
      </c>
      <c r="E366" s="6">
        <v>0.4259</v>
      </c>
      <c r="F366" s="4">
        <v>1012</v>
      </c>
      <c r="G366" s="4">
        <v>430</v>
      </c>
      <c r="H366" s="4">
        <v>10</v>
      </c>
      <c r="I366" s="4">
        <v>229</v>
      </c>
      <c r="J366" s="4">
        <v>180</v>
      </c>
      <c r="K366" s="4">
        <v>7</v>
      </c>
      <c r="L366" s="4">
        <v>4</v>
      </c>
      <c r="M366">
        <f t="shared" si="47"/>
        <v>0.53255813953488373</v>
      </c>
      <c r="N366">
        <f t="shared" si="48"/>
        <v>0.41860465116279072</v>
      </c>
      <c r="O366">
        <f t="shared" si="49"/>
        <v>1.627906976744186E-2</v>
      </c>
      <c r="P366">
        <f t="shared" si="50"/>
        <v>2.3255813953488372E-2</v>
      </c>
      <c r="Q366">
        <f t="shared" si="51"/>
        <v>0.4</v>
      </c>
      <c r="R366">
        <f t="shared" si="52"/>
        <v>2.532558139534884</v>
      </c>
      <c r="U366" t="str">
        <f t="shared" si="53"/>
        <v>30-310</v>
      </c>
      <c r="V366" t="s">
        <v>1698</v>
      </c>
      <c r="X366">
        <f t="shared" si="54"/>
        <v>30</v>
      </c>
      <c r="Y366" t="str">
        <f t="shared" si="55"/>
        <v>ED</v>
      </c>
    </row>
    <row r="367" spans="1:25" x14ac:dyDescent="0.3">
      <c r="A367" t="s">
        <v>934</v>
      </c>
      <c r="B367" s="4" t="s">
        <v>925</v>
      </c>
      <c r="C367" s="4">
        <v>563</v>
      </c>
      <c r="D367" s="4">
        <v>207</v>
      </c>
      <c r="E367" s="6">
        <v>0.36770000000000003</v>
      </c>
      <c r="F367" s="4">
        <v>563</v>
      </c>
      <c r="G367" s="4">
        <v>205</v>
      </c>
      <c r="H367" s="4">
        <v>1</v>
      </c>
      <c r="I367" s="4">
        <v>76</v>
      </c>
      <c r="J367" s="4">
        <v>123</v>
      </c>
      <c r="K367" s="4">
        <v>4</v>
      </c>
      <c r="L367" s="4">
        <v>1</v>
      </c>
      <c r="M367">
        <f t="shared" si="47"/>
        <v>0.37073170731707317</v>
      </c>
      <c r="N367">
        <f t="shared" si="48"/>
        <v>0.6</v>
      </c>
      <c r="O367">
        <f t="shared" si="49"/>
        <v>1.9512195121951219E-2</v>
      </c>
      <c r="P367">
        <f t="shared" si="50"/>
        <v>4.8780487804878049E-3</v>
      </c>
      <c r="Q367">
        <f t="shared" si="51"/>
        <v>1</v>
      </c>
      <c r="R367">
        <f t="shared" si="52"/>
        <v>0.6</v>
      </c>
      <c r="U367" t="str">
        <f t="shared" si="53"/>
        <v>30-320</v>
      </c>
      <c r="V367" t="s">
        <v>1698</v>
      </c>
      <c r="X367">
        <f t="shared" si="54"/>
        <v>30</v>
      </c>
      <c r="Y367" t="str">
        <f t="shared" si="55"/>
        <v>ED</v>
      </c>
    </row>
    <row r="368" spans="1:25" x14ac:dyDescent="0.3">
      <c r="A368" t="s">
        <v>935</v>
      </c>
      <c r="B368" s="4" t="s">
        <v>913</v>
      </c>
      <c r="C368" s="4">
        <v>640</v>
      </c>
      <c r="D368" s="4">
        <v>247</v>
      </c>
      <c r="E368" s="6">
        <v>0.38590000000000002</v>
      </c>
      <c r="F368" s="4">
        <v>640</v>
      </c>
      <c r="G368" s="4">
        <v>246</v>
      </c>
      <c r="H368" s="4">
        <v>9</v>
      </c>
      <c r="I368" s="4">
        <v>50</v>
      </c>
      <c r="J368" s="4">
        <v>186</v>
      </c>
      <c r="K368" s="4">
        <v>1</v>
      </c>
      <c r="L368" s="4">
        <v>0</v>
      </c>
      <c r="M368">
        <f t="shared" si="47"/>
        <v>0.2032520325203252</v>
      </c>
      <c r="N368">
        <f t="shared" si="48"/>
        <v>0.75609756097560976</v>
      </c>
      <c r="O368">
        <f t="shared" si="49"/>
        <v>4.0650406504065045E-3</v>
      </c>
      <c r="P368">
        <f t="shared" si="50"/>
        <v>3.6585365853658534E-2</v>
      </c>
      <c r="Q368">
        <f t="shared" si="51"/>
        <v>0</v>
      </c>
      <c r="R368">
        <f t="shared" si="52"/>
        <v>0.75609756097560976</v>
      </c>
      <c r="U368" t="str">
        <f t="shared" si="53"/>
        <v>30-330</v>
      </c>
      <c r="V368" t="s">
        <v>1698</v>
      </c>
      <c r="X368">
        <f t="shared" si="54"/>
        <v>30</v>
      </c>
      <c r="Y368" t="str">
        <f t="shared" si="55"/>
        <v>ED</v>
      </c>
    </row>
    <row r="369" spans="1:25" x14ac:dyDescent="0.3">
      <c r="A369" t="s">
        <v>936</v>
      </c>
      <c r="B369" s="4" t="s">
        <v>914</v>
      </c>
      <c r="C369" s="4">
        <v>1024</v>
      </c>
      <c r="D369" s="4">
        <v>332</v>
      </c>
      <c r="E369" s="6">
        <v>0.32419999999999999</v>
      </c>
      <c r="F369" s="4">
        <v>1024</v>
      </c>
      <c r="G369" s="4">
        <v>331</v>
      </c>
      <c r="H369" s="4">
        <v>7</v>
      </c>
      <c r="I369" s="4">
        <v>76</v>
      </c>
      <c r="J369" s="4">
        <v>245</v>
      </c>
      <c r="K369" s="4">
        <v>1</v>
      </c>
      <c r="L369" s="4">
        <v>2</v>
      </c>
      <c r="M369">
        <f t="shared" si="47"/>
        <v>0.22960725075528701</v>
      </c>
      <c r="N369">
        <f t="shared" si="48"/>
        <v>0.74018126888217528</v>
      </c>
      <c r="O369">
        <f t="shared" si="49"/>
        <v>3.0211480362537764E-3</v>
      </c>
      <c r="P369">
        <f t="shared" si="50"/>
        <v>2.1148036253776436E-2</v>
      </c>
      <c r="Q369">
        <f t="shared" si="51"/>
        <v>0.2857142857142857</v>
      </c>
      <c r="R369">
        <f t="shared" si="52"/>
        <v>0.74018126888217528</v>
      </c>
      <c r="U369" t="str">
        <f t="shared" si="53"/>
        <v>30-340</v>
      </c>
      <c r="V369" t="s">
        <v>1698</v>
      </c>
      <c r="X369">
        <f t="shared" si="54"/>
        <v>30</v>
      </c>
      <c r="Y369" t="str">
        <f t="shared" si="55"/>
        <v>ED</v>
      </c>
    </row>
    <row r="370" spans="1:25" x14ac:dyDescent="0.3">
      <c r="A370" t="s">
        <v>937</v>
      </c>
      <c r="B370" s="4" t="s">
        <v>915</v>
      </c>
      <c r="C370" s="4">
        <v>2455</v>
      </c>
      <c r="D370" s="4">
        <v>995</v>
      </c>
      <c r="E370" s="6">
        <v>0.40529999999999999</v>
      </c>
      <c r="F370" s="4">
        <v>2455</v>
      </c>
      <c r="G370" s="4">
        <v>991</v>
      </c>
      <c r="H370" s="4">
        <v>19</v>
      </c>
      <c r="I370" s="4">
        <v>463</v>
      </c>
      <c r="J370" s="4">
        <v>476</v>
      </c>
      <c r="K370" s="4">
        <v>17</v>
      </c>
      <c r="L370" s="4">
        <v>16</v>
      </c>
      <c r="M370">
        <f t="shared" si="47"/>
        <v>0.467204843592331</v>
      </c>
      <c r="N370">
        <f t="shared" si="48"/>
        <v>0.48032290615539858</v>
      </c>
      <c r="O370">
        <f t="shared" si="49"/>
        <v>1.7154389505549948E-2</v>
      </c>
      <c r="P370">
        <f t="shared" si="50"/>
        <v>1.9172552976791119E-2</v>
      </c>
      <c r="Q370">
        <f t="shared" si="51"/>
        <v>0.84210526315789469</v>
      </c>
      <c r="R370">
        <f t="shared" si="52"/>
        <v>0.48032290615539858</v>
      </c>
      <c r="U370" t="str">
        <f t="shared" si="53"/>
        <v>30-350</v>
      </c>
      <c r="V370" t="s">
        <v>1698</v>
      </c>
      <c r="X370">
        <f t="shared" si="54"/>
        <v>30</v>
      </c>
      <c r="Y370" t="str">
        <f t="shared" si="55"/>
        <v>ED</v>
      </c>
    </row>
    <row r="371" spans="1:25" x14ac:dyDescent="0.3">
      <c r="A371" t="s">
        <v>938</v>
      </c>
      <c r="B371" s="4" t="s">
        <v>916</v>
      </c>
      <c r="C371" s="4">
        <v>1981</v>
      </c>
      <c r="D371" s="4">
        <v>754</v>
      </c>
      <c r="E371" s="6">
        <v>0.38059999999999999</v>
      </c>
      <c r="F371" s="4">
        <v>1981</v>
      </c>
      <c r="G371" s="4">
        <v>751</v>
      </c>
      <c r="H371" s="4">
        <v>23</v>
      </c>
      <c r="I371" s="4">
        <v>313</v>
      </c>
      <c r="J371" s="4">
        <v>395</v>
      </c>
      <c r="K371" s="4">
        <v>13</v>
      </c>
      <c r="L371" s="4">
        <v>7</v>
      </c>
      <c r="M371">
        <f t="shared" si="47"/>
        <v>0.41677762982689748</v>
      </c>
      <c r="N371">
        <f t="shared" si="48"/>
        <v>0.52596537949400801</v>
      </c>
      <c r="O371">
        <f t="shared" si="49"/>
        <v>1.7310252996005325E-2</v>
      </c>
      <c r="P371">
        <f t="shared" si="50"/>
        <v>3.0625832223701729E-2</v>
      </c>
      <c r="Q371">
        <f t="shared" si="51"/>
        <v>0.30434782608695654</v>
      </c>
      <c r="R371">
        <f t="shared" si="52"/>
        <v>0.52596537949400801</v>
      </c>
      <c r="U371" t="str">
        <f t="shared" si="53"/>
        <v>30-360</v>
      </c>
      <c r="V371" t="s">
        <v>1698</v>
      </c>
      <c r="X371">
        <f t="shared" si="54"/>
        <v>30</v>
      </c>
      <c r="Y371" t="str">
        <f t="shared" si="55"/>
        <v>ED</v>
      </c>
    </row>
    <row r="372" spans="1:25" x14ac:dyDescent="0.3">
      <c r="A372" t="s">
        <v>939</v>
      </c>
      <c r="B372" s="4" t="s">
        <v>926</v>
      </c>
      <c r="C372" s="4">
        <v>1662</v>
      </c>
      <c r="D372" s="4">
        <v>775</v>
      </c>
      <c r="E372" s="6">
        <v>0.46629999999999999</v>
      </c>
      <c r="F372" s="4">
        <v>1662</v>
      </c>
      <c r="G372" s="4">
        <v>774</v>
      </c>
      <c r="H372" s="4">
        <v>16</v>
      </c>
      <c r="I372" s="4">
        <v>410</v>
      </c>
      <c r="J372" s="4">
        <v>326</v>
      </c>
      <c r="K372" s="4">
        <v>16</v>
      </c>
      <c r="L372" s="4">
        <v>6</v>
      </c>
      <c r="M372">
        <f t="shared" si="47"/>
        <v>0.52971576227390182</v>
      </c>
      <c r="N372">
        <f t="shared" si="48"/>
        <v>0.42118863049095606</v>
      </c>
      <c r="O372">
        <f t="shared" si="49"/>
        <v>2.0671834625322998E-2</v>
      </c>
      <c r="P372">
        <f t="shared" si="50"/>
        <v>2.0671834625322998E-2</v>
      </c>
      <c r="Q372">
        <f t="shared" si="51"/>
        <v>0.375</v>
      </c>
      <c r="R372">
        <f t="shared" si="52"/>
        <v>2.5297157622739017</v>
      </c>
      <c r="U372" t="str">
        <f t="shared" si="53"/>
        <v>30-370</v>
      </c>
      <c r="V372" t="s">
        <v>1698</v>
      </c>
      <c r="X372">
        <f t="shared" si="54"/>
        <v>30</v>
      </c>
      <c r="Y372" t="str">
        <f t="shared" si="55"/>
        <v>ED</v>
      </c>
    </row>
    <row r="373" spans="1:25" x14ac:dyDescent="0.3">
      <c r="A373" t="s">
        <v>940</v>
      </c>
      <c r="B373" s="4" t="s">
        <v>918</v>
      </c>
      <c r="C373" s="4">
        <v>2310</v>
      </c>
      <c r="D373" s="4">
        <v>989</v>
      </c>
      <c r="E373" s="6">
        <v>0.42809999999999998</v>
      </c>
      <c r="F373" s="4">
        <v>2310</v>
      </c>
      <c r="G373" s="4">
        <v>986</v>
      </c>
      <c r="H373" s="4">
        <v>33</v>
      </c>
      <c r="I373" s="4">
        <v>309</v>
      </c>
      <c r="J373" s="4">
        <v>621</v>
      </c>
      <c r="K373" s="4">
        <v>9</v>
      </c>
      <c r="L373" s="4">
        <v>14</v>
      </c>
      <c r="M373">
        <f t="shared" si="47"/>
        <v>0.31338742393509128</v>
      </c>
      <c r="N373">
        <f t="shared" si="48"/>
        <v>0.62981744421906694</v>
      </c>
      <c r="O373">
        <f t="shared" si="49"/>
        <v>9.1277890466531439E-3</v>
      </c>
      <c r="P373">
        <f t="shared" si="50"/>
        <v>3.3468559837728194E-2</v>
      </c>
      <c r="Q373">
        <f t="shared" si="51"/>
        <v>0.42424242424242425</v>
      </c>
      <c r="R373">
        <f t="shared" si="52"/>
        <v>0.62981744421906694</v>
      </c>
      <c r="U373" t="str">
        <f t="shared" si="53"/>
        <v>30-380</v>
      </c>
      <c r="V373" t="s">
        <v>1698</v>
      </c>
      <c r="X373">
        <f t="shared" si="54"/>
        <v>30</v>
      </c>
      <c r="Y373" t="str">
        <f t="shared" si="55"/>
        <v>ED</v>
      </c>
    </row>
    <row r="374" spans="1:25" x14ac:dyDescent="0.3">
      <c r="A374" t="s">
        <v>941</v>
      </c>
      <c r="B374" s="4" t="s">
        <v>927</v>
      </c>
      <c r="C374" s="4">
        <v>1217</v>
      </c>
      <c r="D374" s="4">
        <v>479</v>
      </c>
      <c r="E374" s="6">
        <v>0.39360000000000001</v>
      </c>
      <c r="F374" s="4">
        <v>1217</v>
      </c>
      <c r="G374" s="4">
        <v>475</v>
      </c>
      <c r="H374" s="4">
        <v>17</v>
      </c>
      <c r="I374" s="4">
        <v>124</v>
      </c>
      <c r="J374" s="4">
        <v>324</v>
      </c>
      <c r="K374" s="4">
        <v>7</v>
      </c>
      <c r="L374" s="4">
        <v>3</v>
      </c>
      <c r="M374">
        <f t="shared" si="47"/>
        <v>0.26105263157894737</v>
      </c>
      <c r="N374">
        <f t="shared" si="48"/>
        <v>0.68210526315789477</v>
      </c>
      <c r="O374">
        <f t="shared" si="49"/>
        <v>1.4736842105263158E-2</v>
      </c>
      <c r="P374">
        <f t="shared" si="50"/>
        <v>3.5789473684210524E-2</v>
      </c>
      <c r="Q374">
        <f t="shared" si="51"/>
        <v>0.17647058823529413</v>
      </c>
      <c r="R374">
        <f t="shared" si="52"/>
        <v>0.68210526315789477</v>
      </c>
      <c r="U374" t="str">
        <f t="shared" si="53"/>
        <v>30-390</v>
      </c>
      <c r="V374" t="s">
        <v>1698</v>
      </c>
      <c r="X374">
        <f t="shared" si="54"/>
        <v>30</v>
      </c>
      <c r="Y374" t="str">
        <f t="shared" si="55"/>
        <v>ED</v>
      </c>
    </row>
    <row r="375" spans="1:25" x14ac:dyDescent="0.3">
      <c r="A375" t="s">
        <v>942</v>
      </c>
      <c r="B375" s="4" t="s">
        <v>928</v>
      </c>
      <c r="C375" s="4">
        <v>460</v>
      </c>
      <c r="D375" s="4">
        <v>173</v>
      </c>
      <c r="E375" s="6">
        <v>0.37609999999999999</v>
      </c>
      <c r="F375" s="4">
        <v>460</v>
      </c>
      <c r="G375" s="4">
        <v>172</v>
      </c>
      <c r="H375" s="4">
        <v>4</v>
      </c>
      <c r="I375" s="4">
        <v>88</v>
      </c>
      <c r="J375" s="4">
        <v>73</v>
      </c>
      <c r="K375" s="4">
        <v>6</v>
      </c>
      <c r="L375" s="4">
        <v>1</v>
      </c>
      <c r="M375">
        <f t="shared" si="47"/>
        <v>0.51162790697674421</v>
      </c>
      <c r="N375">
        <f t="shared" si="48"/>
        <v>0.42441860465116277</v>
      </c>
      <c r="O375">
        <f t="shared" si="49"/>
        <v>3.4883720930232558E-2</v>
      </c>
      <c r="P375">
        <f t="shared" si="50"/>
        <v>2.3255813953488372E-2</v>
      </c>
      <c r="Q375">
        <f t="shared" si="51"/>
        <v>0.25</v>
      </c>
      <c r="R375">
        <f t="shared" si="52"/>
        <v>2.5116279069767442</v>
      </c>
      <c r="U375" t="str">
        <f t="shared" si="53"/>
        <v>30-395</v>
      </c>
      <c r="V375" t="s">
        <v>1698</v>
      </c>
      <c r="X375">
        <f t="shared" si="54"/>
        <v>30</v>
      </c>
      <c r="Y375" t="str">
        <f t="shared" si="55"/>
        <v>ED</v>
      </c>
    </row>
    <row r="376" spans="1:25" x14ac:dyDescent="0.3">
      <c r="A376" t="s">
        <v>1600</v>
      </c>
      <c r="B376" s="4" t="s">
        <v>921</v>
      </c>
      <c r="C376" s="4">
        <v>0</v>
      </c>
      <c r="D376" s="4">
        <v>2981</v>
      </c>
      <c r="E376" s="4" t="s">
        <v>33</v>
      </c>
      <c r="F376" s="4">
        <v>0</v>
      </c>
      <c r="G376" s="4">
        <v>2976</v>
      </c>
      <c r="H376" s="4">
        <v>54</v>
      </c>
      <c r="I376" s="4">
        <v>1104</v>
      </c>
      <c r="J376" s="4">
        <v>1767</v>
      </c>
      <c r="K376" s="4">
        <v>37</v>
      </c>
      <c r="L376" s="4">
        <v>14</v>
      </c>
      <c r="M376">
        <f t="shared" si="47"/>
        <v>0.37096774193548387</v>
      </c>
      <c r="N376">
        <f t="shared" si="48"/>
        <v>0.59375</v>
      </c>
      <c r="O376">
        <f t="shared" si="49"/>
        <v>1.2432795698924731E-2</v>
      </c>
      <c r="P376">
        <f t="shared" si="50"/>
        <v>1.8145161290322582E-2</v>
      </c>
      <c r="Q376">
        <f t="shared" si="51"/>
        <v>0.25925925925925924</v>
      </c>
      <c r="R376">
        <f t="shared" si="52"/>
        <v>0.59375</v>
      </c>
      <c r="U376" t="str">
        <f t="shared" si="53"/>
        <v/>
      </c>
      <c r="X376">
        <f t="shared" si="54"/>
        <v>30</v>
      </c>
      <c r="Y376" t="str">
        <f t="shared" si="55"/>
        <v>ABS</v>
      </c>
    </row>
    <row r="377" spans="1:25" x14ac:dyDescent="0.3">
      <c r="A377" t="s">
        <v>1601</v>
      </c>
      <c r="B377" s="4" t="s">
        <v>929</v>
      </c>
      <c r="C377" s="4">
        <v>0</v>
      </c>
      <c r="D377" s="4">
        <v>414</v>
      </c>
      <c r="E377" s="4" t="s">
        <v>33</v>
      </c>
      <c r="F377" s="4">
        <v>0</v>
      </c>
      <c r="G377" s="4">
        <v>410</v>
      </c>
      <c r="H377" s="4">
        <v>16</v>
      </c>
      <c r="I377" s="4">
        <v>155</v>
      </c>
      <c r="J377" s="4">
        <v>228</v>
      </c>
      <c r="K377" s="4">
        <v>7</v>
      </c>
      <c r="L377" s="4">
        <v>4</v>
      </c>
      <c r="M377">
        <f t="shared" si="47"/>
        <v>0.37804878048780488</v>
      </c>
      <c r="N377">
        <f t="shared" si="48"/>
        <v>0.55609756097560981</v>
      </c>
      <c r="O377">
        <f t="shared" si="49"/>
        <v>1.7073170731707318E-2</v>
      </c>
      <c r="P377">
        <f t="shared" si="50"/>
        <v>3.9024390243902439E-2</v>
      </c>
      <c r="Q377">
        <f t="shared" si="51"/>
        <v>0.25</v>
      </c>
      <c r="R377">
        <f t="shared" si="52"/>
        <v>0.55609756097560981</v>
      </c>
      <c r="U377" t="str">
        <f t="shared" si="53"/>
        <v/>
      </c>
      <c r="X377">
        <f t="shared" si="54"/>
        <v>30</v>
      </c>
      <c r="Y377" t="str">
        <f t="shared" si="55"/>
        <v>QUE</v>
      </c>
    </row>
    <row r="378" spans="1:25" x14ac:dyDescent="0.3">
      <c r="A378" t="s">
        <v>1602</v>
      </c>
      <c r="B378" s="4" t="s">
        <v>930</v>
      </c>
      <c r="C378" s="4">
        <v>0</v>
      </c>
      <c r="D378" s="4">
        <v>1</v>
      </c>
      <c r="E378" s="4" t="s">
        <v>33</v>
      </c>
      <c r="F378" s="4">
        <v>0</v>
      </c>
      <c r="G378" s="4">
        <v>1</v>
      </c>
      <c r="H378" s="4">
        <v>0</v>
      </c>
      <c r="I378" s="4">
        <v>1</v>
      </c>
      <c r="J378" s="4">
        <v>0</v>
      </c>
      <c r="K378" s="4">
        <v>0</v>
      </c>
      <c r="L378" s="4">
        <v>0</v>
      </c>
      <c r="M378">
        <f t="shared" si="47"/>
        <v>1</v>
      </c>
      <c r="N378">
        <f t="shared" si="48"/>
        <v>0</v>
      </c>
      <c r="O378">
        <f t="shared" si="49"/>
        <v>0</v>
      </c>
      <c r="P378">
        <f t="shared" si="50"/>
        <v>0</v>
      </c>
      <c r="Q378" t="e">
        <f t="shared" si="51"/>
        <v>#DIV/0!</v>
      </c>
      <c r="R378">
        <f t="shared" si="52"/>
        <v>3</v>
      </c>
      <c r="U378" t="str">
        <f t="shared" si="53"/>
        <v/>
      </c>
      <c r="X378">
        <f t="shared" si="54"/>
        <v>30</v>
      </c>
      <c r="Y378" t="str">
        <f t="shared" si="55"/>
        <v>EV</v>
      </c>
    </row>
    <row r="379" spans="1:25" x14ac:dyDescent="0.3">
      <c r="A379">
        <v>30</v>
      </c>
      <c r="B379" s="4" t="s">
        <v>943</v>
      </c>
      <c r="C379" s="4">
        <v>15025</v>
      </c>
      <c r="D379" s="4">
        <v>9538</v>
      </c>
      <c r="E379" s="6">
        <v>0.63480000000000003</v>
      </c>
      <c r="F379" s="4">
        <v>15025</v>
      </c>
      <c r="G379" s="4">
        <v>9505</v>
      </c>
      <c r="H379" s="4">
        <v>218</v>
      </c>
      <c r="I379" s="4">
        <v>3578</v>
      </c>
      <c r="J379" s="4">
        <v>5492</v>
      </c>
      <c r="K379" s="4">
        <v>137</v>
      </c>
      <c r="L379" s="4">
        <v>80</v>
      </c>
      <c r="M379">
        <f t="shared" si="47"/>
        <v>0.37643345607574963</v>
      </c>
      <c r="N379">
        <f t="shared" si="48"/>
        <v>0.57780115728563919</v>
      </c>
      <c r="O379">
        <f t="shared" si="49"/>
        <v>1.4413466596528143E-2</v>
      </c>
      <c r="P379">
        <f t="shared" si="50"/>
        <v>2.2935297211993687E-2</v>
      </c>
      <c r="Q379">
        <f t="shared" si="51"/>
        <v>0.3669724770642202</v>
      </c>
      <c r="R379">
        <f t="shared" si="52"/>
        <v>0.57780115728563919</v>
      </c>
      <c r="U379">
        <f t="shared" si="53"/>
        <v>30</v>
      </c>
      <c r="X379">
        <f t="shared" si="54"/>
        <v>30</v>
      </c>
      <c r="Y379" t="str">
        <f t="shared" si="55"/>
        <v>TOT</v>
      </c>
    </row>
    <row r="380" spans="1:25" x14ac:dyDescent="0.3">
      <c r="B380" s="4"/>
      <c r="M380" t="str">
        <f t="shared" si="47"/>
        <v/>
      </c>
      <c r="N380" t="str">
        <f t="shared" si="48"/>
        <v/>
      </c>
      <c r="O380" t="str">
        <f t="shared" si="49"/>
        <v/>
      </c>
      <c r="P380" t="str">
        <f t="shared" si="50"/>
        <v/>
      </c>
      <c r="Q380" t="str">
        <f t="shared" si="51"/>
        <v/>
      </c>
      <c r="R380" t="str">
        <f t="shared" si="52"/>
        <v/>
      </c>
      <c r="U380" t="str">
        <f t="shared" si="53"/>
        <v/>
      </c>
      <c r="X380" t="str">
        <f t="shared" si="54"/>
        <v/>
      </c>
      <c r="Y380" t="str">
        <f t="shared" si="55"/>
        <v/>
      </c>
    </row>
    <row r="381" spans="1:25" x14ac:dyDescent="0.3">
      <c r="A381" t="s">
        <v>965</v>
      </c>
      <c r="B381" s="4" t="s">
        <v>960</v>
      </c>
      <c r="C381" s="4">
        <v>1933</v>
      </c>
      <c r="D381" s="4">
        <v>872</v>
      </c>
      <c r="E381" s="6">
        <v>0.4511</v>
      </c>
      <c r="F381" s="4">
        <v>1933</v>
      </c>
      <c r="G381" s="4">
        <v>869</v>
      </c>
      <c r="H381" s="4">
        <v>20</v>
      </c>
      <c r="I381" s="4">
        <v>466</v>
      </c>
      <c r="J381" s="4">
        <v>362</v>
      </c>
      <c r="K381" s="4">
        <v>20</v>
      </c>
      <c r="L381" s="4">
        <v>1</v>
      </c>
      <c r="M381">
        <f t="shared" si="47"/>
        <v>0.53624856156501721</v>
      </c>
      <c r="N381">
        <f t="shared" si="48"/>
        <v>0.41657077100115075</v>
      </c>
      <c r="O381">
        <f t="shared" si="49"/>
        <v>2.3014959723820484E-2</v>
      </c>
      <c r="P381">
        <f t="shared" si="50"/>
        <v>2.3014959723820484E-2</v>
      </c>
      <c r="Q381">
        <f t="shared" si="51"/>
        <v>0.05</v>
      </c>
      <c r="R381">
        <f t="shared" si="52"/>
        <v>2.5362485615650172</v>
      </c>
      <c r="U381" t="str">
        <f t="shared" si="53"/>
        <v>31-400</v>
      </c>
      <c r="V381" t="s">
        <v>1699</v>
      </c>
      <c r="X381">
        <f t="shared" si="54"/>
        <v>31</v>
      </c>
      <c r="Y381" t="str">
        <f t="shared" si="55"/>
        <v>ED</v>
      </c>
    </row>
    <row r="382" spans="1:25" x14ac:dyDescent="0.3">
      <c r="A382" t="s">
        <v>966</v>
      </c>
      <c r="B382" s="4" t="s">
        <v>961</v>
      </c>
      <c r="C382" s="4">
        <v>1961</v>
      </c>
      <c r="D382" s="4">
        <v>768</v>
      </c>
      <c r="E382" s="6">
        <v>0.3916</v>
      </c>
      <c r="F382" s="4">
        <v>1961</v>
      </c>
      <c r="G382" s="4">
        <v>765</v>
      </c>
      <c r="H382" s="4">
        <v>23</v>
      </c>
      <c r="I382" s="4">
        <v>390</v>
      </c>
      <c r="J382" s="4">
        <v>331</v>
      </c>
      <c r="K382" s="4">
        <v>9</v>
      </c>
      <c r="L382" s="4">
        <v>12</v>
      </c>
      <c r="M382">
        <f t="shared" si="47"/>
        <v>0.50980392156862742</v>
      </c>
      <c r="N382">
        <f t="shared" si="48"/>
        <v>0.43267973856209152</v>
      </c>
      <c r="O382">
        <f t="shared" si="49"/>
        <v>1.1764705882352941E-2</v>
      </c>
      <c r="P382">
        <f t="shared" si="50"/>
        <v>3.0065359477124184E-2</v>
      </c>
      <c r="Q382">
        <f t="shared" si="51"/>
        <v>0.52173913043478259</v>
      </c>
      <c r="R382">
        <f t="shared" si="52"/>
        <v>2.5098039215686274</v>
      </c>
      <c r="U382" t="str">
        <f t="shared" si="53"/>
        <v>31-410</v>
      </c>
      <c r="V382" t="s">
        <v>1699</v>
      </c>
      <c r="X382">
        <f t="shared" si="54"/>
        <v>31</v>
      </c>
      <c r="Y382" t="str">
        <f t="shared" si="55"/>
        <v>ED</v>
      </c>
    </row>
    <row r="383" spans="1:25" x14ac:dyDescent="0.3">
      <c r="A383" t="s">
        <v>967</v>
      </c>
      <c r="B383" s="4" t="s">
        <v>947</v>
      </c>
      <c r="C383" s="4">
        <v>1210</v>
      </c>
      <c r="D383" s="4">
        <v>640</v>
      </c>
      <c r="E383" s="6">
        <v>0.52890000000000004</v>
      </c>
      <c r="F383" s="4">
        <v>1210</v>
      </c>
      <c r="G383" s="4">
        <v>639</v>
      </c>
      <c r="H383" s="4">
        <v>13</v>
      </c>
      <c r="I383" s="4">
        <v>348</v>
      </c>
      <c r="J383" s="4">
        <v>263</v>
      </c>
      <c r="K383" s="4">
        <v>10</v>
      </c>
      <c r="L383" s="4">
        <v>5</v>
      </c>
      <c r="M383">
        <f t="shared" si="47"/>
        <v>0.54460093896713613</v>
      </c>
      <c r="N383">
        <f t="shared" si="48"/>
        <v>0.41158059467918623</v>
      </c>
      <c r="O383">
        <f t="shared" si="49"/>
        <v>1.5649452269170579E-2</v>
      </c>
      <c r="P383">
        <f t="shared" si="50"/>
        <v>2.0344287949921751E-2</v>
      </c>
      <c r="Q383">
        <f t="shared" si="51"/>
        <v>0.38461538461538464</v>
      </c>
      <c r="R383">
        <f t="shared" si="52"/>
        <v>2.544600938967136</v>
      </c>
      <c r="U383" t="str">
        <f t="shared" si="53"/>
        <v>31-420</v>
      </c>
      <c r="V383" t="s">
        <v>1699</v>
      </c>
      <c r="X383">
        <f t="shared" si="54"/>
        <v>31</v>
      </c>
      <c r="Y383" t="str">
        <f t="shared" si="55"/>
        <v>ED</v>
      </c>
    </row>
    <row r="384" spans="1:25" x14ac:dyDescent="0.3">
      <c r="A384" t="s">
        <v>968</v>
      </c>
      <c r="B384" s="4" t="s">
        <v>948</v>
      </c>
      <c r="C384" s="4">
        <v>2165</v>
      </c>
      <c r="D384" s="4">
        <v>835</v>
      </c>
      <c r="E384" s="6">
        <v>0.38569999999999999</v>
      </c>
      <c r="F384" s="4">
        <v>2165</v>
      </c>
      <c r="G384" s="4">
        <v>833</v>
      </c>
      <c r="H384" s="4">
        <v>22</v>
      </c>
      <c r="I384" s="4">
        <v>390</v>
      </c>
      <c r="J384" s="4">
        <v>403</v>
      </c>
      <c r="K384" s="4">
        <v>11</v>
      </c>
      <c r="L384" s="4">
        <v>7</v>
      </c>
      <c r="M384">
        <f t="shared" si="47"/>
        <v>0.46818727490996398</v>
      </c>
      <c r="N384">
        <f t="shared" si="48"/>
        <v>0.4837935174069628</v>
      </c>
      <c r="O384">
        <f t="shared" si="49"/>
        <v>1.3205282112845138E-2</v>
      </c>
      <c r="P384">
        <f t="shared" si="50"/>
        <v>2.6410564225690276E-2</v>
      </c>
      <c r="Q384">
        <f t="shared" si="51"/>
        <v>0.31818181818181818</v>
      </c>
      <c r="R384">
        <f t="shared" si="52"/>
        <v>0.4837935174069628</v>
      </c>
      <c r="U384" t="str">
        <f t="shared" si="53"/>
        <v>31-430</v>
      </c>
      <c r="V384" t="s">
        <v>1699</v>
      </c>
      <c r="X384">
        <f t="shared" si="54"/>
        <v>31</v>
      </c>
      <c r="Y384" t="str">
        <f t="shared" si="55"/>
        <v>ED</v>
      </c>
    </row>
    <row r="385" spans="1:25" x14ac:dyDescent="0.3">
      <c r="A385" t="s">
        <v>969</v>
      </c>
      <c r="B385" s="4" t="s">
        <v>949</v>
      </c>
      <c r="C385" s="4">
        <v>2300</v>
      </c>
      <c r="D385" s="4">
        <v>967</v>
      </c>
      <c r="E385" s="6">
        <v>0.4204</v>
      </c>
      <c r="F385" s="4">
        <v>2300</v>
      </c>
      <c r="G385" s="4">
        <v>962</v>
      </c>
      <c r="H385" s="4">
        <v>24</v>
      </c>
      <c r="I385" s="4">
        <v>438</v>
      </c>
      <c r="J385" s="4">
        <v>486</v>
      </c>
      <c r="K385" s="4">
        <v>6</v>
      </c>
      <c r="L385" s="4">
        <v>8</v>
      </c>
      <c r="M385">
        <f t="shared" si="47"/>
        <v>0.45530145530145533</v>
      </c>
      <c r="N385">
        <f t="shared" si="48"/>
        <v>0.50519750519750517</v>
      </c>
      <c r="O385">
        <f t="shared" si="49"/>
        <v>6.2370062370062374E-3</v>
      </c>
      <c r="P385">
        <f t="shared" si="50"/>
        <v>2.4948024948024949E-2</v>
      </c>
      <c r="Q385">
        <f t="shared" si="51"/>
        <v>0.33333333333333331</v>
      </c>
      <c r="R385">
        <f t="shared" si="52"/>
        <v>0.50519750519750517</v>
      </c>
      <c r="U385" t="str">
        <f t="shared" si="53"/>
        <v>31-440</v>
      </c>
      <c r="V385" t="s">
        <v>1699</v>
      </c>
      <c r="X385">
        <f t="shared" si="54"/>
        <v>31</v>
      </c>
      <c r="Y385" t="str">
        <f t="shared" si="55"/>
        <v>ED</v>
      </c>
    </row>
    <row r="386" spans="1:25" x14ac:dyDescent="0.3">
      <c r="A386" t="s">
        <v>970</v>
      </c>
      <c r="B386" s="4" t="s">
        <v>950</v>
      </c>
      <c r="C386" s="4">
        <v>2092</v>
      </c>
      <c r="D386" s="4">
        <v>938</v>
      </c>
      <c r="E386" s="6">
        <v>0.44840000000000002</v>
      </c>
      <c r="F386" s="4">
        <v>2092</v>
      </c>
      <c r="G386" s="4">
        <v>936</v>
      </c>
      <c r="H386" s="4">
        <v>29</v>
      </c>
      <c r="I386" s="4">
        <v>396</v>
      </c>
      <c r="J386" s="4">
        <v>491</v>
      </c>
      <c r="K386" s="4">
        <v>10</v>
      </c>
      <c r="L386" s="4">
        <v>10</v>
      </c>
      <c r="M386">
        <f t="shared" si="47"/>
        <v>0.42307692307692307</v>
      </c>
      <c r="N386">
        <f t="shared" si="48"/>
        <v>0.5245726495726496</v>
      </c>
      <c r="O386">
        <f t="shared" si="49"/>
        <v>1.0683760683760684E-2</v>
      </c>
      <c r="P386">
        <f t="shared" si="50"/>
        <v>3.0982905982905984E-2</v>
      </c>
      <c r="Q386">
        <f t="shared" si="51"/>
        <v>0.34482758620689657</v>
      </c>
      <c r="R386">
        <f t="shared" si="52"/>
        <v>0.5245726495726496</v>
      </c>
      <c r="U386" t="str">
        <f t="shared" si="53"/>
        <v>31-450</v>
      </c>
      <c r="V386" t="s">
        <v>1699</v>
      </c>
      <c r="X386">
        <f t="shared" si="54"/>
        <v>31</v>
      </c>
      <c r="Y386" t="str">
        <f t="shared" si="55"/>
        <v>ED</v>
      </c>
    </row>
    <row r="387" spans="1:25" x14ac:dyDescent="0.3">
      <c r="A387" t="s">
        <v>971</v>
      </c>
      <c r="B387" s="4" t="s">
        <v>951</v>
      </c>
      <c r="C387" s="4">
        <v>2695</v>
      </c>
      <c r="D387" s="4">
        <v>1206</v>
      </c>
      <c r="E387" s="6">
        <v>0.44750000000000001</v>
      </c>
      <c r="F387" s="4">
        <v>2695</v>
      </c>
      <c r="G387" s="4">
        <v>1203</v>
      </c>
      <c r="H387" s="4">
        <v>35</v>
      </c>
      <c r="I387" s="4">
        <v>566</v>
      </c>
      <c r="J387" s="4">
        <v>586</v>
      </c>
      <c r="K387" s="4">
        <v>11</v>
      </c>
      <c r="L387" s="4">
        <v>5</v>
      </c>
      <c r="M387">
        <f t="shared" ref="M387:M450" si="56">IF(G387="","",IF(G387=0,0,I387/G387))</f>
        <v>0.47049044056525352</v>
      </c>
      <c r="N387">
        <f t="shared" ref="N387:N450" si="57">IF(G387="","",IF(G387=0,0,J387/G387))</f>
        <v>0.48711554447215294</v>
      </c>
      <c r="O387">
        <f t="shared" ref="O387:O450" si="58">IF(G387="","",IF(G387=0,0,K387/G387))</f>
        <v>9.14380714879468E-3</v>
      </c>
      <c r="P387">
        <f t="shared" ref="P387:P450" si="59">IF(G387="","",IF(G387=0,0,H387/G387))</f>
        <v>2.9093931837073983E-2</v>
      </c>
      <c r="Q387">
        <f t="shared" ref="Q387:Q450" si="60">IF(G387="","",IF(G387=0,0,L387/H387))</f>
        <v>0.14285714285714285</v>
      </c>
      <c r="R387">
        <f t="shared" ref="R387:R450" si="61">IF(G387="","",IF(G387=0,10,IF(MAX(M387:P387)=LARGE(M387:P387,2),9,IF(N387=MAX(M387:P387),N387,IF(M387=MAX(M387:P387),M387+2,IF(O387=MAX(M387:P387),O387+1,IF(P387=MAX(M387:P387),P387+3,-1)))))))</f>
        <v>0.48711554447215294</v>
      </c>
      <c r="U387" t="str">
        <f t="shared" ref="U387:U450" si="62">IF(ISNUMBER(LEFT(A387,2)/1),A387,"")</f>
        <v>31-460</v>
      </c>
      <c r="V387" t="s">
        <v>1699</v>
      </c>
      <c r="X387">
        <f t="shared" si="54"/>
        <v>31</v>
      </c>
      <c r="Y387" t="str">
        <f t="shared" si="55"/>
        <v>ED</v>
      </c>
    </row>
    <row r="388" spans="1:25" x14ac:dyDescent="0.3">
      <c r="A388" t="s">
        <v>1600</v>
      </c>
      <c r="B388" s="4" t="s">
        <v>952</v>
      </c>
      <c r="C388" s="4">
        <v>0</v>
      </c>
      <c r="D388" s="4">
        <v>1263</v>
      </c>
      <c r="E388" s="4" t="s">
        <v>33</v>
      </c>
      <c r="F388" s="4">
        <v>0</v>
      </c>
      <c r="G388" s="4">
        <v>1254</v>
      </c>
      <c r="H388" s="4">
        <v>35</v>
      </c>
      <c r="I388" s="4">
        <v>639</v>
      </c>
      <c r="J388" s="4">
        <v>555</v>
      </c>
      <c r="K388" s="4">
        <v>10</v>
      </c>
      <c r="L388" s="4">
        <v>15</v>
      </c>
      <c r="M388">
        <f t="shared" si="56"/>
        <v>0.50956937799043067</v>
      </c>
      <c r="N388">
        <f t="shared" si="57"/>
        <v>0.44258373205741625</v>
      </c>
      <c r="O388">
        <f t="shared" si="58"/>
        <v>7.9744816586921844E-3</v>
      </c>
      <c r="P388">
        <f t="shared" si="59"/>
        <v>2.7910685805422646E-2</v>
      </c>
      <c r="Q388">
        <f t="shared" si="60"/>
        <v>0.42857142857142855</v>
      </c>
      <c r="R388">
        <f t="shared" si="61"/>
        <v>2.5095693779904309</v>
      </c>
      <c r="U388" t="str">
        <f t="shared" si="62"/>
        <v/>
      </c>
      <c r="X388">
        <f t="shared" si="54"/>
        <v>31</v>
      </c>
      <c r="Y388" t="str">
        <f t="shared" si="55"/>
        <v>ABS</v>
      </c>
    </row>
    <row r="389" spans="1:25" x14ac:dyDescent="0.3">
      <c r="A389" t="s">
        <v>1601</v>
      </c>
      <c r="B389" s="4" t="s">
        <v>962</v>
      </c>
      <c r="C389" s="4">
        <v>0</v>
      </c>
      <c r="D389" s="4">
        <v>677</v>
      </c>
      <c r="E389" s="4" t="s">
        <v>33</v>
      </c>
      <c r="F389" s="4">
        <v>0</v>
      </c>
      <c r="G389" s="4">
        <v>673</v>
      </c>
      <c r="H389" s="4">
        <v>24</v>
      </c>
      <c r="I389" s="4">
        <v>377</v>
      </c>
      <c r="J389" s="4">
        <v>247</v>
      </c>
      <c r="K389" s="4">
        <v>13</v>
      </c>
      <c r="L389" s="4">
        <v>12</v>
      </c>
      <c r="M389">
        <f t="shared" si="56"/>
        <v>0.56017830609212482</v>
      </c>
      <c r="N389">
        <f t="shared" si="57"/>
        <v>0.36701337295690933</v>
      </c>
      <c r="O389">
        <f t="shared" si="58"/>
        <v>1.9316493313521546E-2</v>
      </c>
      <c r="P389">
        <f t="shared" si="59"/>
        <v>3.5661218424962851E-2</v>
      </c>
      <c r="Q389">
        <f t="shared" si="60"/>
        <v>0.5</v>
      </c>
      <c r="R389">
        <f t="shared" si="61"/>
        <v>2.5601783060921246</v>
      </c>
      <c r="U389" t="str">
        <f t="shared" si="62"/>
        <v/>
      </c>
      <c r="X389">
        <f t="shared" si="54"/>
        <v>31</v>
      </c>
      <c r="Y389" t="str">
        <f t="shared" si="55"/>
        <v>QUE</v>
      </c>
    </row>
    <row r="390" spans="1:25" x14ac:dyDescent="0.3">
      <c r="A390" t="s">
        <v>1602</v>
      </c>
      <c r="B390" s="4" t="s">
        <v>963</v>
      </c>
      <c r="C390" s="4">
        <v>0</v>
      </c>
      <c r="D390" s="4">
        <v>1203</v>
      </c>
      <c r="E390" s="4" t="s">
        <v>33</v>
      </c>
      <c r="F390" s="4">
        <v>0</v>
      </c>
      <c r="G390" s="4">
        <v>1201</v>
      </c>
      <c r="H390" s="4">
        <v>17</v>
      </c>
      <c r="I390" s="4">
        <v>669</v>
      </c>
      <c r="J390" s="4">
        <v>495</v>
      </c>
      <c r="K390" s="4">
        <v>15</v>
      </c>
      <c r="L390" s="4">
        <v>5</v>
      </c>
      <c r="M390">
        <f t="shared" si="56"/>
        <v>0.55703580349708581</v>
      </c>
      <c r="N390">
        <f t="shared" si="57"/>
        <v>0.41215653621981679</v>
      </c>
      <c r="O390">
        <f t="shared" si="58"/>
        <v>1.2489592006661115E-2</v>
      </c>
      <c r="P390">
        <f t="shared" si="59"/>
        <v>1.4154870940882597E-2</v>
      </c>
      <c r="Q390">
        <f t="shared" si="60"/>
        <v>0.29411764705882354</v>
      </c>
      <c r="R390">
        <f t="shared" si="61"/>
        <v>2.5570358034970857</v>
      </c>
      <c r="U390" t="str">
        <f t="shared" si="62"/>
        <v/>
      </c>
      <c r="X390">
        <f t="shared" si="54"/>
        <v>31</v>
      </c>
      <c r="Y390" t="str">
        <f t="shared" si="55"/>
        <v>EV</v>
      </c>
    </row>
    <row r="391" spans="1:25" x14ac:dyDescent="0.3">
      <c r="A391">
        <v>31</v>
      </c>
      <c r="B391" s="4" t="s">
        <v>964</v>
      </c>
      <c r="C391" s="4">
        <v>14356</v>
      </c>
      <c r="D391" s="4">
        <v>9369</v>
      </c>
      <c r="E391" s="6">
        <v>0.65259999999999996</v>
      </c>
      <c r="F391" s="4">
        <v>14356</v>
      </c>
      <c r="G391" s="4">
        <v>9335</v>
      </c>
      <c r="H391" s="4">
        <v>242</v>
      </c>
      <c r="I391" s="4">
        <v>4679</v>
      </c>
      <c r="J391" s="4">
        <v>4219</v>
      </c>
      <c r="K391" s="4">
        <v>115</v>
      </c>
      <c r="L391" s="4">
        <v>80</v>
      </c>
      <c r="M391">
        <f t="shared" si="56"/>
        <v>0.50123192287091589</v>
      </c>
      <c r="N391">
        <f t="shared" si="57"/>
        <v>0.45195500803427957</v>
      </c>
      <c r="O391">
        <f t="shared" si="58"/>
        <v>1.2319228709159078E-2</v>
      </c>
      <c r="P391">
        <f t="shared" si="59"/>
        <v>2.592394215318693E-2</v>
      </c>
      <c r="Q391">
        <f t="shared" si="60"/>
        <v>0.33057851239669422</v>
      </c>
      <c r="R391">
        <f t="shared" si="61"/>
        <v>2.5012319228709159</v>
      </c>
      <c r="U391">
        <f t="shared" si="62"/>
        <v>31</v>
      </c>
      <c r="X391">
        <f t="shared" si="54"/>
        <v>31</v>
      </c>
      <c r="Y391" t="str">
        <f t="shared" si="55"/>
        <v>TOT</v>
      </c>
    </row>
    <row r="392" spans="1:25" x14ac:dyDescent="0.3">
      <c r="B392" s="4"/>
      <c r="M392" t="str">
        <f t="shared" si="56"/>
        <v/>
      </c>
      <c r="N392" t="str">
        <f t="shared" si="57"/>
        <v/>
      </c>
      <c r="O392" t="str">
        <f t="shared" si="58"/>
        <v/>
      </c>
      <c r="P392" t="str">
        <f t="shared" si="59"/>
        <v/>
      </c>
      <c r="Q392" t="str">
        <f t="shared" si="60"/>
        <v/>
      </c>
      <c r="R392" t="str">
        <f t="shared" si="61"/>
        <v/>
      </c>
      <c r="U392" t="str">
        <f t="shared" si="62"/>
        <v/>
      </c>
      <c r="X392" t="str">
        <f t="shared" si="54"/>
        <v/>
      </c>
      <c r="Y392" t="str">
        <f t="shared" si="55"/>
        <v/>
      </c>
    </row>
    <row r="393" spans="1:25" x14ac:dyDescent="0.3">
      <c r="A393" t="s">
        <v>992</v>
      </c>
      <c r="B393" s="4" t="s">
        <v>973</v>
      </c>
      <c r="C393" s="4">
        <v>1729</v>
      </c>
      <c r="D393" s="4">
        <v>808</v>
      </c>
      <c r="E393" s="6">
        <v>0.46729999999999999</v>
      </c>
      <c r="F393" s="4">
        <v>1729</v>
      </c>
      <c r="G393" s="4">
        <v>804</v>
      </c>
      <c r="H393" s="4">
        <v>26</v>
      </c>
      <c r="I393" s="4">
        <v>532</v>
      </c>
      <c r="J393" s="4">
        <v>224</v>
      </c>
      <c r="K393" s="4">
        <v>16</v>
      </c>
      <c r="L393" s="4">
        <v>6</v>
      </c>
      <c r="M393">
        <f t="shared" si="56"/>
        <v>0.6616915422885572</v>
      </c>
      <c r="N393">
        <f t="shared" si="57"/>
        <v>0.27860696517412936</v>
      </c>
      <c r="O393">
        <f t="shared" si="58"/>
        <v>1.9900497512437811E-2</v>
      </c>
      <c r="P393">
        <f t="shared" si="59"/>
        <v>3.2338308457711441E-2</v>
      </c>
      <c r="Q393">
        <f t="shared" si="60"/>
        <v>0.23076923076923078</v>
      </c>
      <c r="R393">
        <f t="shared" si="61"/>
        <v>2.6616915422885574</v>
      </c>
      <c r="U393" t="str">
        <f t="shared" si="62"/>
        <v>32-500</v>
      </c>
      <c r="V393" t="s">
        <v>1699</v>
      </c>
      <c r="X393">
        <f t="shared" si="54"/>
        <v>32</v>
      </c>
      <c r="Y393" t="str">
        <f t="shared" si="55"/>
        <v>ED</v>
      </c>
    </row>
    <row r="394" spans="1:25" x14ac:dyDescent="0.3">
      <c r="A394" t="s">
        <v>993</v>
      </c>
      <c r="B394" s="4" t="s">
        <v>974</v>
      </c>
      <c r="C394" s="4">
        <v>476</v>
      </c>
      <c r="D394" s="4">
        <v>219</v>
      </c>
      <c r="E394" s="6">
        <v>0.46010000000000001</v>
      </c>
      <c r="F394" s="4">
        <v>476</v>
      </c>
      <c r="G394" s="4">
        <v>219</v>
      </c>
      <c r="H394" s="4">
        <v>10</v>
      </c>
      <c r="I394" s="4">
        <v>126</v>
      </c>
      <c r="J394" s="4">
        <v>79</v>
      </c>
      <c r="K394" s="4">
        <v>2</v>
      </c>
      <c r="L394" s="4">
        <v>2</v>
      </c>
      <c r="M394">
        <f t="shared" si="56"/>
        <v>0.57534246575342463</v>
      </c>
      <c r="N394">
        <f t="shared" si="57"/>
        <v>0.36073059360730592</v>
      </c>
      <c r="O394">
        <f t="shared" si="58"/>
        <v>9.1324200913242004E-3</v>
      </c>
      <c r="P394">
        <f t="shared" si="59"/>
        <v>4.5662100456621002E-2</v>
      </c>
      <c r="Q394">
        <f t="shared" si="60"/>
        <v>0.2</v>
      </c>
      <c r="R394">
        <f t="shared" si="61"/>
        <v>2.5753424657534247</v>
      </c>
      <c r="U394" t="str">
        <f t="shared" si="62"/>
        <v>32-505</v>
      </c>
      <c r="V394" t="s">
        <v>1656</v>
      </c>
      <c r="X394">
        <f t="shared" ref="X394:X457" si="63">IF(A394="","",IF(ISNUMBER(LEFT(U394,2)/1),LEFT(U394,2)/1,X393))</f>
        <v>32</v>
      </c>
      <c r="Y394" t="str">
        <f t="shared" si="55"/>
        <v>ED</v>
      </c>
    </row>
    <row r="395" spans="1:25" x14ac:dyDescent="0.3">
      <c r="A395" t="s">
        <v>994</v>
      </c>
      <c r="B395" s="4" t="s">
        <v>975</v>
      </c>
      <c r="C395" s="4">
        <v>2355</v>
      </c>
      <c r="D395" s="4">
        <v>822</v>
      </c>
      <c r="E395" s="6">
        <v>0.34899999999999998</v>
      </c>
      <c r="F395" s="4">
        <v>2355</v>
      </c>
      <c r="G395" s="4">
        <v>822</v>
      </c>
      <c r="H395" s="4">
        <v>19</v>
      </c>
      <c r="I395" s="4">
        <v>559</v>
      </c>
      <c r="J395" s="4">
        <v>225</v>
      </c>
      <c r="K395" s="4">
        <v>15</v>
      </c>
      <c r="L395" s="4">
        <v>4</v>
      </c>
      <c r="M395">
        <f t="shared" si="56"/>
        <v>0.68004866180048662</v>
      </c>
      <c r="N395">
        <f t="shared" si="57"/>
        <v>0.27372262773722628</v>
      </c>
      <c r="O395">
        <f t="shared" si="58"/>
        <v>1.824817518248175E-2</v>
      </c>
      <c r="P395">
        <f t="shared" si="59"/>
        <v>2.3114355231143552E-2</v>
      </c>
      <c r="Q395">
        <f t="shared" si="60"/>
        <v>0.21052631578947367</v>
      </c>
      <c r="R395">
        <f t="shared" si="61"/>
        <v>2.6800486618004866</v>
      </c>
      <c r="U395" t="str">
        <f t="shared" si="62"/>
        <v>32-510</v>
      </c>
      <c r="V395" t="s">
        <v>1699</v>
      </c>
      <c r="X395">
        <f t="shared" si="63"/>
        <v>32</v>
      </c>
      <c r="Y395" t="str">
        <f t="shared" si="55"/>
        <v>ED</v>
      </c>
    </row>
    <row r="396" spans="1:25" x14ac:dyDescent="0.3">
      <c r="A396" t="s">
        <v>995</v>
      </c>
      <c r="B396" s="4" t="s">
        <v>976</v>
      </c>
      <c r="C396" s="4">
        <v>2552</v>
      </c>
      <c r="D396" s="4">
        <v>1073</v>
      </c>
      <c r="E396" s="6">
        <v>0.42049999999999998</v>
      </c>
      <c r="F396" s="4">
        <v>2552</v>
      </c>
      <c r="G396" s="4">
        <v>1073</v>
      </c>
      <c r="H396" s="4">
        <v>27</v>
      </c>
      <c r="I396" s="4">
        <v>868</v>
      </c>
      <c r="J396" s="4">
        <v>148</v>
      </c>
      <c r="K396" s="4">
        <v>28</v>
      </c>
      <c r="L396" s="4">
        <v>2</v>
      </c>
      <c r="M396">
        <f t="shared" si="56"/>
        <v>0.80894687791239517</v>
      </c>
      <c r="N396">
        <f t="shared" si="57"/>
        <v>0.13793103448275862</v>
      </c>
      <c r="O396">
        <f t="shared" si="58"/>
        <v>2.6095060577819199E-2</v>
      </c>
      <c r="P396">
        <f t="shared" si="59"/>
        <v>2.5163094128611369E-2</v>
      </c>
      <c r="Q396">
        <f t="shared" si="60"/>
        <v>7.407407407407407E-2</v>
      </c>
      <c r="R396">
        <f t="shared" si="61"/>
        <v>2.8089468779123949</v>
      </c>
      <c r="U396" t="str">
        <f t="shared" si="62"/>
        <v>32-515</v>
      </c>
      <c r="V396" t="s">
        <v>1699</v>
      </c>
      <c r="X396">
        <f t="shared" si="63"/>
        <v>32</v>
      </c>
      <c r="Y396" t="str">
        <f t="shared" si="55"/>
        <v>ED</v>
      </c>
    </row>
    <row r="397" spans="1:25" x14ac:dyDescent="0.3">
      <c r="A397" t="s">
        <v>996</v>
      </c>
      <c r="B397" s="4" t="s">
        <v>977</v>
      </c>
      <c r="C397" s="4">
        <v>1017</v>
      </c>
      <c r="D397" s="4">
        <v>486</v>
      </c>
      <c r="E397" s="6">
        <v>0.47789999999999999</v>
      </c>
      <c r="F397" s="4">
        <v>1017</v>
      </c>
      <c r="G397" s="4">
        <v>485</v>
      </c>
      <c r="H397" s="4">
        <v>11</v>
      </c>
      <c r="I397" s="4">
        <v>294</v>
      </c>
      <c r="J397" s="4">
        <v>169</v>
      </c>
      <c r="K397" s="4">
        <v>8</v>
      </c>
      <c r="L397" s="4">
        <v>3</v>
      </c>
      <c r="M397">
        <f t="shared" si="56"/>
        <v>0.60618556701030923</v>
      </c>
      <c r="N397">
        <f t="shared" si="57"/>
        <v>0.34845360824742266</v>
      </c>
      <c r="O397">
        <f t="shared" si="58"/>
        <v>1.6494845360824743E-2</v>
      </c>
      <c r="P397">
        <f t="shared" si="59"/>
        <v>2.268041237113402E-2</v>
      </c>
      <c r="Q397">
        <f t="shared" si="60"/>
        <v>0.27272727272727271</v>
      </c>
      <c r="R397">
        <f t="shared" si="61"/>
        <v>2.6061855670103093</v>
      </c>
      <c r="U397" t="str">
        <f t="shared" si="62"/>
        <v>32-520</v>
      </c>
      <c r="V397" t="s">
        <v>1699</v>
      </c>
      <c r="X397">
        <f t="shared" si="63"/>
        <v>32</v>
      </c>
      <c r="Y397" t="str">
        <f t="shared" si="55"/>
        <v>ED</v>
      </c>
    </row>
    <row r="398" spans="1:25" x14ac:dyDescent="0.3">
      <c r="A398" t="s">
        <v>997</v>
      </c>
      <c r="B398" s="4" t="s">
        <v>988</v>
      </c>
      <c r="C398" s="4">
        <v>1574</v>
      </c>
      <c r="D398" s="4">
        <v>622</v>
      </c>
      <c r="E398" s="6">
        <v>0.3952</v>
      </c>
      <c r="F398" s="4">
        <v>1574</v>
      </c>
      <c r="G398" s="4">
        <v>621</v>
      </c>
      <c r="H398" s="4">
        <v>22</v>
      </c>
      <c r="I398" s="4">
        <v>315</v>
      </c>
      <c r="J398" s="4">
        <v>275</v>
      </c>
      <c r="K398" s="4">
        <v>6</v>
      </c>
      <c r="L398" s="4">
        <v>3</v>
      </c>
      <c r="M398">
        <f t="shared" si="56"/>
        <v>0.50724637681159424</v>
      </c>
      <c r="N398">
        <f t="shared" si="57"/>
        <v>0.44283413848631242</v>
      </c>
      <c r="O398">
        <f t="shared" si="58"/>
        <v>9.6618357487922701E-3</v>
      </c>
      <c r="P398">
        <f t="shared" si="59"/>
        <v>3.542673107890499E-2</v>
      </c>
      <c r="Q398">
        <f t="shared" si="60"/>
        <v>0.13636363636363635</v>
      </c>
      <c r="R398">
        <f t="shared" si="61"/>
        <v>2.5072463768115942</v>
      </c>
      <c r="U398" t="str">
        <f t="shared" si="62"/>
        <v>32-525</v>
      </c>
      <c r="V398" t="s">
        <v>1699</v>
      </c>
      <c r="X398">
        <f t="shared" si="63"/>
        <v>32</v>
      </c>
      <c r="Y398" t="str">
        <f t="shared" ref="Y398:Y461" si="64">IF(A398="","",IF(RIGHT(B398,5)="Total","TOT",IF(ISNUMBER(LEFT(A398,2)/1),"ED",IF(A398="Absentee","ABS",IF(A398="Question","QUE",IF(A398="Early","EV","ERR"))))))</f>
        <v>ED</v>
      </c>
    </row>
    <row r="399" spans="1:25" x14ac:dyDescent="0.3">
      <c r="A399" t="s">
        <v>998</v>
      </c>
      <c r="B399" s="4" t="s">
        <v>979</v>
      </c>
      <c r="C399" s="4">
        <v>1436</v>
      </c>
      <c r="D399" s="4">
        <v>667</v>
      </c>
      <c r="E399" s="6">
        <v>0.46450000000000002</v>
      </c>
      <c r="F399" s="4">
        <v>1436</v>
      </c>
      <c r="G399" s="4">
        <v>664</v>
      </c>
      <c r="H399" s="4">
        <v>15</v>
      </c>
      <c r="I399" s="4">
        <v>433</v>
      </c>
      <c r="J399" s="4">
        <v>211</v>
      </c>
      <c r="K399" s="4">
        <v>4</v>
      </c>
      <c r="L399" s="4">
        <v>1</v>
      </c>
      <c r="M399">
        <f t="shared" si="56"/>
        <v>0.65210843373493976</v>
      </c>
      <c r="N399">
        <f t="shared" si="57"/>
        <v>0.31777108433734941</v>
      </c>
      <c r="O399">
        <f t="shared" si="58"/>
        <v>6.024096385542169E-3</v>
      </c>
      <c r="P399">
        <f t="shared" si="59"/>
        <v>2.2590361445783132E-2</v>
      </c>
      <c r="Q399">
        <f t="shared" si="60"/>
        <v>6.6666666666666666E-2</v>
      </c>
      <c r="R399">
        <f t="shared" si="61"/>
        <v>2.6521084337349397</v>
      </c>
      <c r="U399" t="str">
        <f t="shared" si="62"/>
        <v>32-530</v>
      </c>
      <c r="V399" t="s">
        <v>1699</v>
      </c>
      <c r="X399">
        <f t="shared" si="63"/>
        <v>32</v>
      </c>
      <c r="Y399" t="str">
        <f t="shared" si="64"/>
        <v>ED</v>
      </c>
    </row>
    <row r="400" spans="1:25" x14ac:dyDescent="0.3">
      <c r="A400" t="s">
        <v>999</v>
      </c>
      <c r="B400" s="4" t="s">
        <v>980</v>
      </c>
      <c r="C400" s="4">
        <v>2648</v>
      </c>
      <c r="D400" s="4">
        <v>1152</v>
      </c>
      <c r="E400" s="6">
        <v>0.435</v>
      </c>
      <c r="F400" s="4">
        <v>2648</v>
      </c>
      <c r="G400" s="4">
        <v>1140</v>
      </c>
      <c r="H400" s="4">
        <v>42</v>
      </c>
      <c r="I400" s="4">
        <v>508</v>
      </c>
      <c r="J400" s="4">
        <v>573</v>
      </c>
      <c r="K400" s="4">
        <v>8</v>
      </c>
      <c r="L400" s="4">
        <v>9</v>
      </c>
      <c r="M400">
        <f t="shared" si="56"/>
        <v>0.4456140350877193</v>
      </c>
      <c r="N400">
        <f t="shared" si="57"/>
        <v>0.50263157894736843</v>
      </c>
      <c r="O400">
        <f t="shared" si="58"/>
        <v>7.0175438596491229E-3</v>
      </c>
      <c r="P400">
        <f t="shared" si="59"/>
        <v>3.6842105263157891E-2</v>
      </c>
      <c r="Q400">
        <f t="shared" si="60"/>
        <v>0.21428571428571427</v>
      </c>
      <c r="R400">
        <f t="shared" si="61"/>
        <v>0.50263157894736843</v>
      </c>
      <c r="U400" t="str">
        <f t="shared" si="62"/>
        <v>32-535</v>
      </c>
      <c r="V400" t="s">
        <v>1672</v>
      </c>
      <c r="X400">
        <f t="shared" si="63"/>
        <v>32</v>
      </c>
      <c r="Y400" t="str">
        <f t="shared" si="64"/>
        <v>ED</v>
      </c>
    </row>
    <row r="401" spans="1:25" x14ac:dyDescent="0.3">
      <c r="A401" t="s">
        <v>1000</v>
      </c>
      <c r="B401" s="4" t="s">
        <v>989</v>
      </c>
      <c r="C401" s="4">
        <v>1010</v>
      </c>
      <c r="D401" s="4">
        <v>404</v>
      </c>
      <c r="E401" s="6">
        <v>0.4</v>
      </c>
      <c r="F401" s="4">
        <v>1010</v>
      </c>
      <c r="G401" s="4">
        <v>404</v>
      </c>
      <c r="H401" s="4">
        <v>18</v>
      </c>
      <c r="I401" s="4">
        <v>233</v>
      </c>
      <c r="J401" s="4">
        <v>124</v>
      </c>
      <c r="K401" s="4">
        <v>26</v>
      </c>
      <c r="L401" s="4">
        <v>3</v>
      </c>
      <c r="M401">
        <f t="shared" si="56"/>
        <v>0.57673267326732669</v>
      </c>
      <c r="N401">
        <f t="shared" si="57"/>
        <v>0.30693069306930693</v>
      </c>
      <c r="O401">
        <f t="shared" si="58"/>
        <v>6.4356435643564358E-2</v>
      </c>
      <c r="P401">
        <f t="shared" si="59"/>
        <v>4.4554455445544552E-2</v>
      </c>
      <c r="Q401">
        <f t="shared" si="60"/>
        <v>0.16666666666666666</v>
      </c>
      <c r="R401">
        <f t="shared" si="61"/>
        <v>2.5767326732673266</v>
      </c>
      <c r="U401" t="str">
        <f t="shared" si="62"/>
        <v>32-540</v>
      </c>
      <c r="V401" t="s">
        <v>1654</v>
      </c>
      <c r="X401">
        <f t="shared" si="63"/>
        <v>32</v>
      </c>
      <c r="Y401" t="str">
        <f t="shared" si="64"/>
        <v>ED</v>
      </c>
    </row>
    <row r="402" spans="1:25" x14ac:dyDescent="0.3">
      <c r="A402" t="s">
        <v>1001</v>
      </c>
      <c r="B402" s="4" t="s">
        <v>982</v>
      </c>
      <c r="C402" s="4">
        <v>181</v>
      </c>
      <c r="D402" s="4">
        <v>47</v>
      </c>
      <c r="E402" s="6">
        <v>0.25969999999999999</v>
      </c>
      <c r="F402" s="4">
        <v>181</v>
      </c>
      <c r="G402" s="4">
        <v>47</v>
      </c>
      <c r="H402" s="4">
        <v>5</v>
      </c>
      <c r="I402" s="4">
        <v>21</v>
      </c>
      <c r="J402" s="4">
        <v>19</v>
      </c>
      <c r="K402" s="4">
        <v>1</v>
      </c>
      <c r="L402" s="4">
        <v>1</v>
      </c>
      <c r="M402">
        <f t="shared" si="56"/>
        <v>0.44680851063829785</v>
      </c>
      <c r="N402">
        <f t="shared" si="57"/>
        <v>0.40425531914893614</v>
      </c>
      <c r="O402">
        <f t="shared" si="58"/>
        <v>2.1276595744680851E-2</v>
      </c>
      <c r="P402">
        <f t="shared" si="59"/>
        <v>0.10638297872340426</v>
      </c>
      <c r="Q402">
        <f t="shared" si="60"/>
        <v>0.2</v>
      </c>
      <c r="R402">
        <f t="shared" si="61"/>
        <v>2.4468085106382977</v>
      </c>
      <c r="U402" t="str">
        <f t="shared" si="62"/>
        <v>32-545</v>
      </c>
      <c r="V402" t="s">
        <v>1656</v>
      </c>
      <c r="X402">
        <f t="shared" si="63"/>
        <v>32</v>
      </c>
      <c r="Y402" t="str">
        <f t="shared" si="64"/>
        <v>ED</v>
      </c>
    </row>
    <row r="403" spans="1:25" x14ac:dyDescent="0.3">
      <c r="A403" t="s">
        <v>1600</v>
      </c>
      <c r="B403" s="4" t="s">
        <v>983</v>
      </c>
      <c r="C403" s="4">
        <v>0</v>
      </c>
      <c r="D403" s="4">
        <v>2268</v>
      </c>
      <c r="E403" s="4" t="s">
        <v>33</v>
      </c>
      <c r="F403" s="4">
        <v>0</v>
      </c>
      <c r="G403" s="4">
        <v>2261</v>
      </c>
      <c r="H403" s="4">
        <v>57</v>
      </c>
      <c r="I403" s="4">
        <v>1394</v>
      </c>
      <c r="J403" s="4">
        <v>748</v>
      </c>
      <c r="K403" s="4">
        <v>42</v>
      </c>
      <c r="L403" s="4">
        <v>20</v>
      </c>
      <c r="M403">
        <f t="shared" si="56"/>
        <v>0.61654135338345861</v>
      </c>
      <c r="N403">
        <f t="shared" si="57"/>
        <v>0.33082706766917291</v>
      </c>
      <c r="O403">
        <f t="shared" si="58"/>
        <v>1.8575851393188854E-2</v>
      </c>
      <c r="P403">
        <f t="shared" si="59"/>
        <v>2.5210084033613446E-2</v>
      </c>
      <c r="Q403">
        <f t="shared" si="60"/>
        <v>0.35087719298245612</v>
      </c>
      <c r="R403">
        <f t="shared" si="61"/>
        <v>2.6165413533834587</v>
      </c>
      <c r="U403" t="str">
        <f t="shared" si="62"/>
        <v/>
      </c>
      <c r="X403">
        <f t="shared" si="63"/>
        <v>32</v>
      </c>
      <c r="Y403" t="str">
        <f t="shared" si="64"/>
        <v>ABS</v>
      </c>
    </row>
    <row r="404" spans="1:25" x14ac:dyDescent="0.3">
      <c r="A404" t="s">
        <v>1601</v>
      </c>
      <c r="B404" s="4" t="s">
        <v>990</v>
      </c>
      <c r="C404" s="4">
        <v>0</v>
      </c>
      <c r="D404" s="4">
        <v>482</v>
      </c>
      <c r="E404" s="4" t="s">
        <v>33</v>
      </c>
      <c r="F404" s="4">
        <v>0</v>
      </c>
      <c r="G404" s="4">
        <v>475</v>
      </c>
      <c r="H404" s="4">
        <v>13</v>
      </c>
      <c r="I404" s="4">
        <v>315</v>
      </c>
      <c r="J404" s="4">
        <v>133</v>
      </c>
      <c r="K404" s="4">
        <v>8</v>
      </c>
      <c r="L404" s="4">
        <v>6</v>
      </c>
      <c r="M404">
        <f t="shared" si="56"/>
        <v>0.66315789473684206</v>
      </c>
      <c r="N404">
        <f t="shared" si="57"/>
        <v>0.28000000000000003</v>
      </c>
      <c r="O404">
        <f t="shared" si="58"/>
        <v>1.6842105263157894E-2</v>
      </c>
      <c r="P404">
        <f t="shared" si="59"/>
        <v>2.736842105263158E-2</v>
      </c>
      <c r="Q404">
        <f t="shared" si="60"/>
        <v>0.46153846153846156</v>
      </c>
      <c r="R404">
        <f t="shared" si="61"/>
        <v>2.6631578947368419</v>
      </c>
      <c r="U404" t="str">
        <f t="shared" si="62"/>
        <v/>
      </c>
      <c r="X404">
        <f t="shared" si="63"/>
        <v>32</v>
      </c>
      <c r="Y404" t="str">
        <f t="shared" si="64"/>
        <v>QUE</v>
      </c>
    </row>
    <row r="405" spans="1:25" x14ac:dyDescent="0.3">
      <c r="A405" t="s">
        <v>1602</v>
      </c>
      <c r="B405" s="4" t="s">
        <v>991</v>
      </c>
      <c r="C405" s="4">
        <v>0</v>
      </c>
      <c r="D405" s="4">
        <v>513</v>
      </c>
      <c r="E405" s="4" t="s">
        <v>33</v>
      </c>
      <c r="F405" s="4">
        <v>0</v>
      </c>
      <c r="G405" s="4">
        <v>513</v>
      </c>
      <c r="H405" s="4">
        <v>6</v>
      </c>
      <c r="I405" s="4">
        <v>332</v>
      </c>
      <c r="J405" s="4">
        <v>167</v>
      </c>
      <c r="K405" s="4">
        <v>7</v>
      </c>
      <c r="L405" s="4">
        <v>1</v>
      </c>
      <c r="M405">
        <f t="shared" si="56"/>
        <v>0.6471734892787524</v>
      </c>
      <c r="N405">
        <f t="shared" si="57"/>
        <v>0.32553606237816762</v>
      </c>
      <c r="O405">
        <f t="shared" si="58"/>
        <v>1.364522417153996E-2</v>
      </c>
      <c r="P405">
        <f t="shared" si="59"/>
        <v>1.1695906432748537E-2</v>
      </c>
      <c r="Q405">
        <f t="shared" si="60"/>
        <v>0.16666666666666666</v>
      </c>
      <c r="R405">
        <f t="shared" si="61"/>
        <v>2.6471734892787522</v>
      </c>
      <c r="U405" t="str">
        <f t="shared" si="62"/>
        <v/>
      </c>
      <c r="X405">
        <f t="shared" si="63"/>
        <v>32</v>
      </c>
      <c r="Y405" t="str">
        <f t="shared" si="64"/>
        <v>EV</v>
      </c>
    </row>
    <row r="406" spans="1:25" x14ac:dyDescent="0.3">
      <c r="A406">
        <v>32</v>
      </c>
      <c r="B406" s="4" t="s">
        <v>1002</v>
      </c>
      <c r="C406" s="4">
        <v>14978</v>
      </c>
      <c r="D406" s="4">
        <v>9563</v>
      </c>
      <c r="E406" s="6">
        <v>0.63849999999999996</v>
      </c>
      <c r="F406" s="4">
        <v>14978</v>
      </c>
      <c r="G406" s="4">
        <v>9528</v>
      </c>
      <c r="H406" s="4">
        <v>271</v>
      </c>
      <c r="I406" s="4">
        <v>5930</v>
      </c>
      <c r="J406" s="4">
        <v>3095</v>
      </c>
      <c r="K406" s="4">
        <v>171</v>
      </c>
      <c r="L406" s="4">
        <v>61</v>
      </c>
      <c r="M406">
        <f t="shared" si="56"/>
        <v>0.62237615449202355</v>
      </c>
      <c r="N406">
        <f t="shared" si="57"/>
        <v>0.32483207388748953</v>
      </c>
      <c r="O406">
        <f t="shared" si="58"/>
        <v>1.7947103274559194E-2</v>
      </c>
      <c r="P406">
        <f t="shared" si="59"/>
        <v>2.8442485306465155E-2</v>
      </c>
      <c r="Q406">
        <f t="shared" si="60"/>
        <v>0.22509225092250923</v>
      </c>
      <c r="R406">
        <f t="shared" si="61"/>
        <v>2.6223761544920237</v>
      </c>
      <c r="U406">
        <f t="shared" si="62"/>
        <v>32</v>
      </c>
      <c r="X406">
        <f t="shared" si="63"/>
        <v>32</v>
      </c>
      <c r="Y406" t="str">
        <f t="shared" si="64"/>
        <v>TOT</v>
      </c>
    </row>
    <row r="407" spans="1:25" x14ac:dyDescent="0.3">
      <c r="B407" s="4"/>
      <c r="M407" t="str">
        <f t="shared" si="56"/>
        <v/>
      </c>
      <c r="N407" t="str">
        <f t="shared" si="57"/>
        <v/>
      </c>
      <c r="O407" t="str">
        <f t="shared" si="58"/>
        <v/>
      </c>
      <c r="P407" t="str">
        <f t="shared" si="59"/>
        <v/>
      </c>
      <c r="Q407" t="str">
        <f t="shared" si="60"/>
        <v/>
      </c>
      <c r="R407" t="str">
        <f t="shared" si="61"/>
        <v/>
      </c>
      <c r="U407" t="str">
        <f t="shared" si="62"/>
        <v/>
      </c>
      <c r="X407" t="str">
        <f t="shared" si="63"/>
        <v/>
      </c>
      <c r="Y407" t="str">
        <f t="shared" si="64"/>
        <v/>
      </c>
    </row>
    <row r="408" spans="1:25" x14ac:dyDescent="0.3">
      <c r="A408" t="s">
        <v>1030</v>
      </c>
      <c r="B408" s="4" t="s">
        <v>1004</v>
      </c>
      <c r="C408" s="4">
        <v>2005</v>
      </c>
      <c r="D408" s="4">
        <v>647</v>
      </c>
      <c r="E408" s="6">
        <v>0.32269999999999999</v>
      </c>
      <c r="F408" s="4">
        <v>2005</v>
      </c>
      <c r="G408" s="4">
        <v>645</v>
      </c>
      <c r="H408" s="4">
        <v>23</v>
      </c>
      <c r="I408" s="4">
        <v>339</v>
      </c>
      <c r="J408" s="4">
        <v>263</v>
      </c>
      <c r="K408" s="4">
        <v>10</v>
      </c>
      <c r="L408" s="4">
        <v>10</v>
      </c>
      <c r="M408">
        <f t="shared" si="56"/>
        <v>0.52558139534883719</v>
      </c>
      <c r="N408">
        <f t="shared" si="57"/>
        <v>0.4077519379844961</v>
      </c>
      <c r="O408">
        <f t="shared" si="58"/>
        <v>1.5503875968992248E-2</v>
      </c>
      <c r="P408">
        <f t="shared" si="59"/>
        <v>3.565891472868217E-2</v>
      </c>
      <c r="Q408">
        <f t="shared" si="60"/>
        <v>0.43478260869565216</v>
      </c>
      <c r="R408">
        <f t="shared" si="61"/>
        <v>2.5255813953488371</v>
      </c>
      <c r="U408" t="str">
        <f t="shared" si="62"/>
        <v>33-600</v>
      </c>
      <c r="V408" t="s">
        <v>1700</v>
      </c>
      <c r="X408">
        <f t="shared" si="63"/>
        <v>33</v>
      </c>
      <c r="Y408" t="str">
        <f t="shared" si="64"/>
        <v>ED</v>
      </c>
    </row>
    <row r="409" spans="1:25" x14ac:dyDescent="0.3">
      <c r="A409" t="s">
        <v>1031</v>
      </c>
      <c r="B409" s="4" t="s">
        <v>1005</v>
      </c>
      <c r="C409" s="4">
        <v>2233</v>
      </c>
      <c r="D409" s="4">
        <v>944</v>
      </c>
      <c r="E409" s="6">
        <v>0.42270000000000002</v>
      </c>
      <c r="F409" s="4">
        <v>2233</v>
      </c>
      <c r="G409" s="4">
        <v>943</v>
      </c>
      <c r="H409" s="4">
        <v>39</v>
      </c>
      <c r="I409" s="4">
        <v>404</v>
      </c>
      <c r="J409" s="4">
        <v>473</v>
      </c>
      <c r="K409" s="4">
        <v>11</v>
      </c>
      <c r="L409" s="4">
        <v>16</v>
      </c>
      <c r="M409">
        <f t="shared" si="56"/>
        <v>0.4284199363732768</v>
      </c>
      <c r="N409">
        <f t="shared" si="57"/>
        <v>0.50159066808059383</v>
      </c>
      <c r="O409">
        <f t="shared" si="58"/>
        <v>1.166489925768823E-2</v>
      </c>
      <c r="P409">
        <f t="shared" si="59"/>
        <v>4.1357370095440084E-2</v>
      </c>
      <c r="Q409">
        <f t="shared" si="60"/>
        <v>0.41025641025641024</v>
      </c>
      <c r="R409">
        <f t="shared" si="61"/>
        <v>0.50159066808059383</v>
      </c>
      <c r="U409" t="str">
        <f t="shared" si="62"/>
        <v>33-610</v>
      </c>
      <c r="V409" t="s">
        <v>1700</v>
      </c>
      <c r="X409">
        <f t="shared" si="63"/>
        <v>33</v>
      </c>
      <c r="Y409" t="str">
        <f t="shared" si="64"/>
        <v>ED</v>
      </c>
    </row>
    <row r="410" spans="1:25" x14ac:dyDescent="0.3">
      <c r="A410" t="s">
        <v>1032</v>
      </c>
      <c r="B410" s="4" t="s">
        <v>1006</v>
      </c>
      <c r="C410" s="4">
        <v>1599</v>
      </c>
      <c r="D410" s="4">
        <v>650</v>
      </c>
      <c r="E410" s="6">
        <v>0.40649999999999997</v>
      </c>
      <c r="F410" s="4">
        <v>1599</v>
      </c>
      <c r="G410" s="4">
        <v>644</v>
      </c>
      <c r="H410" s="4">
        <v>19</v>
      </c>
      <c r="I410" s="4">
        <v>212</v>
      </c>
      <c r="J410" s="4">
        <v>398</v>
      </c>
      <c r="K410" s="4">
        <v>9</v>
      </c>
      <c r="L410" s="4">
        <v>6</v>
      </c>
      <c r="M410">
        <f t="shared" si="56"/>
        <v>0.32919254658385094</v>
      </c>
      <c r="N410">
        <f t="shared" si="57"/>
        <v>0.61801242236024845</v>
      </c>
      <c r="O410">
        <f t="shared" si="58"/>
        <v>1.3975155279503106E-2</v>
      </c>
      <c r="P410">
        <f t="shared" si="59"/>
        <v>2.9503105590062112E-2</v>
      </c>
      <c r="Q410">
        <f t="shared" si="60"/>
        <v>0.31578947368421051</v>
      </c>
      <c r="R410">
        <f t="shared" si="61"/>
        <v>0.61801242236024845</v>
      </c>
      <c r="U410" t="str">
        <f t="shared" si="62"/>
        <v>33-620</v>
      </c>
      <c r="V410" t="s">
        <v>1700</v>
      </c>
      <c r="X410">
        <f t="shared" si="63"/>
        <v>33</v>
      </c>
      <c r="Y410" t="str">
        <f t="shared" si="64"/>
        <v>ED</v>
      </c>
    </row>
    <row r="411" spans="1:25" x14ac:dyDescent="0.3">
      <c r="A411" t="s">
        <v>1033</v>
      </c>
      <c r="B411" s="4" t="s">
        <v>1007</v>
      </c>
      <c r="C411" s="4">
        <v>501</v>
      </c>
      <c r="D411" s="4">
        <v>76</v>
      </c>
      <c r="E411" s="6">
        <v>0.1517</v>
      </c>
      <c r="F411" s="4">
        <v>501</v>
      </c>
      <c r="G411" s="4">
        <v>76</v>
      </c>
      <c r="H411" s="4">
        <v>9</v>
      </c>
      <c r="I411" s="4">
        <v>19</v>
      </c>
      <c r="J411" s="4">
        <v>43</v>
      </c>
      <c r="K411" s="4">
        <v>1</v>
      </c>
      <c r="L411" s="4">
        <v>4</v>
      </c>
      <c r="M411">
        <f t="shared" si="56"/>
        <v>0.25</v>
      </c>
      <c r="N411">
        <f t="shared" si="57"/>
        <v>0.56578947368421051</v>
      </c>
      <c r="O411">
        <f t="shared" si="58"/>
        <v>1.3157894736842105E-2</v>
      </c>
      <c r="P411">
        <f t="shared" si="59"/>
        <v>0.11842105263157894</v>
      </c>
      <c r="Q411">
        <f t="shared" si="60"/>
        <v>0.44444444444444442</v>
      </c>
      <c r="R411">
        <f t="shared" si="61"/>
        <v>0.56578947368421051</v>
      </c>
      <c r="U411" t="str">
        <f t="shared" si="62"/>
        <v>33-630</v>
      </c>
      <c r="V411" t="s">
        <v>1680</v>
      </c>
      <c r="X411">
        <f t="shared" si="63"/>
        <v>33</v>
      </c>
      <c r="Y411" t="str">
        <f t="shared" si="64"/>
        <v>ED</v>
      </c>
    </row>
    <row r="412" spans="1:25" x14ac:dyDescent="0.3">
      <c r="A412" t="s">
        <v>1034</v>
      </c>
      <c r="B412" s="4" t="s">
        <v>1008</v>
      </c>
      <c r="C412" s="4">
        <v>836</v>
      </c>
      <c r="D412" s="4">
        <v>342</v>
      </c>
      <c r="E412" s="6">
        <v>0.40910000000000002</v>
      </c>
      <c r="F412" s="4">
        <v>836</v>
      </c>
      <c r="G412" s="4">
        <v>342</v>
      </c>
      <c r="H412" s="4">
        <v>22</v>
      </c>
      <c r="I412" s="4">
        <v>106</v>
      </c>
      <c r="J412" s="4">
        <v>207</v>
      </c>
      <c r="K412" s="4">
        <v>2</v>
      </c>
      <c r="L412" s="4">
        <v>5</v>
      </c>
      <c r="M412">
        <f t="shared" si="56"/>
        <v>0.30994152046783624</v>
      </c>
      <c r="N412">
        <f t="shared" si="57"/>
        <v>0.60526315789473684</v>
      </c>
      <c r="O412">
        <f t="shared" si="58"/>
        <v>5.8479532163742687E-3</v>
      </c>
      <c r="P412">
        <f t="shared" si="59"/>
        <v>6.4327485380116955E-2</v>
      </c>
      <c r="Q412">
        <f t="shared" si="60"/>
        <v>0.22727272727272727</v>
      </c>
      <c r="R412">
        <f t="shared" si="61"/>
        <v>0.60526315789473684</v>
      </c>
      <c r="U412" t="str">
        <f t="shared" si="62"/>
        <v>33-640</v>
      </c>
      <c r="V412" t="s">
        <v>1700</v>
      </c>
      <c r="X412">
        <f t="shared" si="63"/>
        <v>33</v>
      </c>
      <c r="Y412" t="str">
        <f t="shared" si="64"/>
        <v>ED</v>
      </c>
    </row>
    <row r="413" spans="1:25" x14ac:dyDescent="0.3">
      <c r="A413" t="s">
        <v>1035</v>
      </c>
      <c r="B413" s="4" t="s">
        <v>1009</v>
      </c>
      <c r="C413" s="4">
        <v>1643</v>
      </c>
      <c r="D413" s="4">
        <v>767</v>
      </c>
      <c r="E413" s="6">
        <v>0.46679999999999999</v>
      </c>
      <c r="F413" s="4">
        <v>1643</v>
      </c>
      <c r="G413" s="4">
        <v>765</v>
      </c>
      <c r="H413" s="4">
        <v>24</v>
      </c>
      <c r="I413" s="4">
        <v>226</v>
      </c>
      <c r="J413" s="4">
        <v>501</v>
      </c>
      <c r="K413" s="4">
        <v>5</v>
      </c>
      <c r="L413" s="4">
        <v>9</v>
      </c>
      <c r="M413">
        <f t="shared" si="56"/>
        <v>0.29542483660130719</v>
      </c>
      <c r="N413">
        <f t="shared" si="57"/>
        <v>0.65490196078431373</v>
      </c>
      <c r="O413">
        <f t="shared" si="58"/>
        <v>6.5359477124183009E-3</v>
      </c>
      <c r="P413">
        <f t="shared" si="59"/>
        <v>3.1372549019607843E-2</v>
      </c>
      <c r="Q413">
        <f t="shared" si="60"/>
        <v>0.375</v>
      </c>
      <c r="R413">
        <f t="shared" si="61"/>
        <v>0.65490196078431373</v>
      </c>
      <c r="U413" t="str">
        <f t="shared" si="62"/>
        <v>33-650</v>
      </c>
      <c r="V413" t="s">
        <v>1700</v>
      </c>
      <c r="X413">
        <f t="shared" si="63"/>
        <v>33</v>
      </c>
      <c r="Y413" t="str">
        <f t="shared" si="64"/>
        <v>ED</v>
      </c>
    </row>
    <row r="414" spans="1:25" x14ac:dyDescent="0.3">
      <c r="A414" t="s">
        <v>1036</v>
      </c>
      <c r="B414" s="4" t="s">
        <v>1025</v>
      </c>
      <c r="C414" s="4">
        <v>275</v>
      </c>
      <c r="D414" s="4">
        <v>128</v>
      </c>
      <c r="E414" s="6">
        <v>0.46550000000000002</v>
      </c>
      <c r="F414" s="4">
        <v>275</v>
      </c>
      <c r="G414" s="4">
        <v>127</v>
      </c>
      <c r="H414" s="4">
        <v>4</v>
      </c>
      <c r="I414" s="4">
        <v>72</v>
      </c>
      <c r="J414" s="4">
        <v>48</v>
      </c>
      <c r="K414" s="4">
        <v>3</v>
      </c>
      <c r="L414" s="4">
        <v>0</v>
      </c>
      <c r="M414">
        <f t="shared" si="56"/>
        <v>0.56692913385826771</v>
      </c>
      <c r="N414">
        <f t="shared" si="57"/>
        <v>0.37795275590551181</v>
      </c>
      <c r="O414">
        <f t="shared" si="58"/>
        <v>2.3622047244094488E-2</v>
      </c>
      <c r="P414">
        <f t="shared" si="59"/>
        <v>3.1496062992125984E-2</v>
      </c>
      <c r="Q414">
        <f t="shared" si="60"/>
        <v>0</v>
      </c>
      <c r="R414">
        <f t="shared" si="61"/>
        <v>2.5669291338582676</v>
      </c>
      <c r="U414" t="str">
        <f t="shared" si="62"/>
        <v>33-660</v>
      </c>
      <c r="V414" t="s">
        <v>1700</v>
      </c>
      <c r="X414">
        <f t="shared" si="63"/>
        <v>33</v>
      </c>
      <c r="Y414" t="str">
        <f t="shared" si="64"/>
        <v>ED</v>
      </c>
    </row>
    <row r="415" spans="1:25" x14ac:dyDescent="0.3">
      <c r="A415" t="s">
        <v>1037</v>
      </c>
      <c r="B415" s="4" t="s">
        <v>1011</v>
      </c>
      <c r="C415" s="4">
        <v>1666</v>
      </c>
      <c r="D415" s="4">
        <v>634</v>
      </c>
      <c r="E415" s="6">
        <v>0.38059999999999999</v>
      </c>
      <c r="F415" s="4">
        <v>1666</v>
      </c>
      <c r="G415" s="4">
        <v>631</v>
      </c>
      <c r="H415" s="4">
        <v>18</v>
      </c>
      <c r="I415" s="4">
        <v>213</v>
      </c>
      <c r="J415" s="4">
        <v>379</v>
      </c>
      <c r="K415" s="4">
        <v>13</v>
      </c>
      <c r="L415" s="4">
        <v>8</v>
      </c>
      <c r="M415">
        <f t="shared" si="56"/>
        <v>0.33755942947702061</v>
      </c>
      <c r="N415">
        <f t="shared" si="57"/>
        <v>0.60063391442155312</v>
      </c>
      <c r="O415">
        <f t="shared" si="58"/>
        <v>2.0602218700475437E-2</v>
      </c>
      <c r="P415">
        <f t="shared" si="59"/>
        <v>2.8526148969889066E-2</v>
      </c>
      <c r="Q415">
        <f t="shared" si="60"/>
        <v>0.44444444444444442</v>
      </c>
      <c r="R415">
        <f t="shared" si="61"/>
        <v>0.60063391442155312</v>
      </c>
      <c r="U415" t="str">
        <f t="shared" si="62"/>
        <v>33-670</v>
      </c>
      <c r="V415" t="s">
        <v>1700</v>
      </c>
      <c r="X415">
        <f t="shared" si="63"/>
        <v>33</v>
      </c>
      <c r="Y415" t="str">
        <f t="shared" si="64"/>
        <v>ED</v>
      </c>
    </row>
    <row r="416" spans="1:25" x14ac:dyDescent="0.3">
      <c r="A416" t="s">
        <v>1038</v>
      </c>
      <c r="B416" s="4" t="s">
        <v>1026</v>
      </c>
      <c r="C416" s="4">
        <v>521</v>
      </c>
      <c r="D416" s="4">
        <v>218</v>
      </c>
      <c r="E416" s="6">
        <v>0.41839999999999999</v>
      </c>
      <c r="F416" s="4">
        <v>521</v>
      </c>
      <c r="G416" s="4">
        <v>217</v>
      </c>
      <c r="H416" s="4">
        <v>12</v>
      </c>
      <c r="I416" s="4">
        <v>44</v>
      </c>
      <c r="J416" s="4">
        <v>154</v>
      </c>
      <c r="K416" s="4">
        <v>3</v>
      </c>
      <c r="L416" s="4">
        <v>4</v>
      </c>
      <c r="M416">
        <f t="shared" si="56"/>
        <v>0.20276497695852536</v>
      </c>
      <c r="N416">
        <f t="shared" si="57"/>
        <v>0.70967741935483875</v>
      </c>
      <c r="O416">
        <f t="shared" si="58"/>
        <v>1.3824884792626729E-2</v>
      </c>
      <c r="P416">
        <f t="shared" si="59"/>
        <v>5.5299539170506916E-2</v>
      </c>
      <c r="Q416">
        <f t="shared" si="60"/>
        <v>0.33333333333333331</v>
      </c>
      <c r="R416">
        <f t="shared" si="61"/>
        <v>0.70967741935483875</v>
      </c>
      <c r="U416" t="str">
        <f t="shared" si="62"/>
        <v>33-680</v>
      </c>
      <c r="V416" t="s">
        <v>1680</v>
      </c>
      <c r="X416">
        <f t="shared" si="63"/>
        <v>33</v>
      </c>
      <c r="Y416" t="str">
        <f t="shared" si="64"/>
        <v>ED</v>
      </c>
    </row>
    <row r="417" spans="1:25" x14ac:dyDescent="0.3">
      <c r="A417" t="s">
        <v>1039</v>
      </c>
      <c r="B417" s="4" t="s">
        <v>1013</v>
      </c>
      <c r="C417" s="4">
        <v>1658</v>
      </c>
      <c r="D417" s="4">
        <v>798</v>
      </c>
      <c r="E417" s="6">
        <v>0.48130000000000001</v>
      </c>
      <c r="F417" s="4">
        <v>1658</v>
      </c>
      <c r="G417" s="4">
        <v>793</v>
      </c>
      <c r="H417" s="4">
        <v>19</v>
      </c>
      <c r="I417" s="4">
        <v>252</v>
      </c>
      <c r="J417" s="4">
        <v>513</v>
      </c>
      <c r="K417" s="4">
        <v>4</v>
      </c>
      <c r="L417" s="4">
        <v>5</v>
      </c>
      <c r="M417">
        <f t="shared" si="56"/>
        <v>0.31778058007566207</v>
      </c>
      <c r="N417">
        <f t="shared" si="57"/>
        <v>0.64691046658259777</v>
      </c>
      <c r="O417">
        <f t="shared" si="58"/>
        <v>5.0441361916771753E-3</v>
      </c>
      <c r="P417">
        <f t="shared" si="59"/>
        <v>2.3959646910466582E-2</v>
      </c>
      <c r="Q417">
        <f t="shared" si="60"/>
        <v>0.26315789473684209</v>
      </c>
      <c r="R417">
        <f t="shared" si="61"/>
        <v>0.64691046658259777</v>
      </c>
      <c r="U417" t="str">
        <f t="shared" si="62"/>
        <v>33-690</v>
      </c>
      <c r="V417" t="s">
        <v>1678</v>
      </c>
      <c r="X417">
        <f t="shared" si="63"/>
        <v>33</v>
      </c>
      <c r="Y417" t="str">
        <f t="shared" si="64"/>
        <v>ED</v>
      </c>
    </row>
    <row r="418" spans="1:25" x14ac:dyDescent="0.3">
      <c r="A418" t="s">
        <v>1600</v>
      </c>
      <c r="B418" s="4" t="s">
        <v>1014</v>
      </c>
      <c r="C418" s="4">
        <v>0</v>
      </c>
      <c r="D418" s="4">
        <v>1803</v>
      </c>
      <c r="E418" s="4" t="s">
        <v>33</v>
      </c>
      <c r="F418" s="4">
        <v>0</v>
      </c>
      <c r="G418" s="4">
        <v>1795</v>
      </c>
      <c r="H418" s="4">
        <v>48</v>
      </c>
      <c r="I418" s="4">
        <v>631</v>
      </c>
      <c r="J418" s="4">
        <v>1069</v>
      </c>
      <c r="K418" s="4">
        <v>28</v>
      </c>
      <c r="L418" s="4">
        <v>19</v>
      </c>
      <c r="M418">
        <f t="shared" si="56"/>
        <v>0.35153203342618383</v>
      </c>
      <c r="N418">
        <f t="shared" si="57"/>
        <v>0.59554317548746516</v>
      </c>
      <c r="O418">
        <f t="shared" si="58"/>
        <v>1.5598885793871866E-2</v>
      </c>
      <c r="P418">
        <f t="shared" si="59"/>
        <v>2.6740947075208913E-2</v>
      </c>
      <c r="Q418">
        <f t="shared" si="60"/>
        <v>0.39583333333333331</v>
      </c>
      <c r="R418">
        <f t="shared" si="61"/>
        <v>0.59554317548746516</v>
      </c>
      <c r="U418" t="str">
        <f t="shared" si="62"/>
        <v/>
      </c>
      <c r="X418">
        <f t="shared" si="63"/>
        <v>33</v>
      </c>
      <c r="Y418" t="str">
        <f t="shared" si="64"/>
        <v>ABS</v>
      </c>
    </row>
    <row r="419" spans="1:25" x14ac:dyDescent="0.3">
      <c r="A419" t="s">
        <v>1601</v>
      </c>
      <c r="B419" s="4" t="s">
        <v>1027</v>
      </c>
      <c r="C419" s="4">
        <v>0</v>
      </c>
      <c r="D419" s="4">
        <v>494</v>
      </c>
      <c r="E419" s="4" t="s">
        <v>33</v>
      </c>
      <c r="F419" s="4">
        <v>0</v>
      </c>
      <c r="G419" s="4">
        <v>487</v>
      </c>
      <c r="H419" s="4">
        <v>32</v>
      </c>
      <c r="I419" s="4">
        <v>193</v>
      </c>
      <c r="J419" s="4">
        <v>240</v>
      </c>
      <c r="K419" s="4">
        <v>5</v>
      </c>
      <c r="L419" s="4">
        <v>17</v>
      </c>
      <c r="M419">
        <f t="shared" si="56"/>
        <v>0.39630390143737165</v>
      </c>
      <c r="N419">
        <f t="shared" si="57"/>
        <v>0.49281314168377821</v>
      </c>
      <c r="O419">
        <f t="shared" si="58"/>
        <v>1.0266940451745379E-2</v>
      </c>
      <c r="P419">
        <f t="shared" si="59"/>
        <v>6.5708418891170434E-2</v>
      </c>
      <c r="Q419">
        <f t="shared" si="60"/>
        <v>0.53125</v>
      </c>
      <c r="R419">
        <f t="shared" si="61"/>
        <v>0.49281314168377821</v>
      </c>
      <c r="U419" t="str">
        <f t="shared" si="62"/>
        <v/>
      </c>
      <c r="X419">
        <f t="shared" si="63"/>
        <v>33</v>
      </c>
      <c r="Y419" t="str">
        <f t="shared" si="64"/>
        <v>QUE</v>
      </c>
    </row>
    <row r="420" spans="1:25" x14ac:dyDescent="0.3">
      <c r="A420" t="s">
        <v>1602</v>
      </c>
      <c r="B420" s="4" t="s">
        <v>1028</v>
      </c>
      <c r="C420" s="4">
        <v>0</v>
      </c>
      <c r="D420" s="4">
        <v>6</v>
      </c>
      <c r="E420" s="4" t="s">
        <v>33</v>
      </c>
      <c r="F420" s="4">
        <v>0</v>
      </c>
      <c r="G420" s="4">
        <v>6</v>
      </c>
      <c r="H420" s="4">
        <v>0</v>
      </c>
      <c r="I420" s="4">
        <v>5</v>
      </c>
      <c r="J420" s="4">
        <v>1</v>
      </c>
      <c r="K420" s="4">
        <v>0</v>
      </c>
      <c r="L420" s="4">
        <v>0</v>
      </c>
      <c r="M420">
        <f t="shared" si="56"/>
        <v>0.83333333333333337</v>
      </c>
      <c r="N420">
        <f t="shared" si="57"/>
        <v>0.16666666666666666</v>
      </c>
      <c r="O420">
        <f t="shared" si="58"/>
        <v>0</v>
      </c>
      <c r="P420">
        <f t="shared" si="59"/>
        <v>0</v>
      </c>
      <c r="Q420" t="e">
        <f t="shared" si="60"/>
        <v>#DIV/0!</v>
      </c>
      <c r="R420">
        <f t="shared" si="61"/>
        <v>2.8333333333333335</v>
      </c>
      <c r="U420" t="str">
        <f t="shared" si="62"/>
        <v/>
      </c>
      <c r="X420">
        <f t="shared" si="63"/>
        <v>33</v>
      </c>
      <c r="Y420" t="str">
        <f t="shared" si="64"/>
        <v>EV</v>
      </c>
    </row>
    <row r="421" spans="1:25" x14ac:dyDescent="0.3">
      <c r="A421">
        <v>33</v>
      </c>
      <c r="B421" s="4" t="s">
        <v>1029</v>
      </c>
      <c r="C421" s="4">
        <v>12937</v>
      </c>
      <c r="D421" s="4">
        <v>7507</v>
      </c>
      <c r="E421" s="6">
        <v>0.58030000000000004</v>
      </c>
      <c r="F421" s="4">
        <v>12937</v>
      </c>
      <c r="G421" s="4">
        <v>7471</v>
      </c>
      <c r="H421" s="4">
        <v>269</v>
      </c>
      <c r="I421" s="4">
        <v>2716</v>
      </c>
      <c r="J421" s="4">
        <v>4289</v>
      </c>
      <c r="K421" s="4">
        <v>94</v>
      </c>
      <c r="L421" s="4">
        <v>103</v>
      </c>
      <c r="M421">
        <f t="shared" si="56"/>
        <v>0.3635390175344666</v>
      </c>
      <c r="N421">
        <f t="shared" si="57"/>
        <v>0.57408646767501004</v>
      </c>
      <c r="O421">
        <f t="shared" si="58"/>
        <v>1.2581983670191407E-2</v>
      </c>
      <c r="P421">
        <f t="shared" si="59"/>
        <v>3.6005889439164773E-2</v>
      </c>
      <c r="Q421">
        <f t="shared" si="60"/>
        <v>0.38289962825278812</v>
      </c>
      <c r="R421">
        <f t="shared" si="61"/>
        <v>0.57408646767501004</v>
      </c>
      <c r="U421">
        <f t="shared" si="62"/>
        <v>33</v>
      </c>
      <c r="X421">
        <f t="shared" si="63"/>
        <v>33</v>
      </c>
      <c r="Y421" t="str">
        <f t="shared" si="64"/>
        <v>TOT</v>
      </c>
    </row>
    <row r="422" spans="1:25" x14ac:dyDescent="0.3">
      <c r="B422" s="4"/>
      <c r="M422" t="str">
        <f t="shared" si="56"/>
        <v/>
      </c>
      <c r="N422" t="str">
        <f t="shared" si="57"/>
        <v/>
      </c>
      <c r="O422" t="str">
        <f t="shared" si="58"/>
        <v/>
      </c>
      <c r="P422" t="str">
        <f t="shared" si="59"/>
        <v/>
      </c>
      <c r="Q422" t="str">
        <f t="shared" si="60"/>
        <v/>
      </c>
      <c r="R422" t="str">
        <f t="shared" si="61"/>
        <v/>
      </c>
      <c r="U422" t="str">
        <f t="shared" si="62"/>
        <v/>
      </c>
      <c r="X422" t="str">
        <f t="shared" si="63"/>
        <v/>
      </c>
      <c r="Y422" t="str">
        <f t="shared" si="64"/>
        <v/>
      </c>
    </row>
    <row r="423" spans="1:25" x14ac:dyDescent="0.3">
      <c r="A423" t="s">
        <v>1070</v>
      </c>
      <c r="B423" s="4" t="s">
        <v>1041</v>
      </c>
      <c r="C423" s="4">
        <v>342</v>
      </c>
      <c r="D423" s="4">
        <v>196</v>
      </c>
      <c r="E423" s="6">
        <v>0.57310000000000005</v>
      </c>
      <c r="F423" s="4">
        <v>342</v>
      </c>
      <c r="G423" s="4">
        <v>196</v>
      </c>
      <c r="H423" s="4">
        <v>6</v>
      </c>
      <c r="I423" s="4">
        <v>147</v>
      </c>
      <c r="J423" s="4">
        <v>41</v>
      </c>
      <c r="K423" s="4">
        <v>2</v>
      </c>
      <c r="L423" s="4">
        <v>0</v>
      </c>
      <c r="M423">
        <f t="shared" si="56"/>
        <v>0.75</v>
      </c>
      <c r="N423">
        <f t="shared" si="57"/>
        <v>0.20918367346938777</v>
      </c>
      <c r="O423">
        <f t="shared" si="58"/>
        <v>1.020408163265306E-2</v>
      </c>
      <c r="P423">
        <f t="shared" si="59"/>
        <v>3.0612244897959183E-2</v>
      </c>
      <c r="Q423">
        <f t="shared" si="60"/>
        <v>0</v>
      </c>
      <c r="R423">
        <f t="shared" si="61"/>
        <v>2.75</v>
      </c>
      <c r="U423" t="str">
        <f t="shared" si="62"/>
        <v>34-700</v>
      </c>
      <c r="V423" t="s">
        <v>1656</v>
      </c>
      <c r="X423">
        <f t="shared" si="63"/>
        <v>34</v>
      </c>
      <c r="Y423" t="str">
        <f t="shared" si="64"/>
        <v>ED</v>
      </c>
    </row>
    <row r="424" spans="1:25" x14ac:dyDescent="0.3">
      <c r="A424" t="s">
        <v>1071</v>
      </c>
      <c r="B424" s="4" t="s">
        <v>1042</v>
      </c>
      <c r="C424" s="4">
        <v>964</v>
      </c>
      <c r="D424" s="4">
        <v>417</v>
      </c>
      <c r="E424" s="6">
        <v>0.43259999999999998</v>
      </c>
      <c r="F424" s="4">
        <v>964</v>
      </c>
      <c r="G424" s="4">
        <v>412</v>
      </c>
      <c r="H424" s="4">
        <v>19</v>
      </c>
      <c r="I424" s="4">
        <v>193</v>
      </c>
      <c r="J424" s="4">
        <v>194</v>
      </c>
      <c r="K424" s="4">
        <v>3</v>
      </c>
      <c r="L424" s="4">
        <v>3</v>
      </c>
      <c r="M424">
        <f t="shared" si="56"/>
        <v>0.46844660194174759</v>
      </c>
      <c r="N424">
        <f t="shared" si="57"/>
        <v>0.470873786407767</v>
      </c>
      <c r="O424">
        <f t="shared" si="58"/>
        <v>7.2815533980582527E-3</v>
      </c>
      <c r="P424">
        <f t="shared" si="59"/>
        <v>4.6116504854368932E-2</v>
      </c>
      <c r="Q424">
        <f t="shared" si="60"/>
        <v>0.15789473684210525</v>
      </c>
      <c r="R424">
        <f t="shared" si="61"/>
        <v>0.470873786407767</v>
      </c>
      <c r="U424" t="str">
        <f t="shared" si="62"/>
        <v>34-705</v>
      </c>
      <c r="V424" t="s">
        <v>1680</v>
      </c>
      <c r="X424">
        <f t="shared" si="63"/>
        <v>34</v>
      </c>
      <c r="Y424" t="str">
        <f t="shared" si="64"/>
        <v>ED</v>
      </c>
    </row>
    <row r="425" spans="1:25" x14ac:dyDescent="0.3">
      <c r="A425" t="s">
        <v>1072</v>
      </c>
      <c r="B425" s="4" t="s">
        <v>1043</v>
      </c>
      <c r="C425" s="4">
        <v>1950</v>
      </c>
      <c r="D425" s="4">
        <v>854</v>
      </c>
      <c r="E425" s="6">
        <v>0.43790000000000001</v>
      </c>
      <c r="F425" s="4">
        <v>1950</v>
      </c>
      <c r="G425" s="4">
        <v>846</v>
      </c>
      <c r="H425" s="4">
        <v>32</v>
      </c>
      <c r="I425" s="4">
        <v>402</v>
      </c>
      <c r="J425" s="4">
        <v>388</v>
      </c>
      <c r="K425" s="4">
        <v>15</v>
      </c>
      <c r="L425" s="4">
        <v>9</v>
      </c>
      <c r="M425">
        <f t="shared" si="56"/>
        <v>0.47517730496453903</v>
      </c>
      <c r="N425">
        <f t="shared" si="57"/>
        <v>0.45862884160756501</v>
      </c>
      <c r="O425">
        <f t="shared" si="58"/>
        <v>1.7730496453900711E-2</v>
      </c>
      <c r="P425">
        <f t="shared" si="59"/>
        <v>3.7825059101654845E-2</v>
      </c>
      <c r="Q425">
        <f t="shared" si="60"/>
        <v>0.28125</v>
      </c>
      <c r="R425">
        <f t="shared" si="61"/>
        <v>2.4751773049645389</v>
      </c>
      <c r="U425" t="str">
        <f t="shared" si="62"/>
        <v>34-710</v>
      </c>
      <c r="V425" t="s">
        <v>1668</v>
      </c>
      <c r="X425">
        <f t="shared" si="63"/>
        <v>34</v>
      </c>
      <c r="Y425" t="str">
        <f t="shared" si="64"/>
        <v>ED</v>
      </c>
    </row>
    <row r="426" spans="1:25" x14ac:dyDescent="0.3">
      <c r="A426" t="s">
        <v>1073</v>
      </c>
      <c r="B426" s="4" t="s">
        <v>1044</v>
      </c>
      <c r="C426" s="4">
        <v>290</v>
      </c>
      <c r="D426" s="4">
        <v>104</v>
      </c>
      <c r="E426" s="6">
        <v>0.35859999999999997</v>
      </c>
      <c r="F426" s="4">
        <v>290</v>
      </c>
      <c r="G426" s="4">
        <v>102</v>
      </c>
      <c r="H426" s="4">
        <v>4</v>
      </c>
      <c r="I426" s="4">
        <v>35</v>
      </c>
      <c r="J426" s="4">
        <v>57</v>
      </c>
      <c r="K426" s="4">
        <v>3</v>
      </c>
      <c r="L426" s="4">
        <v>3</v>
      </c>
      <c r="M426">
        <f t="shared" si="56"/>
        <v>0.34313725490196079</v>
      </c>
      <c r="N426">
        <f t="shared" si="57"/>
        <v>0.55882352941176472</v>
      </c>
      <c r="O426">
        <f t="shared" si="58"/>
        <v>2.9411764705882353E-2</v>
      </c>
      <c r="P426">
        <f t="shared" si="59"/>
        <v>3.9215686274509803E-2</v>
      </c>
      <c r="Q426">
        <f t="shared" si="60"/>
        <v>0.75</v>
      </c>
      <c r="R426">
        <f t="shared" si="61"/>
        <v>0.55882352941176472</v>
      </c>
      <c r="U426" t="str">
        <f t="shared" si="62"/>
        <v>34-715</v>
      </c>
      <c r="V426" t="s">
        <v>1668</v>
      </c>
      <c r="X426">
        <f t="shared" si="63"/>
        <v>34</v>
      </c>
      <c r="Y426" t="str">
        <f t="shared" si="64"/>
        <v>ED</v>
      </c>
    </row>
    <row r="427" spans="1:25" x14ac:dyDescent="0.3">
      <c r="A427" t="s">
        <v>1074</v>
      </c>
      <c r="B427" s="4" t="s">
        <v>1045</v>
      </c>
      <c r="C427" s="4">
        <v>688</v>
      </c>
      <c r="D427" s="4">
        <v>331</v>
      </c>
      <c r="E427" s="6">
        <v>0.48110000000000003</v>
      </c>
      <c r="F427" s="4">
        <v>688</v>
      </c>
      <c r="G427" s="4">
        <v>330</v>
      </c>
      <c r="H427" s="4">
        <v>4</v>
      </c>
      <c r="I427" s="4">
        <v>197</v>
      </c>
      <c r="J427" s="4">
        <v>127</v>
      </c>
      <c r="K427" s="4">
        <v>1</v>
      </c>
      <c r="L427" s="4">
        <v>1</v>
      </c>
      <c r="M427">
        <f t="shared" si="56"/>
        <v>0.59696969696969693</v>
      </c>
      <c r="N427">
        <f t="shared" si="57"/>
        <v>0.38484848484848483</v>
      </c>
      <c r="O427">
        <f t="shared" si="58"/>
        <v>3.0303030303030303E-3</v>
      </c>
      <c r="P427">
        <f t="shared" si="59"/>
        <v>1.2121212121212121E-2</v>
      </c>
      <c r="Q427">
        <f t="shared" si="60"/>
        <v>0.25</v>
      </c>
      <c r="R427">
        <f t="shared" si="61"/>
        <v>2.5969696969696967</v>
      </c>
      <c r="U427" t="str">
        <f t="shared" si="62"/>
        <v>34-720</v>
      </c>
      <c r="V427" t="s">
        <v>1656</v>
      </c>
      <c r="X427">
        <f t="shared" si="63"/>
        <v>34</v>
      </c>
      <c r="Y427" t="str">
        <f t="shared" si="64"/>
        <v>ED</v>
      </c>
    </row>
    <row r="428" spans="1:25" x14ac:dyDescent="0.3">
      <c r="A428" t="s">
        <v>1075</v>
      </c>
      <c r="B428" s="4" t="s">
        <v>1046</v>
      </c>
      <c r="C428" s="4">
        <v>268</v>
      </c>
      <c r="D428" s="4">
        <v>110</v>
      </c>
      <c r="E428" s="6">
        <v>0.41039999999999999</v>
      </c>
      <c r="F428" s="4">
        <v>268</v>
      </c>
      <c r="G428" s="4">
        <v>109</v>
      </c>
      <c r="H428" s="4">
        <v>0</v>
      </c>
      <c r="I428" s="4">
        <v>92</v>
      </c>
      <c r="J428" s="4">
        <v>17</v>
      </c>
      <c r="K428" s="4">
        <v>0</v>
      </c>
      <c r="L428" s="4">
        <v>0</v>
      </c>
      <c r="M428">
        <f t="shared" si="56"/>
        <v>0.84403669724770647</v>
      </c>
      <c r="N428">
        <f t="shared" si="57"/>
        <v>0.15596330275229359</v>
      </c>
      <c r="O428">
        <f t="shared" si="58"/>
        <v>0</v>
      </c>
      <c r="P428">
        <f t="shared" si="59"/>
        <v>0</v>
      </c>
      <c r="Q428" t="e">
        <f t="shared" si="60"/>
        <v>#DIV/0!</v>
      </c>
      <c r="R428">
        <f t="shared" si="61"/>
        <v>2.8440366972477067</v>
      </c>
      <c r="U428" t="str">
        <f t="shared" si="62"/>
        <v>34-725</v>
      </c>
      <c r="V428" t="s">
        <v>1680</v>
      </c>
      <c r="X428">
        <f t="shared" si="63"/>
        <v>34</v>
      </c>
      <c r="Y428" t="str">
        <f t="shared" si="64"/>
        <v>ED</v>
      </c>
    </row>
    <row r="429" spans="1:25" x14ac:dyDescent="0.3">
      <c r="A429" t="s">
        <v>1076</v>
      </c>
      <c r="B429" s="4" t="s">
        <v>1047</v>
      </c>
      <c r="C429" s="4">
        <v>391</v>
      </c>
      <c r="D429" s="4">
        <v>191</v>
      </c>
      <c r="E429" s="6">
        <v>0.48849999999999999</v>
      </c>
      <c r="F429" s="4">
        <v>391</v>
      </c>
      <c r="G429" s="4">
        <v>188</v>
      </c>
      <c r="H429" s="4">
        <v>2</v>
      </c>
      <c r="I429" s="4">
        <v>132</v>
      </c>
      <c r="J429" s="4">
        <v>52</v>
      </c>
      <c r="K429" s="4">
        <v>2</v>
      </c>
      <c r="L429" s="4">
        <v>0</v>
      </c>
      <c r="M429">
        <f t="shared" si="56"/>
        <v>0.7021276595744681</v>
      </c>
      <c r="N429">
        <f t="shared" si="57"/>
        <v>0.27659574468085107</v>
      </c>
      <c r="O429">
        <f t="shared" si="58"/>
        <v>1.0638297872340425E-2</v>
      </c>
      <c r="P429">
        <f t="shared" si="59"/>
        <v>1.0638297872340425E-2</v>
      </c>
      <c r="Q429">
        <f t="shared" si="60"/>
        <v>0</v>
      </c>
      <c r="R429">
        <f t="shared" si="61"/>
        <v>2.7021276595744679</v>
      </c>
      <c r="U429" t="str">
        <f t="shared" si="62"/>
        <v>34-730</v>
      </c>
      <c r="V429" t="s">
        <v>1680</v>
      </c>
      <c r="X429">
        <f t="shared" si="63"/>
        <v>34</v>
      </c>
      <c r="Y429" t="str">
        <f t="shared" si="64"/>
        <v>ED</v>
      </c>
    </row>
    <row r="430" spans="1:25" x14ac:dyDescent="0.3">
      <c r="A430" t="s">
        <v>1077</v>
      </c>
      <c r="B430" s="4" t="s">
        <v>1063</v>
      </c>
      <c r="C430" s="4">
        <v>57</v>
      </c>
      <c r="D430" s="4">
        <v>28</v>
      </c>
      <c r="E430" s="6">
        <v>0.49120000000000003</v>
      </c>
      <c r="F430" s="4">
        <v>57</v>
      </c>
      <c r="G430" s="4">
        <v>28</v>
      </c>
      <c r="H430" s="4">
        <v>1</v>
      </c>
      <c r="I430" s="4">
        <v>7</v>
      </c>
      <c r="J430" s="4">
        <v>14</v>
      </c>
      <c r="K430" s="4">
        <v>0</v>
      </c>
      <c r="L430" s="4">
        <v>6</v>
      </c>
      <c r="M430">
        <f t="shared" si="56"/>
        <v>0.25</v>
      </c>
      <c r="N430">
        <f t="shared" si="57"/>
        <v>0.5</v>
      </c>
      <c r="O430">
        <f t="shared" si="58"/>
        <v>0</v>
      </c>
      <c r="P430">
        <f t="shared" si="59"/>
        <v>3.5714285714285712E-2</v>
      </c>
      <c r="Q430">
        <f t="shared" si="60"/>
        <v>6</v>
      </c>
      <c r="R430">
        <f t="shared" si="61"/>
        <v>0.5</v>
      </c>
      <c r="U430" t="str">
        <f t="shared" si="62"/>
        <v>34-735</v>
      </c>
      <c r="V430" t="s">
        <v>1680</v>
      </c>
      <c r="X430">
        <f t="shared" si="63"/>
        <v>34</v>
      </c>
      <c r="Y430" t="str">
        <f t="shared" si="64"/>
        <v>ED</v>
      </c>
    </row>
    <row r="431" spans="1:25" x14ac:dyDescent="0.3">
      <c r="A431" t="s">
        <v>1078</v>
      </c>
      <c r="B431" s="4" t="s">
        <v>1064</v>
      </c>
      <c r="C431" s="4">
        <v>606</v>
      </c>
      <c r="D431" s="4">
        <v>267</v>
      </c>
      <c r="E431" s="6">
        <v>0.44059999999999999</v>
      </c>
      <c r="F431" s="4">
        <v>606</v>
      </c>
      <c r="G431" s="4">
        <v>263</v>
      </c>
      <c r="H431" s="4">
        <v>2</v>
      </c>
      <c r="I431" s="4">
        <v>138</v>
      </c>
      <c r="J431" s="4">
        <v>119</v>
      </c>
      <c r="K431" s="4">
        <v>1</v>
      </c>
      <c r="L431" s="4">
        <v>3</v>
      </c>
      <c r="M431">
        <f t="shared" si="56"/>
        <v>0.52471482889733845</v>
      </c>
      <c r="N431">
        <f t="shared" si="57"/>
        <v>0.45247148288973382</v>
      </c>
      <c r="O431">
        <f t="shared" si="58"/>
        <v>3.8022813688212928E-3</v>
      </c>
      <c r="P431">
        <f t="shared" si="59"/>
        <v>7.6045627376425855E-3</v>
      </c>
      <c r="Q431">
        <f t="shared" si="60"/>
        <v>1.5</v>
      </c>
      <c r="R431">
        <f t="shared" si="61"/>
        <v>2.5247148288973387</v>
      </c>
      <c r="U431" t="str">
        <f t="shared" si="62"/>
        <v>34-740</v>
      </c>
      <c r="V431" t="s">
        <v>1680</v>
      </c>
      <c r="X431">
        <f t="shared" si="63"/>
        <v>34</v>
      </c>
      <c r="Y431" t="str">
        <f t="shared" si="64"/>
        <v>ED</v>
      </c>
    </row>
    <row r="432" spans="1:25" x14ac:dyDescent="0.3">
      <c r="A432" t="s">
        <v>1079</v>
      </c>
      <c r="B432" s="4" t="s">
        <v>1050</v>
      </c>
      <c r="C432" s="4">
        <v>75</v>
      </c>
      <c r="D432" s="4">
        <v>42</v>
      </c>
      <c r="E432" s="6">
        <v>0.56000000000000005</v>
      </c>
      <c r="F432" s="4">
        <v>75</v>
      </c>
      <c r="G432" s="4">
        <v>42</v>
      </c>
      <c r="H432" s="4">
        <v>0</v>
      </c>
      <c r="I432" s="4">
        <v>24</v>
      </c>
      <c r="J432" s="4">
        <v>17</v>
      </c>
      <c r="K432" s="4">
        <v>1</v>
      </c>
      <c r="L432" s="4">
        <v>0</v>
      </c>
      <c r="M432">
        <f t="shared" si="56"/>
        <v>0.5714285714285714</v>
      </c>
      <c r="N432">
        <f t="shared" si="57"/>
        <v>0.40476190476190477</v>
      </c>
      <c r="O432">
        <f t="shared" si="58"/>
        <v>2.3809523809523808E-2</v>
      </c>
      <c r="P432">
        <f t="shared" si="59"/>
        <v>0</v>
      </c>
      <c r="Q432" t="e">
        <f t="shared" si="60"/>
        <v>#DIV/0!</v>
      </c>
      <c r="R432">
        <f t="shared" si="61"/>
        <v>2.5714285714285712</v>
      </c>
      <c r="U432" t="str">
        <f t="shared" si="62"/>
        <v>34-745</v>
      </c>
      <c r="V432" t="s">
        <v>1656</v>
      </c>
      <c r="X432">
        <f t="shared" si="63"/>
        <v>34</v>
      </c>
      <c r="Y432" t="str">
        <f t="shared" si="64"/>
        <v>ED</v>
      </c>
    </row>
    <row r="433" spans="1:25" x14ac:dyDescent="0.3">
      <c r="A433" t="s">
        <v>1080</v>
      </c>
      <c r="B433" s="4" t="s">
        <v>1065</v>
      </c>
      <c r="C433" s="4">
        <v>995</v>
      </c>
      <c r="D433" s="4">
        <v>476</v>
      </c>
      <c r="E433" s="6">
        <v>0.47839999999999999</v>
      </c>
      <c r="F433" s="4">
        <v>995</v>
      </c>
      <c r="G433" s="4">
        <v>472</v>
      </c>
      <c r="H433" s="4">
        <v>13</v>
      </c>
      <c r="I433" s="4">
        <v>311</v>
      </c>
      <c r="J433" s="4">
        <v>136</v>
      </c>
      <c r="K433" s="4">
        <v>10</v>
      </c>
      <c r="L433" s="4">
        <v>2</v>
      </c>
      <c r="M433">
        <f t="shared" si="56"/>
        <v>0.65889830508474578</v>
      </c>
      <c r="N433">
        <f t="shared" si="57"/>
        <v>0.28813559322033899</v>
      </c>
      <c r="O433">
        <f t="shared" si="58"/>
        <v>2.1186440677966101E-2</v>
      </c>
      <c r="P433">
        <f t="shared" si="59"/>
        <v>2.7542372881355932E-2</v>
      </c>
      <c r="Q433">
        <f t="shared" si="60"/>
        <v>0.15384615384615385</v>
      </c>
      <c r="R433">
        <f t="shared" si="61"/>
        <v>2.6588983050847457</v>
      </c>
      <c r="U433" t="str">
        <f t="shared" si="62"/>
        <v>34-750</v>
      </c>
      <c r="V433" t="s">
        <v>1680</v>
      </c>
      <c r="X433">
        <f t="shared" si="63"/>
        <v>34</v>
      </c>
      <c r="Y433" t="str">
        <f t="shared" si="64"/>
        <v>ED</v>
      </c>
    </row>
    <row r="434" spans="1:25" x14ac:dyDescent="0.3">
      <c r="A434" t="s">
        <v>1081</v>
      </c>
      <c r="B434" s="4" t="s">
        <v>1066</v>
      </c>
      <c r="C434" s="4">
        <v>196</v>
      </c>
      <c r="D434" s="4">
        <v>48</v>
      </c>
      <c r="E434" s="6">
        <v>0.24490000000000001</v>
      </c>
      <c r="F434" s="4">
        <v>196</v>
      </c>
      <c r="G434" s="4">
        <v>48</v>
      </c>
      <c r="H434" s="4">
        <v>1</v>
      </c>
      <c r="I434" s="4">
        <v>12</v>
      </c>
      <c r="J434" s="4">
        <v>31</v>
      </c>
      <c r="K434" s="4">
        <v>3</v>
      </c>
      <c r="L434" s="4">
        <v>1</v>
      </c>
      <c r="M434">
        <f t="shared" si="56"/>
        <v>0.25</v>
      </c>
      <c r="N434">
        <f t="shared" si="57"/>
        <v>0.64583333333333337</v>
      </c>
      <c r="O434">
        <f t="shared" si="58"/>
        <v>6.25E-2</v>
      </c>
      <c r="P434">
        <f t="shared" si="59"/>
        <v>2.0833333333333332E-2</v>
      </c>
      <c r="Q434">
        <f t="shared" si="60"/>
        <v>1</v>
      </c>
      <c r="R434">
        <f t="shared" si="61"/>
        <v>0.64583333333333337</v>
      </c>
      <c r="U434" t="str">
        <f t="shared" si="62"/>
        <v>34-755</v>
      </c>
      <c r="V434" t="s">
        <v>1656</v>
      </c>
      <c r="X434">
        <f t="shared" si="63"/>
        <v>34</v>
      </c>
      <c r="Y434" t="str">
        <f t="shared" si="64"/>
        <v>ED</v>
      </c>
    </row>
    <row r="435" spans="1:25" x14ac:dyDescent="0.3">
      <c r="A435" t="s">
        <v>1082</v>
      </c>
      <c r="B435" s="4" t="s">
        <v>1067</v>
      </c>
      <c r="C435" s="4">
        <v>68</v>
      </c>
      <c r="D435" s="4">
        <v>18</v>
      </c>
      <c r="E435" s="6">
        <v>0.26469999999999999</v>
      </c>
      <c r="F435" s="4">
        <v>68</v>
      </c>
      <c r="G435" s="4">
        <v>18</v>
      </c>
      <c r="H435" s="4">
        <v>0</v>
      </c>
      <c r="I435" s="4">
        <v>11</v>
      </c>
      <c r="J435" s="4">
        <v>7</v>
      </c>
      <c r="K435" s="4">
        <v>0</v>
      </c>
      <c r="L435" s="4">
        <v>0</v>
      </c>
      <c r="M435">
        <f t="shared" si="56"/>
        <v>0.61111111111111116</v>
      </c>
      <c r="N435">
        <f t="shared" si="57"/>
        <v>0.3888888888888889</v>
      </c>
      <c r="O435">
        <f t="shared" si="58"/>
        <v>0</v>
      </c>
      <c r="P435">
        <f t="shared" si="59"/>
        <v>0</v>
      </c>
      <c r="Q435" t="e">
        <f t="shared" si="60"/>
        <v>#DIV/0!</v>
      </c>
      <c r="R435">
        <f t="shared" si="61"/>
        <v>2.6111111111111112</v>
      </c>
      <c r="U435" t="str">
        <f t="shared" si="62"/>
        <v>34-760</v>
      </c>
      <c r="V435" t="s">
        <v>1680</v>
      </c>
      <c r="X435">
        <f t="shared" si="63"/>
        <v>34</v>
      </c>
      <c r="Y435" t="str">
        <f t="shared" si="64"/>
        <v>ED</v>
      </c>
    </row>
    <row r="436" spans="1:25" x14ac:dyDescent="0.3">
      <c r="A436" t="s">
        <v>1083</v>
      </c>
      <c r="B436" s="4" t="s">
        <v>1055</v>
      </c>
      <c r="C436" s="4">
        <v>3477</v>
      </c>
      <c r="D436" s="4">
        <v>1599</v>
      </c>
      <c r="E436" s="6">
        <v>0.45989999999999998</v>
      </c>
      <c r="F436" s="4">
        <v>3477</v>
      </c>
      <c r="G436" s="4">
        <v>1593</v>
      </c>
      <c r="H436" s="4">
        <v>62</v>
      </c>
      <c r="I436" s="4">
        <v>815</v>
      </c>
      <c r="J436" s="4">
        <v>680</v>
      </c>
      <c r="K436" s="4">
        <v>19</v>
      </c>
      <c r="L436" s="4">
        <v>17</v>
      </c>
      <c r="M436">
        <f t="shared" si="56"/>
        <v>0.51161330822347773</v>
      </c>
      <c r="N436">
        <f t="shared" si="57"/>
        <v>0.42686754551161332</v>
      </c>
      <c r="O436">
        <f t="shared" si="58"/>
        <v>1.1927181418706842E-2</v>
      </c>
      <c r="P436">
        <f t="shared" si="59"/>
        <v>3.8920276208411798E-2</v>
      </c>
      <c r="Q436">
        <f t="shared" si="60"/>
        <v>0.27419354838709675</v>
      </c>
      <c r="R436">
        <f t="shared" si="61"/>
        <v>2.5116133082234775</v>
      </c>
      <c r="U436" t="str">
        <f t="shared" si="62"/>
        <v>34-765</v>
      </c>
      <c r="V436" t="s">
        <v>1661</v>
      </c>
      <c r="X436">
        <f t="shared" si="63"/>
        <v>34</v>
      </c>
      <c r="Y436" t="str">
        <f t="shared" si="64"/>
        <v>ED</v>
      </c>
    </row>
    <row r="437" spans="1:25" x14ac:dyDescent="0.3">
      <c r="A437" t="s">
        <v>1084</v>
      </c>
      <c r="B437" s="4" t="s">
        <v>1056</v>
      </c>
      <c r="C437" s="4">
        <v>3597</v>
      </c>
      <c r="D437" s="4">
        <v>1611</v>
      </c>
      <c r="E437" s="6">
        <v>0.44790000000000002</v>
      </c>
      <c r="F437" s="4">
        <v>3597</v>
      </c>
      <c r="G437" s="4">
        <v>1601</v>
      </c>
      <c r="H437" s="4">
        <v>42</v>
      </c>
      <c r="I437" s="4">
        <v>900</v>
      </c>
      <c r="J437" s="4">
        <v>619</v>
      </c>
      <c r="K437" s="4">
        <v>20</v>
      </c>
      <c r="L437" s="4">
        <v>20</v>
      </c>
      <c r="M437">
        <f t="shared" si="56"/>
        <v>0.56214865708931916</v>
      </c>
      <c r="N437">
        <f t="shared" si="57"/>
        <v>0.38663335415365396</v>
      </c>
      <c r="O437">
        <f t="shared" si="58"/>
        <v>1.2492192379762648E-2</v>
      </c>
      <c r="P437">
        <f t="shared" si="59"/>
        <v>2.6233603997501562E-2</v>
      </c>
      <c r="Q437">
        <f t="shared" si="60"/>
        <v>0.47619047619047616</v>
      </c>
      <c r="R437">
        <f t="shared" si="61"/>
        <v>2.562148657089319</v>
      </c>
      <c r="U437" t="str">
        <f t="shared" si="62"/>
        <v>34-770</v>
      </c>
      <c r="V437" t="s">
        <v>1661</v>
      </c>
      <c r="X437">
        <f t="shared" si="63"/>
        <v>34</v>
      </c>
      <c r="Y437" t="str">
        <f t="shared" si="64"/>
        <v>ED</v>
      </c>
    </row>
    <row r="438" spans="1:25" x14ac:dyDescent="0.3">
      <c r="A438" t="s">
        <v>1600</v>
      </c>
      <c r="B438" s="4" t="s">
        <v>1057</v>
      </c>
      <c r="C438" s="4">
        <v>0</v>
      </c>
      <c r="D438" s="4">
        <v>2082</v>
      </c>
      <c r="E438" s="4" t="s">
        <v>33</v>
      </c>
      <c r="F438" s="4">
        <v>0</v>
      </c>
      <c r="G438" s="4">
        <v>2072</v>
      </c>
      <c r="H438" s="4">
        <v>45</v>
      </c>
      <c r="I438" s="4">
        <v>1061</v>
      </c>
      <c r="J438" s="4">
        <v>907</v>
      </c>
      <c r="K438" s="4">
        <v>40</v>
      </c>
      <c r="L438" s="4">
        <v>19</v>
      </c>
      <c r="M438">
        <f t="shared" si="56"/>
        <v>0.51206563706563701</v>
      </c>
      <c r="N438">
        <f t="shared" si="57"/>
        <v>0.43774131274131273</v>
      </c>
      <c r="O438">
        <f t="shared" si="58"/>
        <v>1.9305019305019305E-2</v>
      </c>
      <c r="P438">
        <f t="shared" si="59"/>
        <v>2.171814671814672E-2</v>
      </c>
      <c r="Q438">
        <f t="shared" si="60"/>
        <v>0.42222222222222222</v>
      </c>
      <c r="R438">
        <f t="shared" si="61"/>
        <v>2.5120656370656369</v>
      </c>
      <c r="U438" t="str">
        <f t="shared" si="62"/>
        <v/>
      </c>
      <c r="X438">
        <f t="shared" si="63"/>
        <v>34</v>
      </c>
      <c r="Y438" t="str">
        <f t="shared" si="64"/>
        <v>ABS</v>
      </c>
    </row>
    <row r="439" spans="1:25" x14ac:dyDescent="0.3">
      <c r="A439" t="s">
        <v>1601</v>
      </c>
      <c r="B439" s="4" t="s">
        <v>1068</v>
      </c>
      <c r="C439" s="4">
        <v>0</v>
      </c>
      <c r="D439" s="4">
        <v>291</v>
      </c>
      <c r="E439" s="4" t="s">
        <v>33</v>
      </c>
      <c r="F439" s="4">
        <v>0</v>
      </c>
      <c r="G439" s="4">
        <v>289</v>
      </c>
      <c r="H439" s="4">
        <v>6</v>
      </c>
      <c r="I439" s="4">
        <v>163</v>
      </c>
      <c r="J439" s="4">
        <v>112</v>
      </c>
      <c r="K439" s="4">
        <v>4</v>
      </c>
      <c r="L439" s="4">
        <v>4</v>
      </c>
      <c r="M439">
        <f t="shared" si="56"/>
        <v>0.56401384083044981</v>
      </c>
      <c r="N439">
        <f t="shared" si="57"/>
        <v>0.38754325259515571</v>
      </c>
      <c r="O439">
        <f t="shared" si="58"/>
        <v>1.384083044982699E-2</v>
      </c>
      <c r="P439">
        <f t="shared" si="59"/>
        <v>2.0761245674740483E-2</v>
      </c>
      <c r="Q439">
        <f t="shared" si="60"/>
        <v>0.66666666666666663</v>
      </c>
      <c r="R439">
        <f t="shared" si="61"/>
        <v>2.5640138408304498</v>
      </c>
      <c r="U439" t="str">
        <f t="shared" si="62"/>
        <v/>
      </c>
      <c r="X439">
        <f t="shared" si="63"/>
        <v>34</v>
      </c>
      <c r="Y439" t="str">
        <f t="shared" si="64"/>
        <v>QUE</v>
      </c>
    </row>
    <row r="440" spans="1:25" x14ac:dyDescent="0.3">
      <c r="A440" t="s">
        <v>1602</v>
      </c>
      <c r="B440" s="4" t="s">
        <v>1069</v>
      </c>
      <c r="C440" s="4">
        <v>0</v>
      </c>
      <c r="D440" s="4">
        <v>28</v>
      </c>
      <c r="E440" s="4" t="s">
        <v>33</v>
      </c>
      <c r="F440" s="4">
        <v>0</v>
      </c>
      <c r="G440" s="4">
        <v>28</v>
      </c>
      <c r="H440" s="4">
        <v>0</v>
      </c>
      <c r="I440" s="4">
        <v>22</v>
      </c>
      <c r="J440" s="4">
        <v>5</v>
      </c>
      <c r="K440" s="4">
        <v>0</v>
      </c>
      <c r="L440" s="4">
        <v>1</v>
      </c>
      <c r="M440">
        <f t="shared" si="56"/>
        <v>0.7857142857142857</v>
      </c>
      <c r="N440">
        <f t="shared" si="57"/>
        <v>0.17857142857142858</v>
      </c>
      <c r="O440">
        <f t="shared" si="58"/>
        <v>0</v>
      </c>
      <c r="P440">
        <f t="shared" si="59"/>
        <v>0</v>
      </c>
      <c r="Q440" t="e">
        <f t="shared" si="60"/>
        <v>#DIV/0!</v>
      </c>
      <c r="R440">
        <f t="shared" si="61"/>
        <v>2.7857142857142856</v>
      </c>
      <c r="U440" t="str">
        <f t="shared" si="62"/>
        <v/>
      </c>
      <c r="X440">
        <f t="shared" si="63"/>
        <v>34</v>
      </c>
      <c r="Y440" t="str">
        <f t="shared" si="64"/>
        <v>EV</v>
      </c>
    </row>
    <row r="441" spans="1:25" x14ac:dyDescent="0.3">
      <c r="A441">
        <v>34</v>
      </c>
      <c r="B441" s="4" t="s">
        <v>1085</v>
      </c>
      <c r="C441" s="4">
        <v>13964</v>
      </c>
      <c r="D441" s="4">
        <v>8693</v>
      </c>
      <c r="E441" s="6">
        <v>0.62250000000000005</v>
      </c>
      <c r="F441" s="4">
        <v>13964</v>
      </c>
      <c r="G441" s="4">
        <v>8637</v>
      </c>
      <c r="H441" s="4">
        <v>239</v>
      </c>
      <c r="I441" s="4">
        <v>4662</v>
      </c>
      <c r="J441" s="4">
        <v>3523</v>
      </c>
      <c r="K441" s="4">
        <v>124</v>
      </c>
      <c r="L441" s="4">
        <v>89</v>
      </c>
      <c r="M441">
        <f t="shared" si="56"/>
        <v>0.53977075373393535</v>
      </c>
      <c r="N441">
        <f t="shared" si="57"/>
        <v>0.40789626027555864</v>
      </c>
      <c r="O441">
        <f t="shared" si="58"/>
        <v>1.4356836864652079E-2</v>
      </c>
      <c r="P441">
        <f t="shared" si="59"/>
        <v>2.7671645247192313E-2</v>
      </c>
      <c r="Q441">
        <f t="shared" si="60"/>
        <v>0.3723849372384937</v>
      </c>
      <c r="R441">
        <f t="shared" si="61"/>
        <v>2.5397707537339356</v>
      </c>
      <c r="U441">
        <f t="shared" si="62"/>
        <v>34</v>
      </c>
      <c r="X441">
        <f t="shared" si="63"/>
        <v>34</v>
      </c>
      <c r="Y441" t="str">
        <f t="shared" si="64"/>
        <v>TOT</v>
      </c>
    </row>
    <row r="442" spans="1:25" x14ac:dyDescent="0.3">
      <c r="B442" s="4"/>
      <c r="M442" t="str">
        <f t="shared" si="56"/>
        <v/>
      </c>
      <c r="N442" t="str">
        <f t="shared" si="57"/>
        <v/>
      </c>
      <c r="O442" t="str">
        <f t="shared" si="58"/>
        <v/>
      </c>
      <c r="P442" t="str">
        <f t="shared" si="59"/>
        <v/>
      </c>
      <c r="Q442" t="str">
        <f t="shared" si="60"/>
        <v/>
      </c>
      <c r="R442" t="str">
        <f t="shared" si="61"/>
        <v/>
      </c>
      <c r="U442" t="str">
        <f t="shared" si="62"/>
        <v/>
      </c>
      <c r="X442" t="str">
        <f t="shared" si="63"/>
        <v/>
      </c>
      <c r="Y442" t="str">
        <f t="shared" si="64"/>
        <v/>
      </c>
    </row>
    <row r="443" spans="1:25" x14ac:dyDescent="0.3">
      <c r="A443" t="s">
        <v>1122</v>
      </c>
      <c r="B443" s="4" t="s">
        <v>1114</v>
      </c>
      <c r="C443" s="4">
        <v>137</v>
      </c>
      <c r="D443" s="4">
        <v>44</v>
      </c>
      <c r="E443" s="6">
        <v>0.32119999999999999</v>
      </c>
      <c r="F443" s="4">
        <v>137</v>
      </c>
      <c r="G443" s="4">
        <v>44</v>
      </c>
      <c r="H443" s="4">
        <v>1</v>
      </c>
      <c r="I443" s="4">
        <v>12</v>
      </c>
      <c r="J443" s="4">
        <v>29</v>
      </c>
      <c r="K443" s="4">
        <v>1</v>
      </c>
      <c r="L443" s="4">
        <v>1</v>
      </c>
      <c r="M443">
        <f t="shared" si="56"/>
        <v>0.27272727272727271</v>
      </c>
      <c r="N443">
        <f t="shared" si="57"/>
        <v>0.65909090909090906</v>
      </c>
      <c r="O443">
        <f t="shared" si="58"/>
        <v>2.2727272727272728E-2</v>
      </c>
      <c r="P443">
        <f t="shared" si="59"/>
        <v>2.2727272727272728E-2</v>
      </c>
      <c r="Q443">
        <f t="shared" si="60"/>
        <v>1</v>
      </c>
      <c r="R443">
        <f t="shared" si="61"/>
        <v>0.65909090909090906</v>
      </c>
      <c r="U443" t="str">
        <f t="shared" si="62"/>
        <v>35-800</v>
      </c>
      <c r="V443" t="s">
        <v>1701</v>
      </c>
      <c r="X443">
        <f t="shared" si="63"/>
        <v>35</v>
      </c>
      <c r="Y443" t="str">
        <f t="shared" si="64"/>
        <v>ED</v>
      </c>
    </row>
    <row r="444" spans="1:25" x14ac:dyDescent="0.3">
      <c r="A444" t="s">
        <v>1123</v>
      </c>
      <c r="B444" s="4" t="s">
        <v>1089</v>
      </c>
      <c r="C444" s="4">
        <v>1900</v>
      </c>
      <c r="D444" s="4">
        <v>780</v>
      </c>
      <c r="E444" s="6">
        <v>0.41049999999999998</v>
      </c>
      <c r="F444" s="4">
        <v>1900</v>
      </c>
      <c r="G444" s="4">
        <v>776</v>
      </c>
      <c r="H444" s="4">
        <v>16</v>
      </c>
      <c r="I444" s="4">
        <v>361</v>
      </c>
      <c r="J444" s="4">
        <v>380</v>
      </c>
      <c r="K444" s="4">
        <v>12</v>
      </c>
      <c r="L444" s="4">
        <v>7</v>
      </c>
      <c r="M444">
        <f t="shared" si="56"/>
        <v>0.46520618556701032</v>
      </c>
      <c r="N444">
        <f t="shared" si="57"/>
        <v>0.48969072164948452</v>
      </c>
      <c r="O444">
        <f t="shared" si="58"/>
        <v>1.5463917525773196E-2</v>
      </c>
      <c r="P444">
        <f t="shared" si="59"/>
        <v>2.0618556701030927E-2</v>
      </c>
      <c r="Q444">
        <f t="shared" si="60"/>
        <v>0.4375</v>
      </c>
      <c r="R444">
        <f t="shared" si="61"/>
        <v>0.48969072164948452</v>
      </c>
      <c r="U444" t="str">
        <f t="shared" si="62"/>
        <v>35-805</v>
      </c>
      <c r="V444" t="s">
        <v>1696</v>
      </c>
      <c r="X444">
        <f t="shared" si="63"/>
        <v>35</v>
      </c>
      <c r="Y444" t="str">
        <f t="shared" si="64"/>
        <v>ED</v>
      </c>
    </row>
    <row r="445" spans="1:25" x14ac:dyDescent="0.3">
      <c r="A445" t="s">
        <v>1124</v>
      </c>
      <c r="B445" s="4" t="s">
        <v>1090</v>
      </c>
      <c r="C445" s="4">
        <v>1906</v>
      </c>
      <c r="D445" s="4">
        <v>560</v>
      </c>
      <c r="E445" s="6">
        <v>0.29380000000000001</v>
      </c>
      <c r="F445" s="4">
        <v>1906</v>
      </c>
      <c r="G445" s="4">
        <v>560</v>
      </c>
      <c r="H445" s="4">
        <v>14</v>
      </c>
      <c r="I445" s="4">
        <v>183</v>
      </c>
      <c r="J445" s="4">
        <v>352</v>
      </c>
      <c r="K445" s="4">
        <v>8</v>
      </c>
      <c r="L445" s="4">
        <v>3</v>
      </c>
      <c r="M445">
        <f t="shared" si="56"/>
        <v>0.32678571428571429</v>
      </c>
      <c r="N445">
        <f t="shared" si="57"/>
        <v>0.62857142857142856</v>
      </c>
      <c r="O445">
        <f t="shared" si="58"/>
        <v>1.4285714285714285E-2</v>
      </c>
      <c r="P445">
        <f t="shared" si="59"/>
        <v>2.5000000000000001E-2</v>
      </c>
      <c r="Q445">
        <f t="shared" si="60"/>
        <v>0.21428571428571427</v>
      </c>
      <c r="R445">
        <f t="shared" si="61"/>
        <v>0.62857142857142856</v>
      </c>
      <c r="U445" t="str">
        <f t="shared" si="62"/>
        <v>35-810</v>
      </c>
      <c r="V445" t="s">
        <v>1701</v>
      </c>
      <c r="X445">
        <f t="shared" si="63"/>
        <v>35</v>
      </c>
      <c r="Y445" t="str">
        <f t="shared" si="64"/>
        <v>ED</v>
      </c>
    </row>
    <row r="446" spans="1:25" x14ac:dyDescent="0.3">
      <c r="A446" t="s">
        <v>1125</v>
      </c>
      <c r="B446" s="4" t="s">
        <v>1091</v>
      </c>
      <c r="C446" s="4">
        <v>197</v>
      </c>
      <c r="D446" s="4">
        <v>34</v>
      </c>
      <c r="E446" s="6">
        <v>0.1726</v>
      </c>
      <c r="F446" s="4">
        <v>197</v>
      </c>
      <c r="G446" s="4">
        <v>33</v>
      </c>
      <c r="H446" s="4">
        <v>0</v>
      </c>
      <c r="I446" s="4">
        <v>13</v>
      </c>
      <c r="J446" s="4">
        <v>18</v>
      </c>
      <c r="K446" s="4">
        <v>1</v>
      </c>
      <c r="L446" s="4">
        <v>1</v>
      </c>
      <c r="M446">
        <f t="shared" si="56"/>
        <v>0.39393939393939392</v>
      </c>
      <c r="N446">
        <f t="shared" si="57"/>
        <v>0.54545454545454541</v>
      </c>
      <c r="O446">
        <f t="shared" si="58"/>
        <v>3.0303030303030304E-2</v>
      </c>
      <c r="P446">
        <f t="shared" si="59"/>
        <v>0</v>
      </c>
      <c r="Q446" t="e">
        <f t="shared" si="60"/>
        <v>#DIV/0!</v>
      </c>
      <c r="R446">
        <f t="shared" si="61"/>
        <v>0.54545454545454541</v>
      </c>
      <c r="U446" t="str">
        <f t="shared" si="62"/>
        <v>35-815</v>
      </c>
      <c r="V446" t="s">
        <v>1701</v>
      </c>
      <c r="X446">
        <f t="shared" si="63"/>
        <v>35</v>
      </c>
      <c r="Y446" t="str">
        <f t="shared" si="64"/>
        <v>ED</v>
      </c>
    </row>
    <row r="447" spans="1:25" x14ac:dyDescent="0.3">
      <c r="A447" t="s">
        <v>1126</v>
      </c>
      <c r="B447" s="4" t="s">
        <v>1092</v>
      </c>
      <c r="C447" s="4">
        <v>1833</v>
      </c>
      <c r="D447" s="4">
        <v>700</v>
      </c>
      <c r="E447" s="6">
        <v>0.38190000000000002</v>
      </c>
      <c r="F447" s="4">
        <v>1833</v>
      </c>
      <c r="G447" s="4">
        <v>698</v>
      </c>
      <c r="H447" s="4">
        <v>14</v>
      </c>
      <c r="I447" s="4">
        <v>311</v>
      </c>
      <c r="J447" s="4">
        <v>360</v>
      </c>
      <c r="K447" s="4">
        <v>9</v>
      </c>
      <c r="L447" s="4">
        <v>4</v>
      </c>
      <c r="M447">
        <f t="shared" si="56"/>
        <v>0.44555873925501432</v>
      </c>
      <c r="N447">
        <f t="shared" si="57"/>
        <v>0.51575931232091687</v>
      </c>
      <c r="O447">
        <f t="shared" si="58"/>
        <v>1.2893982808022923E-2</v>
      </c>
      <c r="P447">
        <f t="shared" si="59"/>
        <v>2.0057306590257881E-2</v>
      </c>
      <c r="Q447">
        <f t="shared" si="60"/>
        <v>0.2857142857142857</v>
      </c>
      <c r="R447">
        <f t="shared" si="61"/>
        <v>0.51575931232091687</v>
      </c>
      <c r="U447" t="str">
        <f t="shared" si="62"/>
        <v>35-820</v>
      </c>
      <c r="V447" t="s">
        <v>1701</v>
      </c>
      <c r="X447">
        <f t="shared" si="63"/>
        <v>35</v>
      </c>
      <c r="Y447" t="str">
        <f t="shared" si="64"/>
        <v>ED</v>
      </c>
    </row>
    <row r="448" spans="1:25" x14ac:dyDescent="0.3">
      <c r="A448" t="s">
        <v>1127</v>
      </c>
      <c r="B448" s="4" t="s">
        <v>1093</v>
      </c>
      <c r="C448" s="4">
        <v>1856</v>
      </c>
      <c r="D448" s="4">
        <v>728</v>
      </c>
      <c r="E448" s="6">
        <v>0.39219999999999999</v>
      </c>
      <c r="F448" s="4">
        <v>1856</v>
      </c>
      <c r="G448" s="4">
        <v>725</v>
      </c>
      <c r="H448" s="4">
        <v>14</v>
      </c>
      <c r="I448" s="4">
        <v>358</v>
      </c>
      <c r="J448" s="4">
        <v>344</v>
      </c>
      <c r="K448" s="4">
        <v>3</v>
      </c>
      <c r="L448" s="4">
        <v>6</v>
      </c>
      <c r="M448">
        <f t="shared" si="56"/>
        <v>0.49379310344827587</v>
      </c>
      <c r="N448">
        <f t="shared" si="57"/>
        <v>0.47448275862068967</v>
      </c>
      <c r="O448">
        <f t="shared" si="58"/>
        <v>4.1379310344827587E-3</v>
      </c>
      <c r="P448">
        <f t="shared" si="59"/>
        <v>1.9310344827586208E-2</v>
      </c>
      <c r="Q448">
        <f t="shared" si="60"/>
        <v>0.42857142857142855</v>
      </c>
      <c r="R448">
        <f t="shared" si="61"/>
        <v>2.4937931034482759</v>
      </c>
      <c r="U448" t="str">
        <f t="shared" si="62"/>
        <v>35-825</v>
      </c>
      <c r="V448" t="s">
        <v>1701</v>
      </c>
      <c r="X448">
        <f t="shared" si="63"/>
        <v>35</v>
      </c>
      <c r="Y448" t="str">
        <f t="shared" si="64"/>
        <v>ED</v>
      </c>
    </row>
    <row r="449" spans="1:25" x14ac:dyDescent="0.3">
      <c r="A449" t="s">
        <v>1128</v>
      </c>
      <c r="B449" s="4" t="s">
        <v>1115</v>
      </c>
      <c r="C449" s="4">
        <v>3256</v>
      </c>
      <c r="D449" s="4">
        <v>1466</v>
      </c>
      <c r="E449" s="6">
        <v>0.45019999999999999</v>
      </c>
      <c r="F449" s="4">
        <v>3256</v>
      </c>
      <c r="G449" s="4">
        <v>1464</v>
      </c>
      <c r="H449" s="4">
        <v>29</v>
      </c>
      <c r="I449" s="4">
        <v>513</v>
      </c>
      <c r="J449" s="4">
        <v>887</v>
      </c>
      <c r="K449" s="4">
        <v>22</v>
      </c>
      <c r="L449" s="4">
        <v>13</v>
      </c>
      <c r="M449">
        <f t="shared" si="56"/>
        <v>0.35040983606557374</v>
      </c>
      <c r="N449">
        <f t="shared" si="57"/>
        <v>0.60587431693989069</v>
      </c>
      <c r="O449">
        <f t="shared" si="58"/>
        <v>1.5027322404371584E-2</v>
      </c>
      <c r="P449">
        <f t="shared" si="59"/>
        <v>1.9808743169398908E-2</v>
      </c>
      <c r="Q449">
        <f t="shared" si="60"/>
        <v>0.44827586206896552</v>
      </c>
      <c r="R449">
        <f t="shared" si="61"/>
        <v>0.60587431693989069</v>
      </c>
      <c r="U449" t="str">
        <f t="shared" si="62"/>
        <v>35-830</v>
      </c>
      <c r="V449" t="s">
        <v>1701</v>
      </c>
      <c r="X449">
        <f t="shared" si="63"/>
        <v>35</v>
      </c>
      <c r="Y449" t="str">
        <f t="shared" si="64"/>
        <v>ED</v>
      </c>
    </row>
    <row r="450" spans="1:25" x14ac:dyDescent="0.3">
      <c r="A450" t="s">
        <v>1129</v>
      </c>
      <c r="B450" s="4" t="s">
        <v>1116</v>
      </c>
      <c r="C450" s="4">
        <v>135</v>
      </c>
      <c r="D450" s="4">
        <v>55</v>
      </c>
      <c r="E450" s="6">
        <v>0.40739999999999998</v>
      </c>
      <c r="F450" s="4">
        <v>135</v>
      </c>
      <c r="G450" s="4">
        <v>55</v>
      </c>
      <c r="H450" s="4">
        <v>5</v>
      </c>
      <c r="I450" s="4">
        <v>28</v>
      </c>
      <c r="J450" s="4">
        <v>22</v>
      </c>
      <c r="K450" s="4">
        <v>0</v>
      </c>
      <c r="L450" s="4">
        <v>0</v>
      </c>
      <c r="M450">
        <f t="shared" si="56"/>
        <v>0.50909090909090904</v>
      </c>
      <c r="N450">
        <f t="shared" si="57"/>
        <v>0.4</v>
      </c>
      <c r="O450">
        <f t="shared" si="58"/>
        <v>0</v>
      </c>
      <c r="P450">
        <f t="shared" si="59"/>
        <v>9.0909090909090912E-2</v>
      </c>
      <c r="Q450">
        <f t="shared" si="60"/>
        <v>0</v>
      </c>
      <c r="R450">
        <f t="shared" si="61"/>
        <v>2.5090909090909088</v>
      </c>
      <c r="U450" t="str">
        <f t="shared" si="62"/>
        <v>35-835</v>
      </c>
      <c r="V450" t="s">
        <v>1701</v>
      </c>
      <c r="X450">
        <f t="shared" si="63"/>
        <v>35</v>
      </c>
      <c r="Y450" t="str">
        <f t="shared" si="64"/>
        <v>ED</v>
      </c>
    </row>
    <row r="451" spans="1:25" x14ac:dyDescent="0.3">
      <c r="A451" t="s">
        <v>1130</v>
      </c>
      <c r="B451" s="4" t="s">
        <v>1096</v>
      </c>
      <c r="C451" s="4">
        <v>136</v>
      </c>
      <c r="D451" s="4">
        <v>69</v>
      </c>
      <c r="E451" s="6">
        <v>0.50739999999999996</v>
      </c>
      <c r="F451" s="4">
        <v>136</v>
      </c>
      <c r="G451" s="4">
        <v>68</v>
      </c>
      <c r="H451" s="4">
        <v>2</v>
      </c>
      <c r="I451" s="4">
        <v>50</v>
      </c>
      <c r="J451" s="4">
        <v>15</v>
      </c>
      <c r="K451" s="4">
        <v>0</v>
      </c>
      <c r="L451" s="4">
        <v>1</v>
      </c>
      <c r="M451">
        <f t="shared" ref="M451:M514" si="65">IF(G451="","",IF(G451=0,0,I451/G451))</f>
        <v>0.73529411764705888</v>
      </c>
      <c r="N451">
        <f t="shared" ref="N451:N514" si="66">IF(G451="","",IF(G451=0,0,J451/G451))</f>
        <v>0.22058823529411764</v>
      </c>
      <c r="O451">
        <f t="shared" ref="O451:O514" si="67">IF(G451="","",IF(G451=0,0,K451/G451))</f>
        <v>0</v>
      </c>
      <c r="P451">
        <f t="shared" ref="P451:P514" si="68">IF(G451="","",IF(G451=0,0,H451/G451))</f>
        <v>2.9411764705882353E-2</v>
      </c>
      <c r="Q451">
        <f t="shared" ref="Q451:Q514" si="69">IF(G451="","",IF(G451=0,0,L451/H451))</f>
        <v>0.5</v>
      </c>
      <c r="R451">
        <f t="shared" ref="R451:R514" si="70">IF(G451="","",IF(G451=0,10,IF(MAX(M451:P451)=LARGE(M451:P451,2),9,IF(N451=MAX(M451:P451),N451,IF(M451=MAX(M451:P451),M451+2,IF(O451=MAX(M451:P451),O451+1,IF(P451=MAX(M451:P451),P451+3,-1)))))))</f>
        <v>2.7352941176470589</v>
      </c>
      <c r="U451" t="str">
        <f t="shared" ref="U451:U514" si="71">IF(ISNUMBER(LEFT(A451,2)/1),A451,"")</f>
        <v>35-840</v>
      </c>
      <c r="V451" t="s">
        <v>1701</v>
      </c>
      <c r="X451">
        <f t="shared" si="63"/>
        <v>35</v>
      </c>
      <c r="Y451" t="str">
        <f t="shared" si="64"/>
        <v>ED</v>
      </c>
    </row>
    <row r="452" spans="1:25" x14ac:dyDescent="0.3">
      <c r="A452" t="s">
        <v>1131</v>
      </c>
      <c r="B452" s="4" t="s">
        <v>1097</v>
      </c>
      <c r="C452" s="4">
        <v>213</v>
      </c>
      <c r="D452" s="4">
        <v>64</v>
      </c>
      <c r="E452" s="6">
        <v>0.30049999999999999</v>
      </c>
      <c r="F452" s="4">
        <v>213</v>
      </c>
      <c r="G452" s="4">
        <v>64</v>
      </c>
      <c r="H452" s="4">
        <v>1</v>
      </c>
      <c r="I452" s="4">
        <v>18</v>
      </c>
      <c r="J452" s="4">
        <v>45</v>
      </c>
      <c r="K452" s="4">
        <v>0</v>
      </c>
      <c r="L452" s="4">
        <v>0</v>
      </c>
      <c r="M452">
        <f t="shared" si="65"/>
        <v>0.28125</v>
      </c>
      <c r="N452">
        <f t="shared" si="66"/>
        <v>0.703125</v>
      </c>
      <c r="O452">
        <f t="shared" si="67"/>
        <v>0</v>
      </c>
      <c r="P452">
        <f t="shared" si="68"/>
        <v>1.5625E-2</v>
      </c>
      <c r="Q452">
        <f t="shared" si="69"/>
        <v>0</v>
      </c>
      <c r="R452">
        <f t="shared" si="70"/>
        <v>0.703125</v>
      </c>
      <c r="U452" t="str">
        <f t="shared" si="71"/>
        <v>35-845</v>
      </c>
      <c r="V452" t="s">
        <v>1701</v>
      </c>
      <c r="X452">
        <f t="shared" si="63"/>
        <v>35</v>
      </c>
      <c r="Y452" t="str">
        <f t="shared" si="64"/>
        <v>ED</v>
      </c>
    </row>
    <row r="453" spans="1:25" x14ac:dyDescent="0.3">
      <c r="A453" t="s">
        <v>1132</v>
      </c>
      <c r="B453" s="4" t="s">
        <v>1117</v>
      </c>
      <c r="C453" s="4">
        <v>127</v>
      </c>
      <c r="D453" s="4">
        <v>0</v>
      </c>
      <c r="E453" s="6">
        <v>0</v>
      </c>
      <c r="F453" s="4">
        <v>127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>
        <f t="shared" si="65"/>
        <v>0</v>
      </c>
      <c r="N453">
        <f t="shared" si="66"/>
        <v>0</v>
      </c>
      <c r="O453">
        <f t="shared" si="67"/>
        <v>0</v>
      </c>
      <c r="P453">
        <f t="shared" si="68"/>
        <v>0</v>
      </c>
      <c r="Q453">
        <f t="shared" si="69"/>
        <v>0</v>
      </c>
      <c r="R453">
        <f t="shared" si="70"/>
        <v>10</v>
      </c>
      <c r="U453" t="str">
        <f t="shared" si="71"/>
        <v>35-850</v>
      </c>
      <c r="V453" t="s">
        <v>1696</v>
      </c>
      <c r="X453">
        <f t="shared" si="63"/>
        <v>35</v>
      </c>
      <c r="Y453" t="str">
        <f t="shared" si="64"/>
        <v>ED</v>
      </c>
    </row>
    <row r="454" spans="1:25" x14ac:dyDescent="0.3">
      <c r="A454" t="s">
        <v>1133</v>
      </c>
      <c r="B454" s="4" t="s">
        <v>1118</v>
      </c>
      <c r="C454" s="4">
        <v>286</v>
      </c>
      <c r="D454" s="4">
        <v>93</v>
      </c>
      <c r="E454" s="6">
        <v>0.32519999999999999</v>
      </c>
      <c r="F454" s="4">
        <v>286</v>
      </c>
      <c r="G454" s="4">
        <v>93</v>
      </c>
      <c r="H454" s="4">
        <v>1</v>
      </c>
      <c r="I454" s="4">
        <v>50</v>
      </c>
      <c r="J454" s="4">
        <v>38</v>
      </c>
      <c r="K454" s="4">
        <v>1</v>
      </c>
      <c r="L454" s="4">
        <v>3</v>
      </c>
      <c r="M454">
        <f t="shared" si="65"/>
        <v>0.5376344086021505</v>
      </c>
      <c r="N454">
        <f t="shared" si="66"/>
        <v>0.40860215053763443</v>
      </c>
      <c r="O454">
        <f t="shared" si="67"/>
        <v>1.0752688172043012E-2</v>
      </c>
      <c r="P454">
        <f t="shared" si="68"/>
        <v>1.0752688172043012E-2</v>
      </c>
      <c r="Q454">
        <f t="shared" si="69"/>
        <v>3</v>
      </c>
      <c r="R454">
        <f t="shared" si="70"/>
        <v>2.5376344086021505</v>
      </c>
      <c r="U454" t="str">
        <f t="shared" si="71"/>
        <v>35-855</v>
      </c>
      <c r="V454" t="s">
        <v>1696</v>
      </c>
      <c r="X454">
        <f t="shared" si="63"/>
        <v>35</v>
      </c>
      <c r="Y454" t="str">
        <f t="shared" si="64"/>
        <v>ED</v>
      </c>
    </row>
    <row r="455" spans="1:25" x14ac:dyDescent="0.3">
      <c r="A455" t="s">
        <v>1134</v>
      </c>
      <c r="B455" s="4" t="s">
        <v>1119</v>
      </c>
      <c r="C455" s="4">
        <v>444</v>
      </c>
      <c r="D455" s="4">
        <v>214</v>
      </c>
      <c r="E455" s="6">
        <v>0.48199999999999998</v>
      </c>
      <c r="F455" s="4">
        <v>444</v>
      </c>
      <c r="G455" s="4">
        <v>211</v>
      </c>
      <c r="H455" s="4">
        <v>7</v>
      </c>
      <c r="I455" s="4">
        <v>121</v>
      </c>
      <c r="J455" s="4">
        <v>82</v>
      </c>
      <c r="K455" s="4">
        <v>0</v>
      </c>
      <c r="L455" s="4">
        <v>1</v>
      </c>
      <c r="M455">
        <f t="shared" si="65"/>
        <v>0.57345971563981046</v>
      </c>
      <c r="N455">
        <f t="shared" si="66"/>
        <v>0.38862559241706163</v>
      </c>
      <c r="O455">
        <f t="shared" si="67"/>
        <v>0</v>
      </c>
      <c r="P455">
        <f t="shared" si="68"/>
        <v>3.3175355450236969E-2</v>
      </c>
      <c r="Q455">
        <f t="shared" si="69"/>
        <v>0.14285714285714285</v>
      </c>
      <c r="R455">
        <f t="shared" si="70"/>
        <v>2.5734597156398102</v>
      </c>
      <c r="U455" t="str">
        <f t="shared" si="71"/>
        <v>35-860</v>
      </c>
      <c r="V455" t="s">
        <v>1670</v>
      </c>
      <c r="X455">
        <f t="shared" si="63"/>
        <v>35</v>
      </c>
      <c r="Y455" t="str">
        <f t="shared" si="64"/>
        <v>ED</v>
      </c>
    </row>
    <row r="456" spans="1:25" x14ac:dyDescent="0.3">
      <c r="A456" t="s">
        <v>1600</v>
      </c>
      <c r="B456" s="4" t="s">
        <v>1101</v>
      </c>
      <c r="C456" s="4">
        <v>0</v>
      </c>
      <c r="D456" s="4">
        <v>1789</v>
      </c>
      <c r="E456" s="4" t="s">
        <v>33</v>
      </c>
      <c r="F456" s="4">
        <v>0</v>
      </c>
      <c r="G456" s="4">
        <v>1781</v>
      </c>
      <c r="H456" s="4">
        <v>48</v>
      </c>
      <c r="I456" s="4">
        <v>668</v>
      </c>
      <c r="J456" s="4">
        <v>1041</v>
      </c>
      <c r="K456" s="4">
        <v>8</v>
      </c>
      <c r="L456" s="4">
        <v>16</v>
      </c>
      <c r="M456">
        <f t="shared" si="65"/>
        <v>0.37507018528916342</v>
      </c>
      <c r="N456">
        <f t="shared" si="66"/>
        <v>0.58450308815272323</v>
      </c>
      <c r="O456">
        <f t="shared" si="67"/>
        <v>4.4918585064570469E-3</v>
      </c>
      <c r="P456">
        <f t="shared" si="68"/>
        <v>2.695115103874228E-2</v>
      </c>
      <c r="Q456">
        <f t="shared" si="69"/>
        <v>0.33333333333333331</v>
      </c>
      <c r="R456">
        <f t="shared" si="70"/>
        <v>0.58450308815272323</v>
      </c>
      <c r="U456" t="str">
        <f t="shared" si="71"/>
        <v/>
      </c>
      <c r="X456">
        <f t="shared" si="63"/>
        <v>35</v>
      </c>
      <c r="Y456" t="str">
        <f t="shared" si="64"/>
        <v>ABS</v>
      </c>
    </row>
    <row r="457" spans="1:25" x14ac:dyDescent="0.3">
      <c r="A457" t="s">
        <v>1601</v>
      </c>
      <c r="B457" s="4" t="s">
        <v>1120</v>
      </c>
      <c r="C457" s="4">
        <v>0</v>
      </c>
      <c r="D457" s="4">
        <v>362</v>
      </c>
      <c r="E457" s="4" t="s">
        <v>33</v>
      </c>
      <c r="F457" s="4">
        <v>0</v>
      </c>
      <c r="G457" s="4">
        <v>357</v>
      </c>
      <c r="H457" s="4">
        <v>13</v>
      </c>
      <c r="I457" s="4">
        <v>142</v>
      </c>
      <c r="J457" s="4">
        <v>191</v>
      </c>
      <c r="K457" s="4">
        <v>6</v>
      </c>
      <c r="L457" s="4">
        <v>5</v>
      </c>
      <c r="M457">
        <f t="shared" si="65"/>
        <v>0.39775910364145656</v>
      </c>
      <c r="N457">
        <f t="shared" si="66"/>
        <v>0.53501400560224088</v>
      </c>
      <c r="O457">
        <f t="shared" si="67"/>
        <v>1.680672268907563E-2</v>
      </c>
      <c r="P457">
        <f t="shared" si="68"/>
        <v>3.6414565826330535E-2</v>
      </c>
      <c r="Q457">
        <f t="shared" si="69"/>
        <v>0.38461538461538464</v>
      </c>
      <c r="R457">
        <f t="shared" si="70"/>
        <v>0.53501400560224088</v>
      </c>
      <c r="U457" t="str">
        <f t="shared" si="71"/>
        <v/>
      </c>
      <c r="X457">
        <f t="shared" si="63"/>
        <v>35</v>
      </c>
      <c r="Y457" t="str">
        <f t="shared" si="64"/>
        <v>QUE</v>
      </c>
    </row>
    <row r="458" spans="1:25" x14ac:dyDescent="0.3">
      <c r="A458" t="s">
        <v>1602</v>
      </c>
      <c r="B458" s="4" t="s">
        <v>1121</v>
      </c>
      <c r="C458" s="4">
        <v>0</v>
      </c>
      <c r="D458" s="4">
        <v>3</v>
      </c>
      <c r="E458" s="4" t="s">
        <v>33</v>
      </c>
      <c r="F458" s="4">
        <v>0</v>
      </c>
      <c r="G458" s="4">
        <v>3</v>
      </c>
      <c r="H458" s="4">
        <v>0</v>
      </c>
      <c r="I458" s="4">
        <v>2</v>
      </c>
      <c r="J458" s="4">
        <v>0</v>
      </c>
      <c r="K458" s="4">
        <v>0</v>
      </c>
      <c r="L458" s="4">
        <v>1</v>
      </c>
      <c r="M458">
        <f t="shared" si="65"/>
        <v>0.66666666666666663</v>
      </c>
      <c r="N458">
        <f t="shared" si="66"/>
        <v>0</v>
      </c>
      <c r="O458">
        <f t="shared" si="67"/>
        <v>0</v>
      </c>
      <c r="P458">
        <f t="shared" si="68"/>
        <v>0</v>
      </c>
      <c r="Q458" t="e">
        <f t="shared" si="69"/>
        <v>#DIV/0!</v>
      </c>
      <c r="R458">
        <f t="shared" si="70"/>
        <v>2.6666666666666665</v>
      </c>
      <c r="U458" t="str">
        <f t="shared" si="71"/>
        <v/>
      </c>
      <c r="X458">
        <f t="shared" ref="X458:X521" si="72">IF(A458="","",IF(ISNUMBER(LEFT(U458,2)/1),LEFT(U458,2)/1,X457))</f>
        <v>35</v>
      </c>
      <c r="Y458" t="str">
        <f t="shared" si="64"/>
        <v>EV</v>
      </c>
    </row>
    <row r="459" spans="1:25" x14ac:dyDescent="0.3">
      <c r="A459">
        <v>35</v>
      </c>
      <c r="B459" s="4" t="s">
        <v>1135</v>
      </c>
      <c r="C459" s="4">
        <v>12426</v>
      </c>
      <c r="D459" s="4">
        <v>6961</v>
      </c>
      <c r="E459" s="6">
        <v>0.56020000000000003</v>
      </c>
      <c r="F459" s="4">
        <v>12426</v>
      </c>
      <c r="G459" s="4">
        <v>6932</v>
      </c>
      <c r="H459" s="4">
        <v>165</v>
      </c>
      <c r="I459" s="4">
        <v>2830</v>
      </c>
      <c r="J459" s="4">
        <v>3804</v>
      </c>
      <c r="K459" s="4">
        <v>71</v>
      </c>
      <c r="L459" s="4">
        <v>62</v>
      </c>
      <c r="M459">
        <f t="shared" si="65"/>
        <v>0.40825158684362378</v>
      </c>
      <c r="N459">
        <f t="shared" si="66"/>
        <v>0.54875937680323139</v>
      </c>
      <c r="O459">
        <f t="shared" si="67"/>
        <v>1.0242354298903635E-2</v>
      </c>
      <c r="P459">
        <f t="shared" si="68"/>
        <v>2.3802654356607039E-2</v>
      </c>
      <c r="Q459">
        <f t="shared" si="69"/>
        <v>0.37575757575757573</v>
      </c>
      <c r="R459">
        <f t="shared" si="70"/>
        <v>0.54875937680323139</v>
      </c>
      <c r="U459">
        <f t="shared" si="71"/>
        <v>35</v>
      </c>
      <c r="X459">
        <f t="shared" si="72"/>
        <v>35</v>
      </c>
      <c r="Y459" t="str">
        <f t="shared" si="64"/>
        <v>TOT</v>
      </c>
    </row>
    <row r="460" spans="1:25" x14ac:dyDescent="0.3">
      <c r="B460" s="4"/>
      <c r="M460" t="str">
        <f t="shared" si="65"/>
        <v/>
      </c>
      <c r="N460" t="str">
        <f t="shared" si="66"/>
        <v/>
      </c>
      <c r="O460" t="str">
        <f t="shared" si="67"/>
        <v/>
      </c>
      <c r="P460" t="str">
        <f t="shared" si="68"/>
        <v/>
      </c>
      <c r="Q460" t="str">
        <f t="shared" si="69"/>
        <v/>
      </c>
      <c r="R460" t="str">
        <f t="shared" si="70"/>
        <v/>
      </c>
      <c r="U460" t="str">
        <f t="shared" si="71"/>
        <v/>
      </c>
      <c r="X460" t="str">
        <f t="shared" si="72"/>
        <v/>
      </c>
      <c r="Y460" t="str">
        <f t="shared" si="64"/>
        <v/>
      </c>
    </row>
    <row r="461" spans="1:25" x14ac:dyDescent="0.3">
      <c r="A461" t="s">
        <v>1227</v>
      </c>
      <c r="B461" s="4" t="s">
        <v>1195</v>
      </c>
      <c r="C461" s="4">
        <v>314</v>
      </c>
      <c r="D461" s="4">
        <v>113</v>
      </c>
      <c r="E461" s="6">
        <v>0.3599</v>
      </c>
      <c r="F461" s="4">
        <v>314</v>
      </c>
      <c r="G461" s="4">
        <v>112</v>
      </c>
      <c r="H461" s="4">
        <v>1</v>
      </c>
      <c r="I461" s="4">
        <v>87</v>
      </c>
      <c r="J461" s="4">
        <v>22</v>
      </c>
      <c r="K461" s="4">
        <v>1</v>
      </c>
      <c r="L461" s="4">
        <v>1</v>
      </c>
      <c r="M461">
        <f t="shared" si="65"/>
        <v>0.7767857142857143</v>
      </c>
      <c r="N461">
        <f t="shared" si="66"/>
        <v>0.19642857142857142</v>
      </c>
      <c r="O461">
        <f t="shared" si="67"/>
        <v>8.9285714285714281E-3</v>
      </c>
      <c r="P461">
        <f t="shared" si="68"/>
        <v>8.9285714285714281E-3</v>
      </c>
      <c r="Q461">
        <f t="shared" si="69"/>
        <v>1</v>
      </c>
      <c r="R461">
        <f t="shared" si="70"/>
        <v>2.7767857142857144</v>
      </c>
      <c r="U461" t="str">
        <f t="shared" si="71"/>
        <v>36-002</v>
      </c>
      <c r="V461" t="s">
        <v>1667</v>
      </c>
      <c r="X461">
        <f t="shared" si="72"/>
        <v>36</v>
      </c>
      <c r="Y461" t="str">
        <f t="shared" si="64"/>
        <v>ED</v>
      </c>
    </row>
    <row r="462" spans="1:25" x14ac:dyDescent="0.3">
      <c r="A462" t="s">
        <v>1228</v>
      </c>
      <c r="B462" s="4" t="s">
        <v>1196</v>
      </c>
      <c r="C462" s="4">
        <v>174</v>
      </c>
      <c r="D462" s="4">
        <v>91</v>
      </c>
      <c r="E462" s="6">
        <v>0.52300000000000002</v>
      </c>
      <c r="F462" s="4">
        <v>174</v>
      </c>
      <c r="G462" s="4">
        <v>91</v>
      </c>
      <c r="H462" s="4">
        <v>7</v>
      </c>
      <c r="I462" s="4">
        <v>59</v>
      </c>
      <c r="J462" s="4">
        <v>20</v>
      </c>
      <c r="K462" s="4">
        <v>4</v>
      </c>
      <c r="L462" s="4">
        <v>1</v>
      </c>
      <c r="M462">
        <f t="shared" si="65"/>
        <v>0.64835164835164838</v>
      </c>
      <c r="N462">
        <f t="shared" si="66"/>
        <v>0.21978021978021978</v>
      </c>
      <c r="O462">
        <f t="shared" si="67"/>
        <v>4.3956043956043959E-2</v>
      </c>
      <c r="P462">
        <f t="shared" si="68"/>
        <v>7.6923076923076927E-2</v>
      </c>
      <c r="Q462">
        <f t="shared" si="69"/>
        <v>0.14285714285714285</v>
      </c>
      <c r="R462">
        <f t="shared" si="70"/>
        <v>2.6483516483516483</v>
      </c>
      <c r="U462" t="str">
        <f t="shared" si="71"/>
        <v>36-004</v>
      </c>
      <c r="V462" t="s">
        <v>1667</v>
      </c>
      <c r="X462">
        <f t="shared" si="72"/>
        <v>36</v>
      </c>
      <c r="Y462" t="str">
        <f t="shared" ref="Y462:Y525" si="73">IF(A462="","",IF(RIGHT(B462,5)="Total","TOT",IF(ISNUMBER(LEFT(A462,2)/1),"ED",IF(A462="Absentee","ABS",IF(A462="Question","QUE",IF(A462="Early","EV","ERR"))))))</f>
        <v>ED</v>
      </c>
    </row>
    <row r="463" spans="1:25" x14ac:dyDescent="0.3">
      <c r="A463" t="s">
        <v>1229</v>
      </c>
      <c r="B463" s="4" t="s">
        <v>1197</v>
      </c>
      <c r="C463" s="4">
        <v>143</v>
      </c>
      <c r="D463" s="4">
        <v>48</v>
      </c>
      <c r="E463" s="6">
        <v>0.3357</v>
      </c>
      <c r="F463" s="4">
        <v>143</v>
      </c>
      <c r="G463" s="4">
        <v>48</v>
      </c>
      <c r="H463" s="4">
        <v>1</v>
      </c>
      <c r="I463" s="4">
        <v>31</v>
      </c>
      <c r="J463" s="4">
        <v>14</v>
      </c>
      <c r="K463" s="4">
        <v>1</v>
      </c>
      <c r="L463" s="4">
        <v>1</v>
      </c>
      <c r="M463">
        <f t="shared" si="65"/>
        <v>0.64583333333333337</v>
      </c>
      <c r="N463">
        <f t="shared" si="66"/>
        <v>0.29166666666666669</v>
      </c>
      <c r="O463">
        <f t="shared" si="67"/>
        <v>2.0833333333333332E-2</v>
      </c>
      <c r="P463">
        <f t="shared" si="68"/>
        <v>2.0833333333333332E-2</v>
      </c>
      <c r="Q463">
        <f t="shared" si="69"/>
        <v>1</v>
      </c>
      <c r="R463">
        <f t="shared" si="70"/>
        <v>2.6458333333333335</v>
      </c>
      <c r="U463" t="str">
        <f t="shared" si="71"/>
        <v>36-006</v>
      </c>
      <c r="V463" t="s">
        <v>1655</v>
      </c>
      <c r="X463">
        <f t="shared" si="72"/>
        <v>36</v>
      </c>
      <c r="Y463" t="str">
        <f t="shared" si="73"/>
        <v>ED</v>
      </c>
    </row>
    <row r="464" spans="1:25" x14ac:dyDescent="0.3">
      <c r="A464" t="s">
        <v>1230</v>
      </c>
      <c r="B464" s="4" t="s">
        <v>1198</v>
      </c>
      <c r="C464" s="4">
        <v>342</v>
      </c>
      <c r="D464" s="4">
        <v>139</v>
      </c>
      <c r="E464" s="6">
        <v>0.40639999999999998</v>
      </c>
      <c r="F464" s="4">
        <v>342</v>
      </c>
      <c r="G464" s="4">
        <v>137</v>
      </c>
      <c r="H464" s="4">
        <v>1</v>
      </c>
      <c r="I464" s="4">
        <v>94</v>
      </c>
      <c r="J464" s="4">
        <v>42</v>
      </c>
      <c r="K464" s="4">
        <v>0</v>
      </c>
      <c r="L464" s="4">
        <v>0</v>
      </c>
      <c r="M464">
        <f t="shared" si="65"/>
        <v>0.68613138686131392</v>
      </c>
      <c r="N464">
        <f t="shared" si="66"/>
        <v>0.30656934306569344</v>
      </c>
      <c r="O464">
        <f t="shared" si="67"/>
        <v>0</v>
      </c>
      <c r="P464">
        <f t="shared" si="68"/>
        <v>7.2992700729927005E-3</v>
      </c>
      <c r="Q464">
        <f t="shared" si="69"/>
        <v>0</v>
      </c>
      <c r="R464">
        <f t="shared" si="70"/>
        <v>2.6861313868613141</v>
      </c>
      <c r="U464" t="str">
        <f t="shared" si="71"/>
        <v>36-008</v>
      </c>
      <c r="V464" t="s">
        <v>1667</v>
      </c>
      <c r="X464">
        <f t="shared" si="72"/>
        <v>36</v>
      </c>
      <c r="Y464" t="str">
        <f t="shared" si="73"/>
        <v>ED</v>
      </c>
    </row>
    <row r="465" spans="1:25" x14ac:dyDescent="0.3">
      <c r="A465" t="s">
        <v>1231</v>
      </c>
      <c r="B465" s="4" t="s">
        <v>1199</v>
      </c>
      <c r="C465" s="4">
        <v>60</v>
      </c>
      <c r="D465" s="4">
        <v>22</v>
      </c>
      <c r="E465" s="6">
        <v>0.36670000000000003</v>
      </c>
      <c r="F465" s="4">
        <v>60</v>
      </c>
      <c r="G465" s="4">
        <v>22</v>
      </c>
      <c r="H465" s="4">
        <v>0</v>
      </c>
      <c r="I465" s="4">
        <v>10</v>
      </c>
      <c r="J465" s="4">
        <v>11</v>
      </c>
      <c r="K465" s="4">
        <v>1</v>
      </c>
      <c r="L465" s="4">
        <v>0</v>
      </c>
      <c r="M465">
        <f t="shared" si="65"/>
        <v>0.45454545454545453</v>
      </c>
      <c r="N465">
        <f t="shared" si="66"/>
        <v>0.5</v>
      </c>
      <c r="O465">
        <f t="shared" si="67"/>
        <v>4.5454545454545456E-2</v>
      </c>
      <c r="P465">
        <f t="shared" si="68"/>
        <v>0</v>
      </c>
      <c r="Q465" t="e">
        <f t="shared" si="69"/>
        <v>#DIV/0!</v>
      </c>
      <c r="R465">
        <f t="shared" si="70"/>
        <v>0.5</v>
      </c>
      <c r="U465" t="str">
        <f t="shared" si="71"/>
        <v>36-010</v>
      </c>
      <c r="V465" t="s">
        <v>1703</v>
      </c>
      <c r="X465">
        <f t="shared" si="72"/>
        <v>36</v>
      </c>
      <c r="Y465" t="str">
        <f t="shared" si="73"/>
        <v>ED</v>
      </c>
    </row>
    <row r="466" spans="1:25" x14ac:dyDescent="0.3">
      <c r="A466" t="s">
        <v>1232</v>
      </c>
      <c r="B466" s="4" t="s">
        <v>1200</v>
      </c>
      <c r="C466" s="4">
        <v>133</v>
      </c>
      <c r="D466" s="4">
        <v>52</v>
      </c>
      <c r="E466" s="6">
        <v>0.39100000000000001</v>
      </c>
      <c r="F466" s="4">
        <v>133</v>
      </c>
      <c r="G466" s="4">
        <v>51</v>
      </c>
      <c r="H466" s="4">
        <v>3</v>
      </c>
      <c r="I466" s="4">
        <v>37</v>
      </c>
      <c r="J466" s="4">
        <v>9</v>
      </c>
      <c r="K466" s="4">
        <v>2</v>
      </c>
      <c r="L466" s="4">
        <v>0</v>
      </c>
      <c r="M466">
        <f t="shared" si="65"/>
        <v>0.72549019607843135</v>
      </c>
      <c r="N466">
        <f t="shared" si="66"/>
        <v>0.17647058823529413</v>
      </c>
      <c r="O466">
        <f t="shared" si="67"/>
        <v>3.9215686274509803E-2</v>
      </c>
      <c r="P466">
        <f t="shared" si="68"/>
        <v>5.8823529411764705E-2</v>
      </c>
      <c r="Q466">
        <f t="shared" si="69"/>
        <v>0</v>
      </c>
      <c r="R466">
        <f t="shared" si="70"/>
        <v>2.7254901960784315</v>
      </c>
      <c r="U466" t="str">
        <f t="shared" si="71"/>
        <v>36-012</v>
      </c>
      <c r="V466" t="s">
        <v>1667</v>
      </c>
      <c r="X466">
        <f t="shared" si="72"/>
        <v>36</v>
      </c>
      <c r="Y466" t="str">
        <f t="shared" si="73"/>
        <v>ED</v>
      </c>
    </row>
    <row r="467" spans="1:25" x14ac:dyDescent="0.3">
      <c r="A467" t="s">
        <v>1233</v>
      </c>
      <c r="B467" s="4" t="s">
        <v>1144</v>
      </c>
      <c r="C467" s="4">
        <v>239</v>
      </c>
      <c r="D467" s="4">
        <v>103</v>
      </c>
      <c r="E467" s="6">
        <v>0.43099999999999999</v>
      </c>
      <c r="F467" s="4">
        <v>239</v>
      </c>
      <c r="G467" s="4">
        <v>97</v>
      </c>
      <c r="H467" s="4">
        <v>3</v>
      </c>
      <c r="I467" s="4">
        <v>88</v>
      </c>
      <c r="J467" s="4">
        <v>5</v>
      </c>
      <c r="K467" s="4">
        <v>1</v>
      </c>
      <c r="L467" s="4">
        <v>0</v>
      </c>
      <c r="M467">
        <f t="shared" si="65"/>
        <v>0.90721649484536082</v>
      </c>
      <c r="N467">
        <f t="shared" si="66"/>
        <v>5.1546391752577317E-2</v>
      </c>
      <c r="O467">
        <f t="shared" si="67"/>
        <v>1.0309278350515464E-2</v>
      </c>
      <c r="P467">
        <f t="shared" si="68"/>
        <v>3.0927835051546393E-2</v>
      </c>
      <c r="Q467">
        <f t="shared" si="69"/>
        <v>0</v>
      </c>
      <c r="R467">
        <f t="shared" si="70"/>
        <v>2.9072164948453607</v>
      </c>
      <c r="U467" t="str">
        <f t="shared" si="71"/>
        <v>36-014</v>
      </c>
      <c r="V467" t="s">
        <v>1667</v>
      </c>
      <c r="X467">
        <f t="shared" si="72"/>
        <v>36</v>
      </c>
      <c r="Y467" t="str">
        <f t="shared" si="73"/>
        <v>ED</v>
      </c>
    </row>
    <row r="468" spans="1:25" x14ac:dyDescent="0.3">
      <c r="A468" t="s">
        <v>1234</v>
      </c>
      <c r="B468" s="4" t="s">
        <v>1145</v>
      </c>
      <c r="C468" s="4">
        <v>64</v>
      </c>
      <c r="D468" s="4">
        <v>23</v>
      </c>
      <c r="E468" s="6">
        <v>0.3594</v>
      </c>
      <c r="F468" s="4">
        <v>64</v>
      </c>
      <c r="G468" s="4">
        <v>23</v>
      </c>
      <c r="H468" s="4">
        <v>0</v>
      </c>
      <c r="I468" s="4">
        <v>15</v>
      </c>
      <c r="J468" s="4">
        <v>8</v>
      </c>
      <c r="K468" s="4">
        <v>0</v>
      </c>
      <c r="L468" s="4">
        <v>0</v>
      </c>
      <c r="M468">
        <f t="shared" si="65"/>
        <v>0.65217391304347827</v>
      </c>
      <c r="N468">
        <f t="shared" si="66"/>
        <v>0.34782608695652173</v>
      </c>
      <c r="O468">
        <f t="shared" si="67"/>
        <v>0</v>
      </c>
      <c r="P468">
        <f t="shared" si="68"/>
        <v>0</v>
      </c>
      <c r="Q468" t="e">
        <f t="shared" si="69"/>
        <v>#DIV/0!</v>
      </c>
      <c r="R468">
        <f t="shared" si="70"/>
        <v>2.6521739130434785</v>
      </c>
      <c r="U468" t="str">
        <f t="shared" si="71"/>
        <v>36-016</v>
      </c>
      <c r="V468" t="s">
        <v>1667</v>
      </c>
      <c r="X468">
        <f t="shared" si="72"/>
        <v>36</v>
      </c>
      <c r="Y468" t="str">
        <f t="shared" si="73"/>
        <v>ED</v>
      </c>
    </row>
    <row r="469" spans="1:25" x14ac:dyDescent="0.3">
      <c r="A469" t="s">
        <v>1235</v>
      </c>
      <c r="B469" s="4" t="s">
        <v>1201</v>
      </c>
      <c r="C469" s="4">
        <v>70</v>
      </c>
      <c r="D469" s="4">
        <v>32</v>
      </c>
      <c r="E469" s="6">
        <v>0.45710000000000001</v>
      </c>
      <c r="F469" s="4">
        <v>70</v>
      </c>
      <c r="G469" s="4">
        <v>32</v>
      </c>
      <c r="H469" s="4">
        <v>0</v>
      </c>
      <c r="I469" s="4">
        <v>26</v>
      </c>
      <c r="J469" s="4">
        <v>4</v>
      </c>
      <c r="K469" s="4">
        <v>0</v>
      </c>
      <c r="L469" s="4">
        <v>2</v>
      </c>
      <c r="M469">
        <f t="shared" si="65"/>
        <v>0.8125</v>
      </c>
      <c r="N469">
        <f t="shared" si="66"/>
        <v>0.125</v>
      </c>
      <c r="O469">
        <f t="shared" si="67"/>
        <v>0</v>
      </c>
      <c r="P469">
        <f t="shared" si="68"/>
        <v>0</v>
      </c>
      <c r="Q469" t="e">
        <f t="shared" si="69"/>
        <v>#DIV/0!</v>
      </c>
      <c r="R469">
        <f t="shared" si="70"/>
        <v>2.8125</v>
      </c>
      <c r="U469" t="str">
        <f t="shared" si="71"/>
        <v>36-018</v>
      </c>
      <c r="V469" t="s">
        <v>1667</v>
      </c>
      <c r="X469">
        <f t="shared" si="72"/>
        <v>36</v>
      </c>
      <c r="Y469" t="str">
        <f t="shared" si="73"/>
        <v>ED</v>
      </c>
    </row>
    <row r="470" spans="1:25" x14ac:dyDescent="0.3">
      <c r="A470" t="s">
        <v>1236</v>
      </c>
      <c r="B470" s="4" t="s">
        <v>1202</v>
      </c>
      <c r="C470" s="4">
        <v>1550</v>
      </c>
      <c r="D470" s="4">
        <v>701</v>
      </c>
      <c r="E470" s="6">
        <v>0.45229999999999998</v>
      </c>
      <c r="F470" s="4">
        <v>1550</v>
      </c>
      <c r="G470" s="4">
        <v>696</v>
      </c>
      <c r="H470" s="4">
        <v>20</v>
      </c>
      <c r="I470" s="4">
        <v>424</v>
      </c>
      <c r="J470" s="4">
        <v>239</v>
      </c>
      <c r="K470" s="4">
        <v>11</v>
      </c>
      <c r="L470" s="4">
        <v>2</v>
      </c>
      <c r="M470">
        <f t="shared" si="65"/>
        <v>0.60919540229885061</v>
      </c>
      <c r="N470">
        <f t="shared" si="66"/>
        <v>0.34339080459770116</v>
      </c>
      <c r="O470">
        <f t="shared" si="67"/>
        <v>1.5804597701149427E-2</v>
      </c>
      <c r="P470">
        <f t="shared" si="68"/>
        <v>2.8735632183908046E-2</v>
      </c>
      <c r="Q470">
        <f t="shared" si="69"/>
        <v>0.1</v>
      </c>
      <c r="R470">
        <f t="shared" si="70"/>
        <v>2.6091954022988508</v>
      </c>
      <c r="U470" t="str">
        <f t="shared" si="71"/>
        <v>36-020</v>
      </c>
      <c r="V470" t="s">
        <v>1655</v>
      </c>
      <c r="X470">
        <f t="shared" si="72"/>
        <v>36</v>
      </c>
      <c r="Y470" t="str">
        <f t="shared" si="73"/>
        <v>ED</v>
      </c>
    </row>
    <row r="471" spans="1:25" x14ac:dyDescent="0.3">
      <c r="A471" t="s">
        <v>1237</v>
      </c>
      <c r="B471" s="4" t="s">
        <v>1203</v>
      </c>
      <c r="C471" s="4">
        <v>79</v>
      </c>
      <c r="D471" s="4">
        <v>36</v>
      </c>
      <c r="E471" s="6">
        <v>0.45569999999999999</v>
      </c>
      <c r="F471" s="4">
        <v>79</v>
      </c>
      <c r="G471" s="4">
        <v>36</v>
      </c>
      <c r="H471" s="4">
        <v>0</v>
      </c>
      <c r="I471" s="4">
        <v>23</v>
      </c>
      <c r="J471" s="4">
        <v>12</v>
      </c>
      <c r="K471" s="4">
        <v>0</v>
      </c>
      <c r="L471" s="4">
        <v>1</v>
      </c>
      <c r="M471">
        <f t="shared" si="65"/>
        <v>0.63888888888888884</v>
      </c>
      <c r="N471">
        <f t="shared" si="66"/>
        <v>0.33333333333333331</v>
      </c>
      <c r="O471">
        <f t="shared" si="67"/>
        <v>0</v>
      </c>
      <c r="P471">
        <f t="shared" si="68"/>
        <v>0</v>
      </c>
      <c r="Q471" t="e">
        <f t="shared" si="69"/>
        <v>#DIV/0!</v>
      </c>
      <c r="R471">
        <f t="shared" si="70"/>
        <v>2.6388888888888888</v>
      </c>
      <c r="U471" t="str">
        <f t="shared" si="71"/>
        <v>36-022</v>
      </c>
      <c r="V471" t="s">
        <v>1655</v>
      </c>
      <c r="X471">
        <f t="shared" si="72"/>
        <v>36</v>
      </c>
      <c r="Y471" t="str">
        <f t="shared" si="73"/>
        <v>ED</v>
      </c>
    </row>
    <row r="472" spans="1:25" x14ac:dyDescent="0.3">
      <c r="A472" t="s">
        <v>1238</v>
      </c>
      <c r="B472" s="4" t="s">
        <v>1150</v>
      </c>
      <c r="C472" s="4">
        <v>129</v>
      </c>
      <c r="D472" s="4">
        <v>53</v>
      </c>
      <c r="E472" s="6">
        <v>0.41089999999999999</v>
      </c>
      <c r="F472" s="4">
        <v>129</v>
      </c>
      <c r="G472" s="4">
        <v>53</v>
      </c>
      <c r="H472" s="4">
        <v>0</v>
      </c>
      <c r="I472" s="4">
        <v>50</v>
      </c>
      <c r="J472" s="4">
        <v>3</v>
      </c>
      <c r="K472" s="4">
        <v>0</v>
      </c>
      <c r="L472" s="4">
        <v>0</v>
      </c>
      <c r="M472">
        <f t="shared" si="65"/>
        <v>0.94339622641509435</v>
      </c>
      <c r="N472">
        <f t="shared" si="66"/>
        <v>5.6603773584905662E-2</v>
      </c>
      <c r="O472">
        <f t="shared" si="67"/>
        <v>0</v>
      </c>
      <c r="P472">
        <f t="shared" si="68"/>
        <v>0</v>
      </c>
      <c r="Q472" t="e">
        <f t="shared" si="69"/>
        <v>#DIV/0!</v>
      </c>
      <c r="R472">
        <f t="shared" si="70"/>
        <v>2.9433962264150946</v>
      </c>
      <c r="U472" t="str">
        <f t="shared" si="71"/>
        <v>36-024</v>
      </c>
      <c r="V472" t="s">
        <v>1703</v>
      </c>
      <c r="X472">
        <f t="shared" si="72"/>
        <v>36</v>
      </c>
      <c r="Y472" t="str">
        <f t="shared" si="73"/>
        <v>ED</v>
      </c>
    </row>
    <row r="473" spans="1:25" x14ac:dyDescent="0.3">
      <c r="A473" t="s">
        <v>1239</v>
      </c>
      <c r="B473" s="4" t="s">
        <v>1204</v>
      </c>
      <c r="C473" s="4">
        <v>250</v>
      </c>
      <c r="D473" s="4">
        <v>76</v>
      </c>
      <c r="E473" s="6">
        <v>0.30399999999999999</v>
      </c>
      <c r="F473" s="4">
        <v>250</v>
      </c>
      <c r="G473" s="4">
        <v>76</v>
      </c>
      <c r="H473" s="4">
        <v>1</v>
      </c>
      <c r="I473" s="4">
        <v>68</v>
      </c>
      <c r="J473" s="4">
        <v>7</v>
      </c>
      <c r="K473" s="4">
        <v>0</v>
      </c>
      <c r="L473" s="4">
        <v>0</v>
      </c>
      <c r="M473">
        <f t="shared" si="65"/>
        <v>0.89473684210526316</v>
      </c>
      <c r="N473">
        <f t="shared" si="66"/>
        <v>9.2105263157894732E-2</v>
      </c>
      <c r="O473">
        <f t="shared" si="67"/>
        <v>0</v>
      </c>
      <c r="P473">
        <f t="shared" si="68"/>
        <v>1.3157894736842105E-2</v>
      </c>
      <c r="Q473">
        <f t="shared" si="69"/>
        <v>0</v>
      </c>
      <c r="R473">
        <f t="shared" si="70"/>
        <v>2.8947368421052633</v>
      </c>
      <c r="U473" t="str">
        <f t="shared" si="71"/>
        <v>36-026</v>
      </c>
      <c r="V473" t="s">
        <v>1667</v>
      </c>
      <c r="X473">
        <f t="shared" si="72"/>
        <v>36</v>
      </c>
      <c r="Y473" t="str">
        <f t="shared" si="73"/>
        <v>ED</v>
      </c>
    </row>
    <row r="474" spans="1:25" x14ac:dyDescent="0.3">
      <c r="A474" t="s">
        <v>1240</v>
      </c>
      <c r="B474" s="4" t="s">
        <v>1205</v>
      </c>
      <c r="C474" s="4">
        <v>399</v>
      </c>
      <c r="D474" s="4">
        <v>157</v>
      </c>
      <c r="E474" s="6">
        <v>0.39350000000000002</v>
      </c>
      <c r="F474" s="4">
        <v>399</v>
      </c>
      <c r="G474" s="4">
        <v>157</v>
      </c>
      <c r="H474" s="4">
        <v>8</v>
      </c>
      <c r="I474" s="4">
        <v>47</v>
      </c>
      <c r="J474" s="4">
        <v>96</v>
      </c>
      <c r="K474" s="4">
        <v>5</v>
      </c>
      <c r="L474" s="4">
        <v>1</v>
      </c>
      <c r="M474">
        <f t="shared" si="65"/>
        <v>0.29936305732484075</v>
      </c>
      <c r="N474">
        <f t="shared" si="66"/>
        <v>0.61146496815286622</v>
      </c>
      <c r="O474">
        <f t="shared" si="67"/>
        <v>3.1847133757961783E-2</v>
      </c>
      <c r="P474">
        <f t="shared" si="68"/>
        <v>5.0955414012738856E-2</v>
      </c>
      <c r="Q474">
        <f t="shared" si="69"/>
        <v>0.125</v>
      </c>
      <c r="R474">
        <f t="shared" si="70"/>
        <v>0.61146496815286622</v>
      </c>
      <c r="U474" t="str">
        <f t="shared" si="71"/>
        <v>36-028</v>
      </c>
      <c r="V474" t="s">
        <v>1673</v>
      </c>
      <c r="X474">
        <f t="shared" si="72"/>
        <v>36</v>
      </c>
      <c r="Y474" t="str">
        <f t="shared" si="73"/>
        <v>ED</v>
      </c>
    </row>
    <row r="475" spans="1:25" x14ac:dyDescent="0.3">
      <c r="A475" t="s">
        <v>1241</v>
      </c>
      <c r="B475" s="4" t="s">
        <v>1206</v>
      </c>
      <c r="C475" s="4">
        <v>334</v>
      </c>
      <c r="D475" s="4">
        <v>123</v>
      </c>
      <c r="E475" s="6">
        <v>0.36830000000000002</v>
      </c>
      <c r="F475" s="4">
        <v>334</v>
      </c>
      <c r="G475" s="4">
        <v>123</v>
      </c>
      <c r="H475" s="4">
        <v>3</v>
      </c>
      <c r="I475" s="4">
        <v>104</v>
      </c>
      <c r="J475" s="4">
        <v>11</v>
      </c>
      <c r="K475" s="4">
        <v>5</v>
      </c>
      <c r="L475" s="4">
        <v>0</v>
      </c>
      <c r="M475">
        <f t="shared" si="65"/>
        <v>0.84552845528455289</v>
      </c>
      <c r="N475">
        <f t="shared" si="66"/>
        <v>8.943089430894309E-2</v>
      </c>
      <c r="O475">
        <f t="shared" si="67"/>
        <v>4.065040650406504E-2</v>
      </c>
      <c r="P475">
        <f t="shared" si="68"/>
        <v>2.4390243902439025E-2</v>
      </c>
      <c r="Q475">
        <f t="shared" si="69"/>
        <v>0</v>
      </c>
      <c r="R475">
        <f t="shared" si="70"/>
        <v>2.845528455284553</v>
      </c>
      <c r="U475" t="str">
        <f t="shared" si="71"/>
        <v>36-030</v>
      </c>
      <c r="V475" t="s">
        <v>1667</v>
      </c>
      <c r="X475">
        <f t="shared" si="72"/>
        <v>36</v>
      </c>
      <c r="Y475" t="str">
        <f t="shared" si="73"/>
        <v>ED</v>
      </c>
    </row>
    <row r="476" spans="1:25" x14ac:dyDescent="0.3">
      <c r="A476" t="s">
        <v>1242</v>
      </c>
      <c r="B476" s="4" t="s">
        <v>1207</v>
      </c>
      <c r="C476" s="4">
        <v>111</v>
      </c>
      <c r="D476" s="4">
        <v>51</v>
      </c>
      <c r="E476" s="6">
        <v>0.45950000000000002</v>
      </c>
      <c r="F476" s="4">
        <v>111</v>
      </c>
      <c r="G476" s="4">
        <v>51</v>
      </c>
      <c r="H476" s="4">
        <v>1</v>
      </c>
      <c r="I476" s="4">
        <v>34</v>
      </c>
      <c r="J476" s="4">
        <v>16</v>
      </c>
      <c r="K476" s="4">
        <v>0</v>
      </c>
      <c r="L476" s="4">
        <v>0</v>
      </c>
      <c r="M476">
        <f t="shared" si="65"/>
        <v>0.66666666666666663</v>
      </c>
      <c r="N476">
        <f t="shared" si="66"/>
        <v>0.31372549019607843</v>
      </c>
      <c r="O476">
        <f t="shared" si="67"/>
        <v>0</v>
      </c>
      <c r="P476">
        <f t="shared" si="68"/>
        <v>1.9607843137254902E-2</v>
      </c>
      <c r="Q476">
        <f t="shared" si="69"/>
        <v>0</v>
      </c>
      <c r="R476">
        <f t="shared" si="70"/>
        <v>2.6666666666666665</v>
      </c>
      <c r="U476" t="str">
        <f t="shared" si="71"/>
        <v>36-032</v>
      </c>
      <c r="V476" t="s">
        <v>1655</v>
      </c>
      <c r="X476">
        <f t="shared" si="72"/>
        <v>36</v>
      </c>
      <c r="Y476" t="str">
        <f t="shared" si="73"/>
        <v>ED</v>
      </c>
    </row>
    <row r="477" spans="1:25" x14ac:dyDescent="0.3">
      <c r="A477" t="s">
        <v>1243</v>
      </c>
      <c r="B477" s="4" t="s">
        <v>1155</v>
      </c>
      <c r="C477" s="4">
        <v>233</v>
      </c>
      <c r="D477" s="4">
        <v>102</v>
      </c>
      <c r="E477" s="6">
        <v>0.43780000000000002</v>
      </c>
      <c r="F477" s="4">
        <v>233</v>
      </c>
      <c r="G477" s="4">
        <v>100</v>
      </c>
      <c r="H477" s="4">
        <v>1</v>
      </c>
      <c r="I477" s="4">
        <v>79</v>
      </c>
      <c r="J477" s="4">
        <v>17</v>
      </c>
      <c r="K477" s="4">
        <v>3</v>
      </c>
      <c r="L477" s="4">
        <v>0</v>
      </c>
      <c r="M477">
        <f t="shared" si="65"/>
        <v>0.79</v>
      </c>
      <c r="N477">
        <f t="shared" si="66"/>
        <v>0.17</v>
      </c>
      <c r="O477">
        <f t="shared" si="67"/>
        <v>0.03</v>
      </c>
      <c r="P477">
        <f t="shared" si="68"/>
        <v>0.01</v>
      </c>
      <c r="Q477">
        <f t="shared" si="69"/>
        <v>0</v>
      </c>
      <c r="R477">
        <f t="shared" si="70"/>
        <v>2.79</v>
      </c>
      <c r="U477" t="str">
        <f t="shared" si="71"/>
        <v>36-034</v>
      </c>
      <c r="V477" t="s">
        <v>1667</v>
      </c>
      <c r="X477">
        <f t="shared" si="72"/>
        <v>36</v>
      </c>
      <c r="Y477" t="str">
        <f t="shared" si="73"/>
        <v>ED</v>
      </c>
    </row>
    <row r="478" spans="1:25" x14ac:dyDescent="0.3">
      <c r="A478" t="s">
        <v>1244</v>
      </c>
      <c r="B478" s="4" t="s">
        <v>1208</v>
      </c>
      <c r="C478" s="4">
        <v>356</v>
      </c>
      <c r="D478" s="4">
        <v>145</v>
      </c>
      <c r="E478" s="6">
        <v>0.4073</v>
      </c>
      <c r="F478" s="4">
        <v>356</v>
      </c>
      <c r="G478" s="4">
        <v>145</v>
      </c>
      <c r="H478" s="4">
        <v>4</v>
      </c>
      <c r="I478" s="4">
        <v>122</v>
      </c>
      <c r="J478" s="4">
        <v>16</v>
      </c>
      <c r="K478" s="4">
        <v>3</v>
      </c>
      <c r="L478" s="4">
        <v>0</v>
      </c>
      <c r="M478">
        <f t="shared" si="65"/>
        <v>0.8413793103448276</v>
      </c>
      <c r="N478">
        <f t="shared" si="66"/>
        <v>0.1103448275862069</v>
      </c>
      <c r="O478">
        <f t="shared" si="67"/>
        <v>2.0689655172413793E-2</v>
      </c>
      <c r="P478">
        <f t="shared" si="68"/>
        <v>2.7586206896551724E-2</v>
      </c>
      <c r="Q478">
        <f t="shared" si="69"/>
        <v>0</v>
      </c>
      <c r="R478">
        <f t="shared" si="70"/>
        <v>2.8413793103448275</v>
      </c>
      <c r="U478" t="str">
        <f t="shared" si="71"/>
        <v>36-036</v>
      </c>
      <c r="V478" t="s">
        <v>1667</v>
      </c>
      <c r="X478">
        <f t="shared" si="72"/>
        <v>36</v>
      </c>
      <c r="Y478" t="str">
        <f t="shared" si="73"/>
        <v>ED</v>
      </c>
    </row>
    <row r="479" spans="1:25" x14ac:dyDescent="0.3">
      <c r="A479" t="s">
        <v>1245</v>
      </c>
      <c r="B479" s="4" t="s">
        <v>1209</v>
      </c>
      <c r="C479" s="4">
        <v>199</v>
      </c>
      <c r="D479" s="4">
        <v>85</v>
      </c>
      <c r="E479" s="6">
        <v>0.42709999999999998</v>
      </c>
      <c r="F479" s="4">
        <v>199</v>
      </c>
      <c r="G479" s="4">
        <v>85</v>
      </c>
      <c r="H479" s="4">
        <v>4</v>
      </c>
      <c r="I479" s="4">
        <v>64</v>
      </c>
      <c r="J479" s="4">
        <v>14</v>
      </c>
      <c r="K479" s="4">
        <v>3</v>
      </c>
      <c r="L479" s="4">
        <v>0</v>
      </c>
      <c r="M479">
        <f t="shared" si="65"/>
        <v>0.75294117647058822</v>
      </c>
      <c r="N479">
        <f t="shared" si="66"/>
        <v>0.16470588235294117</v>
      </c>
      <c r="O479">
        <f t="shared" si="67"/>
        <v>3.5294117647058823E-2</v>
      </c>
      <c r="P479">
        <f t="shared" si="68"/>
        <v>4.7058823529411764E-2</v>
      </c>
      <c r="Q479">
        <f t="shared" si="69"/>
        <v>0</v>
      </c>
      <c r="R479">
        <f t="shared" si="70"/>
        <v>2.7529411764705882</v>
      </c>
      <c r="U479" t="str">
        <f t="shared" si="71"/>
        <v>36-038</v>
      </c>
      <c r="V479" t="s">
        <v>1667</v>
      </c>
      <c r="X479">
        <f t="shared" si="72"/>
        <v>36</v>
      </c>
      <c r="Y479" t="str">
        <f t="shared" si="73"/>
        <v>ED</v>
      </c>
    </row>
    <row r="480" spans="1:25" x14ac:dyDescent="0.3">
      <c r="A480" t="s">
        <v>1246</v>
      </c>
      <c r="B480" s="4" t="s">
        <v>1158</v>
      </c>
      <c r="C480" s="4">
        <v>220</v>
      </c>
      <c r="D480" s="4">
        <v>82</v>
      </c>
      <c r="E480" s="6">
        <v>0.37269999999999998</v>
      </c>
      <c r="F480" s="4">
        <v>220</v>
      </c>
      <c r="G480" s="4">
        <v>82</v>
      </c>
      <c r="H480" s="4">
        <v>1</v>
      </c>
      <c r="I480" s="4">
        <v>46</v>
      </c>
      <c r="J480" s="4">
        <v>34</v>
      </c>
      <c r="K480" s="4">
        <v>1</v>
      </c>
      <c r="L480" s="4">
        <v>0</v>
      </c>
      <c r="M480">
        <f t="shared" si="65"/>
        <v>0.56097560975609762</v>
      </c>
      <c r="N480">
        <f t="shared" si="66"/>
        <v>0.41463414634146339</v>
      </c>
      <c r="O480">
        <f t="shared" si="67"/>
        <v>1.2195121951219513E-2</v>
      </c>
      <c r="P480">
        <f t="shared" si="68"/>
        <v>1.2195121951219513E-2</v>
      </c>
      <c r="Q480">
        <f t="shared" si="69"/>
        <v>0</v>
      </c>
      <c r="R480">
        <f t="shared" si="70"/>
        <v>2.5609756097560976</v>
      </c>
      <c r="U480" t="str">
        <f t="shared" si="71"/>
        <v>36-040</v>
      </c>
      <c r="V480" t="s">
        <v>1662</v>
      </c>
      <c r="X480">
        <f t="shared" si="72"/>
        <v>36</v>
      </c>
      <c r="Y480" t="str">
        <f t="shared" si="73"/>
        <v>ED</v>
      </c>
    </row>
    <row r="481" spans="1:25" x14ac:dyDescent="0.3">
      <c r="A481" t="s">
        <v>1247</v>
      </c>
      <c r="B481" s="4" t="s">
        <v>1159</v>
      </c>
      <c r="C481" s="4">
        <v>156</v>
      </c>
      <c r="D481" s="4">
        <v>58</v>
      </c>
      <c r="E481" s="6">
        <v>0.37180000000000002</v>
      </c>
      <c r="F481" s="4">
        <v>156</v>
      </c>
      <c r="G481" s="4">
        <v>58</v>
      </c>
      <c r="H481" s="4">
        <v>1</v>
      </c>
      <c r="I481" s="4">
        <v>40</v>
      </c>
      <c r="J481" s="4">
        <v>17</v>
      </c>
      <c r="K481" s="4">
        <v>0</v>
      </c>
      <c r="L481" s="4">
        <v>0</v>
      </c>
      <c r="M481">
        <f t="shared" si="65"/>
        <v>0.68965517241379315</v>
      </c>
      <c r="N481">
        <f t="shared" si="66"/>
        <v>0.29310344827586204</v>
      </c>
      <c r="O481">
        <f t="shared" si="67"/>
        <v>0</v>
      </c>
      <c r="P481">
        <f t="shared" si="68"/>
        <v>1.7241379310344827E-2</v>
      </c>
      <c r="Q481">
        <f t="shared" si="69"/>
        <v>0</v>
      </c>
      <c r="R481">
        <f t="shared" si="70"/>
        <v>2.6896551724137931</v>
      </c>
      <c r="U481" t="str">
        <f t="shared" si="71"/>
        <v>36-042</v>
      </c>
      <c r="V481" t="s">
        <v>1662</v>
      </c>
      <c r="X481">
        <f t="shared" si="72"/>
        <v>36</v>
      </c>
      <c r="Y481" t="str">
        <f t="shared" si="73"/>
        <v>ED</v>
      </c>
    </row>
    <row r="482" spans="1:25" x14ac:dyDescent="0.3">
      <c r="A482" t="s">
        <v>1248</v>
      </c>
      <c r="B482" s="4" t="s">
        <v>1210</v>
      </c>
      <c r="C482" s="4">
        <v>52</v>
      </c>
      <c r="D482" s="4">
        <v>24</v>
      </c>
      <c r="E482" s="6">
        <v>0.46150000000000002</v>
      </c>
      <c r="F482" s="4">
        <v>52</v>
      </c>
      <c r="G482" s="4">
        <v>24</v>
      </c>
      <c r="H482" s="4">
        <v>2</v>
      </c>
      <c r="I482" s="4">
        <v>17</v>
      </c>
      <c r="J482" s="4">
        <v>4</v>
      </c>
      <c r="K482" s="4">
        <v>1</v>
      </c>
      <c r="L482" s="4">
        <v>0</v>
      </c>
      <c r="M482">
        <f t="shared" si="65"/>
        <v>0.70833333333333337</v>
      </c>
      <c r="N482">
        <f t="shared" si="66"/>
        <v>0.16666666666666666</v>
      </c>
      <c r="O482">
        <f t="shared" si="67"/>
        <v>4.1666666666666664E-2</v>
      </c>
      <c r="P482">
        <f t="shared" si="68"/>
        <v>8.3333333333333329E-2</v>
      </c>
      <c r="Q482">
        <f t="shared" si="69"/>
        <v>0</v>
      </c>
      <c r="R482">
        <f t="shared" si="70"/>
        <v>2.7083333333333335</v>
      </c>
      <c r="U482" t="str">
        <f t="shared" si="71"/>
        <v>36-044</v>
      </c>
      <c r="V482" t="s">
        <v>1662</v>
      </c>
      <c r="X482">
        <f t="shared" si="72"/>
        <v>36</v>
      </c>
      <c r="Y482" t="str">
        <f t="shared" si="73"/>
        <v>ED</v>
      </c>
    </row>
    <row r="483" spans="1:25" x14ac:dyDescent="0.3">
      <c r="A483" t="s">
        <v>1249</v>
      </c>
      <c r="B483" s="4" t="s">
        <v>1161</v>
      </c>
      <c r="C483" s="4">
        <v>170</v>
      </c>
      <c r="D483" s="4">
        <v>94</v>
      </c>
      <c r="E483" s="6">
        <v>0.55289999999999995</v>
      </c>
      <c r="F483" s="4">
        <v>170</v>
      </c>
      <c r="G483" s="4">
        <v>93</v>
      </c>
      <c r="H483" s="4">
        <v>4</v>
      </c>
      <c r="I483" s="4">
        <v>62</v>
      </c>
      <c r="J483" s="4">
        <v>20</v>
      </c>
      <c r="K483" s="4">
        <v>5</v>
      </c>
      <c r="L483" s="4">
        <v>2</v>
      </c>
      <c r="M483">
        <f t="shared" si="65"/>
        <v>0.66666666666666663</v>
      </c>
      <c r="N483">
        <f t="shared" si="66"/>
        <v>0.21505376344086022</v>
      </c>
      <c r="O483">
        <f t="shared" si="67"/>
        <v>5.3763440860215055E-2</v>
      </c>
      <c r="P483">
        <f t="shared" si="68"/>
        <v>4.3010752688172046E-2</v>
      </c>
      <c r="Q483">
        <f t="shared" si="69"/>
        <v>0.5</v>
      </c>
      <c r="R483">
        <f t="shared" si="70"/>
        <v>2.6666666666666665</v>
      </c>
      <c r="U483" t="str">
        <f t="shared" si="71"/>
        <v>36-046</v>
      </c>
      <c r="V483" t="s">
        <v>1667</v>
      </c>
      <c r="X483">
        <f t="shared" si="72"/>
        <v>36</v>
      </c>
      <c r="Y483" t="str">
        <f t="shared" si="73"/>
        <v>ED</v>
      </c>
    </row>
    <row r="484" spans="1:25" x14ac:dyDescent="0.3">
      <c r="A484" t="s">
        <v>1250</v>
      </c>
      <c r="B484" s="4" t="s">
        <v>1211</v>
      </c>
      <c r="C484" s="4">
        <v>261</v>
      </c>
      <c r="D484" s="4">
        <v>124</v>
      </c>
      <c r="E484" s="6">
        <v>0.47510000000000002</v>
      </c>
      <c r="F484" s="4">
        <v>261</v>
      </c>
      <c r="G484" s="4">
        <v>123</v>
      </c>
      <c r="H484" s="4">
        <v>6</v>
      </c>
      <c r="I484" s="4">
        <v>67</v>
      </c>
      <c r="J484" s="4">
        <v>48</v>
      </c>
      <c r="K484" s="4">
        <v>2</v>
      </c>
      <c r="L484" s="4">
        <v>0</v>
      </c>
      <c r="M484">
        <f t="shared" si="65"/>
        <v>0.54471544715447151</v>
      </c>
      <c r="N484">
        <f t="shared" si="66"/>
        <v>0.3902439024390244</v>
      </c>
      <c r="O484">
        <f t="shared" si="67"/>
        <v>1.6260162601626018E-2</v>
      </c>
      <c r="P484">
        <f t="shared" si="68"/>
        <v>4.878048780487805E-2</v>
      </c>
      <c r="Q484">
        <f t="shared" si="69"/>
        <v>0</v>
      </c>
      <c r="R484">
        <f t="shared" si="70"/>
        <v>2.5447154471544717</v>
      </c>
      <c r="U484" t="str">
        <f t="shared" si="71"/>
        <v>36-048</v>
      </c>
      <c r="V484" t="s">
        <v>1655</v>
      </c>
      <c r="X484">
        <f t="shared" si="72"/>
        <v>36</v>
      </c>
      <c r="Y484" t="str">
        <f t="shared" si="73"/>
        <v>ED</v>
      </c>
    </row>
    <row r="485" spans="1:25" x14ac:dyDescent="0.3">
      <c r="A485" t="s">
        <v>1251</v>
      </c>
      <c r="B485" s="4" t="s">
        <v>1212</v>
      </c>
      <c r="C485" s="4">
        <v>419</v>
      </c>
      <c r="D485" s="4">
        <v>161</v>
      </c>
      <c r="E485" s="6">
        <v>0.38419999999999999</v>
      </c>
      <c r="F485" s="4">
        <v>419</v>
      </c>
      <c r="G485" s="4">
        <v>159</v>
      </c>
      <c r="H485" s="4">
        <v>3</v>
      </c>
      <c r="I485" s="4">
        <v>70</v>
      </c>
      <c r="J485" s="4">
        <v>83</v>
      </c>
      <c r="K485" s="4">
        <v>1</v>
      </c>
      <c r="L485" s="4">
        <v>2</v>
      </c>
      <c r="M485">
        <f t="shared" si="65"/>
        <v>0.44025157232704404</v>
      </c>
      <c r="N485">
        <f t="shared" si="66"/>
        <v>0.5220125786163522</v>
      </c>
      <c r="O485">
        <f t="shared" si="67"/>
        <v>6.2893081761006293E-3</v>
      </c>
      <c r="P485">
        <f t="shared" si="68"/>
        <v>1.8867924528301886E-2</v>
      </c>
      <c r="Q485">
        <f t="shared" si="69"/>
        <v>0.66666666666666663</v>
      </c>
      <c r="R485">
        <f t="shared" si="70"/>
        <v>0.5220125786163522</v>
      </c>
      <c r="U485" t="str">
        <f t="shared" si="71"/>
        <v>36-050</v>
      </c>
      <c r="V485" t="s">
        <v>1673</v>
      </c>
      <c r="X485">
        <f t="shared" si="72"/>
        <v>36</v>
      </c>
      <c r="Y485" t="str">
        <f t="shared" si="73"/>
        <v>ED</v>
      </c>
    </row>
    <row r="486" spans="1:25" x14ac:dyDescent="0.3">
      <c r="A486" t="s">
        <v>1252</v>
      </c>
      <c r="B486" s="4" t="s">
        <v>1213</v>
      </c>
      <c r="C486" s="4">
        <v>223</v>
      </c>
      <c r="D486" s="4">
        <v>78</v>
      </c>
      <c r="E486" s="6">
        <v>0.3498</v>
      </c>
      <c r="F486" s="4">
        <v>223</v>
      </c>
      <c r="G486" s="4">
        <v>78</v>
      </c>
      <c r="H486" s="4">
        <v>3</v>
      </c>
      <c r="I486" s="4">
        <v>56</v>
      </c>
      <c r="J486" s="4">
        <v>19</v>
      </c>
      <c r="K486" s="4">
        <v>0</v>
      </c>
      <c r="L486" s="4">
        <v>0</v>
      </c>
      <c r="M486">
        <f t="shared" si="65"/>
        <v>0.71794871794871795</v>
      </c>
      <c r="N486">
        <f t="shared" si="66"/>
        <v>0.24358974358974358</v>
      </c>
      <c r="O486">
        <f t="shared" si="67"/>
        <v>0</v>
      </c>
      <c r="P486">
        <f t="shared" si="68"/>
        <v>3.8461538461538464E-2</v>
      </c>
      <c r="Q486">
        <f t="shared" si="69"/>
        <v>0</v>
      </c>
      <c r="R486">
        <f t="shared" si="70"/>
        <v>2.7179487179487181</v>
      </c>
      <c r="U486" t="str">
        <f t="shared" si="71"/>
        <v>36-052</v>
      </c>
      <c r="V486" t="s">
        <v>1667</v>
      </c>
      <c r="X486">
        <f t="shared" si="72"/>
        <v>36</v>
      </c>
      <c r="Y486" t="str">
        <f t="shared" si="73"/>
        <v>ED</v>
      </c>
    </row>
    <row r="487" spans="1:25" x14ac:dyDescent="0.3">
      <c r="A487" t="s">
        <v>1253</v>
      </c>
      <c r="B487" s="4" t="s">
        <v>1214</v>
      </c>
      <c r="C487" s="4">
        <v>201</v>
      </c>
      <c r="D487" s="4">
        <v>82</v>
      </c>
      <c r="E487" s="6">
        <v>0.40799999999999997</v>
      </c>
      <c r="F487" s="4">
        <v>201</v>
      </c>
      <c r="G487" s="4">
        <v>82</v>
      </c>
      <c r="H487" s="4">
        <v>1</v>
      </c>
      <c r="I487" s="4">
        <v>69</v>
      </c>
      <c r="J487" s="4">
        <v>12</v>
      </c>
      <c r="K487" s="4">
        <v>0</v>
      </c>
      <c r="L487" s="4">
        <v>0</v>
      </c>
      <c r="M487">
        <f t="shared" si="65"/>
        <v>0.84146341463414631</v>
      </c>
      <c r="N487">
        <f t="shared" si="66"/>
        <v>0.14634146341463414</v>
      </c>
      <c r="O487">
        <f t="shared" si="67"/>
        <v>0</v>
      </c>
      <c r="P487">
        <f t="shared" si="68"/>
        <v>1.2195121951219513E-2</v>
      </c>
      <c r="Q487">
        <f t="shared" si="69"/>
        <v>0</v>
      </c>
      <c r="R487">
        <f t="shared" si="70"/>
        <v>2.8414634146341462</v>
      </c>
      <c r="U487" t="str">
        <f t="shared" si="71"/>
        <v>36-054</v>
      </c>
      <c r="V487" t="s">
        <v>1667</v>
      </c>
      <c r="X487">
        <f t="shared" si="72"/>
        <v>36</v>
      </c>
      <c r="Y487" t="str">
        <f t="shared" si="73"/>
        <v>ED</v>
      </c>
    </row>
    <row r="488" spans="1:25" x14ac:dyDescent="0.3">
      <c r="A488" t="s">
        <v>1254</v>
      </c>
      <c r="B488" s="4" t="s">
        <v>1215</v>
      </c>
      <c r="C488" s="4">
        <v>289</v>
      </c>
      <c r="D488" s="4">
        <v>129</v>
      </c>
      <c r="E488" s="6">
        <v>0.44640000000000002</v>
      </c>
      <c r="F488" s="4">
        <v>289</v>
      </c>
      <c r="G488" s="4">
        <v>129</v>
      </c>
      <c r="H488" s="4">
        <v>4</v>
      </c>
      <c r="I488" s="4">
        <v>102</v>
      </c>
      <c r="J488" s="4">
        <v>22</v>
      </c>
      <c r="K488" s="4">
        <v>1</v>
      </c>
      <c r="L488" s="4">
        <v>0</v>
      </c>
      <c r="M488">
        <f t="shared" si="65"/>
        <v>0.79069767441860461</v>
      </c>
      <c r="N488">
        <f t="shared" si="66"/>
        <v>0.17054263565891473</v>
      </c>
      <c r="O488">
        <f t="shared" si="67"/>
        <v>7.7519379844961239E-3</v>
      </c>
      <c r="P488">
        <f t="shared" si="68"/>
        <v>3.1007751937984496E-2</v>
      </c>
      <c r="Q488">
        <f t="shared" si="69"/>
        <v>0</v>
      </c>
      <c r="R488">
        <f t="shared" si="70"/>
        <v>2.7906976744186047</v>
      </c>
      <c r="U488" t="str">
        <f t="shared" si="71"/>
        <v>36-056</v>
      </c>
      <c r="V488" t="s">
        <v>1655</v>
      </c>
      <c r="X488">
        <f t="shared" si="72"/>
        <v>36</v>
      </c>
      <c r="Y488" t="str">
        <f t="shared" si="73"/>
        <v>ED</v>
      </c>
    </row>
    <row r="489" spans="1:25" x14ac:dyDescent="0.3">
      <c r="A489" t="s">
        <v>1255</v>
      </c>
      <c r="B489" s="4" t="s">
        <v>1216</v>
      </c>
      <c r="C489" s="4">
        <v>208</v>
      </c>
      <c r="D489" s="4">
        <v>89</v>
      </c>
      <c r="E489" s="6">
        <v>0.4279</v>
      </c>
      <c r="F489" s="4">
        <v>208</v>
      </c>
      <c r="G489" s="4">
        <v>89</v>
      </c>
      <c r="H489" s="4">
        <v>1</v>
      </c>
      <c r="I489" s="4">
        <v>76</v>
      </c>
      <c r="J489" s="4">
        <v>11</v>
      </c>
      <c r="K489" s="4">
        <v>1</v>
      </c>
      <c r="L489" s="4">
        <v>0</v>
      </c>
      <c r="M489">
        <f t="shared" si="65"/>
        <v>0.8539325842696629</v>
      </c>
      <c r="N489">
        <f t="shared" si="66"/>
        <v>0.12359550561797752</v>
      </c>
      <c r="O489">
        <f t="shared" si="67"/>
        <v>1.1235955056179775E-2</v>
      </c>
      <c r="P489">
        <f t="shared" si="68"/>
        <v>1.1235955056179775E-2</v>
      </c>
      <c r="Q489">
        <f t="shared" si="69"/>
        <v>0</v>
      </c>
      <c r="R489">
        <f t="shared" si="70"/>
        <v>2.8539325842696628</v>
      </c>
      <c r="U489" t="str">
        <f t="shared" si="71"/>
        <v>36-058</v>
      </c>
      <c r="V489" t="s">
        <v>1667</v>
      </c>
      <c r="X489">
        <f t="shared" si="72"/>
        <v>36</v>
      </c>
      <c r="Y489" t="str">
        <f t="shared" si="73"/>
        <v>ED</v>
      </c>
    </row>
    <row r="490" spans="1:25" x14ac:dyDescent="0.3">
      <c r="A490" t="s">
        <v>1256</v>
      </c>
      <c r="B490" s="4" t="s">
        <v>1168</v>
      </c>
      <c r="C490" s="4">
        <v>137</v>
      </c>
      <c r="D490" s="4">
        <v>69</v>
      </c>
      <c r="E490" s="6">
        <v>0.50360000000000005</v>
      </c>
      <c r="F490" s="4">
        <v>137</v>
      </c>
      <c r="G490" s="4">
        <v>68</v>
      </c>
      <c r="H490" s="4">
        <v>3</v>
      </c>
      <c r="I490" s="4">
        <v>52</v>
      </c>
      <c r="J490" s="4">
        <v>12</v>
      </c>
      <c r="K490" s="4">
        <v>1</v>
      </c>
      <c r="L490" s="4">
        <v>0</v>
      </c>
      <c r="M490">
        <f t="shared" si="65"/>
        <v>0.76470588235294112</v>
      </c>
      <c r="N490">
        <f t="shared" si="66"/>
        <v>0.17647058823529413</v>
      </c>
      <c r="O490">
        <f t="shared" si="67"/>
        <v>1.4705882352941176E-2</v>
      </c>
      <c r="P490">
        <f t="shared" si="68"/>
        <v>4.4117647058823532E-2</v>
      </c>
      <c r="Q490">
        <f t="shared" si="69"/>
        <v>0</v>
      </c>
      <c r="R490">
        <f t="shared" si="70"/>
        <v>2.7647058823529411</v>
      </c>
      <c r="U490" t="str">
        <f t="shared" si="71"/>
        <v>36-060</v>
      </c>
      <c r="V490" t="s">
        <v>1667</v>
      </c>
      <c r="X490">
        <f t="shared" si="72"/>
        <v>36</v>
      </c>
      <c r="Y490" t="str">
        <f t="shared" si="73"/>
        <v>ED</v>
      </c>
    </row>
    <row r="491" spans="1:25" x14ac:dyDescent="0.3">
      <c r="A491" t="s">
        <v>1257</v>
      </c>
      <c r="B491" s="4" t="s">
        <v>1169</v>
      </c>
      <c r="C491" s="4">
        <v>291</v>
      </c>
      <c r="D491" s="4">
        <v>48</v>
      </c>
      <c r="E491" s="6">
        <v>0.16489999999999999</v>
      </c>
      <c r="F491" s="4">
        <v>291</v>
      </c>
      <c r="G491" s="4">
        <v>48</v>
      </c>
      <c r="H491" s="4">
        <v>1</v>
      </c>
      <c r="I491" s="4">
        <v>33</v>
      </c>
      <c r="J491" s="4">
        <v>12</v>
      </c>
      <c r="K491" s="4">
        <v>2</v>
      </c>
      <c r="L491" s="4">
        <v>0</v>
      </c>
      <c r="M491">
        <f t="shared" si="65"/>
        <v>0.6875</v>
      </c>
      <c r="N491">
        <f t="shared" si="66"/>
        <v>0.25</v>
      </c>
      <c r="O491">
        <f t="shared" si="67"/>
        <v>4.1666666666666664E-2</v>
      </c>
      <c r="P491">
        <f t="shared" si="68"/>
        <v>2.0833333333333332E-2</v>
      </c>
      <c r="Q491">
        <f t="shared" si="69"/>
        <v>0</v>
      </c>
      <c r="R491">
        <f t="shared" si="70"/>
        <v>2.6875</v>
      </c>
      <c r="U491" t="str">
        <f t="shared" si="71"/>
        <v>36-062</v>
      </c>
      <c r="V491" t="s">
        <v>1662</v>
      </c>
      <c r="X491">
        <f t="shared" si="72"/>
        <v>36</v>
      </c>
      <c r="Y491" t="str">
        <f t="shared" si="73"/>
        <v>ED</v>
      </c>
    </row>
    <row r="492" spans="1:25" x14ac:dyDescent="0.3">
      <c r="A492" t="s">
        <v>1258</v>
      </c>
      <c r="B492" s="4" t="s">
        <v>1170</v>
      </c>
      <c r="C492" s="4">
        <v>231</v>
      </c>
      <c r="D492" s="4">
        <v>89</v>
      </c>
      <c r="E492" s="6">
        <v>0.38529999999999998</v>
      </c>
      <c r="F492" s="4">
        <v>231</v>
      </c>
      <c r="G492" s="4">
        <v>88</v>
      </c>
      <c r="H492" s="4">
        <v>3</v>
      </c>
      <c r="I492" s="4">
        <v>70</v>
      </c>
      <c r="J492" s="4">
        <v>15</v>
      </c>
      <c r="K492" s="4">
        <v>0</v>
      </c>
      <c r="L492" s="4">
        <v>0</v>
      </c>
      <c r="M492">
        <f t="shared" si="65"/>
        <v>0.79545454545454541</v>
      </c>
      <c r="N492">
        <f t="shared" si="66"/>
        <v>0.17045454545454544</v>
      </c>
      <c r="O492">
        <f t="shared" si="67"/>
        <v>0</v>
      </c>
      <c r="P492">
        <f t="shared" si="68"/>
        <v>3.4090909090909088E-2</v>
      </c>
      <c r="Q492">
        <f t="shared" si="69"/>
        <v>0</v>
      </c>
      <c r="R492">
        <f t="shared" si="70"/>
        <v>2.7954545454545454</v>
      </c>
      <c r="U492" t="str">
        <f t="shared" si="71"/>
        <v>36-064</v>
      </c>
      <c r="V492" t="s">
        <v>1667</v>
      </c>
      <c r="X492">
        <f t="shared" si="72"/>
        <v>36</v>
      </c>
      <c r="Y492" t="str">
        <f t="shared" si="73"/>
        <v>ED</v>
      </c>
    </row>
    <row r="493" spans="1:25" x14ac:dyDescent="0.3">
      <c r="A493" t="s">
        <v>1259</v>
      </c>
      <c r="B493" s="4" t="s">
        <v>1217</v>
      </c>
      <c r="C493" s="4">
        <v>54</v>
      </c>
      <c r="D493" s="4">
        <v>12</v>
      </c>
      <c r="E493" s="6">
        <v>0.22220000000000001</v>
      </c>
      <c r="F493" s="4">
        <v>54</v>
      </c>
      <c r="G493" s="4">
        <v>12</v>
      </c>
      <c r="H493" s="4">
        <v>0</v>
      </c>
      <c r="I493" s="4">
        <v>6</v>
      </c>
      <c r="J493" s="4">
        <v>5</v>
      </c>
      <c r="K493" s="4">
        <v>0</v>
      </c>
      <c r="L493" s="4">
        <v>1</v>
      </c>
      <c r="M493">
        <f t="shared" si="65"/>
        <v>0.5</v>
      </c>
      <c r="N493">
        <f t="shared" si="66"/>
        <v>0.41666666666666669</v>
      </c>
      <c r="O493">
        <f t="shared" si="67"/>
        <v>0</v>
      </c>
      <c r="P493">
        <f t="shared" si="68"/>
        <v>0</v>
      </c>
      <c r="Q493" t="e">
        <f t="shared" si="69"/>
        <v>#DIV/0!</v>
      </c>
      <c r="R493">
        <f t="shared" si="70"/>
        <v>2.5</v>
      </c>
      <c r="U493" t="str">
        <f t="shared" si="71"/>
        <v>36-066</v>
      </c>
      <c r="V493" t="s">
        <v>1662</v>
      </c>
      <c r="X493">
        <f t="shared" si="72"/>
        <v>36</v>
      </c>
      <c r="Y493" t="str">
        <f t="shared" si="73"/>
        <v>ED</v>
      </c>
    </row>
    <row r="494" spans="1:25" x14ac:dyDescent="0.3">
      <c r="A494" t="s">
        <v>1260</v>
      </c>
      <c r="B494" s="4" t="s">
        <v>1172</v>
      </c>
      <c r="C494" s="4">
        <v>168</v>
      </c>
      <c r="D494" s="4">
        <v>87</v>
      </c>
      <c r="E494" s="6">
        <v>0.51790000000000003</v>
      </c>
      <c r="F494" s="4">
        <v>168</v>
      </c>
      <c r="G494" s="4">
        <v>83</v>
      </c>
      <c r="H494" s="4">
        <v>4</v>
      </c>
      <c r="I494" s="4">
        <v>59</v>
      </c>
      <c r="J494" s="4">
        <v>15</v>
      </c>
      <c r="K494" s="4">
        <v>5</v>
      </c>
      <c r="L494" s="4">
        <v>0</v>
      </c>
      <c r="M494">
        <f t="shared" si="65"/>
        <v>0.71084337349397586</v>
      </c>
      <c r="N494">
        <f t="shared" si="66"/>
        <v>0.18072289156626506</v>
      </c>
      <c r="O494">
        <f t="shared" si="67"/>
        <v>6.0240963855421686E-2</v>
      </c>
      <c r="P494">
        <f t="shared" si="68"/>
        <v>4.8192771084337352E-2</v>
      </c>
      <c r="Q494">
        <f t="shared" si="69"/>
        <v>0</v>
      </c>
      <c r="R494">
        <f t="shared" si="70"/>
        <v>2.7108433734939759</v>
      </c>
      <c r="U494" t="str">
        <f t="shared" si="71"/>
        <v>36-068</v>
      </c>
      <c r="V494" t="s">
        <v>1702</v>
      </c>
      <c r="X494">
        <f t="shared" si="72"/>
        <v>36</v>
      </c>
      <c r="Y494" t="str">
        <f t="shared" si="73"/>
        <v>ED</v>
      </c>
    </row>
    <row r="495" spans="1:25" x14ac:dyDescent="0.3">
      <c r="A495" t="s">
        <v>1261</v>
      </c>
      <c r="B495" s="4" t="s">
        <v>1218</v>
      </c>
      <c r="C495" s="4">
        <v>65</v>
      </c>
      <c r="D495" s="4">
        <v>32</v>
      </c>
      <c r="E495" s="6">
        <v>0.49230000000000002</v>
      </c>
      <c r="F495" s="4">
        <v>65</v>
      </c>
      <c r="G495" s="4">
        <v>32</v>
      </c>
      <c r="H495" s="4">
        <v>1</v>
      </c>
      <c r="I495" s="4">
        <v>29</v>
      </c>
      <c r="J495" s="4">
        <v>2</v>
      </c>
      <c r="K495" s="4">
        <v>0</v>
      </c>
      <c r="L495" s="4">
        <v>0</v>
      </c>
      <c r="M495">
        <f t="shared" si="65"/>
        <v>0.90625</v>
      </c>
      <c r="N495">
        <f t="shared" si="66"/>
        <v>6.25E-2</v>
      </c>
      <c r="O495">
        <f t="shared" si="67"/>
        <v>0</v>
      </c>
      <c r="P495">
        <f t="shared" si="68"/>
        <v>3.125E-2</v>
      </c>
      <c r="Q495">
        <f t="shared" si="69"/>
        <v>0</v>
      </c>
      <c r="R495">
        <f t="shared" si="70"/>
        <v>2.90625</v>
      </c>
      <c r="U495" t="str">
        <f t="shared" si="71"/>
        <v>36-070</v>
      </c>
      <c r="V495" t="s">
        <v>1703</v>
      </c>
      <c r="X495">
        <f t="shared" si="72"/>
        <v>36</v>
      </c>
      <c r="Y495" t="str">
        <f t="shared" si="73"/>
        <v>ED</v>
      </c>
    </row>
    <row r="496" spans="1:25" x14ac:dyDescent="0.3">
      <c r="A496" t="s">
        <v>1262</v>
      </c>
      <c r="B496" s="4" t="s">
        <v>1174</v>
      </c>
      <c r="C496" s="4">
        <v>127</v>
      </c>
      <c r="D496" s="4">
        <v>32</v>
      </c>
      <c r="E496" s="6">
        <v>0.252</v>
      </c>
      <c r="F496" s="4">
        <v>127</v>
      </c>
      <c r="G496" s="4">
        <v>32</v>
      </c>
      <c r="H496" s="4">
        <v>1</v>
      </c>
      <c r="I496" s="4">
        <v>21</v>
      </c>
      <c r="J496" s="4">
        <v>10</v>
      </c>
      <c r="K496" s="4">
        <v>0</v>
      </c>
      <c r="L496" s="4">
        <v>0</v>
      </c>
      <c r="M496">
        <f t="shared" si="65"/>
        <v>0.65625</v>
      </c>
      <c r="N496">
        <f t="shared" si="66"/>
        <v>0.3125</v>
      </c>
      <c r="O496">
        <f t="shared" si="67"/>
        <v>0</v>
      </c>
      <c r="P496">
        <f t="shared" si="68"/>
        <v>3.125E-2</v>
      </c>
      <c r="Q496">
        <f t="shared" si="69"/>
        <v>0</v>
      </c>
      <c r="R496">
        <f t="shared" si="70"/>
        <v>2.65625</v>
      </c>
      <c r="U496" t="str">
        <f t="shared" si="71"/>
        <v>36-072</v>
      </c>
      <c r="V496" t="s">
        <v>1667</v>
      </c>
      <c r="X496">
        <f t="shared" si="72"/>
        <v>36</v>
      </c>
      <c r="Y496" t="str">
        <f t="shared" si="73"/>
        <v>ED</v>
      </c>
    </row>
    <row r="497" spans="1:25" x14ac:dyDescent="0.3">
      <c r="A497" t="s">
        <v>1263</v>
      </c>
      <c r="B497" s="4" t="s">
        <v>1219</v>
      </c>
      <c r="C497" s="4">
        <v>52</v>
      </c>
      <c r="D497" s="4">
        <v>20</v>
      </c>
      <c r="E497" s="6">
        <v>0.3846</v>
      </c>
      <c r="F497" s="4">
        <v>52</v>
      </c>
      <c r="G497" s="4">
        <v>20</v>
      </c>
      <c r="H497" s="4">
        <v>2</v>
      </c>
      <c r="I497" s="4">
        <v>8</v>
      </c>
      <c r="J497" s="4">
        <v>10</v>
      </c>
      <c r="K497" s="4">
        <v>0</v>
      </c>
      <c r="L497" s="4">
        <v>0</v>
      </c>
      <c r="M497">
        <f t="shared" si="65"/>
        <v>0.4</v>
      </c>
      <c r="N497">
        <f t="shared" si="66"/>
        <v>0.5</v>
      </c>
      <c r="O497">
        <f t="shared" si="67"/>
        <v>0</v>
      </c>
      <c r="P497">
        <f t="shared" si="68"/>
        <v>0.1</v>
      </c>
      <c r="Q497">
        <f t="shared" si="69"/>
        <v>0</v>
      </c>
      <c r="R497">
        <f t="shared" si="70"/>
        <v>0.5</v>
      </c>
      <c r="U497" t="str">
        <f t="shared" si="71"/>
        <v>36-074</v>
      </c>
      <c r="V497" t="s">
        <v>1673</v>
      </c>
      <c r="X497">
        <f t="shared" si="72"/>
        <v>36</v>
      </c>
      <c r="Y497" t="str">
        <f t="shared" si="73"/>
        <v>ED</v>
      </c>
    </row>
    <row r="498" spans="1:25" x14ac:dyDescent="0.3">
      <c r="A498" t="s">
        <v>1264</v>
      </c>
      <c r="B498" s="4" t="s">
        <v>1177</v>
      </c>
      <c r="C498" s="4">
        <v>333</v>
      </c>
      <c r="D498" s="4">
        <v>159</v>
      </c>
      <c r="E498" s="6">
        <v>0.47749999999999998</v>
      </c>
      <c r="F498" s="4">
        <v>333</v>
      </c>
      <c r="G498" s="4">
        <v>159</v>
      </c>
      <c r="H498" s="4">
        <v>1</v>
      </c>
      <c r="I498" s="4">
        <v>138</v>
      </c>
      <c r="J498" s="4">
        <v>18</v>
      </c>
      <c r="K498" s="4">
        <v>1</v>
      </c>
      <c r="L498" s="4">
        <v>1</v>
      </c>
      <c r="M498">
        <f t="shared" si="65"/>
        <v>0.86792452830188682</v>
      </c>
      <c r="N498">
        <f t="shared" si="66"/>
        <v>0.11320754716981132</v>
      </c>
      <c r="O498">
        <f t="shared" si="67"/>
        <v>6.2893081761006293E-3</v>
      </c>
      <c r="P498">
        <f t="shared" si="68"/>
        <v>6.2893081761006293E-3</v>
      </c>
      <c r="Q498">
        <f t="shared" si="69"/>
        <v>1</v>
      </c>
      <c r="R498">
        <f t="shared" si="70"/>
        <v>2.867924528301887</v>
      </c>
      <c r="U498" t="str">
        <f t="shared" si="71"/>
        <v>36-076</v>
      </c>
      <c r="V498" t="s">
        <v>1667</v>
      </c>
      <c r="X498">
        <f t="shared" si="72"/>
        <v>36</v>
      </c>
      <c r="Y498" t="str">
        <f t="shared" si="73"/>
        <v>ED</v>
      </c>
    </row>
    <row r="499" spans="1:25" x14ac:dyDescent="0.3">
      <c r="A499" t="s">
        <v>1265</v>
      </c>
      <c r="B499" s="4" t="s">
        <v>1220</v>
      </c>
      <c r="C499" s="4">
        <v>225</v>
      </c>
      <c r="D499" s="4">
        <v>67</v>
      </c>
      <c r="E499" s="6">
        <v>0.29780000000000001</v>
      </c>
      <c r="F499" s="4">
        <v>225</v>
      </c>
      <c r="G499" s="4">
        <v>67</v>
      </c>
      <c r="H499" s="4">
        <v>7</v>
      </c>
      <c r="I499" s="4">
        <v>49</v>
      </c>
      <c r="J499" s="4">
        <v>9</v>
      </c>
      <c r="K499" s="4">
        <v>2</v>
      </c>
      <c r="L499" s="4">
        <v>0</v>
      </c>
      <c r="M499">
        <f t="shared" si="65"/>
        <v>0.73134328358208955</v>
      </c>
      <c r="N499">
        <f t="shared" si="66"/>
        <v>0.13432835820895522</v>
      </c>
      <c r="O499">
        <f t="shared" si="67"/>
        <v>2.9850746268656716E-2</v>
      </c>
      <c r="P499">
        <f t="shared" si="68"/>
        <v>0.1044776119402985</v>
      </c>
      <c r="Q499">
        <f t="shared" si="69"/>
        <v>0</v>
      </c>
      <c r="R499">
        <f t="shared" si="70"/>
        <v>2.7313432835820897</v>
      </c>
      <c r="U499" t="str">
        <f t="shared" si="71"/>
        <v>36-078</v>
      </c>
      <c r="V499" t="s">
        <v>1667</v>
      </c>
      <c r="X499">
        <f t="shared" si="72"/>
        <v>36</v>
      </c>
      <c r="Y499" t="str">
        <f t="shared" si="73"/>
        <v>ED</v>
      </c>
    </row>
    <row r="500" spans="1:25" x14ac:dyDescent="0.3">
      <c r="A500" t="s">
        <v>1266</v>
      </c>
      <c r="B500" s="4" t="s">
        <v>1221</v>
      </c>
      <c r="C500" s="4">
        <v>186</v>
      </c>
      <c r="D500" s="4">
        <v>92</v>
      </c>
      <c r="E500" s="6">
        <v>0.49459999999999998</v>
      </c>
      <c r="F500" s="4">
        <v>186</v>
      </c>
      <c r="G500" s="4">
        <v>91</v>
      </c>
      <c r="H500" s="4">
        <v>2</v>
      </c>
      <c r="I500" s="4">
        <v>76</v>
      </c>
      <c r="J500" s="4">
        <v>12</v>
      </c>
      <c r="K500" s="4">
        <v>0</v>
      </c>
      <c r="L500" s="4">
        <v>1</v>
      </c>
      <c r="M500">
        <f t="shared" si="65"/>
        <v>0.8351648351648352</v>
      </c>
      <c r="N500">
        <f t="shared" si="66"/>
        <v>0.13186813186813187</v>
      </c>
      <c r="O500">
        <f t="shared" si="67"/>
        <v>0</v>
      </c>
      <c r="P500">
        <f t="shared" si="68"/>
        <v>2.197802197802198E-2</v>
      </c>
      <c r="Q500">
        <f t="shared" si="69"/>
        <v>0.5</v>
      </c>
      <c r="R500">
        <f t="shared" si="70"/>
        <v>2.8351648351648353</v>
      </c>
      <c r="U500" t="str">
        <f t="shared" si="71"/>
        <v>36-080</v>
      </c>
      <c r="V500" t="s">
        <v>1667</v>
      </c>
      <c r="X500">
        <f t="shared" si="72"/>
        <v>36</v>
      </c>
      <c r="Y500" t="str">
        <f t="shared" si="73"/>
        <v>ED</v>
      </c>
    </row>
    <row r="501" spans="1:25" x14ac:dyDescent="0.3">
      <c r="A501" t="s">
        <v>1267</v>
      </c>
      <c r="B501" s="4" t="s">
        <v>1222</v>
      </c>
      <c r="C501" s="4">
        <v>201</v>
      </c>
      <c r="D501" s="4">
        <v>82</v>
      </c>
      <c r="E501" s="6">
        <v>0.40799999999999997</v>
      </c>
      <c r="F501" s="4">
        <v>201</v>
      </c>
      <c r="G501" s="4">
        <v>82</v>
      </c>
      <c r="H501" s="4">
        <v>3</v>
      </c>
      <c r="I501" s="4">
        <v>68</v>
      </c>
      <c r="J501" s="4">
        <v>8</v>
      </c>
      <c r="K501" s="4">
        <v>3</v>
      </c>
      <c r="L501" s="4">
        <v>0</v>
      </c>
      <c r="M501">
        <f t="shared" si="65"/>
        <v>0.82926829268292679</v>
      </c>
      <c r="N501">
        <f t="shared" si="66"/>
        <v>9.7560975609756101E-2</v>
      </c>
      <c r="O501">
        <f t="shared" si="67"/>
        <v>3.6585365853658534E-2</v>
      </c>
      <c r="P501">
        <f t="shared" si="68"/>
        <v>3.6585365853658534E-2</v>
      </c>
      <c r="Q501">
        <f t="shared" si="69"/>
        <v>0</v>
      </c>
      <c r="R501">
        <f t="shared" si="70"/>
        <v>2.8292682926829267</v>
      </c>
      <c r="U501" t="str">
        <f t="shared" si="71"/>
        <v>36-082</v>
      </c>
      <c r="V501" t="s">
        <v>1667</v>
      </c>
      <c r="X501">
        <f t="shared" si="72"/>
        <v>36</v>
      </c>
      <c r="Y501" t="str">
        <f t="shared" si="73"/>
        <v>ED</v>
      </c>
    </row>
    <row r="502" spans="1:25" x14ac:dyDescent="0.3">
      <c r="A502" t="s">
        <v>1268</v>
      </c>
      <c r="B502" s="4" t="s">
        <v>1223</v>
      </c>
      <c r="C502" s="4">
        <v>333</v>
      </c>
      <c r="D502" s="4">
        <v>38</v>
      </c>
      <c r="E502" s="6">
        <v>0.11409999999999999</v>
      </c>
      <c r="F502" s="4">
        <v>333</v>
      </c>
      <c r="G502" s="4">
        <v>24</v>
      </c>
      <c r="H502" s="4">
        <v>1</v>
      </c>
      <c r="I502" s="4">
        <v>22</v>
      </c>
      <c r="J502" s="4">
        <v>0</v>
      </c>
      <c r="K502" s="4">
        <v>0</v>
      </c>
      <c r="L502" s="4">
        <v>1</v>
      </c>
      <c r="M502">
        <f t="shared" si="65"/>
        <v>0.91666666666666663</v>
      </c>
      <c r="N502">
        <f t="shared" si="66"/>
        <v>0</v>
      </c>
      <c r="O502">
        <f t="shared" si="67"/>
        <v>0</v>
      </c>
      <c r="P502">
        <f t="shared" si="68"/>
        <v>4.1666666666666664E-2</v>
      </c>
      <c r="Q502">
        <f t="shared" si="69"/>
        <v>1</v>
      </c>
      <c r="R502">
        <f t="shared" si="70"/>
        <v>2.9166666666666665</v>
      </c>
      <c r="U502" t="str">
        <f t="shared" si="71"/>
        <v>36-084</v>
      </c>
      <c r="V502" t="s">
        <v>1698</v>
      </c>
      <c r="X502">
        <f t="shared" si="72"/>
        <v>36</v>
      </c>
      <c r="Y502" t="str">
        <f t="shared" si="73"/>
        <v>ED</v>
      </c>
    </row>
    <row r="503" spans="1:25" x14ac:dyDescent="0.3">
      <c r="A503" t="s">
        <v>1269</v>
      </c>
      <c r="B503" s="4" t="s">
        <v>1182</v>
      </c>
      <c r="C503" s="4">
        <v>117</v>
      </c>
      <c r="D503" s="4">
        <v>67</v>
      </c>
      <c r="E503" s="6">
        <v>0.5726</v>
      </c>
      <c r="F503" s="4">
        <v>117</v>
      </c>
      <c r="G503" s="4">
        <v>65</v>
      </c>
      <c r="H503" s="4">
        <v>2</v>
      </c>
      <c r="I503" s="4">
        <v>42</v>
      </c>
      <c r="J503" s="4">
        <v>19</v>
      </c>
      <c r="K503" s="4">
        <v>1</v>
      </c>
      <c r="L503" s="4">
        <v>1</v>
      </c>
      <c r="M503">
        <f t="shared" si="65"/>
        <v>0.64615384615384619</v>
      </c>
      <c r="N503">
        <f t="shared" si="66"/>
        <v>0.29230769230769232</v>
      </c>
      <c r="O503">
        <f t="shared" si="67"/>
        <v>1.5384615384615385E-2</v>
      </c>
      <c r="P503">
        <f t="shared" si="68"/>
        <v>3.0769230769230771E-2</v>
      </c>
      <c r="Q503">
        <f t="shared" si="69"/>
        <v>0.5</v>
      </c>
      <c r="R503">
        <f t="shared" si="70"/>
        <v>2.6461538461538461</v>
      </c>
      <c r="U503" t="str">
        <f t="shared" si="71"/>
        <v>36-086</v>
      </c>
      <c r="V503" t="s">
        <v>1667</v>
      </c>
      <c r="X503">
        <f t="shared" si="72"/>
        <v>36</v>
      </c>
      <c r="Y503" t="str">
        <f t="shared" si="73"/>
        <v>ED</v>
      </c>
    </row>
    <row r="504" spans="1:25" x14ac:dyDescent="0.3">
      <c r="A504" t="s">
        <v>1600</v>
      </c>
      <c r="B504" s="4" t="s">
        <v>1183</v>
      </c>
      <c r="C504" s="4">
        <v>0</v>
      </c>
      <c r="D504" s="4">
        <v>741</v>
      </c>
      <c r="E504" s="4" t="s">
        <v>33</v>
      </c>
      <c r="F504" s="4">
        <v>0</v>
      </c>
      <c r="G504" s="4">
        <v>732</v>
      </c>
      <c r="H504" s="4">
        <v>14</v>
      </c>
      <c r="I504" s="4">
        <v>398</v>
      </c>
      <c r="J504" s="4">
        <v>305</v>
      </c>
      <c r="K504" s="4">
        <v>10</v>
      </c>
      <c r="L504" s="4">
        <v>5</v>
      </c>
      <c r="M504">
        <f t="shared" si="65"/>
        <v>0.54371584699453557</v>
      </c>
      <c r="N504">
        <f t="shared" si="66"/>
        <v>0.41666666666666669</v>
      </c>
      <c r="O504">
        <f t="shared" si="67"/>
        <v>1.3661202185792349E-2</v>
      </c>
      <c r="P504">
        <f t="shared" si="68"/>
        <v>1.912568306010929E-2</v>
      </c>
      <c r="Q504">
        <f t="shared" si="69"/>
        <v>0.35714285714285715</v>
      </c>
      <c r="R504">
        <f t="shared" si="70"/>
        <v>2.5437158469945356</v>
      </c>
      <c r="U504" t="str">
        <f t="shared" si="71"/>
        <v/>
      </c>
      <c r="X504">
        <f t="shared" si="72"/>
        <v>36</v>
      </c>
      <c r="Y504" t="str">
        <f t="shared" si="73"/>
        <v>ABS</v>
      </c>
    </row>
    <row r="505" spans="1:25" x14ac:dyDescent="0.3">
      <c r="A505" t="s">
        <v>1601</v>
      </c>
      <c r="B505" s="4" t="s">
        <v>1224</v>
      </c>
      <c r="C505" s="4">
        <v>0</v>
      </c>
      <c r="D505" s="4">
        <v>319</v>
      </c>
      <c r="E505" s="4" t="s">
        <v>33</v>
      </c>
      <c r="F505" s="4">
        <v>0</v>
      </c>
      <c r="G505" s="4">
        <v>317</v>
      </c>
      <c r="H505" s="4">
        <v>8</v>
      </c>
      <c r="I505" s="4">
        <v>203</v>
      </c>
      <c r="J505" s="4">
        <v>98</v>
      </c>
      <c r="K505" s="4">
        <v>5</v>
      </c>
      <c r="L505" s="4">
        <v>3</v>
      </c>
      <c r="M505">
        <f t="shared" si="65"/>
        <v>0.64037854889589907</v>
      </c>
      <c r="N505">
        <f t="shared" si="66"/>
        <v>0.30914826498422715</v>
      </c>
      <c r="O505">
        <f t="shared" si="67"/>
        <v>1.5772870662460567E-2</v>
      </c>
      <c r="P505">
        <f t="shared" si="68"/>
        <v>2.5236593059936908E-2</v>
      </c>
      <c r="Q505">
        <f t="shared" si="69"/>
        <v>0.375</v>
      </c>
      <c r="R505">
        <f t="shared" si="70"/>
        <v>2.6403785488958991</v>
      </c>
      <c r="U505" t="str">
        <f t="shared" si="71"/>
        <v/>
      </c>
      <c r="X505">
        <f t="shared" si="72"/>
        <v>36</v>
      </c>
      <c r="Y505" t="str">
        <f t="shared" si="73"/>
        <v>QUE</v>
      </c>
    </row>
    <row r="506" spans="1:25" x14ac:dyDescent="0.3">
      <c r="A506" t="s">
        <v>1602</v>
      </c>
      <c r="B506" s="4" t="s">
        <v>1225</v>
      </c>
      <c r="C506" s="4">
        <v>0</v>
      </c>
      <c r="D506" s="4">
        <v>0</v>
      </c>
      <c r="E506" s="4" t="s">
        <v>33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>
        <f t="shared" si="65"/>
        <v>0</v>
      </c>
      <c r="N506">
        <f t="shared" si="66"/>
        <v>0</v>
      </c>
      <c r="O506">
        <f t="shared" si="67"/>
        <v>0</v>
      </c>
      <c r="P506">
        <f t="shared" si="68"/>
        <v>0</v>
      </c>
      <c r="Q506">
        <f t="shared" si="69"/>
        <v>0</v>
      </c>
      <c r="R506">
        <f t="shared" si="70"/>
        <v>10</v>
      </c>
      <c r="U506" t="str">
        <f t="shared" si="71"/>
        <v/>
      </c>
      <c r="X506">
        <f t="shared" si="72"/>
        <v>36</v>
      </c>
      <c r="Y506" t="str">
        <f t="shared" si="73"/>
        <v>EV</v>
      </c>
    </row>
    <row r="507" spans="1:25" x14ac:dyDescent="0.3">
      <c r="A507">
        <v>36</v>
      </c>
      <c r="B507" s="4" t="s">
        <v>1226</v>
      </c>
      <c r="C507" s="4">
        <v>9898</v>
      </c>
      <c r="D507" s="4">
        <v>5027</v>
      </c>
      <c r="E507" s="6">
        <v>0.50790000000000002</v>
      </c>
      <c r="F507" s="4">
        <v>9898</v>
      </c>
      <c r="G507" s="4">
        <v>4972</v>
      </c>
      <c r="H507" s="4">
        <v>137</v>
      </c>
      <c r="I507" s="4">
        <v>3341</v>
      </c>
      <c r="J507" s="4">
        <v>1386</v>
      </c>
      <c r="K507" s="4">
        <v>82</v>
      </c>
      <c r="L507" s="4">
        <v>26</v>
      </c>
      <c r="M507">
        <f t="shared" si="65"/>
        <v>0.67196299275945293</v>
      </c>
      <c r="N507">
        <f t="shared" si="66"/>
        <v>0.27876106194690264</v>
      </c>
      <c r="O507">
        <f t="shared" si="67"/>
        <v>1.6492357200321803E-2</v>
      </c>
      <c r="P507">
        <f t="shared" si="68"/>
        <v>2.7554304102976671E-2</v>
      </c>
      <c r="Q507">
        <f t="shared" si="69"/>
        <v>0.18978102189781021</v>
      </c>
      <c r="R507">
        <f t="shared" si="70"/>
        <v>2.671962992759453</v>
      </c>
      <c r="U507">
        <f t="shared" si="71"/>
        <v>36</v>
      </c>
      <c r="X507">
        <f t="shared" si="72"/>
        <v>36</v>
      </c>
      <c r="Y507" t="str">
        <f t="shared" si="73"/>
        <v>TOT</v>
      </c>
    </row>
    <row r="508" spans="1:25" x14ac:dyDescent="0.3">
      <c r="B508" s="4"/>
      <c r="M508" t="str">
        <f t="shared" si="65"/>
        <v/>
      </c>
      <c r="N508" t="str">
        <f t="shared" si="66"/>
        <v/>
      </c>
      <c r="O508" t="str">
        <f t="shared" si="67"/>
        <v/>
      </c>
      <c r="P508" t="str">
        <f t="shared" si="68"/>
        <v/>
      </c>
      <c r="Q508" t="str">
        <f t="shared" si="69"/>
        <v/>
      </c>
      <c r="R508" t="str">
        <f t="shared" si="70"/>
        <v/>
      </c>
      <c r="U508" t="str">
        <f t="shared" si="71"/>
        <v/>
      </c>
      <c r="X508" t="str">
        <f t="shared" si="72"/>
        <v/>
      </c>
      <c r="Y508" t="str">
        <f t="shared" si="73"/>
        <v/>
      </c>
    </row>
    <row r="509" spans="1:25" x14ac:dyDescent="0.3">
      <c r="A509" t="s">
        <v>1312</v>
      </c>
      <c r="B509" s="4" t="s">
        <v>1271</v>
      </c>
      <c r="C509" s="4">
        <v>470</v>
      </c>
      <c r="D509" s="4">
        <v>86</v>
      </c>
      <c r="E509" s="6">
        <v>0.183</v>
      </c>
      <c r="F509" s="4">
        <v>470</v>
      </c>
      <c r="G509" s="4">
        <v>81</v>
      </c>
      <c r="H509" s="4">
        <v>0</v>
      </c>
      <c r="I509" s="4">
        <v>52</v>
      </c>
      <c r="J509" s="4">
        <v>22</v>
      </c>
      <c r="K509" s="4">
        <v>2</v>
      </c>
      <c r="L509" s="4">
        <v>5</v>
      </c>
      <c r="M509">
        <f t="shared" si="65"/>
        <v>0.64197530864197527</v>
      </c>
      <c r="N509">
        <f t="shared" si="66"/>
        <v>0.27160493827160492</v>
      </c>
      <c r="O509">
        <f t="shared" si="67"/>
        <v>2.4691358024691357E-2</v>
      </c>
      <c r="P509">
        <f t="shared" si="68"/>
        <v>0</v>
      </c>
      <c r="Q509" t="e">
        <f t="shared" si="69"/>
        <v>#DIV/0!</v>
      </c>
      <c r="R509">
        <f t="shared" si="70"/>
        <v>2.6419753086419755</v>
      </c>
      <c r="U509" t="str">
        <f t="shared" si="71"/>
        <v>37-700</v>
      </c>
      <c r="V509" t="s">
        <v>1671</v>
      </c>
      <c r="X509">
        <f t="shared" si="72"/>
        <v>37</v>
      </c>
      <c r="Y509" t="str">
        <f t="shared" si="73"/>
        <v>ED</v>
      </c>
    </row>
    <row r="510" spans="1:25" x14ac:dyDescent="0.3">
      <c r="A510" t="s">
        <v>1313</v>
      </c>
      <c r="B510" s="4" t="s">
        <v>1272</v>
      </c>
      <c r="C510" s="4">
        <v>233</v>
      </c>
      <c r="D510" s="4">
        <v>43</v>
      </c>
      <c r="E510" s="6">
        <v>0.1845</v>
      </c>
      <c r="F510" s="4">
        <v>233</v>
      </c>
      <c r="G510" s="4">
        <v>42</v>
      </c>
      <c r="H510" s="4">
        <v>0</v>
      </c>
      <c r="I510" s="4">
        <v>29</v>
      </c>
      <c r="J510" s="4">
        <v>13</v>
      </c>
      <c r="K510" s="4">
        <v>0</v>
      </c>
      <c r="L510" s="4">
        <v>0</v>
      </c>
      <c r="M510">
        <f t="shared" si="65"/>
        <v>0.69047619047619047</v>
      </c>
      <c r="N510">
        <f t="shared" si="66"/>
        <v>0.30952380952380953</v>
      </c>
      <c r="O510">
        <f t="shared" si="67"/>
        <v>0</v>
      </c>
      <c r="P510">
        <f t="shared" si="68"/>
        <v>0</v>
      </c>
      <c r="Q510" t="e">
        <f t="shared" si="69"/>
        <v>#DIV/0!</v>
      </c>
      <c r="R510">
        <f t="shared" si="70"/>
        <v>2.6904761904761907</v>
      </c>
      <c r="U510" t="str">
        <f t="shared" si="71"/>
        <v>37-702</v>
      </c>
      <c r="V510" t="s">
        <v>1653</v>
      </c>
      <c r="X510">
        <f t="shared" si="72"/>
        <v>37</v>
      </c>
      <c r="Y510" t="str">
        <f t="shared" si="73"/>
        <v>ED</v>
      </c>
    </row>
    <row r="511" spans="1:25" x14ac:dyDescent="0.3">
      <c r="A511" t="s">
        <v>1314</v>
      </c>
      <c r="B511" s="4" t="s">
        <v>1273</v>
      </c>
      <c r="C511" s="4">
        <v>1789</v>
      </c>
      <c r="D511" s="4">
        <v>732</v>
      </c>
      <c r="E511" s="6">
        <v>0.40920000000000001</v>
      </c>
      <c r="F511" s="4">
        <v>1789</v>
      </c>
      <c r="G511" s="4">
        <v>730</v>
      </c>
      <c r="H511" s="4">
        <v>15</v>
      </c>
      <c r="I511" s="4">
        <v>441</v>
      </c>
      <c r="J511" s="4">
        <v>266</v>
      </c>
      <c r="K511" s="4">
        <v>3</v>
      </c>
      <c r="L511" s="4">
        <v>5</v>
      </c>
      <c r="M511">
        <f t="shared" si="65"/>
        <v>0.60410958904109591</v>
      </c>
      <c r="N511">
        <f t="shared" si="66"/>
        <v>0.36438356164383562</v>
      </c>
      <c r="O511">
        <f t="shared" si="67"/>
        <v>4.10958904109589E-3</v>
      </c>
      <c r="P511">
        <f t="shared" si="68"/>
        <v>2.0547945205479451E-2</v>
      </c>
      <c r="Q511">
        <f t="shared" si="69"/>
        <v>0.33333333333333331</v>
      </c>
      <c r="R511">
        <f t="shared" si="70"/>
        <v>2.6041095890410961</v>
      </c>
      <c r="U511" t="str">
        <f t="shared" si="71"/>
        <v>37-704</v>
      </c>
      <c r="V511" t="s">
        <v>1653</v>
      </c>
      <c r="X511">
        <f t="shared" si="72"/>
        <v>37</v>
      </c>
      <c r="Y511" t="str">
        <f t="shared" si="73"/>
        <v>ED</v>
      </c>
    </row>
    <row r="512" spans="1:25" x14ac:dyDescent="0.3">
      <c r="A512" t="s">
        <v>1315</v>
      </c>
      <c r="B512" s="4" t="s">
        <v>1274</v>
      </c>
      <c r="C512" s="4">
        <v>1945</v>
      </c>
      <c r="D512" s="4">
        <v>603</v>
      </c>
      <c r="E512" s="6">
        <v>0.31</v>
      </c>
      <c r="F512" s="4">
        <v>1945</v>
      </c>
      <c r="G512" s="4">
        <v>600</v>
      </c>
      <c r="H512" s="4">
        <v>15</v>
      </c>
      <c r="I512" s="4">
        <v>437</v>
      </c>
      <c r="J512" s="4">
        <v>141</v>
      </c>
      <c r="K512" s="4">
        <v>3</v>
      </c>
      <c r="L512" s="4">
        <v>4</v>
      </c>
      <c r="M512">
        <f t="shared" si="65"/>
        <v>0.72833333333333339</v>
      </c>
      <c r="N512">
        <f t="shared" si="66"/>
        <v>0.23499999999999999</v>
      </c>
      <c r="O512">
        <f t="shared" si="67"/>
        <v>5.0000000000000001E-3</v>
      </c>
      <c r="P512">
        <f t="shared" si="68"/>
        <v>2.5000000000000001E-2</v>
      </c>
      <c r="Q512">
        <f t="shared" si="69"/>
        <v>0.26666666666666666</v>
      </c>
      <c r="R512">
        <f t="shared" si="70"/>
        <v>2.7283333333333335</v>
      </c>
      <c r="U512" t="str">
        <f t="shared" si="71"/>
        <v>37-706</v>
      </c>
      <c r="V512" t="s">
        <v>1667</v>
      </c>
      <c r="X512">
        <f t="shared" si="72"/>
        <v>37</v>
      </c>
      <c r="Y512" t="str">
        <f t="shared" si="73"/>
        <v>ED</v>
      </c>
    </row>
    <row r="513" spans="1:25" x14ac:dyDescent="0.3">
      <c r="A513" t="s">
        <v>1316</v>
      </c>
      <c r="B513" s="4" t="s">
        <v>1275</v>
      </c>
      <c r="C513" s="4">
        <v>1924</v>
      </c>
      <c r="D513" s="4">
        <v>708</v>
      </c>
      <c r="E513" s="6">
        <v>0.36799999999999999</v>
      </c>
      <c r="F513" s="4">
        <v>1924</v>
      </c>
      <c r="G513" s="4">
        <v>703</v>
      </c>
      <c r="H513" s="4">
        <v>33</v>
      </c>
      <c r="I513" s="4">
        <v>443</v>
      </c>
      <c r="J513" s="4">
        <v>217</v>
      </c>
      <c r="K513" s="4">
        <v>5</v>
      </c>
      <c r="L513" s="4">
        <v>5</v>
      </c>
      <c r="M513">
        <f t="shared" si="65"/>
        <v>0.63015647226173543</v>
      </c>
      <c r="N513">
        <f t="shared" si="66"/>
        <v>0.30867709815078237</v>
      </c>
      <c r="O513">
        <f t="shared" si="67"/>
        <v>7.1123755334281651E-3</v>
      </c>
      <c r="P513">
        <f t="shared" si="68"/>
        <v>4.694167852062589E-2</v>
      </c>
      <c r="Q513">
        <f t="shared" si="69"/>
        <v>0.15151515151515152</v>
      </c>
      <c r="R513">
        <f t="shared" si="70"/>
        <v>2.6301564722617354</v>
      </c>
      <c r="U513" t="str">
        <f t="shared" si="71"/>
        <v>37-708</v>
      </c>
      <c r="V513" t="s">
        <v>1667</v>
      </c>
      <c r="X513">
        <f t="shared" si="72"/>
        <v>37</v>
      </c>
      <c r="Y513" t="str">
        <f t="shared" si="73"/>
        <v>ED</v>
      </c>
    </row>
    <row r="514" spans="1:25" x14ac:dyDescent="0.3">
      <c r="A514" t="s">
        <v>1317</v>
      </c>
      <c r="B514" s="4" t="s">
        <v>1276</v>
      </c>
      <c r="C514" s="4">
        <v>232</v>
      </c>
      <c r="D514" s="4">
        <v>22</v>
      </c>
      <c r="E514" s="6">
        <v>9.4799999999999995E-2</v>
      </c>
      <c r="F514" s="4">
        <v>232</v>
      </c>
      <c r="G514" s="4">
        <v>19</v>
      </c>
      <c r="H514" s="4">
        <v>1</v>
      </c>
      <c r="I514" s="4">
        <v>13</v>
      </c>
      <c r="J514" s="4">
        <v>5</v>
      </c>
      <c r="K514" s="4">
        <v>0</v>
      </c>
      <c r="L514" s="4">
        <v>0</v>
      </c>
      <c r="M514">
        <f t="shared" si="65"/>
        <v>0.68421052631578949</v>
      </c>
      <c r="N514">
        <f t="shared" si="66"/>
        <v>0.26315789473684209</v>
      </c>
      <c r="O514">
        <f t="shared" si="67"/>
        <v>0</v>
      </c>
      <c r="P514">
        <f t="shared" si="68"/>
        <v>5.2631578947368418E-2</v>
      </c>
      <c r="Q514">
        <f t="shared" si="69"/>
        <v>0</v>
      </c>
      <c r="R514">
        <f t="shared" si="70"/>
        <v>2.6842105263157894</v>
      </c>
      <c r="U514" t="str">
        <f t="shared" si="71"/>
        <v>37-710</v>
      </c>
      <c r="V514" t="s">
        <v>1662</v>
      </c>
      <c r="X514">
        <f t="shared" si="72"/>
        <v>37</v>
      </c>
      <c r="Y514" t="str">
        <f t="shared" si="73"/>
        <v>ED</v>
      </c>
    </row>
    <row r="515" spans="1:25" x14ac:dyDescent="0.3">
      <c r="A515" t="s">
        <v>1318</v>
      </c>
      <c r="B515" s="4" t="s">
        <v>1298</v>
      </c>
      <c r="C515" s="4">
        <v>41</v>
      </c>
      <c r="D515" s="4">
        <v>13</v>
      </c>
      <c r="E515" s="6">
        <v>0.31709999999999999</v>
      </c>
      <c r="F515" s="4">
        <v>41</v>
      </c>
      <c r="G515" s="4">
        <v>10</v>
      </c>
      <c r="H515" s="4">
        <v>1</v>
      </c>
      <c r="I515" s="4">
        <v>6</v>
      </c>
      <c r="J515" s="4">
        <v>3</v>
      </c>
      <c r="K515" s="4">
        <v>0</v>
      </c>
      <c r="L515" s="4">
        <v>0</v>
      </c>
      <c r="M515">
        <f t="shared" ref="M515:M578" si="74">IF(G515="","",IF(G515=0,0,I515/G515))</f>
        <v>0.6</v>
      </c>
      <c r="N515">
        <f t="shared" ref="N515:N578" si="75">IF(G515="","",IF(G515=0,0,J515/G515))</f>
        <v>0.3</v>
      </c>
      <c r="O515">
        <f t="shared" ref="O515:O578" si="76">IF(G515="","",IF(G515=0,0,K515/G515))</f>
        <v>0</v>
      </c>
      <c r="P515">
        <f t="shared" ref="P515:P578" si="77">IF(G515="","",IF(G515=0,0,H515/G515))</f>
        <v>0.1</v>
      </c>
      <c r="Q515">
        <f t="shared" ref="Q515:Q578" si="78">IF(G515="","",IF(G515=0,0,L515/H515))</f>
        <v>0</v>
      </c>
      <c r="R515">
        <f t="shared" ref="R515:R578" si="79">IF(G515="","",IF(G515=0,10,IF(MAX(M515:P515)=LARGE(M515:P515,2),9,IF(N515=MAX(M515:P515),N515,IF(M515=MAX(M515:P515),M515+2,IF(O515=MAX(M515:P515),O515+1,IF(P515=MAX(M515:P515),P515+3,-1)))))))</f>
        <v>2.6</v>
      </c>
      <c r="U515" t="str">
        <f t="shared" ref="U515:U578" si="80">IF(ISNUMBER(LEFT(A515,2)/1),A515,"")</f>
        <v>37-712</v>
      </c>
      <c r="V515" t="s">
        <v>1655</v>
      </c>
      <c r="X515">
        <f t="shared" si="72"/>
        <v>37</v>
      </c>
      <c r="Y515" t="str">
        <f t="shared" si="73"/>
        <v>ED</v>
      </c>
    </row>
    <row r="516" spans="1:25" x14ac:dyDescent="0.3">
      <c r="A516" t="s">
        <v>1319</v>
      </c>
      <c r="B516" s="4" t="s">
        <v>1299</v>
      </c>
      <c r="C516" s="4">
        <v>117</v>
      </c>
      <c r="D516" s="4">
        <v>31</v>
      </c>
      <c r="E516" s="6">
        <v>0.26500000000000001</v>
      </c>
      <c r="F516" s="4">
        <v>117</v>
      </c>
      <c r="G516" s="4">
        <v>31</v>
      </c>
      <c r="H516" s="4">
        <v>0</v>
      </c>
      <c r="I516" s="4">
        <v>1</v>
      </c>
      <c r="J516" s="4">
        <v>30</v>
      </c>
      <c r="K516" s="4">
        <v>0</v>
      </c>
      <c r="L516" s="4">
        <v>0</v>
      </c>
      <c r="M516">
        <f t="shared" si="74"/>
        <v>3.2258064516129031E-2</v>
      </c>
      <c r="N516">
        <f t="shared" si="75"/>
        <v>0.967741935483871</v>
      </c>
      <c r="O516">
        <f t="shared" si="76"/>
        <v>0</v>
      </c>
      <c r="P516">
        <f t="shared" si="77"/>
        <v>0</v>
      </c>
      <c r="Q516" t="e">
        <f t="shared" si="78"/>
        <v>#DIV/0!</v>
      </c>
      <c r="R516">
        <f t="shared" si="79"/>
        <v>0.967741935483871</v>
      </c>
      <c r="U516" t="str">
        <f t="shared" si="80"/>
        <v>37-714</v>
      </c>
      <c r="V516" t="s">
        <v>1671</v>
      </c>
      <c r="X516">
        <f t="shared" si="72"/>
        <v>37</v>
      </c>
      <c r="Y516" t="str">
        <f t="shared" si="73"/>
        <v>ED</v>
      </c>
    </row>
    <row r="517" spans="1:25" x14ac:dyDescent="0.3">
      <c r="A517" t="s">
        <v>1320</v>
      </c>
      <c r="B517" s="4" t="s">
        <v>1300</v>
      </c>
      <c r="C517" s="4">
        <v>180</v>
      </c>
      <c r="D517" s="4">
        <v>75</v>
      </c>
      <c r="E517" s="6">
        <v>0.41670000000000001</v>
      </c>
      <c r="F517" s="4">
        <v>180</v>
      </c>
      <c r="G517" s="4">
        <v>73</v>
      </c>
      <c r="H517" s="4">
        <v>3</v>
      </c>
      <c r="I517" s="4">
        <v>53</v>
      </c>
      <c r="J517" s="4">
        <v>17</v>
      </c>
      <c r="K517" s="4">
        <v>0</v>
      </c>
      <c r="L517" s="4">
        <v>0</v>
      </c>
      <c r="M517">
        <f t="shared" si="74"/>
        <v>0.72602739726027399</v>
      </c>
      <c r="N517">
        <f t="shared" si="75"/>
        <v>0.23287671232876711</v>
      </c>
      <c r="O517">
        <f t="shared" si="76"/>
        <v>0</v>
      </c>
      <c r="P517">
        <f t="shared" si="77"/>
        <v>4.1095890410958902E-2</v>
      </c>
      <c r="Q517">
        <f t="shared" si="78"/>
        <v>0</v>
      </c>
      <c r="R517">
        <f t="shared" si="79"/>
        <v>2.7260273972602738</v>
      </c>
      <c r="U517" t="str">
        <f t="shared" si="80"/>
        <v>37-716</v>
      </c>
      <c r="V517" t="s">
        <v>1667</v>
      </c>
      <c r="X517">
        <f t="shared" si="72"/>
        <v>37</v>
      </c>
      <c r="Y517" t="str">
        <f t="shared" si="73"/>
        <v>ED</v>
      </c>
    </row>
    <row r="518" spans="1:25" x14ac:dyDescent="0.3">
      <c r="A518" t="s">
        <v>1321</v>
      </c>
      <c r="B518" s="4" t="s">
        <v>1301</v>
      </c>
      <c r="C518" s="4">
        <v>118</v>
      </c>
      <c r="D518" s="4">
        <v>15</v>
      </c>
      <c r="E518" s="6">
        <v>0.12709999999999999</v>
      </c>
      <c r="F518" s="4">
        <v>118</v>
      </c>
      <c r="G518" s="4">
        <v>15</v>
      </c>
      <c r="H518" s="4">
        <v>0</v>
      </c>
      <c r="I518" s="4">
        <v>0</v>
      </c>
      <c r="J518" s="4">
        <v>14</v>
      </c>
      <c r="K518" s="4">
        <v>1</v>
      </c>
      <c r="L518" s="4">
        <v>0</v>
      </c>
      <c r="M518">
        <f t="shared" si="74"/>
        <v>0</v>
      </c>
      <c r="N518">
        <f t="shared" si="75"/>
        <v>0.93333333333333335</v>
      </c>
      <c r="O518">
        <f t="shared" si="76"/>
        <v>6.6666666666666666E-2</v>
      </c>
      <c r="P518">
        <f t="shared" si="77"/>
        <v>0</v>
      </c>
      <c r="Q518" t="e">
        <f t="shared" si="78"/>
        <v>#DIV/0!</v>
      </c>
      <c r="R518">
        <f t="shared" si="79"/>
        <v>0.93333333333333335</v>
      </c>
      <c r="U518" t="str">
        <f t="shared" si="80"/>
        <v>37-718</v>
      </c>
      <c r="V518" t="s">
        <v>1662</v>
      </c>
      <c r="X518">
        <f t="shared" si="72"/>
        <v>37</v>
      </c>
      <c r="Y518" t="str">
        <f t="shared" si="73"/>
        <v>ED</v>
      </c>
    </row>
    <row r="519" spans="1:25" x14ac:dyDescent="0.3">
      <c r="A519" t="s">
        <v>1322</v>
      </c>
      <c r="B519" s="4" t="s">
        <v>1302</v>
      </c>
      <c r="C519" s="4">
        <v>200</v>
      </c>
      <c r="D519" s="4">
        <v>81</v>
      </c>
      <c r="E519" s="6">
        <v>0.40500000000000003</v>
      </c>
      <c r="F519" s="4">
        <v>200</v>
      </c>
      <c r="G519" s="4">
        <v>81</v>
      </c>
      <c r="H519" s="4">
        <v>4</v>
      </c>
      <c r="I519" s="4">
        <v>55</v>
      </c>
      <c r="J519" s="4">
        <v>19</v>
      </c>
      <c r="K519" s="4">
        <v>2</v>
      </c>
      <c r="L519" s="4">
        <v>1</v>
      </c>
      <c r="M519">
        <f t="shared" si="74"/>
        <v>0.67901234567901236</v>
      </c>
      <c r="N519">
        <f t="shared" si="75"/>
        <v>0.23456790123456789</v>
      </c>
      <c r="O519">
        <f t="shared" si="76"/>
        <v>2.4691358024691357E-2</v>
      </c>
      <c r="P519">
        <f t="shared" si="77"/>
        <v>4.9382716049382713E-2</v>
      </c>
      <c r="Q519">
        <f t="shared" si="78"/>
        <v>0.25</v>
      </c>
      <c r="R519">
        <f t="shared" si="79"/>
        <v>2.6790123456790123</v>
      </c>
      <c r="U519" t="str">
        <f t="shared" si="80"/>
        <v>37-720</v>
      </c>
      <c r="V519" t="s">
        <v>1667</v>
      </c>
      <c r="X519">
        <f t="shared" si="72"/>
        <v>37</v>
      </c>
      <c r="Y519" t="str">
        <f t="shared" si="73"/>
        <v>ED</v>
      </c>
    </row>
    <row r="520" spans="1:25" x14ac:dyDescent="0.3">
      <c r="A520" t="s">
        <v>1323</v>
      </c>
      <c r="B520" s="4" t="s">
        <v>1282</v>
      </c>
      <c r="C520" s="4">
        <v>339</v>
      </c>
      <c r="D520" s="4">
        <v>130</v>
      </c>
      <c r="E520" s="6">
        <v>0.38350000000000001</v>
      </c>
      <c r="F520" s="4">
        <v>339</v>
      </c>
      <c r="G520" s="4">
        <v>126</v>
      </c>
      <c r="H520" s="4">
        <v>2</v>
      </c>
      <c r="I520" s="4">
        <v>56</v>
      </c>
      <c r="J520" s="4">
        <v>67</v>
      </c>
      <c r="K520" s="4">
        <v>1</v>
      </c>
      <c r="L520" s="4">
        <v>0</v>
      </c>
      <c r="M520">
        <f t="shared" si="74"/>
        <v>0.44444444444444442</v>
      </c>
      <c r="N520">
        <f t="shared" si="75"/>
        <v>0.53174603174603174</v>
      </c>
      <c r="O520">
        <f t="shared" si="76"/>
        <v>7.9365079365079361E-3</v>
      </c>
      <c r="P520">
        <f t="shared" si="77"/>
        <v>1.5873015873015872E-2</v>
      </c>
      <c r="Q520">
        <f t="shared" si="78"/>
        <v>0</v>
      </c>
      <c r="R520">
        <f t="shared" si="79"/>
        <v>0.53174603174603174</v>
      </c>
      <c r="U520" t="str">
        <f t="shared" si="80"/>
        <v>37-722</v>
      </c>
      <c r="V520" t="s">
        <v>1671</v>
      </c>
      <c r="X520">
        <f t="shared" si="72"/>
        <v>37</v>
      </c>
      <c r="Y520" t="str">
        <f t="shared" si="73"/>
        <v>ED</v>
      </c>
    </row>
    <row r="521" spans="1:25" x14ac:dyDescent="0.3">
      <c r="A521" t="s">
        <v>1324</v>
      </c>
      <c r="B521" s="4" t="s">
        <v>1303</v>
      </c>
      <c r="C521" s="4">
        <v>141</v>
      </c>
      <c r="D521" s="4">
        <v>74</v>
      </c>
      <c r="E521" s="6">
        <v>0.52480000000000004</v>
      </c>
      <c r="F521" s="4">
        <v>141</v>
      </c>
      <c r="G521" s="4">
        <v>72</v>
      </c>
      <c r="H521" s="4">
        <v>1</v>
      </c>
      <c r="I521" s="4">
        <v>34</v>
      </c>
      <c r="J521" s="4">
        <v>35</v>
      </c>
      <c r="K521" s="4">
        <v>2</v>
      </c>
      <c r="L521" s="4">
        <v>0</v>
      </c>
      <c r="M521">
        <f t="shared" si="74"/>
        <v>0.47222222222222221</v>
      </c>
      <c r="N521">
        <f t="shared" si="75"/>
        <v>0.4861111111111111</v>
      </c>
      <c r="O521">
        <f t="shared" si="76"/>
        <v>2.7777777777777776E-2</v>
      </c>
      <c r="P521">
        <f t="shared" si="77"/>
        <v>1.3888888888888888E-2</v>
      </c>
      <c r="Q521">
        <f t="shared" si="78"/>
        <v>0</v>
      </c>
      <c r="R521">
        <f t="shared" si="79"/>
        <v>0.4861111111111111</v>
      </c>
      <c r="U521" t="str">
        <f t="shared" si="80"/>
        <v>37-724</v>
      </c>
      <c r="V521" t="s">
        <v>1667</v>
      </c>
      <c r="X521">
        <f t="shared" si="72"/>
        <v>37</v>
      </c>
      <c r="Y521" t="str">
        <f t="shared" si="73"/>
        <v>ED</v>
      </c>
    </row>
    <row r="522" spans="1:25" x14ac:dyDescent="0.3">
      <c r="A522" t="s">
        <v>1325</v>
      </c>
      <c r="B522" s="4" t="s">
        <v>1304</v>
      </c>
      <c r="C522" s="4">
        <v>71</v>
      </c>
      <c r="D522" s="4">
        <v>33</v>
      </c>
      <c r="E522" s="6">
        <v>0.46479999999999999</v>
      </c>
      <c r="F522" s="4">
        <v>71</v>
      </c>
      <c r="G522" s="4">
        <v>32</v>
      </c>
      <c r="H522" s="4">
        <v>2</v>
      </c>
      <c r="I522" s="4">
        <v>17</v>
      </c>
      <c r="J522" s="4">
        <v>13</v>
      </c>
      <c r="K522" s="4">
        <v>0</v>
      </c>
      <c r="L522" s="4">
        <v>0</v>
      </c>
      <c r="M522">
        <f t="shared" si="74"/>
        <v>0.53125</v>
      </c>
      <c r="N522">
        <f t="shared" si="75"/>
        <v>0.40625</v>
      </c>
      <c r="O522">
        <f t="shared" si="76"/>
        <v>0</v>
      </c>
      <c r="P522">
        <f t="shared" si="77"/>
        <v>6.25E-2</v>
      </c>
      <c r="Q522">
        <f t="shared" si="78"/>
        <v>0</v>
      </c>
      <c r="R522">
        <f t="shared" si="79"/>
        <v>2.53125</v>
      </c>
      <c r="U522" t="str">
        <f t="shared" si="80"/>
        <v>37-726</v>
      </c>
      <c r="V522" t="s">
        <v>1662</v>
      </c>
      <c r="X522">
        <f t="shared" ref="X522:X585" si="81">IF(A522="","",IF(ISNUMBER(LEFT(U522,2)/1),LEFT(U522,2)/1,X521))</f>
        <v>37</v>
      </c>
      <c r="Y522" t="str">
        <f t="shared" si="73"/>
        <v>ED</v>
      </c>
    </row>
    <row r="523" spans="1:25" x14ac:dyDescent="0.3">
      <c r="A523" t="s">
        <v>1326</v>
      </c>
      <c r="B523" s="4" t="s">
        <v>1305</v>
      </c>
      <c r="C523" s="4">
        <v>308</v>
      </c>
      <c r="D523" s="4">
        <v>116</v>
      </c>
      <c r="E523" s="6">
        <v>0.37659999999999999</v>
      </c>
      <c r="F523" s="4">
        <v>308</v>
      </c>
      <c r="G523" s="4">
        <v>115</v>
      </c>
      <c r="H523" s="4">
        <v>2</v>
      </c>
      <c r="I523" s="4">
        <v>75</v>
      </c>
      <c r="J523" s="4">
        <v>35</v>
      </c>
      <c r="K523" s="4">
        <v>2</v>
      </c>
      <c r="L523" s="4">
        <v>1</v>
      </c>
      <c r="M523">
        <f t="shared" si="74"/>
        <v>0.65217391304347827</v>
      </c>
      <c r="N523">
        <f t="shared" si="75"/>
        <v>0.30434782608695654</v>
      </c>
      <c r="O523">
        <f t="shared" si="76"/>
        <v>1.7391304347826087E-2</v>
      </c>
      <c r="P523">
        <f t="shared" si="77"/>
        <v>1.7391304347826087E-2</v>
      </c>
      <c r="Q523">
        <f t="shared" si="78"/>
        <v>0.5</v>
      </c>
      <c r="R523">
        <f t="shared" si="79"/>
        <v>2.6521739130434785</v>
      </c>
      <c r="U523" t="str">
        <f t="shared" si="80"/>
        <v>37-728</v>
      </c>
      <c r="V523" t="s">
        <v>1667</v>
      </c>
      <c r="X523">
        <f t="shared" si="81"/>
        <v>37</v>
      </c>
      <c r="Y523" t="str">
        <f t="shared" si="73"/>
        <v>ED</v>
      </c>
    </row>
    <row r="524" spans="1:25" x14ac:dyDescent="0.3">
      <c r="A524" t="s">
        <v>1327</v>
      </c>
      <c r="B524" s="4" t="s">
        <v>1306</v>
      </c>
      <c r="C524" s="4">
        <v>479</v>
      </c>
      <c r="D524" s="4">
        <v>175</v>
      </c>
      <c r="E524" s="6">
        <v>0.36530000000000001</v>
      </c>
      <c r="F524" s="4">
        <v>479</v>
      </c>
      <c r="G524" s="4">
        <v>174</v>
      </c>
      <c r="H524" s="4">
        <v>7</v>
      </c>
      <c r="I524" s="4">
        <v>71</v>
      </c>
      <c r="J524" s="4">
        <v>95</v>
      </c>
      <c r="K524" s="4">
        <v>1</v>
      </c>
      <c r="L524" s="4">
        <v>0</v>
      </c>
      <c r="M524">
        <f t="shared" si="74"/>
        <v>0.40804597701149425</v>
      </c>
      <c r="N524">
        <f t="shared" si="75"/>
        <v>0.54597701149425293</v>
      </c>
      <c r="O524">
        <f t="shared" si="76"/>
        <v>5.7471264367816091E-3</v>
      </c>
      <c r="P524">
        <f t="shared" si="77"/>
        <v>4.0229885057471264E-2</v>
      </c>
      <c r="Q524">
        <f t="shared" si="78"/>
        <v>0</v>
      </c>
      <c r="R524">
        <f t="shared" si="79"/>
        <v>0.54597701149425293</v>
      </c>
      <c r="U524" t="str">
        <f t="shared" si="80"/>
        <v>37-730</v>
      </c>
      <c r="V524" t="s">
        <v>1671</v>
      </c>
      <c r="X524">
        <f t="shared" si="81"/>
        <v>37</v>
      </c>
      <c r="Y524" t="str">
        <f t="shared" si="73"/>
        <v>ED</v>
      </c>
    </row>
    <row r="525" spans="1:25" x14ac:dyDescent="0.3">
      <c r="A525" t="s">
        <v>1328</v>
      </c>
      <c r="B525" s="4" t="s">
        <v>1307</v>
      </c>
      <c r="C525" s="4">
        <v>72</v>
      </c>
      <c r="D525" s="4">
        <v>32</v>
      </c>
      <c r="E525" s="6">
        <v>0.44440000000000002</v>
      </c>
      <c r="F525" s="4">
        <v>72</v>
      </c>
      <c r="G525" s="4">
        <v>32</v>
      </c>
      <c r="H525" s="4">
        <v>0</v>
      </c>
      <c r="I525" s="4">
        <v>20</v>
      </c>
      <c r="J525" s="4">
        <v>11</v>
      </c>
      <c r="K525" s="4">
        <v>0</v>
      </c>
      <c r="L525" s="4">
        <v>1</v>
      </c>
      <c r="M525">
        <f t="shared" si="74"/>
        <v>0.625</v>
      </c>
      <c r="N525">
        <f t="shared" si="75"/>
        <v>0.34375</v>
      </c>
      <c r="O525">
        <f t="shared" si="76"/>
        <v>0</v>
      </c>
      <c r="P525">
        <f t="shared" si="77"/>
        <v>0</v>
      </c>
      <c r="Q525" t="e">
        <f t="shared" si="78"/>
        <v>#DIV/0!</v>
      </c>
      <c r="R525">
        <f t="shared" si="79"/>
        <v>2.625</v>
      </c>
      <c r="U525" t="str">
        <f t="shared" si="80"/>
        <v>37-732</v>
      </c>
      <c r="V525" t="s">
        <v>1653</v>
      </c>
      <c r="X525">
        <f t="shared" si="81"/>
        <v>37</v>
      </c>
      <c r="Y525" t="str">
        <f t="shared" si="73"/>
        <v>ED</v>
      </c>
    </row>
    <row r="526" spans="1:25" x14ac:dyDescent="0.3">
      <c r="A526" t="s">
        <v>1329</v>
      </c>
      <c r="B526" s="4" t="s">
        <v>1308</v>
      </c>
      <c r="C526" s="4">
        <v>327</v>
      </c>
      <c r="D526" s="4">
        <v>125</v>
      </c>
      <c r="E526" s="6">
        <v>0.38229999999999997</v>
      </c>
      <c r="F526" s="4">
        <v>327</v>
      </c>
      <c r="G526" s="4">
        <v>125</v>
      </c>
      <c r="H526" s="4">
        <v>4</v>
      </c>
      <c r="I526" s="4">
        <v>103</v>
      </c>
      <c r="J526" s="4">
        <v>18</v>
      </c>
      <c r="K526" s="4">
        <v>0</v>
      </c>
      <c r="L526" s="4">
        <v>0</v>
      </c>
      <c r="M526">
        <f t="shared" si="74"/>
        <v>0.82399999999999995</v>
      </c>
      <c r="N526">
        <f t="shared" si="75"/>
        <v>0.14399999999999999</v>
      </c>
      <c r="O526">
        <f t="shared" si="76"/>
        <v>0</v>
      </c>
      <c r="P526">
        <f t="shared" si="77"/>
        <v>3.2000000000000001E-2</v>
      </c>
      <c r="Q526">
        <f t="shared" si="78"/>
        <v>0</v>
      </c>
      <c r="R526">
        <f t="shared" si="79"/>
        <v>2.8239999999999998</v>
      </c>
      <c r="U526" t="str">
        <f t="shared" si="80"/>
        <v>37-734</v>
      </c>
      <c r="V526" t="s">
        <v>1653</v>
      </c>
      <c r="X526">
        <f t="shared" si="81"/>
        <v>37</v>
      </c>
      <c r="Y526" t="str">
        <f t="shared" ref="Y526:Y589" si="82">IF(A526="","",IF(RIGHT(B526,5)="Total","TOT",IF(ISNUMBER(LEFT(A526,2)/1),"ED",IF(A526="Absentee","ABS",IF(A526="Question","QUE",IF(A526="Early","EV","ERR"))))))</f>
        <v>ED</v>
      </c>
    </row>
    <row r="527" spans="1:25" x14ac:dyDescent="0.3">
      <c r="A527" t="s">
        <v>1330</v>
      </c>
      <c r="B527" s="4" t="s">
        <v>1309</v>
      </c>
      <c r="C527" s="4">
        <v>530</v>
      </c>
      <c r="D527" s="4">
        <v>192</v>
      </c>
      <c r="E527" s="6">
        <v>0.36230000000000001</v>
      </c>
      <c r="F527" s="4">
        <v>530</v>
      </c>
      <c r="G527" s="4">
        <v>190</v>
      </c>
      <c r="H527" s="4">
        <v>8</v>
      </c>
      <c r="I527" s="4">
        <v>102</v>
      </c>
      <c r="J527" s="4">
        <v>75</v>
      </c>
      <c r="K527" s="4">
        <v>3</v>
      </c>
      <c r="L527" s="4">
        <v>2</v>
      </c>
      <c r="M527">
        <f t="shared" si="74"/>
        <v>0.5368421052631579</v>
      </c>
      <c r="N527">
        <f t="shared" si="75"/>
        <v>0.39473684210526316</v>
      </c>
      <c r="O527">
        <f t="shared" si="76"/>
        <v>1.5789473684210527E-2</v>
      </c>
      <c r="P527">
        <f t="shared" si="77"/>
        <v>4.2105263157894736E-2</v>
      </c>
      <c r="Q527">
        <f t="shared" si="78"/>
        <v>0.25</v>
      </c>
      <c r="R527">
        <f t="shared" si="79"/>
        <v>2.5368421052631578</v>
      </c>
      <c r="U527" t="str">
        <f t="shared" si="80"/>
        <v>37-736</v>
      </c>
      <c r="V527" t="s">
        <v>1655</v>
      </c>
      <c r="X527">
        <f t="shared" si="81"/>
        <v>37</v>
      </c>
      <c r="Y527" t="str">
        <f t="shared" si="82"/>
        <v>ED</v>
      </c>
    </row>
    <row r="528" spans="1:25" x14ac:dyDescent="0.3">
      <c r="A528" t="s">
        <v>1600</v>
      </c>
      <c r="B528" s="4" t="s">
        <v>1290</v>
      </c>
      <c r="C528" s="4">
        <v>0</v>
      </c>
      <c r="D528" s="4">
        <v>718</v>
      </c>
      <c r="E528" s="4" t="s">
        <v>33</v>
      </c>
      <c r="F528" s="4">
        <v>0</v>
      </c>
      <c r="G528" s="4">
        <v>712</v>
      </c>
      <c r="H528" s="4">
        <v>9</v>
      </c>
      <c r="I528" s="4">
        <v>417</v>
      </c>
      <c r="J528" s="4">
        <v>272</v>
      </c>
      <c r="K528" s="4">
        <v>11</v>
      </c>
      <c r="L528" s="4">
        <v>3</v>
      </c>
      <c r="M528">
        <f t="shared" si="74"/>
        <v>0.5856741573033708</v>
      </c>
      <c r="N528">
        <f t="shared" si="75"/>
        <v>0.38202247191011235</v>
      </c>
      <c r="O528">
        <f t="shared" si="76"/>
        <v>1.5449438202247191E-2</v>
      </c>
      <c r="P528">
        <f t="shared" si="77"/>
        <v>1.2640449438202247E-2</v>
      </c>
      <c r="Q528">
        <f t="shared" si="78"/>
        <v>0.33333333333333331</v>
      </c>
      <c r="R528">
        <f t="shared" si="79"/>
        <v>2.5856741573033708</v>
      </c>
      <c r="U528" t="str">
        <f t="shared" si="80"/>
        <v/>
      </c>
      <c r="X528">
        <f t="shared" si="81"/>
        <v>37</v>
      </c>
      <c r="Y528" t="str">
        <f t="shared" si="82"/>
        <v>ABS</v>
      </c>
    </row>
    <row r="529" spans="1:25" x14ac:dyDescent="0.3">
      <c r="A529" t="s">
        <v>1601</v>
      </c>
      <c r="B529" s="4" t="s">
        <v>1310</v>
      </c>
      <c r="C529" s="4">
        <v>0</v>
      </c>
      <c r="D529" s="4">
        <v>377</v>
      </c>
      <c r="E529" s="4" t="s">
        <v>33</v>
      </c>
      <c r="F529" s="4">
        <v>0</v>
      </c>
      <c r="G529" s="4">
        <v>372</v>
      </c>
      <c r="H529" s="4">
        <v>9</v>
      </c>
      <c r="I529" s="4">
        <v>206</v>
      </c>
      <c r="J529" s="4">
        <v>149</v>
      </c>
      <c r="K529" s="4">
        <v>6</v>
      </c>
      <c r="L529" s="4">
        <v>2</v>
      </c>
      <c r="M529">
        <f t="shared" si="74"/>
        <v>0.55376344086021501</v>
      </c>
      <c r="N529">
        <f t="shared" si="75"/>
        <v>0.40053763440860213</v>
      </c>
      <c r="O529">
        <f t="shared" si="76"/>
        <v>1.6129032258064516E-2</v>
      </c>
      <c r="P529">
        <f t="shared" si="77"/>
        <v>2.4193548387096774E-2</v>
      </c>
      <c r="Q529">
        <f t="shared" si="78"/>
        <v>0.22222222222222221</v>
      </c>
      <c r="R529">
        <f t="shared" si="79"/>
        <v>2.553763440860215</v>
      </c>
      <c r="U529" t="str">
        <f t="shared" si="80"/>
        <v/>
      </c>
      <c r="X529">
        <f t="shared" si="81"/>
        <v>37</v>
      </c>
      <c r="Y529" t="str">
        <f t="shared" si="82"/>
        <v>QUE</v>
      </c>
    </row>
    <row r="530" spans="1:25" x14ac:dyDescent="0.3">
      <c r="A530" t="s">
        <v>1602</v>
      </c>
      <c r="B530" s="4" t="s">
        <v>1311</v>
      </c>
      <c r="C530" s="4">
        <v>0</v>
      </c>
      <c r="D530" s="4">
        <v>0</v>
      </c>
      <c r="E530" s="4" t="s">
        <v>33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0</v>
      </c>
      <c r="M530">
        <f t="shared" si="74"/>
        <v>0</v>
      </c>
      <c r="N530">
        <f t="shared" si="75"/>
        <v>0</v>
      </c>
      <c r="O530">
        <f t="shared" si="76"/>
        <v>0</v>
      </c>
      <c r="P530">
        <f t="shared" si="77"/>
        <v>0</v>
      </c>
      <c r="Q530">
        <f t="shared" si="78"/>
        <v>0</v>
      </c>
      <c r="R530">
        <f t="shared" si="79"/>
        <v>10</v>
      </c>
      <c r="U530" t="str">
        <f t="shared" si="80"/>
        <v/>
      </c>
      <c r="X530">
        <f t="shared" si="81"/>
        <v>37</v>
      </c>
      <c r="Y530" t="str">
        <f t="shared" si="82"/>
        <v>EV</v>
      </c>
    </row>
    <row r="531" spans="1:25" x14ac:dyDescent="0.3">
      <c r="A531">
        <v>37</v>
      </c>
      <c r="B531" s="4" t="s">
        <v>1331</v>
      </c>
      <c r="C531" s="4">
        <v>9516</v>
      </c>
      <c r="D531" s="4">
        <v>4381</v>
      </c>
      <c r="E531" s="6">
        <v>0.46039999999999998</v>
      </c>
      <c r="F531" s="4">
        <v>9516</v>
      </c>
      <c r="G531" s="4">
        <v>4335</v>
      </c>
      <c r="H531" s="4">
        <v>116</v>
      </c>
      <c r="I531" s="4">
        <v>2631</v>
      </c>
      <c r="J531" s="4">
        <v>1517</v>
      </c>
      <c r="K531" s="4">
        <v>42</v>
      </c>
      <c r="L531" s="4">
        <v>29</v>
      </c>
      <c r="M531">
        <f t="shared" si="74"/>
        <v>0.60692041522491347</v>
      </c>
      <c r="N531">
        <f t="shared" si="75"/>
        <v>0.34994232987312573</v>
      </c>
      <c r="O531">
        <f t="shared" si="76"/>
        <v>9.688581314878892E-3</v>
      </c>
      <c r="P531">
        <f t="shared" si="77"/>
        <v>2.6758938869665513E-2</v>
      </c>
      <c r="Q531">
        <f t="shared" si="78"/>
        <v>0.25</v>
      </c>
      <c r="R531">
        <f t="shared" si="79"/>
        <v>2.6069204152249137</v>
      </c>
      <c r="U531">
        <f t="shared" si="80"/>
        <v>37</v>
      </c>
      <c r="X531">
        <f t="shared" si="81"/>
        <v>37</v>
      </c>
      <c r="Y531" t="str">
        <f t="shared" si="82"/>
        <v>TOT</v>
      </c>
    </row>
    <row r="532" spans="1:25" x14ac:dyDescent="0.3">
      <c r="B532" s="4"/>
      <c r="M532" t="str">
        <f t="shared" si="74"/>
        <v/>
      </c>
      <c r="N532" t="str">
        <f t="shared" si="75"/>
        <v/>
      </c>
      <c r="O532" t="str">
        <f t="shared" si="76"/>
        <v/>
      </c>
      <c r="P532" t="str">
        <f t="shared" si="77"/>
        <v/>
      </c>
      <c r="Q532" t="str">
        <f t="shared" si="78"/>
        <v/>
      </c>
      <c r="R532" t="str">
        <f t="shared" si="79"/>
        <v/>
      </c>
      <c r="U532" t="str">
        <f t="shared" si="80"/>
        <v/>
      </c>
      <c r="X532" t="str">
        <f t="shared" si="81"/>
        <v/>
      </c>
      <c r="Y532" t="str">
        <f t="shared" si="82"/>
        <v/>
      </c>
    </row>
    <row r="533" spans="1:25" x14ac:dyDescent="0.3">
      <c r="A533" t="s">
        <v>1384</v>
      </c>
      <c r="B533" s="4" t="s">
        <v>1333</v>
      </c>
      <c r="C533" s="4">
        <v>202</v>
      </c>
      <c r="D533" s="4">
        <v>75</v>
      </c>
      <c r="E533" s="6">
        <v>0.37130000000000002</v>
      </c>
      <c r="F533" s="4">
        <v>202</v>
      </c>
      <c r="G533" s="4">
        <v>75</v>
      </c>
      <c r="H533" s="4">
        <v>3</v>
      </c>
      <c r="I533" s="4">
        <v>15</v>
      </c>
      <c r="J533" s="4">
        <v>56</v>
      </c>
      <c r="K533" s="4">
        <v>0</v>
      </c>
      <c r="L533" s="4">
        <v>1</v>
      </c>
      <c r="M533">
        <f t="shared" si="74"/>
        <v>0.2</v>
      </c>
      <c r="N533">
        <f t="shared" si="75"/>
        <v>0.7466666666666667</v>
      </c>
      <c r="O533">
        <f t="shared" si="76"/>
        <v>0</v>
      </c>
      <c r="P533">
        <f t="shared" si="77"/>
        <v>0.04</v>
      </c>
      <c r="Q533">
        <f t="shared" si="78"/>
        <v>0.33333333333333331</v>
      </c>
      <c r="R533">
        <f t="shared" si="79"/>
        <v>0.7466666666666667</v>
      </c>
      <c r="U533" t="str">
        <f t="shared" si="80"/>
        <v>38-805</v>
      </c>
      <c r="V533" t="s">
        <v>1652</v>
      </c>
      <c r="X533">
        <f t="shared" si="81"/>
        <v>38</v>
      </c>
      <c r="Y533" t="str">
        <f t="shared" si="82"/>
        <v>ED</v>
      </c>
    </row>
    <row r="534" spans="1:25" x14ac:dyDescent="0.3">
      <c r="A534" t="s">
        <v>1385</v>
      </c>
      <c r="B534" s="4" t="s">
        <v>1334</v>
      </c>
      <c r="C534" s="4">
        <v>184</v>
      </c>
      <c r="D534" s="4">
        <v>87</v>
      </c>
      <c r="E534" s="6">
        <v>0.4728</v>
      </c>
      <c r="F534" s="4">
        <v>184</v>
      </c>
      <c r="G534" s="4">
        <v>85</v>
      </c>
      <c r="H534" s="4">
        <v>1</v>
      </c>
      <c r="I534" s="4">
        <v>36</v>
      </c>
      <c r="J534" s="4">
        <v>46</v>
      </c>
      <c r="K534" s="4">
        <v>1</v>
      </c>
      <c r="L534" s="4">
        <v>1</v>
      </c>
      <c r="M534">
        <f t="shared" si="74"/>
        <v>0.42352941176470588</v>
      </c>
      <c r="N534">
        <f t="shared" si="75"/>
        <v>0.54117647058823526</v>
      </c>
      <c r="O534">
        <f t="shared" si="76"/>
        <v>1.1764705882352941E-2</v>
      </c>
      <c r="P534">
        <f t="shared" si="77"/>
        <v>1.1764705882352941E-2</v>
      </c>
      <c r="Q534">
        <f t="shared" si="78"/>
        <v>1</v>
      </c>
      <c r="R534">
        <f t="shared" si="79"/>
        <v>0.54117647058823526</v>
      </c>
      <c r="U534" t="str">
        <f t="shared" si="80"/>
        <v>38-810</v>
      </c>
      <c r="V534" t="s">
        <v>1652</v>
      </c>
      <c r="X534">
        <f t="shared" si="81"/>
        <v>38</v>
      </c>
      <c r="Y534" t="str">
        <f t="shared" si="82"/>
        <v>ED</v>
      </c>
    </row>
    <row r="535" spans="1:25" x14ac:dyDescent="0.3">
      <c r="A535" t="s">
        <v>1386</v>
      </c>
      <c r="B535" s="4" t="s">
        <v>1369</v>
      </c>
      <c r="C535" s="4">
        <v>212</v>
      </c>
      <c r="D535" s="4">
        <v>65</v>
      </c>
      <c r="E535" s="6">
        <v>0.30659999999999998</v>
      </c>
      <c r="F535" s="4">
        <v>212</v>
      </c>
      <c r="G535" s="4">
        <v>64</v>
      </c>
      <c r="H535" s="4">
        <v>3</v>
      </c>
      <c r="I535" s="4">
        <v>21</v>
      </c>
      <c r="J535" s="4">
        <v>40</v>
      </c>
      <c r="K535" s="4">
        <v>0</v>
      </c>
      <c r="L535" s="4">
        <v>0</v>
      </c>
      <c r="M535">
        <f t="shared" si="74"/>
        <v>0.328125</v>
      </c>
      <c r="N535">
        <f t="shared" si="75"/>
        <v>0.625</v>
      </c>
      <c r="O535">
        <f t="shared" si="76"/>
        <v>0</v>
      </c>
      <c r="P535">
        <f t="shared" si="77"/>
        <v>4.6875E-2</v>
      </c>
      <c r="Q535">
        <f t="shared" si="78"/>
        <v>0</v>
      </c>
      <c r="R535">
        <f t="shared" si="79"/>
        <v>0.625</v>
      </c>
      <c r="U535" t="str">
        <f t="shared" si="80"/>
        <v>38-815</v>
      </c>
      <c r="V535" t="s">
        <v>1652</v>
      </c>
      <c r="X535">
        <f t="shared" si="81"/>
        <v>38</v>
      </c>
      <c r="Y535" t="str">
        <f t="shared" si="82"/>
        <v>ED</v>
      </c>
    </row>
    <row r="536" spans="1:25" x14ac:dyDescent="0.3">
      <c r="A536" t="s">
        <v>1387</v>
      </c>
      <c r="B536" s="4" t="s">
        <v>1370</v>
      </c>
      <c r="C536" s="4">
        <v>280</v>
      </c>
      <c r="D536" s="4">
        <v>101</v>
      </c>
      <c r="E536" s="6">
        <v>0.36070000000000002</v>
      </c>
      <c r="F536" s="4">
        <v>280</v>
      </c>
      <c r="G536" s="4">
        <v>101</v>
      </c>
      <c r="H536" s="4">
        <v>1</v>
      </c>
      <c r="I536" s="4">
        <v>86</v>
      </c>
      <c r="J536" s="4">
        <v>8</v>
      </c>
      <c r="K536" s="4">
        <v>6</v>
      </c>
      <c r="L536" s="4">
        <v>0</v>
      </c>
      <c r="M536">
        <f t="shared" si="74"/>
        <v>0.85148514851485146</v>
      </c>
      <c r="N536">
        <f t="shared" si="75"/>
        <v>7.9207920792079209E-2</v>
      </c>
      <c r="O536">
        <f t="shared" si="76"/>
        <v>5.9405940594059403E-2</v>
      </c>
      <c r="P536">
        <f t="shared" si="77"/>
        <v>9.9009900990099011E-3</v>
      </c>
      <c r="Q536">
        <f t="shared" si="78"/>
        <v>0</v>
      </c>
      <c r="R536">
        <f t="shared" si="79"/>
        <v>2.8514851485148514</v>
      </c>
      <c r="U536" t="str">
        <f t="shared" si="80"/>
        <v>38-820</v>
      </c>
      <c r="V536" t="s">
        <v>1652</v>
      </c>
      <c r="X536">
        <f t="shared" si="81"/>
        <v>38</v>
      </c>
      <c r="Y536" t="str">
        <f t="shared" si="82"/>
        <v>ED</v>
      </c>
    </row>
    <row r="537" spans="1:25" x14ac:dyDescent="0.3">
      <c r="A537" t="s">
        <v>1388</v>
      </c>
      <c r="B537" s="4" t="s">
        <v>1371</v>
      </c>
      <c r="C537" s="4">
        <v>1033</v>
      </c>
      <c r="D537" s="4">
        <v>557</v>
      </c>
      <c r="E537" s="6">
        <v>0.53920000000000001</v>
      </c>
      <c r="F537" s="4">
        <v>1033</v>
      </c>
      <c r="G537" s="4">
        <v>556</v>
      </c>
      <c r="H537" s="4">
        <v>20</v>
      </c>
      <c r="I537" s="4">
        <v>318</v>
      </c>
      <c r="J537" s="4">
        <v>196</v>
      </c>
      <c r="K537" s="4">
        <v>13</v>
      </c>
      <c r="L537" s="4">
        <v>9</v>
      </c>
      <c r="M537">
        <f t="shared" si="74"/>
        <v>0.57194244604316546</v>
      </c>
      <c r="N537">
        <f t="shared" si="75"/>
        <v>0.35251798561151076</v>
      </c>
      <c r="O537">
        <f t="shared" si="76"/>
        <v>2.3381294964028777E-2</v>
      </c>
      <c r="P537">
        <f t="shared" si="77"/>
        <v>3.5971223021582732E-2</v>
      </c>
      <c r="Q537">
        <f t="shared" si="78"/>
        <v>0.45</v>
      </c>
      <c r="R537">
        <f t="shared" si="79"/>
        <v>2.5719424460431655</v>
      </c>
      <c r="U537" t="str">
        <f t="shared" si="80"/>
        <v>38-825</v>
      </c>
      <c r="V537" t="s">
        <v>1693</v>
      </c>
      <c r="X537">
        <f t="shared" si="81"/>
        <v>38</v>
      </c>
      <c r="Y537" t="str">
        <f t="shared" si="82"/>
        <v>ED</v>
      </c>
    </row>
    <row r="538" spans="1:25" x14ac:dyDescent="0.3">
      <c r="A538" t="s">
        <v>1389</v>
      </c>
      <c r="B538" s="4" t="s">
        <v>1338</v>
      </c>
      <c r="C538" s="4">
        <v>1127</v>
      </c>
      <c r="D538" s="4">
        <v>494</v>
      </c>
      <c r="E538" s="6">
        <v>0.43830000000000002</v>
      </c>
      <c r="F538" s="4">
        <v>1127</v>
      </c>
      <c r="G538" s="4">
        <v>492</v>
      </c>
      <c r="H538" s="4">
        <v>20</v>
      </c>
      <c r="I538" s="4">
        <v>268</v>
      </c>
      <c r="J538" s="4">
        <v>181</v>
      </c>
      <c r="K538" s="4">
        <v>11</v>
      </c>
      <c r="L538" s="4">
        <v>12</v>
      </c>
      <c r="M538">
        <f t="shared" si="74"/>
        <v>0.54471544715447151</v>
      </c>
      <c r="N538">
        <f t="shared" si="75"/>
        <v>0.36788617886178859</v>
      </c>
      <c r="O538">
        <f t="shared" si="76"/>
        <v>2.2357723577235773E-2</v>
      </c>
      <c r="P538">
        <f t="shared" si="77"/>
        <v>4.065040650406504E-2</v>
      </c>
      <c r="Q538">
        <f t="shared" si="78"/>
        <v>0.6</v>
      </c>
      <c r="R538">
        <f t="shared" si="79"/>
        <v>2.5447154471544717</v>
      </c>
      <c r="U538" t="str">
        <f t="shared" si="80"/>
        <v>38-827</v>
      </c>
      <c r="V538" t="s">
        <v>1693</v>
      </c>
      <c r="X538">
        <f t="shared" si="81"/>
        <v>38</v>
      </c>
      <c r="Y538" t="str">
        <f t="shared" si="82"/>
        <v>ED</v>
      </c>
    </row>
    <row r="539" spans="1:25" x14ac:dyDescent="0.3">
      <c r="A539" t="s">
        <v>1390</v>
      </c>
      <c r="B539" s="4" t="s">
        <v>1339</v>
      </c>
      <c r="C539" s="4">
        <v>1263</v>
      </c>
      <c r="D539" s="4">
        <v>681</v>
      </c>
      <c r="E539" s="6">
        <v>0.53920000000000001</v>
      </c>
      <c r="F539" s="4">
        <v>1263</v>
      </c>
      <c r="G539" s="4">
        <v>679</v>
      </c>
      <c r="H539" s="4">
        <v>36</v>
      </c>
      <c r="I539" s="4">
        <v>403</v>
      </c>
      <c r="J539" s="4">
        <v>207</v>
      </c>
      <c r="K539" s="4">
        <v>22</v>
      </c>
      <c r="L539" s="4">
        <v>11</v>
      </c>
      <c r="M539">
        <f t="shared" si="74"/>
        <v>0.59351988217967599</v>
      </c>
      <c r="N539">
        <f t="shared" si="75"/>
        <v>0.30486008836524303</v>
      </c>
      <c r="O539">
        <f t="shared" si="76"/>
        <v>3.2400589101620032E-2</v>
      </c>
      <c r="P539">
        <f t="shared" si="77"/>
        <v>5.3019145802650956E-2</v>
      </c>
      <c r="Q539">
        <f t="shared" si="78"/>
        <v>0.30555555555555558</v>
      </c>
      <c r="R539">
        <f t="shared" si="79"/>
        <v>2.5935198821796761</v>
      </c>
      <c r="U539" t="str">
        <f t="shared" si="80"/>
        <v>38-830</v>
      </c>
      <c r="V539" t="s">
        <v>1693</v>
      </c>
      <c r="X539">
        <f t="shared" si="81"/>
        <v>38</v>
      </c>
      <c r="Y539" t="str">
        <f t="shared" si="82"/>
        <v>ED</v>
      </c>
    </row>
    <row r="540" spans="1:25" x14ac:dyDescent="0.3">
      <c r="A540" t="s">
        <v>1391</v>
      </c>
      <c r="B540" s="4" t="s">
        <v>1340</v>
      </c>
      <c r="C540" s="4">
        <v>111</v>
      </c>
      <c r="D540" s="4">
        <v>54</v>
      </c>
      <c r="E540" s="6">
        <v>0.48649999999999999</v>
      </c>
      <c r="F540" s="4">
        <v>111</v>
      </c>
      <c r="G540" s="4">
        <v>53</v>
      </c>
      <c r="H540" s="4">
        <v>3</v>
      </c>
      <c r="I540" s="4">
        <v>28</v>
      </c>
      <c r="J540" s="4">
        <v>21</v>
      </c>
      <c r="K540" s="4">
        <v>1</v>
      </c>
      <c r="L540" s="4">
        <v>0</v>
      </c>
      <c r="M540">
        <f t="shared" si="74"/>
        <v>0.52830188679245282</v>
      </c>
      <c r="N540">
        <f t="shared" si="75"/>
        <v>0.39622641509433965</v>
      </c>
      <c r="O540">
        <f t="shared" si="76"/>
        <v>1.8867924528301886E-2</v>
      </c>
      <c r="P540">
        <f t="shared" si="77"/>
        <v>5.6603773584905662E-2</v>
      </c>
      <c r="Q540">
        <f t="shared" si="78"/>
        <v>0</v>
      </c>
      <c r="R540">
        <f t="shared" si="79"/>
        <v>2.5283018867924527</v>
      </c>
      <c r="U540" t="str">
        <f t="shared" si="80"/>
        <v>38-833</v>
      </c>
      <c r="V540" t="s">
        <v>1703</v>
      </c>
      <c r="X540">
        <f t="shared" si="81"/>
        <v>38</v>
      </c>
      <c r="Y540" t="str">
        <f t="shared" si="82"/>
        <v>ED</v>
      </c>
    </row>
    <row r="541" spans="1:25" x14ac:dyDescent="0.3">
      <c r="A541" t="s">
        <v>1392</v>
      </c>
      <c r="B541" s="4" t="s">
        <v>1372</v>
      </c>
      <c r="C541" s="4">
        <v>865</v>
      </c>
      <c r="D541" s="4">
        <v>360</v>
      </c>
      <c r="E541" s="6">
        <v>0.41620000000000001</v>
      </c>
      <c r="F541" s="4">
        <v>865</v>
      </c>
      <c r="G541" s="4">
        <v>357</v>
      </c>
      <c r="H541" s="4">
        <v>6</v>
      </c>
      <c r="I541" s="4">
        <v>151</v>
      </c>
      <c r="J541" s="4">
        <v>190</v>
      </c>
      <c r="K541" s="4">
        <v>9</v>
      </c>
      <c r="L541" s="4">
        <v>1</v>
      </c>
      <c r="M541">
        <f t="shared" si="74"/>
        <v>0.42296918767507002</v>
      </c>
      <c r="N541">
        <f t="shared" si="75"/>
        <v>0.53221288515406162</v>
      </c>
      <c r="O541">
        <f t="shared" si="76"/>
        <v>2.5210084033613446E-2</v>
      </c>
      <c r="P541">
        <f t="shared" si="77"/>
        <v>1.680672268907563E-2</v>
      </c>
      <c r="Q541">
        <f t="shared" si="78"/>
        <v>0.16666666666666666</v>
      </c>
      <c r="R541">
        <f t="shared" si="79"/>
        <v>0.53221288515406162</v>
      </c>
      <c r="U541" t="str">
        <f t="shared" si="80"/>
        <v>38-835</v>
      </c>
      <c r="V541" t="s">
        <v>1652</v>
      </c>
      <c r="X541">
        <f t="shared" si="81"/>
        <v>38</v>
      </c>
      <c r="Y541" t="str">
        <f t="shared" si="82"/>
        <v>ED</v>
      </c>
    </row>
    <row r="542" spans="1:25" x14ac:dyDescent="0.3">
      <c r="A542" t="s">
        <v>1393</v>
      </c>
      <c r="B542" s="4" t="s">
        <v>1342</v>
      </c>
      <c r="C542" s="4">
        <v>144</v>
      </c>
      <c r="D542" s="4">
        <v>49</v>
      </c>
      <c r="E542" s="6">
        <v>0.34029999999999999</v>
      </c>
      <c r="F542" s="4">
        <v>144</v>
      </c>
      <c r="G542" s="4">
        <v>49</v>
      </c>
      <c r="H542" s="4">
        <v>0</v>
      </c>
      <c r="I542" s="4">
        <v>19</v>
      </c>
      <c r="J542" s="4">
        <v>30</v>
      </c>
      <c r="K542" s="4">
        <v>0</v>
      </c>
      <c r="L542" s="4">
        <v>0</v>
      </c>
      <c r="M542">
        <f t="shared" si="74"/>
        <v>0.38775510204081631</v>
      </c>
      <c r="N542">
        <f t="shared" si="75"/>
        <v>0.61224489795918369</v>
      </c>
      <c r="O542">
        <f t="shared" si="76"/>
        <v>0</v>
      </c>
      <c r="P542">
        <f t="shared" si="77"/>
        <v>0</v>
      </c>
      <c r="Q542" t="e">
        <f t="shared" si="78"/>
        <v>#DIV/0!</v>
      </c>
      <c r="R542">
        <f t="shared" si="79"/>
        <v>0.61224489795918369</v>
      </c>
      <c r="U542" t="str">
        <f t="shared" si="80"/>
        <v>38-845</v>
      </c>
      <c r="V542" t="s">
        <v>1703</v>
      </c>
      <c r="X542">
        <f t="shared" si="81"/>
        <v>38</v>
      </c>
      <c r="Y542" t="str">
        <f t="shared" si="82"/>
        <v>ED</v>
      </c>
    </row>
    <row r="543" spans="1:25" x14ac:dyDescent="0.3">
      <c r="A543" t="s">
        <v>1394</v>
      </c>
      <c r="B543" s="4" t="s">
        <v>1373</v>
      </c>
      <c r="C543" s="4">
        <v>283</v>
      </c>
      <c r="D543" s="4">
        <v>120</v>
      </c>
      <c r="E543" s="6">
        <v>0.42399999999999999</v>
      </c>
      <c r="F543" s="4">
        <v>283</v>
      </c>
      <c r="G543" s="4">
        <v>115</v>
      </c>
      <c r="H543" s="4">
        <v>5</v>
      </c>
      <c r="I543" s="4">
        <v>52</v>
      </c>
      <c r="J543" s="4">
        <v>57</v>
      </c>
      <c r="K543" s="4">
        <v>0</v>
      </c>
      <c r="L543" s="4">
        <v>1</v>
      </c>
      <c r="M543">
        <f t="shared" si="74"/>
        <v>0.45217391304347826</v>
      </c>
      <c r="N543">
        <f t="shared" si="75"/>
        <v>0.4956521739130435</v>
      </c>
      <c r="O543">
        <f t="shared" si="76"/>
        <v>0</v>
      </c>
      <c r="P543">
        <f t="shared" si="77"/>
        <v>4.3478260869565216E-2</v>
      </c>
      <c r="Q543">
        <f t="shared" si="78"/>
        <v>0.2</v>
      </c>
      <c r="R543">
        <f t="shared" si="79"/>
        <v>0.4956521739130435</v>
      </c>
      <c r="U543" t="str">
        <f t="shared" si="80"/>
        <v>38-853</v>
      </c>
      <c r="V543" t="s">
        <v>1703</v>
      </c>
      <c r="X543">
        <f t="shared" si="81"/>
        <v>38</v>
      </c>
      <c r="Y543" t="str">
        <f t="shared" si="82"/>
        <v>ED</v>
      </c>
    </row>
    <row r="544" spans="1:25" x14ac:dyDescent="0.3">
      <c r="A544" t="s">
        <v>1395</v>
      </c>
      <c r="B544" s="4" t="s">
        <v>1344</v>
      </c>
      <c r="C544" s="4">
        <v>136</v>
      </c>
      <c r="D544" s="4">
        <v>58</v>
      </c>
      <c r="E544" s="6">
        <v>0.42649999999999999</v>
      </c>
      <c r="F544" s="4">
        <v>136</v>
      </c>
      <c r="G544" s="4">
        <v>56</v>
      </c>
      <c r="H544" s="4">
        <v>5</v>
      </c>
      <c r="I544" s="4">
        <v>38</v>
      </c>
      <c r="J544" s="4">
        <v>11</v>
      </c>
      <c r="K544" s="4">
        <v>2</v>
      </c>
      <c r="L544" s="4">
        <v>0</v>
      </c>
      <c r="M544">
        <f t="shared" si="74"/>
        <v>0.6785714285714286</v>
      </c>
      <c r="N544">
        <f t="shared" si="75"/>
        <v>0.19642857142857142</v>
      </c>
      <c r="O544">
        <f t="shared" si="76"/>
        <v>3.5714285714285712E-2</v>
      </c>
      <c r="P544">
        <f t="shared" si="77"/>
        <v>8.9285714285714288E-2</v>
      </c>
      <c r="Q544">
        <f t="shared" si="78"/>
        <v>0</v>
      </c>
      <c r="R544">
        <f t="shared" si="79"/>
        <v>2.6785714285714288</v>
      </c>
      <c r="U544" t="str">
        <f t="shared" si="80"/>
        <v>38-855</v>
      </c>
      <c r="V544" t="s">
        <v>1703</v>
      </c>
      <c r="X544">
        <f t="shared" si="81"/>
        <v>38</v>
      </c>
      <c r="Y544" t="str">
        <f t="shared" si="82"/>
        <v>ED</v>
      </c>
    </row>
    <row r="545" spans="1:25" x14ac:dyDescent="0.3">
      <c r="A545" t="s">
        <v>1396</v>
      </c>
      <c r="B545" s="4" t="s">
        <v>1345</v>
      </c>
      <c r="C545" s="4">
        <v>596</v>
      </c>
      <c r="D545" s="4">
        <v>282</v>
      </c>
      <c r="E545" s="6">
        <v>0.47320000000000001</v>
      </c>
      <c r="F545" s="4">
        <v>596</v>
      </c>
      <c r="G545" s="4">
        <v>278</v>
      </c>
      <c r="H545" s="4">
        <v>12</v>
      </c>
      <c r="I545" s="4">
        <v>91</v>
      </c>
      <c r="J545" s="4">
        <v>164</v>
      </c>
      <c r="K545" s="4">
        <v>5</v>
      </c>
      <c r="L545" s="4">
        <v>6</v>
      </c>
      <c r="M545">
        <f t="shared" si="74"/>
        <v>0.3273381294964029</v>
      </c>
      <c r="N545">
        <f t="shared" si="75"/>
        <v>0.58992805755395683</v>
      </c>
      <c r="O545">
        <f t="shared" si="76"/>
        <v>1.7985611510791366E-2</v>
      </c>
      <c r="P545">
        <f t="shared" si="77"/>
        <v>4.3165467625899283E-2</v>
      </c>
      <c r="Q545">
        <f t="shared" si="78"/>
        <v>0.5</v>
      </c>
      <c r="R545">
        <f t="shared" si="79"/>
        <v>0.58992805755395683</v>
      </c>
      <c r="U545" t="str">
        <f t="shared" si="80"/>
        <v>38-863</v>
      </c>
      <c r="V545" t="s">
        <v>1703</v>
      </c>
      <c r="X545">
        <f t="shared" si="81"/>
        <v>38</v>
      </c>
      <c r="Y545" t="str">
        <f t="shared" si="82"/>
        <v>ED</v>
      </c>
    </row>
    <row r="546" spans="1:25" x14ac:dyDescent="0.3">
      <c r="A546" t="s">
        <v>1397</v>
      </c>
      <c r="B546" s="4" t="s">
        <v>1346</v>
      </c>
      <c r="C546" s="4">
        <v>70</v>
      </c>
      <c r="D546" s="4">
        <v>48</v>
      </c>
      <c r="E546" s="6">
        <v>0.68569999999999998</v>
      </c>
      <c r="F546" s="4">
        <v>70</v>
      </c>
      <c r="G546" s="4">
        <v>47</v>
      </c>
      <c r="H546" s="4">
        <v>2</v>
      </c>
      <c r="I546" s="4">
        <v>31</v>
      </c>
      <c r="J546" s="4">
        <v>14</v>
      </c>
      <c r="K546" s="4">
        <v>0</v>
      </c>
      <c r="L546" s="4">
        <v>0</v>
      </c>
      <c r="M546">
        <f t="shared" si="74"/>
        <v>0.65957446808510634</v>
      </c>
      <c r="N546">
        <f t="shared" si="75"/>
        <v>0.2978723404255319</v>
      </c>
      <c r="O546">
        <f t="shared" si="76"/>
        <v>0</v>
      </c>
      <c r="P546">
        <f t="shared" si="77"/>
        <v>4.2553191489361701E-2</v>
      </c>
      <c r="Q546">
        <f t="shared" si="78"/>
        <v>0</v>
      </c>
      <c r="R546">
        <f t="shared" si="79"/>
        <v>2.6595744680851063</v>
      </c>
      <c r="U546" t="str">
        <f t="shared" si="80"/>
        <v>38-865</v>
      </c>
      <c r="V546" t="s">
        <v>1703</v>
      </c>
      <c r="X546">
        <f t="shared" si="81"/>
        <v>38</v>
      </c>
      <c r="Y546" t="str">
        <f t="shared" si="82"/>
        <v>ED</v>
      </c>
    </row>
    <row r="547" spans="1:25" x14ac:dyDescent="0.3">
      <c r="A547" t="s">
        <v>1398</v>
      </c>
      <c r="B547" s="4" t="s">
        <v>1347</v>
      </c>
      <c r="C547" s="4">
        <v>128</v>
      </c>
      <c r="D547" s="4">
        <v>46</v>
      </c>
      <c r="E547" s="6">
        <v>0.3594</v>
      </c>
      <c r="F547" s="4">
        <v>128</v>
      </c>
      <c r="G547" s="4">
        <v>46</v>
      </c>
      <c r="H547" s="4">
        <v>1</v>
      </c>
      <c r="I547" s="4">
        <v>36</v>
      </c>
      <c r="J547" s="4">
        <v>7</v>
      </c>
      <c r="K547" s="4">
        <v>0</v>
      </c>
      <c r="L547" s="4">
        <v>2</v>
      </c>
      <c r="M547">
        <f t="shared" si="74"/>
        <v>0.78260869565217395</v>
      </c>
      <c r="N547">
        <f t="shared" si="75"/>
        <v>0.15217391304347827</v>
      </c>
      <c r="O547">
        <f t="shared" si="76"/>
        <v>0</v>
      </c>
      <c r="P547">
        <f t="shared" si="77"/>
        <v>2.1739130434782608E-2</v>
      </c>
      <c r="Q547">
        <f t="shared" si="78"/>
        <v>2</v>
      </c>
      <c r="R547">
        <f t="shared" si="79"/>
        <v>2.7826086956521738</v>
      </c>
      <c r="U547" t="str">
        <f t="shared" si="80"/>
        <v>38-870</v>
      </c>
      <c r="V547" t="s">
        <v>1703</v>
      </c>
      <c r="X547">
        <f t="shared" si="81"/>
        <v>38</v>
      </c>
      <c r="Y547" t="str">
        <f t="shared" si="82"/>
        <v>ED</v>
      </c>
    </row>
    <row r="548" spans="1:25" x14ac:dyDescent="0.3">
      <c r="A548" t="s">
        <v>1399</v>
      </c>
      <c r="B548" s="4" t="s">
        <v>1348</v>
      </c>
      <c r="C548" s="4">
        <v>187</v>
      </c>
      <c r="D548" s="4">
        <v>90</v>
      </c>
      <c r="E548" s="6">
        <v>0.48130000000000001</v>
      </c>
      <c r="F548" s="4">
        <v>187</v>
      </c>
      <c r="G548" s="4">
        <v>89</v>
      </c>
      <c r="H548" s="4">
        <v>1</v>
      </c>
      <c r="I548" s="4">
        <v>78</v>
      </c>
      <c r="J548" s="4">
        <v>10</v>
      </c>
      <c r="K548" s="4">
        <v>0</v>
      </c>
      <c r="L548" s="4">
        <v>0</v>
      </c>
      <c r="M548">
        <f t="shared" si="74"/>
        <v>0.8764044943820225</v>
      </c>
      <c r="N548">
        <f t="shared" si="75"/>
        <v>0.11235955056179775</v>
      </c>
      <c r="O548">
        <f t="shared" si="76"/>
        <v>0</v>
      </c>
      <c r="P548">
        <f t="shared" si="77"/>
        <v>1.1235955056179775E-2</v>
      </c>
      <c r="Q548">
        <f t="shared" si="78"/>
        <v>0</v>
      </c>
      <c r="R548">
        <f t="shared" si="79"/>
        <v>2.8764044943820224</v>
      </c>
      <c r="U548" t="str">
        <f t="shared" si="80"/>
        <v>38-890</v>
      </c>
      <c r="V548" t="s">
        <v>1703</v>
      </c>
      <c r="X548">
        <f t="shared" si="81"/>
        <v>38</v>
      </c>
      <c r="Y548" t="str">
        <f t="shared" si="82"/>
        <v>ED</v>
      </c>
    </row>
    <row r="549" spans="1:25" x14ac:dyDescent="0.3">
      <c r="A549" t="s">
        <v>1400</v>
      </c>
      <c r="B549" s="4" t="s">
        <v>1349</v>
      </c>
      <c r="C549" s="4">
        <v>41</v>
      </c>
      <c r="D549" s="4">
        <v>14</v>
      </c>
      <c r="E549" s="6">
        <v>0.34150000000000003</v>
      </c>
      <c r="F549" s="4">
        <v>41</v>
      </c>
      <c r="G549" s="4">
        <v>12</v>
      </c>
      <c r="H549" s="4">
        <v>0</v>
      </c>
      <c r="I549" s="4">
        <v>3</v>
      </c>
      <c r="J549" s="4">
        <v>9</v>
      </c>
      <c r="K549" s="4">
        <v>0</v>
      </c>
      <c r="L549" s="4">
        <v>0</v>
      </c>
      <c r="M549">
        <f t="shared" si="74"/>
        <v>0.25</v>
      </c>
      <c r="N549">
        <f t="shared" si="75"/>
        <v>0.75</v>
      </c>
      <c r="O549">
        <f t="shared" si="76"/>
        <v>0</v>
      </c>
      <c r="P549">
        <f t="shared" si="77"/>
        <v>0</v>
      </c>
      <c r="Q549" t="e">
        <f t="shared" si="78"/>
        <v>#DIV/0!</v>
      </c>
      <c r="R549">
        <f t="shared" si="79"/>
        <v>0.75</v>
      </c>
      <c r="U549" t="str">
        <f t="shared" si="80"/>
        <v>38-893</v>
      </c>
      <c r="V549" t="s">
        <v>1703</v>
      </c>
      <c r="X549">
        <f t="shared" si="81"/>
        <v>38</v>
      </c>
      <c r="Y549" t="str">
        <f t="shared" si="82"/>
        <v>ED</v>
      </c>
    </row>
    <row r="550" spans="1:25" x14ac:dyDescent="0.3">
      <c r="A550" t="s">
        <v>1401</v>
      </c>
      <c r="B550" s="4" t="s">
        <v>1350</v>
      </c>
      <c r="C550" s="4">
        <v>815</v>
      </c>
      <c r="D550" s="4">
        <v>313</v>
      </c>
      <c r="E550" s="6">
        <v>0.38400000000000001</v>
      </c>
      <c r="F550" s="4">
        <v>815</v>
      </c>
      <c r="G550" s="4">
        <v>313</v>
      </c>
      <c r="H550" s="4">
        <v>10</v>
      </c>
      <c r="I550" s="4">
        <v>185</v>
      </c>
      <c r="J550" s="4">
        <v>99</v>
      </c>
      <c r="K550" s="4">
        <v>15</v>
      </c>
      <c r="L550" s="4">
        <v>4</v>
      </c>
      <c r="M550">
        <f t="shared" si="74"/>
        <v>0.59105431309904155</v>
      </c>
      <c r="N550">
        <f t="shared" si="75"/>
        <v>0.31629392971246006</v>
      </c>
      <c r="O550">
        <f t="shared" si="76"/>
        <v>4.7923322683706068E-2</v>
      </c>
      <c r="P550">
        <f t="shared" si="77"/>
        <v>3.1948881789137379E-2</v>
      </c>
      <c r="Q550">
        <f t="shared" si="78"/>
        <v>0.4</v>
      </c>
      <c r="R550">
        <f t="shared" si="79"/>
        <v>2.5910543130990416</v>
      </c>
      <c r="U550" t="str">
        <f t="shared" si="80"/>
        <v>38-895</v>
      </c>
      <c r="V550" t="s">
        <v>1693</v>
      </c>
      <c r="X550">
        <f t="shared" si="81"/>
        <v>38</v>
      </c>
      <c r="Y550" t="str">
        <f t="shared" si="82"/>
        <v>ED</v>
      </c>
    </row>
    <row r="551" spans="1:25" x14ac:dyDescent="0.3">
      <c r="A551" t="s">
        <v>1402</v>
      </c>
      <c r="B551" s="4" t="s">
        <v>1374</v>
      </c>
      <c r="C551" s="4">
        <v>296</v>
      </c>
      <c r="D551" s="4">
        <v>141</v>
      </c>
      <c r="E551" s="6">
        <v>0.47639999999999999</v>
      </c>
      <c r="F551" s="4">
        <v>296</v>
      </c>
      <c r="G551" s="4">
        <v>139</v>
      </c>
      <c r="H551" s="4">
        <v>0</v>
      </c>
      <c r="I551" s="4">
        <v>111</v>
      </c>
      <c r="J551" s="4">
        <v>27</v>
      </c>
      <c r="K551" s="4">
        <v>1</v>
      </c>
      <c r="L551" s="4">
        <v>0</v>
      </c>
      <c r="M551">
        <f t="shared" si="74"/>
        <v>0.79856115107913672</v>
      </c>
      <c r="N551">
        <f t="shared" si="75"/>
        <v>0.19424460431654678</v>
      </c>
      <c r="O551">
        <f t="shared" si="76"/>
        <v>7.1942446043165471E-3</v>
      </c>
      <c r="P551">
        <f t="shared" si="77"/>
        <v>0</v>
      </c>
      <c r="Q551" t="e">
        <f t="shared" si="78"/>
        <v>#DIV/0!</v>
      </c>
      <c r="R551">
        <f t="shared" si="79"/>
        <v>2.7985611510791366</v>
      </c>
      <c r="U551" t="str">
        <f t="shared" si="80"/>
        <v>38-900</v>
      </c>
      <c r="V551" t="s">
        <v>1702</v>
      </c>
      <c r="X551">
        <f t="shared" si="81"/>
        <v>38</v>
      </c>
      <c r="Y551" t="str">
        <f t="shared" si="82"/>
        <v>ED</v>
      </c>
    </row>
    <row r="552" spans="1:25" x14ac:dyDescent="0.3">
      <c r="A552" t="s">
        <v>1403</v>
      </c>
      <c r="B552" s="4" t="s">
        <v>1375</v>
      </c>
      <c r="C552" s="4">
        <v>414</v>
      </c>
      <c r="D552" s="4">
        <v>177</v>
      </c>
      <c r="E552" s="6">
        <v>0.42749999999999999</v>
      </c>
      <c r="F552" s="4">
        <v>414</v>
      </c>
      <c r="G552" s="4">
        <v>173</v>
      </c>
      <c r="H552" s="4">
        <v>1</v>
      </c>
      <c r="I552" s="4">
        <v>149</v>
      </c>
      <c r="J552" s="4">
        <v>23</v>
      </c>
      <c r="K552" s="4">
        <v>0</v>
      </c>
      <c r="L552" s="4">
        <v>0</v>
      </c>
      <c r="M552">
        <f t="shared" si="74"/>
        <v>0.86127167630057799</v>
      </c>
      <c r="N552">
        <f t="shared" si="75"/>
        <v>0.13294797687861271</v>
      </c>
      <c r="O552">
        <f t="shared" si="76"/>
        <v>0</v>
      </c>
      <c r="P552">
        <f t="shared" si="77"/>
        <v>5.7803468208092483E-3</v>
      </c>
      <c r="Q552">
        <f t="shared" si="78"/>
        <v>0</v>
      </c>
      <c r="R552">
        <f t="shared" si="79"/>
        <v>2.8612716763005781</v>
      </c>
      <c r="U552" t="str">
        <f t="shared" si="80"/>
        <v>38-904</v>
      </c>
      <c r="V552" t="s">
        <v>1702</v>
      </c>
      <c r="X552">
        <f t="shared" si="81"/>
        <v>38</v>
      </c>
      <c r="Y552" t="str">
        <f t="shared" si="82"/>
        <v>ED</v>
      </c>
    </row>
    <row r="553" spans="1:25" x14ac:dyDescent="0.3">
      <c r="A553" t="s">
        <v>1404</v>
      </c>
      <c r="B553" s="4" t="s">
        <v>1376</v>
      </c>
      <c r="C553" s="4">
        <v>429</v>
      </c>
      <c r="D553" s="4">
        <v>186</v>
      </c>
      <c r="E553" s="6">
        <v>0.43359999999999999</v>
      </c>
      <c r="F553" s="4">
        <v>429</v>
      </c>
      <c r="G553" s="4">
        <v>183</v>
      </c>
      <c r="H553" s="4">
        <v>3</v>
      </c>
      <c r="I553" s="4">
        <v>132</v>
      </c>
      <c r="J553" s="4">
        <v>3</v>
      </c>
      <c r="K553" s="4">
        <v>44</v>
      </c>
      <c r="L553" s="4">
        <v>1</v>
      </c>
      <c r="M553">
        <f t="shared" si="74"/>
        <v>0.72131147540983609</v>
      </c>
      <c r="N553">
        <f t="shared" si="75"/>
        <v>1.6393442622950821E-2</v>
      </c>
      <c r="O553">
        <f t="shared" si="76"/>
        <v>0.24043715846994534</v>
      </c>
      <c r="P553">
        <f t="shared" si="77"/>
        <v>1.6393442622950821E-2</v>
      </c>
      <c r="Q553">
        <f t="shared" si="78"/>
        <v>0.33333333333333331</v>
      </c>
      <c r="R553">
        <f t="shared" si="79"/>
        <v>2.721311475409836</v>
      </c>
      <c r="U553" t="str">
        <f t="shared" si="80"/>
        <v>38-910</v>
      </c>
      <c r="V553" t="s">
        <v>1702</v>
      </c>
      <c r="X553">
        <f t="shared" si="81"/>
        <v>38</v>
      </c>
      <c r="Y553" t="str">
        <f t="shared" si="82"/>
        <v>ED</v>
      </c>
    </row>
    <row r="554" spans="1:25" x14ac:dyDescent="0.3">
      <c r="A554" t="s">
        <v>1405</v>
      </c>
      <c r="B554" s="4" t="s">
        <v>1377</v>
      </c>
      <c r="C554" s="4">
        <v>542</v>
      </c>
      <c r="D554" s="4">
        <v>227</v>
      </c>
      <c r="E554" s="6">
        <v>0.41880000000000001</v>
      </c>
      <c r="F554" s="4">
        <v>542</v>
      </c>
      <c r="G554" s="4">
        <v>221</v>
      </c>
      <c r="H554" s="4">
        <v>3</v>
      </c>
      <c r="I554" s="4">
        <v>183</v>
      </c>
      <c r="J554" s="4">
        <v>31</v>
      </c>
      <c r="K554" s="4">
        <v>4</v>
      </c>
      <c r="L554" s="4">
        <v>0</v>
      </c>
      <c r="M554">
        <f t="shared" si="74"/>
        <v>0.82805429864253388</v>
      </c>
      <c r="N554">
        <f t="shared" si="75"/>
        <v>0.14027149321266968</v>
      </c>
      <c r="O554">
        <f t="shared" si="76"/>
        <v>1.8099547511312219E-2</v>
      </c>
      <c r="P554">
        <f t="shared" si="77"/>
        <v>1.3574660633484163E-2</v>
      </c>
      <c r="Q554">
        <f t="shared" si="78"/>
        <v>0</v>
      </c>
      <c r="R554">
        <f t="shared" si="79"/>
        <v>2.8280542986425337</v>
      </c>
      <c r="U554" t="str">
        <f t="shared" si="80"/>
        <v>38-916</v>
      </c>
      <c r="V554" t="s">
        <v>1702</v>
      </c>
      <c r="X554">
        <f t="shared" si="81"/>
        <v>38</v>
      </c>
      <c r="Y554" t="str">
        <f t="shared" si="82"/>
        <v>ED</v>
      </c>
    </row>
    <row r="555" spans="1:25" x14ac:dyDescent="0.3">
      <c r="A555" t="s">
        <v>1406</v>
      </c>
      <c r="B555" s="4" t="s">
        <v>1378</v>
      </c>
      <c r="C555" s="4">
        <v>269</v>
      </c>
      <c r="D555" s="4">
        <v>117</v>
      </c>
      <c r="E555" s="6">
        <v>0.43490000000000001</v>
      </c>
      <c r="F555" s="4">
        <v>269</v>
      </c>
      <c r="G555" s="4">
        <v>117</v>
      </c>
      <c r="H555" s="4">
        <v>4</v>
      </c>
      <c r="I555" s="4">
        <v>93</v>
      </c>
      <c r="J555" s="4">
        <v>19</v>
      </c>
      <c r="K555" s="4">
        <v>1</v>
      </c>
      <c r="L555" s="4">
        <v>0</v>
      </c>
      <c r="M555">
        <f t="shared" si="74"/>
        <v>0.79487179487179482</v>
      </c>
      <c r="N555">
        <f t="shared" si="75"/>
        <v>0.1623931623931624</v>
      </c>
      <c r="O555">
        <f t="shared" si="76"/>
        <v>8.5470085470085479E-3</v>
      </c>
      <c r="P555">
        <f t="shared" si="77"/>
        <v>3.4188034188034191E-2</v>
      </c>
      <c r="Q555">
        <f t="shared" si="78"/>
        <v>0</v>
      </c>
      <c r="R555">
        <f t="shared" si="79"/>
        <v>2.7948717948717947</v>
      </c>
      <c r="U555" t="str">
        <f t="shared" si="80"/>
        <v>38-918</v>
      </c>
      <c r="V555" t="s">
        <v>1702</v>
      </c>
      <c r="X555">
        <f t="shared" si="81"/>
        <v>38</v>
      </c>
      <c r="Y555" t="str">
        <f t="shared" si="82"/>
        <v>ED</v>
      </c>
    </row>
    <row r="556" spans="1:25" x14ac:dyDescent="0.3">
      <c r="A556" t="s">
        <v>1407</v>
      </c>
      <c r="B556" s="4" t="s">
        <v>1356</v>
      </c>
      <c r="C556" s="4">
        <v>215</v>
      </c>
      <c r="D556" s="4">
        <v>100</v>
      </c>
      <c r="E556" s="6">
        <v>0.46510000000000001</v>
      </c>
      <c r="F556" s="4">
        <v>215</v>
      </c>
      <c r="G556" s="4">
        <v>97</v>
      </c>
      <c r="H556" s="4">
        <v>2</v>
      </c>
      <c r="I556" s="4">
        <v>74</v>
      </c>
      <c r="J556" s="4">
        <v>19</v>
      </c>
      <c r="K556" s="4">
        <v>2</v>
      </c>
      <c r="L556" s="4">
        <v>0</v>
      </c>
      <c r="M556">
        <f t="shared" si="74"/>
        <v>0.76288659793814428</v>
      </c>
      <c r="N556">
        <f t="shared" si="75"/>
        <v>0.19587628865979381</v>
      </c>
      <c r="O556">
        <f t="shared" si="76"/>
        <v>2.0618556701030927E-2</v>
      </c>
      <c r="P556">
        <f t="shared" si="77"/>
        <v>2.0618556701030927E-2</v>
      </c>
      <c r="Q556">
        <f t="shared" si="78"/>
        <v>0</v>
      </c>
      <c r="R556">
        <f t="shared" si="79"/>
        <v>2.7628865979381443</v>
      </c>
      <c r="U556" t="str">
        <f t="shared" si="80"/>
        <v>38-920</v>
      </c>
      <c r="V556" t="s">
        <v>1702</v>
      </c>
      <c r="X556">
        <f t="shared" si="81"/>
        <v>38</v>
      </c>
      <c r="Y556" t="str">
        <f t="shared" si="82"/>
        <v>ED</v>
      </c>
    </row>
    <row r="557" spans="1:25" x14ac:dyDescent="0.3">
      <c r="A557" t="s">
        <v>1408</v>
      </c>
      <c r="B557" s="4" t="s">
        <v>1357</v>
      </c>
      <c r="C557" s="4">
        <v>431</v>
      </c>
      <c r="D557" s="4">
        <v>179</v>
      </c>
      <c r="E557" s="6">
        <v>0.4153</v>
      </c>
      <c r="F557" s="4">
        <v>431</v>
      </c>
      <c r="G557" s="4">
        <v>178</v>
      </c>
      <c r="H557" s="4">
        <v>5</v>
      </c>
      <c r="I557" s="4">
        <v>112</v>
      </c>
      <c r="J557" s="4">
        <v>55</v>
      </c>
      <c r="K557" s="4">
        <v>6</v>
      </c>
      <c r="L557" s="4">
        <v>0</v>
      </c>
      <c r="M557">
        <f t="shared" si="74"/>
        <v>0.6292134831460674</v>
      </c>
      <c r="N557">
        <f t="shared" si="75"/>
        <v>0.3089887640449438</v>
      </c>
      <c r="O557">
        <f t="shared" si="76"/>
        <v>3.3707865168539325E-2</v>
      </c>
      <c r="P557">
        <f t="shared" si="77"/>
        <v>2.8089887640449437E-2</v>
      </c>
      <c r="Q557">
        <f t="shared" si="78"/>
        <v>0</v>
      </c>
      <c r="R557">
        <f t="shared" si="79"/>
        <v>2.6292134831460672</v>
      </c>
      <c r="U557" t="str">
        <f t="shared" si="80"/>
        <v>38-922</v>
      </c>
      <c r="V557" t="s">
        <v>1702</v>
      </c>
      <c r="X557">
        <f t="shared" si="81"/>
        <v>38</v>
      </c>
      <c r="Y557" t="str">
        <f t="shared" si="82"/>
        <v>ED</v>
      </c>
    </row>
    <row r="558" spans="1:25" x14ac:dyDescent="0.3">
      <c r="A558" t="s">
        <v>1409</v>
      </c>
      <c r="B558" s="4" t="s">
        <v>1379</v>
      </c>
      <c r="C558" s="4">
        <v>95</v>
      </c>
      <c r="D558" s="4">
        <v>53</v>
      </c>
      <c r="E558" s="6">
        <v>0.55789999999999995</v>
      </c>
      <c r="F558" s="4">
        <v>95</v>
      </c>
      <c r="G558" s="4">
        <v>52</v>
      </c>
      <c r="H558" s="4">
        <v>1</v>
      </c>
      <c r="I558" s="4">
        <v>45</v>
      </c>
      <c r="J558" s="4">
        <v>4</v>
      </c>
      <c r="K558" s="4">
        <v>2</v>
      </c>
      <c r="L558" s="4">
        <v>0</v>
      </c>
      <c r="M558">
        <f t="shared" si="74"/>
        <v>0.86538461538461542</v>
      </c>
      <c r="N558">
        <f t="shared" si="75"/>
        <v>7.6923076923076927E-2</v>
      </c>
      <c r="O558">
        <f t="shared" si="76"/>
        <v>3.8461538461538464E-2</v>
      </c>
      <c r="P558">
        <f t="shared" si="77"/>
        <v>1.9230769230769232E-2</v>
      </c>
      <c r="Q558">
        <f t="shared" si="78"/>
        <v>0</v>
      </c>
      <c r="R558">
        <f t="shared" si="79"/>
        <v>2.8653846153846154</v>
      </c>
      <c r="U558" t="str">
        <f t="shared" si="80"/>
        <v>38-928</v>
      </c>
      <c r="V558" t="s">
        <v>1702</v>
      </c>
      <c r="X558">
        <f t="shared" si="81"/>
        <v>38</v>
      </c>
      <c r="Y558" t="str">
        <f t="shared" si="82"/>
        <v>ED</v>
      </c>
    </row>
    <row r="559" spans="1:25" x14ac:dyDescent="0.3">
      <c r="A559" t="s">
        <v>1410</v>
      </c>
      <c r="B559" s="4" t="s">
        <v>1359</v>
      </c>
      <c r="C559" s="4">
        <v>333</v>
      </c>
      <c r="D559" s="4">
        <v>168</v>
      </c>
      <c r="E559" s="6">
        <v>0.50449999999999995</v>
      </c>
      <c r="F559" s="4">
        <v>333</v>
      </c>
      <c r="G559" s="4">
        <v>166</v>
      </c>
      <c r="H559" s="4">
        <v>1</v>
      </c>
      <c r="I559" s="4">
        <v>126</v>
      </c>
      <c r="J559" s="4">
        <v>38</v>
      </c>
      <c r="K559" s="4">
        <v>1</v>
      </c>
      <c r="L559" s="4">
        <v>0</v>
      </c>
      <c r="M559">
        <f t="shared" si="74"/>
        <v>0.75903614457831325</v>
      </c>
      <c r="N559">
        <f t="shared" si="75"/>
        <v>0.2289156626506024</v>
      </c>
      <c r="O559">
        <f t="shared" si="76"/>
        <v>6.024096385542169E-3</v>
      </c>
      <c r="P559">
        <f t="shared" si="77"/>
        <v>6.024096385542169E-3</v>
      </c>
      <c r="Q559">
        <f t="shared" si="78"/>
        <v>0</v>
      </c>
      <c r="R559">
        <f t="shared" si="79"/>
        <v>2.7590361445783134</v>
      </c>
      <c r="U559" t="str">
        <f t="shared" si="80"/>
        <v>38-930</v>
      </c>
      <c r="V559" t="s">
        <v>1702</v>
      </c>
      <c r="X559">
        <f t="shared" si="81"/>
        <v>38</v>
      </c>
      <c r="Y559" t="str">
        <f t="shared" si="82"/>
        <v>ED</v>
      </c>
    </row>
    <row r="560" spans="1:25" x14ac:dyDescent="0.3">
      <c r="A560" t="s">
        <v>1411</v>
      </c>
      <c r="B560" s="4" t="s">
        <v>1380</v>
      </c>
      <c r="C560" s="4">
        <v>232</v>
      </c>
      <c r="D560" s="4">
        <v>123</v>
      </c>
      <c r="E560" s="6">
        <v>0.5302</v>
      </c>
      <c r="F560" s="4">
        <v>232</v>
      </c>
      <c r="G560" s="4">
        <v>122</v>
      </c>
      <c r="H560" s="4">
        <v>2</v>
      </c>
      <c r="I560" s="4">
        <v>105</v>
      </c>
      <c r="J560" s="4">
        <v>15</v>
      </c>
      <c r="K560" s="4">
        <v>0</v>
      </c>
      <c r="L560" s="4">
        <v>0</v>
      </c>
      <c r="M560">
        <f t="shared" si="74"/>
        <v>0.86065573770491799</v>
      </c>
      <c r="N560">
        <f t="shared" si="75"/>
        <v>0.12295081967213115</v>
      </c>
      <c r="O560">
        <f t="shared" si="76"/>
        <v>0</v>
      </c>
      <c r="P560">
        <f t="shared" si="77"/>
        <v>1.6393442622950821E-2</v>
      </c>
      <c r="Q560">
        <f t="shared" si="78"/>
        <v>0</v>
      </c>
      <c r="R560">
        <f t="shared" si="79"/>
        <v>2.860655737704918</v>
      </c>
      <c r="U560" t="str">
        <f t="shared" si="80"/>
        <v>38-936</v>
      </c>
      <c r="V560" t="s">
        <v>1702</v>
      </c>
      <c r="X560">
        <f t="shared" si="81"/>
        <v>38</v>
      </c>
      <c r="Y560" t="str">
        <f t="shared" si="82"/>
        <v>ED</v>
      </c>
    </row>
    <row r="561" spans="1:25" x14ac:dyDescent="0.3">
      <c r="A561" t="s">
        <v>1412</v>
      </c>
      <c r="B561" s="4" t="s">
        <v>1361</v>
      </c>
      <c r="C561" s="4">
        <v>349</v>
      </c>
      <c r="D561" s="4">
        <v>121</v>
      </c>
      <c r="E561" s="6">
        <v>0.34670000000000001</v>
      </c>
      <c r="F561" s="4">
        <v>349</v>
      </c>
      <c r="G561" s="4">
        <v>121</v>
      </c>
      <c r="H561" s="4">
        <v>2</v>
      </c>
      <c r="I561" s="4">
        <v>104</v>
      </c>
      <c r="J561" s="4">
        <v>14</v>
      </c>
      <c r="K561" s="4">
        <v>0</v>
      </c>
      <c r="L561" s="4">
        <v>1</v>
      </c>
      <c r="M561">
        <f t="shared" si="74"/>
        <v>0.85950413223140498</v>
      </c>
      <c r="N561">
        <f t="shared" si="75"/>
        <v>0.11570247933884298</v>
      </c>
      <c r="O561">
        <f t="shared" si="76"/>
        <v>0</v>
      </c>
      <c r="P561">
        <f t="shared" si="77"/>
        <v>1.6528925619834711E-2</v>
      </c>
      <c r="Q561">
        <f t="shared" si="78"/>
        <v>0.5</v>
      </c>
      <c r="R561">
        <f t="shared" si="79"/>
        <v>2.8595041322314048</v>
      </c>
      <c r="U561" t="str">
        <f t="shared" si="80"/>
        <v>38-940</v>
      </c>
      <c r="V561" t="s">
        <v>1702</v>
      </c>
      <c r="X561">
        <f t="shared" si="81"/>
        <v>38</v>
      </c>
      <c r="Y561" t="str">
        <f t="shared" si="82"/>
        <v>ED</v>
      </c>
    </row>
    <row r="562" spans="1:25" x14ac:dyDescent="0.3">
      <c r="A562" t="s">
        <v>1600</v>
      </c>
      <c r="B562" s="4" t="s">
        <v>1362</v>
      </c>
      <c r="C562" s="4">
        <v>0</v>
      </c>
      <c r="D562" s="4">
        <v>1013</v>
      </c>
      <c r="E562" s="4" t="s">
        <v>33</v>
      </c>
      <c r="F562" s="4">
        <v>0</v>
      </c>
      <c r="G562" s="4">
        <v>1009</v>
      </c>
      <c r="H562" s="4">
        <v>18</v>
      </c>
      <c r="I562" s="4">
        <v>518</v>
      </c>
      <c r="J562" s="4">
        <v>435</v>
      </c>
      <c r="K562" s="4">
        <v>29</v>
      </c>
      <c r="L562" s="4">
        <v>9</v>
      </c>
      <c r="M562">
        <f t="shared" si="74"/>
        <v>0.51337958374628345</v>
      </c>
      <c r="N562">
        <f t="shared" si="75"/>
        <v>0.4311199207135778</v>
      </c>
      <c r="O562">
        <f t="shared" si="76"/>
        <v>2.8741328047571853E-2</v>
      </c>
      <c r="P562">
        <f t="shared" si="77"/>
        <v>1.7839444995044598E-2</v>
      </c>
      <c r="Q562">
        <f t="shared" si="78"/>
        <v>0.5</v>
      </c>
      <c r="R562">
        <f t="shared" si="79"/>
        <v>2.5133795837462833</v>
      </c>
      <c r="U562" t="str">
        <f t="shared" si="80"/>
        <v/>
      </c>
      <c r="X562">
        <f t="shared" si="81"/>
        <v>38</v>
      </c>
      <c r="Y562" t="str">
        <f t="shared" si="82"/>
        <v>ABS</v>
      </c>
    </row>
    <row r="563" spans="1:25" x14ac:dyDescent="0.3">
      <c r="A563" t="s">
        <v>1601</v>
      </c>
      <c r="B563" s="4" t="s">
        <v>1381</v>
      </c>
      <c r="C563" s="4">
        <v>0</v>
      </c>
      <c r="D563" s="4">
        <v>403</v>
      </c>
      <c r="E563" s="4" t="s">
        <v>33</v>
      </c>
      <c r="F563" s="4">
        <v>0</v>
      </c>
      <c r="G563" s="4">
        <v>396</v>
      </c>
      <c r="H563" s="4">
        <v>13</v>
      </c>
      <c r="I563" s="4">
        <v>233</v>
      </c>
      <c r="J563" s="4">
        <v>131</v>
      </c>
      <c r="K563" s="4">
        <v>13</v>
      </c>
      <c r="L563" s="4">
        <v>6</v>
      </c>
      <c r="M563">
        <f t="shared" si="74"/>
        <v>0.58838383838383834</v>
      </c>
      <c r="N563">
        <f t="shared" si="75"/>
        <v>0.33080808080808083</v>
      </c>
      <c r="O563">
        <f t="shared" si="76"/>
        <v>3.2828282828282832E-2</v>
      </c>
      <c r="P563">
        <f t="shared" si="77"/>
        <v>3.2828282828282832E-2</v>
      </c>
      <c r="Q563">
        <f t="shared" si="78"/>
        <v>0.46153846153846156</v>
      </c>
      <c r="R563">
        <f t="shared" si="79"/>
        <v>2.5883838383838382</v>
      </c>
      <c r="U563" t="str">
        <f t="shared" si="80"/>
        <v/>
      </c>
      <c r="X563">
        <f t="shared" si="81"/>
        <v>38</v>
      </c>
      <c r="Y563" t="str">
        <f t="shared" si="82"/>
        <v>QUE</v>
      </c>
    </row>
    <row r="564" spans="1:25" x14ac:dyDescent="0.3">
      <c r="A564" t="s">
        <v>1602</v>
      </c>
      <c r="B564" s="4" t="s">
        <v>1382</v>
      </c>
      <c r="C564" s="4">
        <v>0</v>
      </c>
      <c r="D564" s="4">
        <v>373</v>
      </c>
      <c r="E564" s="4" t="s">
        <v>33</v>
      </c>
      <c r="F564" s="4">
        <v>0</v>
      </c>
      <c r="G564" s="4">
        <v>373</v>
      </c>
      <c r="H564" s="4">
        <v>6</v>
      </c>
      <c r="I564" s="4">
        <v>257</v>
      </c>
      <c r="J564" s="4">
        <v>99</v>
      </c>
      <c r="K564" s="4">
        <v>9</v>
      </c>
      <c r="L564" s="4">
        <v>2</v>
      </c>
      <c r="M564">
        <f t="shared" si="74"/>
        <v>0.68900804289544237</v>
      </c>
      <c r="N564">
        <f t="shared" si="75"/>
        <v>0.26541554959785524</v>
      </c>
      <c r="O564">
        <f t="shared" si="76"/>
        <v>2.4128686327077747E-2</v>
      </c>
      <c r="P564">
        <f t="shared" si="77"/>
        <v>1.6085790884718499E-2</v>
      </c>
      <c r="Q564">
        <f t="shared" si="78"/>
        <v>0.33333333333333331</v>
      </c>
      <c r="R564">
        <f t="shared" si="79"/>
        <v>2.6890080428954422</v>
      </c>
      <c r="U564" t="str">
        <f t="shared" si="80"/>
        <v/>
      </c>
      <c r="X564">
        <f t="shared" si="81"/>
        <v>38</v>
      </c>
      <c r="Y564" t="str">
        <f t="shared" si="82"/>
        <v>EV</v>
      </c>
    </row>
    <row r="565" spans="1:25" x14ac:dyDescent="0.3">
      <c r="A565">
        <v>38</v>
      </c>
      <c r="B565" s="4" t="s">
        <v>1383</v>
      </c>
      <c r="C565" s="4">
        <v>11282</v>
      </c>
      <c r="D565" s="4">
        <v>6875</v>
      </c>
      <c r="E565" s="6">
        <v>0.60940000000000005</v>
      </c>
      <c r="F565" s="4">
        <v>11282</v>
      </c>
      <c r="G565" s="4">
        <v>6814</v>
      </c>
      <c r="H565" s="4">
        <v>190</v>
      </c>
      <c r="I565" s="4">
        <v>4101</v>
      </c>
      <c r="J565" s="4">
        <v>2259</v>
      </c>
      <c r="K565" s="4">
        <v>197</v>
      </c>
      <c r="L565" s="4">
        <v>67</v>
      </c>
      <c r="M565">
        <f t="shared" si="74"/>
        <v>0.60184913413560315</v>
      </c>
      <c r="N565">
        <f t="shared" si="75"/>
        <v>0.33152333431171116</v>
      </c>
      <c r="O565">
        <f t="shared" si="76"/>
        <v>2.8911065453478133E-2</v>
      </c>
      <c r="P565">
        <f t="shared" si="77"/>
        <v>2.7883768711476371E-2</v>
      </c>
      <c r="Q565">
        <f t="shared" si="78"/>
        <v>0.35263157894736841</v>
      </c>
      <c r="R565">
        <f t="shared" si="79"/>
        <v>2.6018491341356031</v>
      </c>
      <c r="U565">
        <f t="shared" si="80"/>
        <v>38</v>
      </c>
      <c r="X565">
        <f t="shared" si="81"/>
        <v>38</v>
      </c>
      <c r="Y565" t="str">
        <f t="shared" si="82"/>
        <v>TOT</v>
      </c>
    </row>
    <row r="566" spans="1:25" x14ac:dyDescent="0.3">
      <c r="B566" s="4"/>
      <c r="M566" t="str">
        <f t="shared" si="74"/>
        <v/>
      </c>
      <c r="N566" t="str">
        <f t="shared" si="75"/>
        <v/>
      </c>
      <c r="O566" t="str">
        <f t="shared" si="76"/>
        <v/>
      </c>
      <c r="P566" t="str">
        <f t="shared" si="77"/>
        <v/>
      </c>
      <c r="Q566" t="str">
        <f t="shared" si="78"/>
        <v/>
      </c>
      <c r="R566" t="str">
        <f t="shared" si="79"/>
        <v/>
      </c>
      <c r="U566" t="str">
        <f t="shared" si="80"/>
        <v/>
      </c>
      <c r="X566" t="str">
        <f t="shared" si="81"/>
        <v/>
      </c>
      <c r="Y566" t="str">
        <f t="shared" si="82"/>
        <v/>
      </c>
    </row>
    <row r="567" spans="1:25" x14ac:dyDescent="0.3">
      <c r="A567" t="s">
        <v>1489</v>
      </c>
      <c r="B567" s="4" t="s">
        <v>1473</v>
      </c>
      <c r="C567" s="4">
        <v>131</v>
      </c>
      <c r="D567" s="4">
        <v>44</v>
      </c>
      <c r="E567" s="6">
        <v>0.33589999999999998</v>
      </c>
      <c r="F567" s="4">
        <v>131</v>
      </c>
      <c r="G567" s="4">
        <v>44</v>
      </c>
      <c r="H567" s="4">
        <v>0</v>
      </c>
      <c r="I567" s="4">
        <v>35</v>
      </c>
      <c r="J567" s="4">
        <v>8</v>
      </c>
      <c r="K567" s="4">
        <v>1</v>
      </c>
      <c r="L567" s="4">
        <v>0</v>
      </c>
      <c r="M567">
        <f t="shared" si="74"/>
        <v>0.79545454545454541</v>
      </c>
      <c r="N567">
        <f t="shared" si="75"/>
        <v>0.18181818181818182</v>
      </c>
      <c r="O567">
        <f t="shared" si="76"/>
        <v>2.2727272727272728E-2</v>
      </c>
      <c r="P567">
        <f t="shared" si="77"/>
        <v>0</v>
      </c>
      <c r="Q567" t="e">
        <f t="shared" si="78"/>
        <v>#DIV/0!</v>
      </c>
      <c r="R567">
        <f t="shared" si="79"/>
        <v>2.7954545454545454</v>
      </c>
      <c r="U567" t="str">
        <f t="shared" si="80"/>
        <v>39-005</v>
      </c>
      <c r="V567" t="s">
        <v>1703</v>
      </c>
      <c r="X567">
        <f t="shared" si="81"/>
        <v>39</v>
      </c>
      <c r="Y567" t="str">
        <f t="shared" si="82"/>
        <v>ED</v>
      </c>
    </row>
    <row r="568" spans="1:25" x14ac:dyDescent="0.3">
      <c r="A568" t="s">
        <v>1490</v>
      </c>
      <c r="B568" s="4" t="s">
        <v>1416</v>
      </c>
      <c r="C568" s="4">
        <v>105</v>
      </c>
      <c r="D568" s="4">
        <v>51</v>
      </c>
      <c r="E568" s="6">
        <v>0.48570000000000002</v>
      </c>
      <c r="F568" s="4">
        <v>105</v>
      </c>
      <c r="G568" s="4">
        <v>51</v>
      </c>
      <c r="H568" s="4">
        <v>0</v>
      </c>
      <c r="I568" s="4">
        <v>50</v>
      </c>
      <c r="J568" s="4">
        <v>0</v>
      </c>
      <c r="K568" s="4">
        <v>1</v>
      </c>
      <c r="L568" s="4">
        <v>0</v>
      </c>
      <c r="M568">
        <f t="shared" si="74"/>
        <v>0.98039215686274506</v>
      </c>
      <c r="N568">
        <f t="shared" si="75"/>
        <v>0</v>
      </c>
      <c r="O568">
        <f t="shared" si="76"/>
        <v>1.9607843137254902E-2</v>
      </c>
      <c r="P568">
        <f t="shared" si="77"/>
        <v>0</v>
      </c>
      <c r="Q568" t="e">
        <f t="shared" si="78"/>
        <v>#DIV/0!</v>
      </c>
      <c r="R568">
        <f t="shared" si="79"/>
        <v>2.9803921568627452</v>
      </c>
      <c r="U568" t="str">
        <f t="shared" si="80"/>
        <v>39-007</v>
      </c>
      <c r="V568" t="s">
        <v>1703</v>
      </c>
      <c r="X568">
        <f t="shared" si="81"/>
        <v>39</v>
      </c>
      <c r="Y568" t="str">
        <f t="shared" si="82"/>
        <v>ED</v>
      </c>
    </row>
    <row r="569" spans="1:25" x14ac:dyDescent="0.3">
      <c r="A569" t="s">
        <v>1491</v>
      </c>
      <c r="B569" s="4" t="s">
        <v>1474</v>
      </c>
      <c r="C569" s="4">
        <v>63</v>
      </c>
      <c r="D569" s="4">
        <v>28</v>
      </c>
      <c r="E569" s="6">
        <v>0.44440000000000002</v>
      </c>
      <c r="F569" s="4">
        <v>63</v>
      </c>
      <c r="G569" s="4">
        <v>28</v>
      </c>
      <c r="H569" s="4">
        <v>1</v>
      </c>
      <c r="I569" s="4">
        <v>22</v>
      </c>
      <c r="J569" s="4">
        <v>5</v>
      </c>
      <c r="K569" s="4">
        <v>0</v>
      </c>
      <c r="L569" s="4">
        <v>0</v>
      </c>
      <c r="M569">
        <f t="shared" si="74"/>
        <v>0.7857142857142857</v>
      </c>
      <c r="N569">
        <f t="shared" si="75"/>
        <v>0.17857142857142858</v>
      </c>
      <c r="O569">
        <f t="shared" si="76"/>
        <v>0</v>
      </c>
      <c r="P569">
        <f t="shared" si="77"/>
        <v>3.5714285714285712E-2</v>
      </c>
      <c r="Q569">
        <f t="shared" si="78"/>
        <v>0</v>
      </c>
      <c r="R569">
        <f t="shared" si="79"/>
        <v>2.7857142857142856</v>
      </c>
      <c r="U569" t="str">
        <f t="shared" si="80"/>
        <v>39-010</v>
      </c>
      <c r="V569" t="s">
        <v>1703</v>
      </c>
      <c r="X569">
        <f t="shared" si="81"/>
        <v>39</v>
      </c>
      <c r="Y569" t="str">
        <f t="shared" si="82"/>
        <v>ED</v>
      </c>
    </row>
    <row r="570" spans="1:25" x14ac:dyDescent="0.3">
      <c r="A570" t="s">
        <v>1492</v>
      </c>
      <c r="B570" s="4" t="s">
        <v>1418</v>
      </c>
      <c r="C570" s="4">
        <v>98</v>
      </c>
      <c r="D570" s="4">
        <v>14</v>
      </c>
      <c r="E570" s="6">
        <v>0.1429</v>
      </c>
      <c r="F570" s="4">
        <v>98</v>
      </c>
      <c r="G570" s="4">
        <v>14</v>
      </c>
      <c r="H570" s="4">
        <v>1</v>
      </c>
      <c r="I570" s="4">
        <v>6</v>
      </c>
      <c r="J570" s="4">
        <v>7</v>
      </c>
      <c r="K570" s="4">
        <v>0</v>
      </c>
      <c r="L570" s="4">
        <v>0</v>
      </c>
      <c r="M570">
        <f t="shared" si="74"/>
        <v>0.42857142857142855</v>
      </c>
      <c r="N570">
        <f t="shared" si="75"/>
        <v>0.5</v>
      </c>
      <c r="O570">
        <f t="shared" si="76"/>
        <v>0</v>
      </c>
      <c r="P570">
        <f t="shared" si="77"/>
        <v>7.1428571428571425E-2</v>
      </c>
      <c r="Q570">
        <f t="shared" si="78"/>
        <v>0</v>
      </c>
      <c r="R570">
        <f t="shared" si="79"/>
        <v>0.5</v>
      </c>
      <c r="U570" t="str">
        <f t="shared" si="80"/>
        <v>39-012</v>
      </c>
      <c r="V570" t="s">
        <v>1703</v>
      </c>
      <c r="X570">
        <f t="shared" si="81"/>
        <v>39</v>
      </c>
      <c r="Y570" t="str">
        <f t="shared" si="82"/>
        <v>ED</v>
      </c>
    </row>
    <row r="571" spans="1:25" x14ac:dyDescent="0.3">
      <c r="A571" t="s">
        <v>1493</v>
      </c>
      <c r="B571" s="4" t="s">
        <v>1419</v>
      </c>
      <c r="C571" s="4">
        <v>171</v>
      </c>
      <c r="D571" s="4">
        <v>43</v>
      </c>
      <c r="E571" s="6">
        <v>0.2515</v>
      </c>
      <c r="F571" s="4">
        <v>171</v>
      </c>
      <c r="G571" s="4">
        <v>43</v>
      </c>
      <c r="H571" s="4">
        <v>3</v>
      </c>
      <c r="I571" s="4">
        <v>8</v>
      </c>
      <c r="J571" s="4">
        <v>30</v>
      </c>
      <c r="K571" s="4">
        <v>2</v>
      </c>
      <c r="L571" s="4">
        <v>0</v>
      </c>
      <c r="M571">
        <f t="shared" si="74"/>
        <v>0.18604651162790697</v>
      </c>
      <c r="N571">
        <f t="shared" si="75"/>
        <v>0.69767441860465118</v>
      </c>
      <c r="O571">
        <f t="shared" si="76"/>
        <v>4.6511627906976744E-2</v>
      </c>
      <c r="P571">
        <f t="shared" si="77"/>
        <v>6.9767441860465115E-2</v>
      </c>
      <c r="Q571">
        <f t="shared" si="78"/>
        <v>0</v>
      </c>
      <c r="R571">
        <f t="shared" si="79"/>
        <v>0.69767441860465118</v>
      </c>
      <c r="U571" t="str">
        <f t="shared" si="80"/>
        <v>39-015</v>
      </c>
      <c r="V571" t="s">
        <v>1703</v>
      </c>
      <c r="X571">
        <f t="shared" si="81"/>
        <v>39</v>
      </c>
      <c r="Y571" t="str">
        <f t="shared" si="82"/>
        <v>ED</v>
      </c>
    </row>
    <row r="572" spans="1:25" x14ac:dyDescent="0.3">
      <c r="A572" t="s">
        <v>1494</v>
      </c>
      <c r="B572" s="4" t="s">
        <v>1420</v>
      </c>
      <c r="C572" s="4">
        <v>230</v>
      </c>
      <c r="D572" s="4">
        <v>92</v>
      </c>
      <c r="E572" s="6">
        <v>0.4</v>
      </c>
      <c r="F572" s="4">
        <v>230</v>
      </c>
      <c r="G572" s="4">
        <v>90</v>
      </c>
      <c r="H572" s="4">
        <v>5</v>
      </c>
      <c r="I572" s="4">
        <v>18</v>
      </c>
      <c r="J572" s="4">
        <v>63</v>
      </c>
      <c r="K572" s="4">
        <v>2</v>
      </c>
      <c r="L572" s="4">
        <v>2</v>
      </c>
      <c r="M572">
        <f t="shared" si="74"/>
        <v>0.2</v>
      </c>
      <c r="N572">
        <f t="shared" si="75"/>
        <v>0.7</v>
      </c>
      <c r="O572">
        <f t="shared" si="76"/>
        <v>2.2222222222222223E-2</v>
      </c>
      <c r="P572">
        <f t="shared" si="77"/>
        <v>5.5555555555555552E-2</v>
      </c>
      <c r="Q572">
        <f t="shared" si="78"/>
        <v>0.4</v>
      </c>
      <c r="R572">
        <f t="shared" si="79"/>
        <v>0.7</v>
      </c>
      <c r="U572" t="str">
        <f t="shared" si="80"/>
        <v>39-020</v>
      </c>
      <c r="V572" t="s">
        <v>1696</v>
      </c>
      <c r="X572">
        <f t="shared" si="81"/>
        <v>39</v>
      </c>
      <c r="Y572" t="str">
        <f t="shared" si="82"/>
        <v>ED</v>
      </c>
    </row>
    <row r="573" spans="1:25" x14ac:dyDescent="0.3">
      <c r="A573" t="s">
        <v>1495</v>
      </c>
      <c r="B573" s="4" t="s">
        <v>1421</v>
      </c>
      <c r="C573" s="4">
        <v>72</v>
      </c>
      <c r="D573" s="4">
        <v>34</v>
      </c>
      <c r="E573" s="6">
        <v>0.47220000000000001</v>
      </c>
      <c r="F573" s="4">
        <v>72</v>
      </c>
      <c r="G573" s="4">
        <v>33</v>
      </c>
      <c r="H573" s="4">
        <v>0</v>
      </c>
      <c r="I573" s="4">
        <v>22</v>
      </c>
      <c r="J573" s="4">
        <v>11</v>
      </c>
      <c r="K573" s="4">
        <v>0</v>
      </c>
      <c r="L573" s="4">
        <v>0</v>
      </c>
      <c r="M573">
        <f t="shared" si="74"/>
        <v>0.66666666666666663</v>
      </c>
      <c r="N573">
        <f t="shared" si="75"/>
        <v>0.33333333333333331</v>
      </c>
      <c r="O573">
        <f t="shared" si="76"/>
        <v>0</v>
      </c>
      <c r="P573">
        <f t="shared" si="77"/>
        <v>0</v>
      </c>
      <c r="Q573" t="e">
        <f t="shared" si="78"/>
        <v>#DIV/0!</v>
      </c>
      <c r="R573">
        <f t="shared" si="79"/>
        <v>2.6666666666666665</v>
      </c>
      <c r="U573" t="str">
        <f t="shared" si="80"/>
        <v>39-023</v>
      </c>
      <c r="V573" t="s">
        <v>1703</v>
      </c>
      <c r="X573">
        <f t="shared" si="81"/>
        <v>39</v>
      </c>
      <c r="Y573" t="str">
        <f t="shared" si="82"/>
        <v>ED</v>
      </c>
    </row>
    <row r="574" spans="1:25" x14ac:dyDescent="0.3">
      <c r="A574" t="s">
        <v>1496</v>
      </c>
      <c r="B574" s="4" t="s">
        <v>1475</v>
      </c>
      <c r="C574" s="4">
        <v>828</v>
      </c>
      <c r="D574" s="4">
        <v>246</v>
      </c>
      <c r="E574" s="6">
        <v>0.29709999999999998</v>
      </c>
      <c r="F574" s="4">
        <v>828</v>
      </c>
      <c r="G574" s="4">
        <v>246</v>
      </c>
      <c r="H574" s="4">
        <v>9</v>
      </c>
      <c r="I574" s="4">
        <v>56</v>
      </c>
      <c r="J574" s="4">
        <v>176</v>
      </c>
      <c r="K574" s="4">
        <v>3</v>
      </c>
      <c r="L574" s="4">
        <v>2</v>
      </c>
      <c r="M574">
        <f t="shared" si="74"/>
        <v>0.22764227642276422</v>
      </c>
      <c r="N574">
        <f t="shared" si="75"/>
        <v>0.71544715447154472</v>
      </c>
      <c r="O574">
        <f t="shared" si="76"/>
        <v>1.2195121951219513E-2</v>
      </c>
      <c r="P574">
        <f t="shared" si="77"/>
        <v>3.6585365853658534E-2</v>
      </c>
      <c r="Q574">
        <f t="shared" si="78"/>
        <v>0.22222222222222221</v>
      </c>
      <c r="R574">
        <f t="shared" si="79"/>
        <v>0.71544715447154472</v>
      </c>
      <c r="U574" t="str">
        <f t="shared" si="80"/>
        <v>39-025</v>
      </c>
      <c r="V574" t="s">
        <v>1696</v>
      </c>
      <c r="X574">
        <f t="shared" si="81"/>
        <v>39</v>
      </c>
      <c r="Y574" t="str">
        <f t="shared" si="82"/>
        <v>ED</v>
      </c>
    </row>
    <row r="575" spans="1:25" x14ac:dyDescent="0.3">
      <c r="A575" t="s">
        <v>1497</v>
      </c>
      <c r="B575" s="4" t="s">
        <v>1423</v>
      </c>
      <c r="C575" s="4">
        <v>112</v>
      </c>
      <c r="D575" s="4">
        <v>45</v>
      </c>
      <c r="E575" s="6">
        <v>0.40179999999999999</v>
      </c>
      <c r="F575" s="4">
        <v>112</v>
      </c>
      <c r="G575" s="4">
        <v>45</v>
      </c>
      <c r="H575" s="4">
        <v>2</v>
      </c>
      <c r="I575" s="4">
        <v>5</v>
      </c>
      <c r="J575" s="4">
        <v>37</v>
      </c>
      <c r="K575" s="4">
        <v>0</v>
      </c>
      <c r="L575" s="4">
        <v>1</v>
      </c>
      <c r="M575">
        <f t="shared" si="74"/>
        <v>0.1111111111111111</v>
      </c>
      <c r="N575">
        <f t="shared" si="75"/>
        <v>0.82222222222222219</v>
      </c>
      <c r="O575">
        <f t="shared" si="76"/>
        <v>0</v>
      </c>
      <c r="P575">
        <f t="shared" si="77"/>
        <v>4.4444444444444446E-2</v>
      </c>
      <c r="Q575">
        <f t="shared" si="78"/>
        <v>0.5</v>
      </c>
      <c r="R575">
        <f t="shared" si="79"/>
        <v>0.82222222222222219</v>
      </c>
      <c r="U575" t="str">
        <f t="shared" si="80"/>
        <v>39-027</v>
      </c>
      <c r="V575" t="s">
        <v>1694</v>
      </c>
      <c r="X575">
        <f t="shared" si="81"/>
        <v>39</v>
      </c>
      <c r="Y575" t="str">
        <f t="shared" si="82"/>
        <v>ED</v>
      </c>
    </row>
    <row r="576" spans="1:25" x14ac:dyDescent="0.3">
      <c r="A576" t="s">
        <v>1498</v>
      </c>
      <c r="B576" s="4" t="s">
        <v>1424</v>
      </c>
      <c r="C576" s="4">
        <v>231</v>
      </c>
      <c r="D576" s="4">
        <v>92</v>
      </c>
      <c r="E576" s="6">
        <v>0.39829999999999999</v>
      </c>
      <c r="F576" s="4">
        <v>231</v>
      </c>
      <c r="G576" s="4">
        <v>89</v>
      </c>
      <c r="H576" s="4">
        <v>3</v>
      </c>
      <c r="I576" s="4">
        <v>25</v>
      </c>
      <c r="J576" s="4">
        <v>61</v>
      </c>
      <c r="K576" s="4">
        <v>0</v>
      </c>
      <c r="L576" s="4">
        <v>0</v>
      </c>
      <c r="M576">
        <f t="shared" si="74"/>
        <v>0.2808988764044944</v>
      </c>
      <c r="N576">
        <f t="shared" si="75"/>
        <v>0.6853932584269663</v>
      </c>
      <c r="O576">
        <f t="shared" si="76"/>
        <v>0</v>
      </c>
      <c r="P576">
        <f t="shared" si="77"/>
        <v>3.3707865168539325E-2</v>
      </c>
      <c r="Q576">
        <f t="shared" si="78"/>
        <v>0</v>
      </c>
      <c r="R576">
        <f t="shared" si="79"/>
        <v>0.6853932584269663</v>
      </c>
      <c r="U576" t="str">
        <f t="shared" si="80"/>
        <v>39-030</v>
      </c>
      <c r="V576" t="s">
        <v>1694</v>
      </c>
      <c r="X576">
        <f t="shared" si="81"/>
        <v>39</v>
      </c>
      <c r="Y576" t="str">
        <f t="shared" si="82"/>
        <v>ED</v>
      </c>
    </row>
    <row r="577" spans="1:25" x14ac:dyDescent="0.3">
      <c r="A577" t="s">
        <v>1499</v>
      </c>
      <c r="B577" s="4" t="s">
        <v>1425</v>
      </c>
      <c r="C577" s="4">
        <v>505</v>
      </c>
      <c r="D577" s="4">
        <v>193</v>
      </c>
      <c r="E577" s="6">
        <v>0.38219999999999998</v>
      </c>
      <c r="F577" s="4">
        <v>505</v>
      </c>
      <c r="G577" s="4">
        <v>192</v>
      </c>
      <c r="H577" s="4">
        <v>0</v>
      </c>
      <c r="I577" s="4">
        <v>155</v>
      </c>
      <c r="J577" s="4">
        <v>35</v>
      </c>
      <c r="K577" s="4">
        <v>2</v>
      </c>
      <c r="L577" s="4">
        <v>0</v>
      </c>
      <c r="M577">
        <f t="shared" si="74"/>
        <v>0.80729166666666663</v>
      </c>
      <c r="N577">
        <f t="shared" si="75"/>
        <v>0.18229166666666666</v>
      </c>
      <c r="O577">
        <f t="shared" si="76"/>
        <v>1.0416666666666666E-2</v>
      </c>
      <c r="P577">
        <f t="shared" si="77"/>
        <v>0</v>
      </c>
      <c r="Q577" t="e">
        <f t="shared" si="78"/>
        <v>#DIV/0!</v>
      </c>
      <c r="R577">
        <f t="shared" si="79"/>
        <v>2.8072916666666665</v>
      </c>
      <c r="U577" t="str">
        <f t="shared" si="80"/>
        <v>39-033</v>
      </c>
      <c r="V577" t="s">
        <v>1703</v>
      </c>
      <c r="X577">
        <f t="shared" si="81"/>
        <v>39</v>
      </c>
      <c r="Y577" t="str">
        <f t="shared" si="82"/>
        <v>ED</v>
      </c>
    </row>
    <row r="578" spans="1:25" x14ac:dyDescent="0.3">
      <c r="A578" t="s">
        <v>1500</v>
      </c>
      <c r="B578" s="4" t="s">
        <v>1426</v>
      </c>
      <c r="C578" s="4">
        <v>272</v>
      </c>
      <c r="D578" s="4">
        <v>106</v>
      </c>
      <c r="E578" s="6">
        <v>0.38969999999999999</v>
      </c>
      <c r="F578" s="4">
        <v>272</v>
      </c>
      <c r="G578" s="4">
        <v>106</v>
      </c>
      <c r="H578" s="4">
        <v>0</v>
      </c>
      <c r="I578" s="4">
        <v>35</v>
      </c>
      <c r="J578" s="4">
        <v>71</v>
      </c>
      <c r="K578" s="4">
        <v>0</v>
      </c>
      <c r="L578" s="4">
        <v>0</v>
      </c>
      <c r="M578">
        <f t="shared" si="74"/>
        <v>0.330188679245283</v>
      </c>
      <c r="N578">
        <f t="shared" si="75"/>
        <v>0.66981132075471694</v>
      </c>
      <c r="O578">
        <f t="shared" si="76"/>
        <v>0</v>
      </c>
      <c r="P578">
        <f t="shared" si="77"/>
        <v>0</v>
      </c>
      <c r="Q578" t="e">
        <f t="shared" si="78"/>
        <v>#DIV/0!</v>
      </c>
      <c r="R578">
        <f t="shared" si="79"/>
        <v>0.66981132075471694</v>
      </c>
      <c r="U578" t="str">
        <f t="shared" si="80"/>
        <v>39-035</v>
      </c>
      <c r="V578" t="s">
        <v>1696</v>
      </c>
      <c r="X578">
        <f t="shared" si="81"/>
        <v>39</v>
      </c>
      <c r="Y578" t="str">
        <f t="shared" si="82"/>
        <v>ED</v>
      </c>
    </row>
    <row r="579" spans="1:25" x14ac:dyDescent="0.3">
      <c r="A579" t="s">
        <v>1501</v>
      </c>
      <c r="B579" s="4" t="s">
        <v>1427</v>
      </c>
      <c r="C579" s="4">
        <v>248</v>
      </c>
      <c r="D579" s="4">
        <v>178</v>
      </c>
      <c r="E579" s="6">
        <v>0.7177</v>
      </c>
      <c r="F579" s="4">
        <v>248</v>
      </c>
      <c r="G579" s="4">
        <v>177</v>
      </c>
      <c r="H579" s="4">
        <v>5</v>
      </c>
      <c r="I579" s="4">
        <v>89</v>
      </c>
      <c r="J579" s="4">
        <v>81</v>
      </c>
      <c r="K579" s="4">
        <v>2</v>
      </c>
      <c r="L579" s="4">
        <v>0</v>
      </c>
      <c r="M579">
        <f t="shared" ref="M579:M640" si="83">IF(G579="","",IF(G579=0,0,I579/G579))</f>
        <v>0.50282485875706218</v>
      </c>
      <c r="N579">
        <f t="shared" ref="N579:N640" si="84">IF(G579="","",IF(G579=0,0,J579/G579))</f>
        <v>0.4576271186440678</v>
      </c>
      <c r="O579">
        <f t="shared" ref="O579:O642" si="85">IF(G579="","",IF(G579=0,0,K579/G579))</f>
        <v>1.1299435028248588E-2</v>
      </c>
      <c r="P579">
        <f t="shared" ref="P579:P642" si="86">IF(G579="","",IF(G579=0,0,H579/G579))</f>
        <v>2.8248587570621469E-2</v>
      </c>
      <c r="Q579">
        <f t="shared" ref="Q579:Q642" si="87">IF(G579="","",IF(G579=0,0,L579/H579))</f>
        <v>0</v>
      </c>
      <c r="R579">
        <f t="shared" ref="R579:R642" si="88">IF(G579="","",IF(G579=0,10,IF(MAX(M579:P579)=LARGE(M579:P579,2),9,IF(N579=MAX(M579:P579),N579,IF(M579=MAX(M579:P579),M579+2,IF(O579=MAX(M579:P579),O579+1,IF(P579=MAX(M579:P579),P579+3,-1)))))))</f>
        <v>2.5028248587570623</v>
      </c>
      <c r="U579" t="str">
        <f t="shared" ref="U579:U642" si="89">IF(ISNUMBER(LEFT(A579,2)/1),A579,"")</f>
        <v>39-037</v>
      </c>
      <c r="V579" t="s">
        <v>1703</v>
      </c>
      <c r="X579">
        <f t="shared" si="81"/>
        <v>39</v>
      </c>
      <c r="Y579" t="str">
        <f t="shared" si="82"/>
        <v>ED</v>
      </c>
    </row>
    <row r="580" spans="1:25" x14ac:dyDescent="0.3">
      <c r="A580" t="s">
        <v>1502</v>
      </c>
      <c r="B580" s="4" t="s">
        <v>1428</v>
      </c>
      <c r="C580" s="4">
        <v>60</v>
      </c>
      <c r="D580" s="4">
        <v>42</v>
      </c>
      <c r="E580" s="6">
        <v>0.7</v>
      </c>
      <c r="F580" s="4">
        <v>60</v>
      </c>
      <c r="G580" s="4">
        <v>42</v>
      </c>
      <c r="H580" s="4">
        <v>3</v>
      </c>
      <c r="I580" s="4">
        <v>32</v>
      </c>
      <c r="J580" s="4">
        <v>7</v>
      </c>
      <c r="K580" s="4">
        <v>0</v>
      </c>
      <c r="L580" s="4">
        <v>0</v>
      </c>
      <c r="M580">
        <f t="shared" si="83"/>
        <v>0.76190476190476186</v>
      </c>
      <c r="N580">
        <f t="shared" si="84"/>
        <v>0.16666666666666666</v>
      </c>
      <c r="O580">
        <f t="shared" si="85"/>
        <v>0</v>
      </c>
      <c r="P580">
        <f t="shared" si="86"/>
        <v>7.1428571428571425E-2</v>
      </c>
      <c r="Q580">
        <f t="shared" si="87"/>
        <v>0</v>
      </c>
      <c r="R580">
        <f t="shared" si="88"/>
        <v>2.7619047619047619</v>
      </c>
      <c r="U580" t="str">
        <f t="shared" si="89"/>
        <v>39-040</v>
      </c>
      <c r="V580" t="s">
        <v>1703</v>
      </c>
      <c r="X580">
        <f t="shared" si="81"/>
        <v>39</v>
      </c>
      <c r="Y580" t="str">
        <f t="shared" si="82"/>
        <v>ED</v>
      </c>
    </row>
    <row r="581" spans="1:25" x14ac:dyDescent="0.3">
      <c r="A581" t="s">
        <v>1503</v>
      </c>
      <c r="B581" s="4" t="s">
        <v>1429</v>
      </c>
      <c r="C581" s="4">
        <v>173</v>
      </c>
      <c r="D581" s="4">
        <v>100</v>
      </c>
      <c r="E581" s="6">
        <v>0.57799999999999996</v>
      </c>
      <c r="F581" s="4">
        <v>173</v>
      </c>
      <c r="G581" s="4">
        <v>100</v>
      </c>
      <c r="H581" s="4">
        <v>1</v>
      </c>
      <c r="I581" s="4">
        <v>77</v>
      </c>
      <c r="J581" s="4">
        <v>22</v>
      </c>
      <c r="K581" s="4">
        <v>0</v>
      </c>
      <c r="L581" s="4">
        <v>0</v>
      </c>
      <c r="M581">
        <f t="shared" si="83"/>
        <v>0.77</v>
      </c>
      <c r="N581">
        <f t="shared" si="84"/>
        <v>0.22</v>
      </c>
      <c r="O581">
        <f t="shared" si="85"/>
        <v>0</v>
      </c>
      <c r="P581">
        <f t="shared" si="86"/>
        <v>0.01</v>
      </c>
      <c r="Q581">
        <f t="shared" si="87"/>
        <v>0</v>
      </c>
      <c r="R581">
        <f t="shared" si="88"/>
        <v>2.77</v>
      </c>
      <c r="U581" t="str">
        <f t="shared" si="89"/>
        <v>39-043</v>
      </c>
      <c r="V581" t="s">
        <v>1703</v>
      </c>
      <c r="X581">
        <f t="shared" si="81"/>
        <v>39</v>
      </c>
      <c r="Y581" t="str">
        <f t="shared" si="82"/>
        <v>ED</v>
      </c>
    </row>
    <row r="582" spans="1:25" x14ac:dyDescent="0.3">
      <c r="A582" t="s">
        <v>1504</v>
      </c>
      <c r="B582" s="4" t="s">
        <v>1430</v>
      </c>
      <c r="C582" s="4">
        <v>132</v>
      </c>
      <c r="D582" s="4">
        <v>58</v>
      </c>
      <c r="E582" s="6">
        <v>0.43940000000000001</v>
      </c>
      <c r="F582" s="4">
        <v>132</v>
      </c>
      <c r="G582" s="4">
        <v>58</v>
      </c>
      <c r="H582" s="4">
        <v>1</v>
      </c>
      <c r="I582" s="4">
        <v>48</v>
      </c>
      <c r="J582" s="4">
        <v>9</v>
      </c>
      <c r="K582" s="4">
        <v>0</v>
      </c>
      <c r="L582" s="4">
        <v>0</v>
      </c>
      <c r="M582">
        <f t="shared" si="83"/>
        <v>0.82758620689655171</v>
      </c>
      <c r="N582">
        <f t="shared" si="84"/>
        <v>0.15517241379310345</v>
      </c>
      <c r="O582">
        <f t="shared" si="85"/>
        <v>0</v>
      </c>
      <c r="P582">
        <f t="shared" si="86"/>
        <v>1.7241379310344827E-2</v>
      </c>
      <c r="Q582">
        <f t="shared" si="87"/>
        <v>0</v>
      </c>
      <c r="R582">
        <f t="shared" si="88"/>
        <v>2.8275862068965516</v>
      </c>
      <c r="U582" t="str">
        <f t="shared" si="89"/>
        <v>39-045</v>
      </c>
      <c r="V582" t="s">
        <v>1703</v>
      </c>
      <c r="X582">
        <f t="shared" si="81"/>
        <v>39</v>
      </c>
      <c r="Y582" t="str">
        <f t="shared" si="82"/>
        <v>ED</v>
      </c>
    </row>
    <row r="583" spans="1:25" x14ac:dyDescent="0.3">
      <c r="A583" t="s">
        <v>1505</v>
      </c>
      <c r="B583" s="4" t="s">
        <v>1431</v>
      </c>
      <c r="C583" s="4">
        <v>336</v>
      </c>
      <c r="D583" s="4">
        <v>136</v>
      </c>
      <c r="E583" s="6">
        <v>0.40479999999999999</v>
      </c>
      <c r="F583" s="4">
        <v>336</v>
      </c>
      <c r="G583" s="4">
        <v>136</v>
      </c>
      <c r="H583" s="4">
        <v>6</v>
      </c>
      <c r="I583" s="4">
        <v>37</v>
      </c>
      <c r="J583" s="4">
        <v>89</v>
      </c>
      <c r="K583" s="4">
        <v>1</v>
      </c>
      <c r="L583" s="4">
        <v>3</v>
      </c>
      <c r="M583">
        <f t="shared" si="83"/>
        <v>0.27205882352941174</v>
      </c>
      <c r="N583">
        <f t="shared" si="84"/>
        <v>0.65441176470588236</v>
      </c>
      <c r="O583">
        <f t="shared" si="85"/>
        <v>7.3529411764705881E-3</v>
      </c>
      <c r="P583">
        <f t="shared" si="86"/>
        <v>4.4117647058823532E-2</v>
      </c>
      <c r="Q583">
        <f t="shared" si="87"/>
        <v>0.5</v>
      </c>
      <c r="R583">
        <f t="shared" si="88"/>
        <v>0.65441176470588236</v>
      </c>
      <c r="U583" t="str">
        <f t="shared" si="89"/>
        <v>39-047</v>
      </c>
      <c r="V583" t="s">
        <v>1696</v>
      </c>
      <c r="X583">
        <f t="shared" si="81"/>
        <v>39</v>
      </c>
      <c r="Y583" t="str">
        <f t="shared" si="82"/>
        <v>ED</v>
      </c>
    </row>
    <row r="584" spans="1:25" x14ac:dyDescent="0.3">
      <c r="A584" t="s">
        <v>1506</v>
      </c>
      <c r="B584" s="4" t="s">
        <v>1476</v>
      </c>
      <c r="C584" s="4">
        <v>69</v>
      </c>
      <c r="D584" s="4">
        <v>37</v>
      </c>
      <c r="E584" s="6">
        <v>0.53620000000000001</v>
      </c>
      <c r="F584" s="4">
        <v>69</v>
      </c>
      <c r="G584" s="4">
        <v>37</v>
      </c>
      <c r="H584" s="4">
        <v>2</v>
      </c>
      <c r="I584" s="4">
        <v>32</v>
      </c>
      <c r="J584" s="4">
        <v>2</v>
      </c>
      <c r="K584" s="4">
        <v>1</v>
      </c>
      <c r="L584" s="4">
        <v>0</v>
      </c>
      <c r="M584">
        <f t="shared" si="83"/>
        <v>0.86486486486486491</v>
      </c>
      <c r="N584">
        <f t="shared" si="84"/>
        <v>5.4054054054054057E-2</v>
      </c>
      <c r="O584">
        <f t="shared" si="85"/>
        <v>2.7027027027027029E-2</v>
      </c>
      <c r="P584">
        <f t="shared" si="86"/>
        <v>5.4054054054054057E-2</v>
      </c>
      <c r="Q584">
        <f t="shared" si="87"/>
        <v>0</v>
      </c>
      <c r="R584">
        <f t="shared" si="88"/>
        <v>2.8648648648648649</v>
      </c>
      <c r="U584" t="str">
        <f t="shared" si="89"/>
        <v>39-050</v>
      </c>
      <c r="V584" t="s">
        <v>1703</v>
      </c>
      <c r="X584">
        <f t="shared" si="81"/>
        <v>39</v>
      </c>
      <c r="Y584" t="str">
        <f t="shared" si="82"/>
        <v>ED</v>
      </c>
    </row>
    <row r="585" spans="1:25" x14ac:dyDescent="0.3">
      <c r="A585" t="s">
        <v>1507</v>
      </c>
      <c r="B585" s="4" t="s">
        <v>1433</v>
      </c>
      <c r="C585" s="4">
        <v>88</v>
      </c>
      <c r="D585" s="4">
        <v>38</v>
      </c>
      <c r="E585" s="6">
        <v>0.43180000000000002</v>
      </c>
      <c r="F585" s="4">
        <v>88</v>
      </c>
      <c r="G585" s="4">
        <v>38</v>
      </c>
      <c r="H585" s="4">
        <v>3</v>
      </c>
      <c r="I585" s="4">
        <v>23</v>
      </c>
      <c r="J585" s="4">
        <v>11</v>
      </c>
      <c r="K585" s="4">
        <v>1</v>
      </c>
      <c r="L585" s="4">
        <v>0</v>
      </c>
      <c r="M585">
        <f t="shared" si="83"/>
        <v>0.60526315789473684</v>
      </c>
      <c r="N585">
        <f t="shared" si="84"/>
        <v>0.28947368421052633</v>
      </c>
      <c r="O585">
        <f t="shared" si="85"/>
        <v>2.6315789473684209E-2</v>
      </c>
      <c r="P585">
        <f t="shared" si="86"/>
        <v>7.8947368421052627E-2</v>
      </c>
      <c r="Q585">
        <f t="shared" si="87"/>
        <v>0</v>
      </c>
      <c r="R585">
        <f t="shared" si="88"/>
        <v>2.6052631578947367</v>
      </c>
      <c r="U585" t="str">
        <f t="shared" si="89"/>
        <v>39-053</v>
      </c>
      <c r="V585" t="s">
        <v>1696</v>
      </c>
      <c r="X585">
        <f t="shared" si="81"/>
        <v>39</v>
      </c>
      <c r="Y585" t="str">
        <f t="shared" si="82"/>
        <v>ED</v>
      </c>
    </row>
    <row r="586" spans="1:25" x14ac:dyDescent="0.3">
      <c r="A586" t="s">
        <v>1508</v>
      </c>
      <c r="B586" s="4" t="s">
        <v>1477</v>
      </c>
      <c r="C586" s="4">
        <v>230</v>
      </c>
      <c r="D586" s="4">
        <v>63</v>
      </c>
      <c r="E586" s="6">
        <v>0.27389999999999998</v>
      </c>
      <c r="F586" s="4">
        <v>230</v>
      </c>
      <c r="G586" s="4">
        <v>63</v>
      </c>
      <c r="H586" s="4">
        <v>1</v>
      </c>
      <c r="I586" s="4">
        <v>42</v>
      </c>
      <c r="J586" s="4">
        <v>20</v>
      </c>
      <c r="K586" s="4">
        <v>0</v>
      </c>
      <c r="L586" s="4">
        <v>0</v>
      </c>
      <c r="M586">
        <f t="shared" si="83"/>
        <v>0.66666666666666663</v>
      </c>
      <c r="N586">
        <f t="shared" si="84"/>
        <v>0.31746031746031744</v>
      </c>
      <c r="O586">
        <f t="shared" si="85"/>
        <v>0</v>
      </c>
      <c r="P586">
        <f t="shared" si="86"/>
        <v>1.5873015873015872E-2</v>
      </c>
      <c r="Q586">
        <f t="shared" si="87"/>
        <v>0</v>
      </c>
      <c r="R586">
        <f t="shared" si="88"/>
        <v>2.6666666666666665</v>
      </c>
      <c r="U586" t="str">
        <f t="shared" si="89"/>
        <v>39-055</v>
      </c>
      <c r="V586" t="s">
        <v>1694</v>
      </c>
      <c r="X586">
        <f t="shared" ref="X586:X638" si="90">IF(A586="","",IF(ISNUMBER(LEFT(U586,2)/1),LEFT(U586,2)/1,X585))</f>
        <v>39</v>
      </c>
      <c r="Y586" t="str">
        <f t="shared" si="82"/>
        <v>ED</v>
      </c>
    </row>
    <row r="587" spans="1:25" x14ac:dyDescent="0.3">
      <c r="A587" t="s">
        <v>1509</v>
      </c>
      <c r="B587" s="4" t="s">
        <v>1435</v>
      </c>
      <c r="C587" s="4">
        <v>194</v>
      </c>
      <c r="D587" s="4">
        <v>82</v>
      </c>
      <c r="E587" s="6">
        <v>0.42270000000000002</v>
      </c>
      <c r="F587" s="4">
        <v>194</v>
      </c>
      <c r="G587" s="4">
        <v>80</v>
      </c>
      <c r="H587" s="4">
        <v>0</v>
      </c>
      <c r="I587" s="4">
        <v>57</v>
      </c>
      <c r="J587" s="4">
        <v>20</v>
      </c>
      <c r="K587" s="4">
        <v>2</v>
      </c>
      <c r="L587" s="4">
        <v>1</v>
      </c>
      <c r="M587">
        <f t="shared" si="83"/>
        <v>0.71250000000000002</v>
      </c>
      <c r="N587">
        <f t="shared" si="84"/>
        <v>0.25</v>
      </c>
      <c r="O587">
        <f t="shared" si="85"/>
        <v>2.5000000000000001E-2</v>
      </c>
      <c r="P587">
        <f t="shared" si="86"/>
        <v>0</v>
      </c>
      <c r="Q587" t="e">
        <f t="shared" si="87"/>
        <v>#DIV/0!</v>
      </c>
      <c r="R587">
        <f t="shared" si="88"/>
        <v>2.7124999999999999</v>
      </c>
      <c r="U587" t="str">
        <f t="shared" si="89"/>
        <v>39-060</v>
      </c>
      <c r="V587" t="s">
        <v>1703</v>
      </c>
      <c r="X587">
        <f t="shared" si="90"/>
        <v>39</v>
      </c>
      <c r="Y587" t="str">
        <f t="shared" si="82"/>
        <v>ED</v>
      </c>
    </row>
    <row r="588" spans="1:25" x14ac:dyDescent="0.3">
      <c r="A588" t="s">
        <v>1510</v>
      </c>
      <c r="B588" s="4" t="s">
        <v>1436</v>
      </c>
      <c r="C588" s="4">
        <v>72</v>
      </c>
      <c r="D588" s="4">
        <v>15</v>
      </c>
      <c r="E588" s="6">
        <v>0.20830000000000001</v>
      </c>
      <c r="F588" s="4">
        <v>72</v>
      </c>
      <c r="G588" s="4">
        <v>15</v>
      </c>
      <c r="H588" s="4">
        <v>1</v>
      </c>
      <c r="I588" s="4">
        <v>14</v>
      </c>
      <c r="J588" s="4">
        <v>0</v>
      </c>
      <c r="K588" s="4">
        <v>0</v>
      </c>
      <c r="L588" s="4">
        <v>0</v>
      </c>
      <c r="M588">
        <f t="shared" si="83"/>
        <v>0.93333333333333335</v>
      </c>
      <c r="N588">
        <f t="shared" si="84"/>
        <v>0</v>
      </c>
      <c r="O588">
        <f t="shared" si="85"/>
        <v>0</v>
      </c>
      <c r="P588">
        <f t="shared" si="86"/>
        <v>6.6666666666666666E-2</v>
      </c>
      <c r="Q588">
        <f t="shared" si="87"/>
        <v>0</v>
      </c>
      <c r="R588">
        <f t="shared" si="88"/>
        <v>2.9333333333333336</v>
      </c>
      <c r="U588" t="str">
        <f t="shared" si="89"/>
        <v>39-070</v>
      </c>
      <c r="V588" t="s">
        <v>1703</v>
      </c>
      <c r="X588">
        <f t="shared" si="90"/>
        <v>39</v>
      </c>
      <c r="Y588" t="str">
        <f t="shared" si="82"/>
        <v>ED</v>
      </c>
    </row>
    <row r="589" spans="1:25" x14ac:dyDescent="0.3">
      <c r="A589" t="s">
        <v>1511</v>
      </c>
      <c r="B589" s="4" t="s">
        <v>1437</v>
      </c>
      <c r="C589" s="4">
        <v>110</v>
      </c>
      <c r="D589" s="4">
        <v>43</v>
      </c>
      <c r="E589" s="6">
        <v>0.39090000000000003</v>
      </c>
      <c r="F589" s="4">
        <v>110</v>
      </c>
      <c r="G589" s="4">
        <v>43</v>
      </c>
      <c r="H589" s="4">
        <v>2</v>
      </c>
      <c r="I589" s="4">
        <v>36</v>
      </c>
      <c r="J589" s="4">
        <v>4</v>
      </c>
      <c r="K589" s="4">
        <v>0</v>
      </c>
      <c r="L589" s="4">
        <v>1</v>
      </c>
      <c r="M589">
        <f t="shared" si="83"/>
        <v>0.83720930232558144</v>
      </c>
      <c r="N589">
        <f t="shared" si="84"/>
        <v>9.3023255813953487E-2</v>
      </c>
      <c r="O589">
        <f t="shared" si="85"/>
        <v>0</v>
      </c>
      <c r="P589">
        <f t="shared" si="86"/>
        <v>4.6511627906976744E-2</v>
      </c>
      <c r="Q589">
        <f t="shared" si="87"/>
        <v>0.5</v>
      </c>
      <c r="R589">
        <f t="shared" si="88"/>
        <v>2.8372093023255816</v>
      </c>
      <c r="U589" t="str">
        <f t="shared" si="89"/>
        <v>39-075</v>
      </c>
      <c r="V589" t="s">
        <v>1694</v>
      </c>
      <c r="X589">
        <f t="shared" si="90"/>
        <v>39</v>
      </c>
      <c r="Y589" t="str">
        <f t="shared" si="82"/>
        <v>ED</v>
      </c>
    </row>
    <row r="590" spans="1:25" x14ac:dyDescent="0.3">
      <c r="A590" t="s">
        <v>1512</v>
      </c>
      <c r="B590" s="4" t="s">
        <v>1478</v>
      </c>
      <c r="C590" s="4">
        <v>75</v>
      </c>
      <c r="D590" s="4">
        <v>27</v>
      </c>
      <c r="E590" s="6">
        <v>0.36</v>
      </c>
      <c r="F590" s="4">
        <v>75</v>
      </c>
      <c r="G590" s="4">
        <v>27</v>
      </c>
      <c r="H590" s="4">
        <v>0</v>
      </c>
      <c r="I590" s="4">
        <v>25</v>
      </c>
      <c r="J590" s="4">
        <v>2</v>
      </c>
      <c r="K590" s="4">
        <v>0</v>
      </c>
      <c r="L590" s="4">
        <v>0</v>
      </c>
      <c r="M590">
        <f t="shared" si="83"/>
        <v>0.92592592592592593</v>
      </c>
      <c r="N590">
        <f t="shared" si="84"/>
        <v>7.407407407407407E-2</v>
      </c>
      <c r="O590">
        <f t="shared" si="85"/>
        <v>0</v>
      </c>
      <c r="P590">
        <f t="shared" si="86"/>
        <v>0</v>
      </c>
      <c r="Q590" t="e">
        <f t="shared" si="87"/>
        <v>#DIV/0!</v>
      </c>
      <c r="R590">
        <f t="shared" si="88"/>
        <v>2.925925925925926</v>
      </c>
      <c r="U590" t="str">
        <f t="shared" si="89"/>
        <v>39-085</v>
      </c>
      <c r="V590" t="s">
        <v>1694</v>
      </c>
      <c r="X590">
        <f t="shared" si="90"/>
        <v>39</v>
      </c>
      <c r="Y590" t="str">
        <f t="shared" ref="Y590:Y638" si="91">IF(A590="","",IF(RIGHT(B590,5)="Total","TOT",IF(ISNUMBER(LEFT(A590,2)/1),"ED",IF(A590="Absentee","ABS",IF(A590="Question","QUE",IF(A590="Early","EV","ERR"))))))</f>
        <v>ED</v>
      </c>
    </row>
    <row r="591" spans="1:25" x14ac:dyDescent="0.3">
      <c r="A591" t="s">
        <v>1513</v>
      </c>
      <c r="B591" s="4" t="s">
        <v>1479</v>
      </c>
      <c r="C591" s="4">
        <v>1137</v>
      </c>
      <c r="D591" s="4">
        <v>483</v>
      </c>
      <c r="E591" s="6">
        <v>0.42480000000000001</v>
      </c>
      <c r="F591" s="4">
        <v>1137</v>
      </c>
      <c r="G591" s="4">
        <v>482</v>
      </c>
      <c r="H591" s="4">
        <v>19</v>
      </c>
      <c r="I591" s="4">
        <v>130</v>
      </c>
      <c r="J591" s="4">
        <v>318</v>
      </c>
      <c r="K591" s="4">
        <v>5</v>
      </c>
      <c r="L591" s="4">
        <v>10</v>
      </c>
      <c r="M591">
        <f t="shared" si="83"/>
        <v>0.26970954356846472</v>
      </c>
      <c r="N591">
        <f t="shared" si="84"/>
        <v>0.65975103734439833</v>
      </c>
      <c r="O591">
        <f t="shared" si="85"/>
        <v>1.0373443983402489E-2</v>
      </c>
      <c r="P591">
        <f t="shared" si="86"/>
        <v>3.9419087136929459E-2</v>
      </c>
      <c r="Q591">
        <f t="shared" si="87"/>
        <v>0.52631578947368418</v>
      </c>
      <c r="R591">
        <f t="shared" si="88"/>
        <v>0.65975103734439833</v>
      </c>
      <c r="U591" t="str">
        <f t="shared" si="89"/>
        <v>39-090</v>
      </c>
      <c r="V591" t="s">
        <v>1694</v>
      </c>
      <c r="X591">
        <f t="shared" si="90"/>
        <v>39</v>
      </c>
      <c r="Y591" t="str">
        <f t="shared" si="91"/>
        <v>ED</v>
      </c>
    </row>
    <row r="592" spans="1:25" x14ac:dyDescent="0.3">
      <c r="A592" t="s">
        <v>1514</v>
      </c>
      <c r="B592" s="4" t="s">
        <v>1440</v>
      </c>
      <c r="C592" s="4">
        <v>125</v>
      </c>
      <c r="D592" s="4">
        <v>54</v>
      </c>
      <c r="E592" s="6">
        <v>0.432</v>
      </c>
      <c r="F592" s="4">
        <v>125</v>
      </c>
      <c r="G592" s="4">
        <v>54</v>
      </c>
      <c r="H592" s="4">
        <v>1</v>
      </c>
      <c r="I592" s="4">
        <v>49</v>
      </c>
      <c r="J592" s="4">
        <v>4</v>
      </c>
      <c r="K592" s="4">
        <v>0</v>
      </c>
      <c r="L592" s="4">
        <v>0</v>
      </c>
      <c r="M592">
        <f t="shared" si="83"/>
        <v>0.90740740740740744</v>
      </c>
      <c r="N592">
        <f t="shared" si="84"/>
        <v>7.407407407407407E-2</v>
      </c>
      <c r="O592">
        <f t="shared" si="85"/>
        <v>0</v>
      </c>
      <c r="P592">
        <f t="shared" si="86"/>
        <v>1.8518518518518517E-2</v>
      </c>
      <c r="Q592">
        <f t="shared" si="87"/>
        <v>0</v>
      </c>
      <c r="R592">
        <f t="shared" si="88"/>
        <v>2.9074074074074074</v>
      </c>
      <c r="U592" t="str">
        <f t="shared" si="89"/>
        <v>39-095</v>
      </c>
      <c r="V592" t="s">
        <v>1703</v>
      </c>
      <c r="X592">
        <f t="shared" si="90"/>
        <v>39</v>
      </c>
      <c r="Y592" t="str">
        <f t="shared" si="91"/>
        <v>ED</v>
      </c>
    </row>
    <row r="593" spans="1:25" x14ac:dyDescent="0.3">
      <c r="A593" t="s">
        <v>1515</v>
      </c>
      <c r="B593" s="4" t="s">
        <v>1441</v>
      </c>
      <c r="C593" s="4">
        <v>213</v>
      </c>
      <c r="D593" s="4">
        <v>107</v>
      </c>
      <c r="E593" s="6">
        <v>0.50229999999999997</v>
      </c>
      <c r="F593" s="4">
        <v>213</v>
      </c>
      <c r="G593" s="4">
        <v>105</v>
      </c>
      <c r="H593" s="4">
        <v>3</v>
      </c>
      <c r="I593" s="4">
        <v>78</v>
      </c>
      <c r="J593" s="4">
        <v>21</v>
      </c>
      <c r="K593" s="4">
        <v>1</v>
      </c>
      <c r="L593" s="4">
        <v>2</v>
      </c>
      <c r="M593">
        <f t="shared" si="83"/>
        <v>0.74285714285714288</v>
      </c>
      <c r="N593">
        <f t="shared" si="84"/>
        <v>0.2</v>
      </c>
      <c r="O593">
        <f t="shared" si="85"/>
        <v>9.5238095238095247E-3</v>
      </c>
      <c r="P593">
        <f t="shared" si="86"/>
        <v>2.8571428571428571E-2</v>
      </c>
      <c r="Q593">
        <f t="shared" si="87"/>
        <v>0.66666666666666663</v>
      </c>
      <c r="R593">
        <f t="shared" si="88"/>
        <v>2.7428571428571429</v>
      </c>
      <c r="U593" t="str">
        <f t="shared" si="89"/>
        <v>39-400</v>
      </c>
      <c r="V593" t="s">
        <v>1674</v>
      </c>
      <c r="X593">
        <f t="shared" si="90"/>
        <v>39</v>
      </c>
      <c r="Y593" t="str">
        <f t="shared" si="91"/>
        <v>ED</v>
      </c>
    </row>
    <row r="594" spans="1:25" x14ac:dyDescent="0.3">
      <c r="A594" t="s">
        <v>1516</v>
      </c>
      <c r="B594" s="4" t="s">
        <v>1442</v>
      </c>
      <c r="C594" s="4">
        <v>72</v>
      </c>
      <c r="D594" s="4">
        <v>25</v>
      </c>
      <c r="E594" s="6">
        <v>0.34720000000000001</v>
      </c>
      <c r="F594" s="4">
        <v>72</v>
      </c>
      <c r="G594" s="4">
        <v>24</v>
      </c>
      <c r="H594" s="4">
        <v>0</v>
      </c>
      <c r="I594" s="4">
        <v>15</v>
      </c>
      <c r="J594" s="4">
        <v>9</v>
      </c>
      <c r="K594" s="4">
        <v>0</v>
      </c>
      <c r="L594" s="4">
        <v>0</v>
      </c>
      <c r="M594">
        <f t="shared" si="83"/>
        <v>0.625</v>
      </c>
      <c r="N594">
        <f t="shared" si="84"/>
        <v>0.375</v>
      </c>
      <c r="O594">
        <f t="shared" si="85"/>
        <v>0</v>
      </c>
      <c r="P594">
        <f t="shared" si="86"/>
        <v>0</v>
      </c>
      <c r="Q594" t="e">
        <f t="shared" si="87"/>
        <v>#DIV/0!</v>
      </c>
      <c r="R594">
        <f t="shared" si="88"/>
        <v>2.625</v>
      </c>
      <c r="U594" t="str">
        <f t="shared" si="89"/>
        <v>39-405</v>
      </c>
      <c r="V594" t="s">
        <v>1674</v>
      </c>
      <c r="X594">
        <f t="shared" si="90"/>
        <v>39</v>
      </c>
      <c r="Y594" t="str">
        <f t="shared" si="91"/>
        <v>ED</v>
      </c>
    </row>
    <row r="595" spans="1:25" x14ac:dyDescent="0.3">
      <c r="A595" t="s">
        <v>1517</v>
      </c>
      <c r="B595" s="4" t="s">
        <v>1480</v>
      </c>
      <c r="C595" s="4">
        <v>185</v>
      </c>
      <c r="D595" s="4">
        <v>105</v>
      </c>
      <c r="E595" s="6">
        <v>0.56759999999999999</v>
      </c>
      <c r="F595" s="4">
        <v>185</v>
      </c>
      <c r="G595" s="4">
        <v>103</v>
      </c>
      <c r="H595" s="4">
        <v>6</v>
      </c>
      <c r="I595" s="4">
        <v>74</v>
      </c>
      <c r="J595" s="4">
        <v>20</v>
      </c>
      <c r="K595" s="4">
        <v>3</v>
      </c>
      <c r="L595" s="4">
        <v>0</v>
      </c>
      <c r="M595">
        <f t="shared" si="83"/>
        <v>0.71844660194174759</v>
      </c>
      <c r="N595">
        <f t="shared" si="84"/>
        <v>0.1941747572815534</v>
      </c>
      <c r="O595">
        <f t="shared" si="85"/>
        <v>2.9126213592233011E-2</v>
      </c>
      <c r="P595">
        <f t="shared" si="86"/>
        <v>5.8252427184466021E-2</v>
      </c>
      <c r="Q595">
        <f t="shared" si="87"/>
        <v>0</v>
      </c>
      <c r="R595">
        <f t="shared" si="88"/>
        <v>2.7184466019417477</v>
      </c>
      <c r="U595" t="str">
        <f t="shared" si="89"/>
        <v>39-410</v>
      </c>
      <c r="V595" t="s">
        <v>1674</v>
      </c>
      <c r="X595">
        <f t="shared" si="90"/>
        <v>39</v>
      </c>
      <c r="Y595" t="str">
        <f t="shared" si="91"/>
        <v>ED</v>
      </c>
    </row>
    <row r="596" spans="1:25" x14ac:dyDescent="0.3">
      <c r="A596" t="s">
        <v>1518</v>
      </c>
      <c r="B596" s="4" t="s">
        <v>1481</v>
      </c>
      <c r="C596" s="4">
        <v>314</v>
      </c>
      <c r="D596" s="4">
        <v>151</v>
      </c>
      <c r="E596" s="6">
        <v>0.48089999999999999</v>
      </c>
      <c r="F596" s="4">
        <v>314</v>
      </c>
      <c r="G596" s="4">
        <v>151</v>
      </c>
      <c r="H596" s="4">
        <v>4</v>
      </c>
      <c r="I596" s="4">
        <v>114</v>
      </c>
      <c r="J596" s="4">
        <v>32</v>
      </c>
      <c r="K596" s="4">
        <v>0</v>
      </c>
      <c r="L596" s="4">
        <v>1</v>
      </c>
      <c r="M596">
        <f t="shared" si="83"/>
        <v>0.75496688741721851</v>
      </c>
      <c r="N596">
        <f t="shared" si="84"/>
        <v>0.2119205298013245</v>
      </c>
      <c r="O596">
        <f t="shared" si="85"/>
        <v>0</v>
      </c>
      <c r="P596">
        <f t="shared" si="86"/>
        <v>2.6490066225165563E-2</v>
      </c>
      <c r="Q596">
        <f t="shared" si="87"/>
        <v>0.25</v>
      </c>
      <c r="R596">
        <f t="shared" si="88"/>
        <v>2.7549668874172184</v>
      </c>
      <c r="U596" t="str">
        <f t="shared" si="89"/>
        <v>39-415</v>
      </c>
      <c r="V596" t="s">
        <v>1674</v>
      </c>
      <c r="X596">
        <f t="shared" si="90"/>
        <v>39</v>
      </c>
      <c r="Y596" t="str">
        <f t="shared" si="91"/>
        <v>ED</v>
      </c>
    </row>
    <row r="597" spans="1:25" x14ac:dyDescent="0.3">
      <c r="A597" t="s">
        <v>1519</v>
      </c>
      <c r="B597" s="4" t="s">
        <v>1445</v>
      </c>
      <c r="C597" s="4">
        <v>109</v>
      </c>
      <c r="D597" s="4">
        <v>77</v>
      </c>
      <c r="E597" s="6">
        <v>0.70640000000000003</v>
      </c>
      <c r="F597" s="4">
        <v>109</v>
      </c>
      <c r="G597" s="4">
        <v>76</v>
      </c>
      <c r="H597" s="4">
        <v>2</v>
      </c>
      <c r="I597" s="4">
        <v>52</v>
      </c>
      <c r="J597" s="4">
        <v>21</v>
      </c>
      <c r="K597" s="4">
        <v>0</v>
      </c>
      <c r="L597" s="4">
        <v>1</v>
      </c>
      <c r="M597">
        <f t="shared" si="83"/>
        <v>0.68421052631578949</v>
      </c>
      <c r="N597">
        <f t="shared" si="84"/>
        <v>0.27631578947368424</v>
      </c>
      <c r="O597">
        <f t="shared" si="85"/>
        <v>0</v>
      </c>
      <c r="P597">
        <f t="shared" si="86"/>
        <v>2.6315789473684209E-2</v>
      </c>
      <c r="Q597">
        <f t="shared" si="87"/>
        <v>0.5</v>
      </c>
      <c r="R597">
        <f t="shared" si="88"/>
        <v>2.6842105263157894</v>
      </c>
      <c r="U597" t="str">
        <f t="shared" si="89"/>
        <v>39-420</v>
      </c>
      <c r="V597" t="s">
        <v>1674</v>
      </c>
      <c r="X597">
        <f t="shared" si="90"/>
        <v>39</v>
      </c>
      <c r="Y597" t="str">
        <f t="shared" si="91"/>
        <v>ED</v>
      </c>
    </row>
    <row r="598" spans="1:25" x14ac:dyDescent="0.3">
      <c r="A598" t="s">
        <v>1520</v>
      </c>
      <c r="B598" s="4" t="s">
        <v>1482</v>
      </c>
      <c r="C598" s="4">
        <v>200</v>
      </c>
      <c r="D598" s="4">
        <v>100</v>
      </c>
      <c r="E598" s="6">
        <v>0.5</v>
      </c>
      <c r="F598" s="4">
        <v>200</v>
      </c>
      <c r="G598" s="4">
        <v>100</v>
      </c>
      <c r="H598" s="4">
        <v>1</v>
      </c>
      <c r="I598" s="4">
        <v>75</v>
      </c>
      <c r="J598" s="4">
        <v>23</v>
      </c>
      <c r="K598" s="4">
        <v>1</v>
      </c>
      <c r="L598" s="4">
        <v>0</v>
      </c>
      <c r="M598">
        <f t="shared" si="83"/>
        <v>0.75</v>
      </c>
      <c r="N598">
        <f t="shared" si="84"/>
        <v>0.23</v>
      </c>
      <c r="O598">
        <f t="shared" si="85"/>
        <v>0.01</v>
      </c>
      <c r="P598">
        <f t="shared" si="86"/>
        <v>0.01</v>
      </c>
      <c r="Q598">
        <f t="shared" si="87"/>
        <v>0</v>
      </c>
      <c r="R598">
        <f t="shared" si="88"/>
        <v>2.75</v>
      </c>
      <c r="U598" t="str">
        <f t="shared" si="89"/>
        <v>39-425</v>
      </c>
      <c r="V598" t="s">
        <v>1674</v>
      </c>
      <c r="X598">
        <f t="shared" si="90"/>
        <v>39</v>
      </c>
      <c r="Y598" t="str">
        <f t="shared" si="91"/>
        <v>ED</v>
      </c>
    </row>
    <row r="599" spans="1:25" x14ac:dyDescent="0.3">
      <c r="A599" t="s">
        <v>1521</v>
      </c>
      <c r="B599" s="4" t="s">
        <v>1447</v>
      </c>
      <c r="C599" s="4">
        <v>1037</v>
      </c>
      <c r="D599" s="4">
        <v>459</v>
      </c>
      <c r="E599" s="6">
        <v>0.44259999999999999</v>
      </c>
      <c r="F599" s="4">
        <v>1037</v>
      </c>
      <c r="G599" s="4">
        <v>459</v>
      </c>
      <c r="H599" s="4">
        <v>9</v>
      </c>
      <c r="I599" s="4">
        <v>257</v>
      </c>
      <c r="J599" s="4">
        <v>181</v>
      </c>
      <c r="K599" s="4">
        <v>9</v>
      </c>
      <c r="L599" s="4">
        <v>3</v>
      </c>
      <c r="M599">
        <f t="shared" si="83"/>
        <v>0.55991285403050106</v>
      </c>
      <c r="N599">
        <f t="shared" si="84"/>
        <v>0.39433551198257083</v>
      </c>
      <c r="O599">
        <f t="shared" si="85"/>
        <v>1.9607843137254902E-2</v>
      </c>
      <c r="P599">
        <f t="shared" si="86"/>
        <v>1.9607843137254902E-2</v>
      </c>
      <c r="Q599">
        <f t="shared" si="87"/>
        <v>0.33333333333333331</v>
      </c>
      <c r="R599">
        <f t="shared" si="88"/>
        <v>2.5599128540305012</v>
      </c>
      <c r="U599" t="str">
        <f t="shared" si="89"/>
        <v>39-430</v>
      </c>
      <c r="V599" t="s">
        <v>1674</v>
      </c>
      <c r="X599">
        <f t="shared" si="90"/>
        <v>39</v>
      </c>
      <c r="Y599" t="str">
        <f t="shared" si="91"/>
        <v>ED</v>
      </c>
    </row>
    <row r="600" spans="1:25" x14ac:dyDescent="0.3">
      <c r="A600" t="s">
        <v>1522</v>
      </c>
      <c r="B600" s="4" t="s">
        <v>1448</v>
      </c>
      <c r="C600" s="4">
        <v>1449</v>
      </c>
      <c r="D600" s="4">
        <v>628</v>
      </c>
      <c r="E600" s="6">
        <v>0.43340000000000001</v>
      </c>
      <c r="F600" s="4">
        <v>1449</v>
      </c>
      <c r="G600" s="4">
        <v>623</v>
      </c>
      <c r="H600" s="4">
        <v>17</v>
      </c>
      <c r="I600" s="4">
        <v>364</v>
      </c>
      <c r="J600" s="4">
        <v>221</v>
      </c>
      <c r="K600" s="4">
        <v>15</v>
      </c>
      <c r="L600" s="4">
        <v>6</v>
      </c>
      <c r="M600">
        <f t="shared" si="83"/>
        <v>0.5842696629213483</v>
      </c>
      <c r="N600">
        <f t="shared" si="84"/>
        <v>0.3547351524879615</v>
      </c>
      <c r="O600">
        <f t="shared" si="85"/>
        <v>2.4077046548956663E-2</v>
      </c>
      <c r="P600">
        <f t="shared" si="86"/>
        <v>2.7287319422150885E-2</v>
      </c>
      <c r="Q600">
        <f t="shared" si="87"/>
        <v>0.35294117647058826</v>
      </c>
      <c r="R600">
        <f t="shared" si="88"/>
        <v>2.5842696629213484</v>
      </c>
      <c r="U600" t="str">
        <f t="shared" si="89"/>
        <v>39-435</v>
      </c>
      <c r="V600" t="s">
        <v>1674</v>
      </c>
      <c r="X600">
        <f t="shared" si="90"/>
        <v>39</v>
      </c>
      <c r="Y600" t="str">
        <f t="shared" si="91"/>
        <v>ED</v>
      </c>
    </row>
    <row r="601" spans="1:25" x14ac:dyDescent="0.3">
      <c r="A601" t="s">
        <v>1523</v>
      </c>
      <c r="B601" s="4" t="s">
        <v>1449</v>
      </c>
      <c r="C601" s="4">
        <v>405</v>
      </c>
      <c r="D601" s="4">
        <v>232</v>
      </c>
      <c r="E601" s="6">
        <v>0.57279999999999998</v>
      </c>
      <c r="F601" s="4">
        <v>405</v>
      </c>
      <c r="G601" s="4">
        <v>231</v>
      </c>
      <c r="H601" s="4">
        <v>8</v>
      </c>
      <c r="I601" s="4">
        <v>191</v>
      </c>
      <c r="J601" s="4">
        <v>32</v>
      </c>
      <c r="K601" s="4">
        <v>0</v>
      </c>
      <c r="L601" s="4">
        <v>0</v>
      </c>
      <c r="M601">
        <f t="shared" si="83"/>
        <v>0.82683982683982682</v>
      </c>
      <c r="N601">
        <f t="shared" si="84"/>
        <v>0.13852813852813853</v>
      </c>
      <c r="O601">
        <f t="shared" si="85"/>
        <v>0</v>
      </c>
      <c r="P601">
        <f t="shared" si="86"/>
        <v>3.4632034632034632E-2</v>
      </c>
      <c r="Q601">
        <f t="shared" si="87"/>
        <v>0</v>
      </c>
      <c r="R601">
        <f t="shared" si="88"/>
        <v>2.8268398268398269</v>
      </c>
      <c r="U601" t="str">
        <f t="shared" si="89"/>
        <v>39-440</v>
      </c>
      <c r="V601" t="s">
        <v>1674</v>
      </c>
      <c r="X601">
        <f t="shared" si="90"/>
        <v>39</v>
      </c>
      <c r="Y601" t="str">
        <f t="shared" si="91"/>
        <v>ED</v>
      </c>
    </row>
    <row r="602" spans="1:25" x14ac:dyDescent="0.3">
      <c r="A602" t="s">
        <v>1524</v>
      </c>
      <c r="B602" s="4" t="s">
        <v>1450</v>
      </c>
      <c r="C602" s="4">
        <v>150</v>
      </c>
      <c r="D602" s="4">
        <v>82</v>
      </c>
      <c r="E602" s="6">
        <v>0.54669999999999996</v>
      </c>
      <c r="F602" s="4">
        <v>150</v>
      </c>
      <c r="G602" s="4">
        <v>82</v>
      </c>
      <c r="H602" s="4">
        <v>3</v>
      </c>
      <c r="I602" s="4">
        <v>57</v>
      </c>
      <c r="J602" s="4">
        <v>20</v>
      </c>
      <c r="K602" s="4">
        <v>2</v>
      </c>
      <c r="L602" s="4">
        <v>0</v>
      </c>
      <c r="M602">
        <f t="shared" si="83"/>
        <v>0.69512195121951215</v>
      </c>
      <c r="N602">
        <f t="shared" si="84"/>
        <v>0.24390243902439024</v>
      </c>
      <c r="O602">
        <f t="shared" si="85"/>
        <v>2.4390243902439025E-2</v>
      </c>
      <c r="P602">
        <f t="shared" si="86"/>
        <v>3.6585365853658534E-2</v>
      </c>
      <c r="Q602">
        <f t="shared" si="87"/>
        <v>0</v>
      </c>
      <c r="R602">
        <f t="shared" si="88"/>
        <v>2.6951219512195124</v>
      </c>
      <c r="U602" t="str">
        <f t="shared" si="89"/>
        <v>39-445</v>
      </c>
      <c r="V602" t="s">
        <v>1674</v>
      </c>
      <c r="X602">
        <f t="shared" si="90"/>
        <v>39</v>
      </c>
      <c r="Y602" t="str">
        <f t="shared" si="91"/>
        <v>ED</v>
      </c>
    </row>
    <row r="603" spans="1:25" x14ac:dyDescent="0.3">
      <c r="A603" t="s">
        <v>1525</v>
      </c>
      <c r="B603" s="4" t="s">
        <v>1483</v>
      </c>
      <c r="C603" s="4">
        <v>340</v>
      </c>
      <c r="D603" s="4">
        <v>195</v>
      </c>
      <c r="E603" s="6">
        <v>0.57350000000000001</v>
      </c>
      <c r="F603" s="4">
        <v>340</v>
      </c>
      <c r="G603" s="4">
        <v>194</v>
      </c>
      <c r="H603" s="4">
        <v>1</v>
      </c>
      <c r="I603" s="4">
        <v>154</v>
      </c>
      <c r="J603" s="4">
        <v>36</v>
      </c>
      <c r="K603" s="4">
        <v>3</v>
      </c>
      <c r="L603" s="4">
        <v>0</v>
      </c>
      <c r="M603">
        <f t="shared" si="83"/>
        <v>0.79381443298969068</v>
      </c>
      <c r="N603">
        <f t="shared" si="84"/>
        <v>0.18556701030927836</v>
      </c>
      <c r="O603">
        <f t="shared" si="85"/>
        <v>1.5463917525773196E-2</v>
      </c>
      <c r="P603">
        <f t="shared" si="86"/>
        <v>5.1546391752577319E-3</v>
      </c>
      <c r="Q603">
        <f t="shared" si="87"/>
        <v>0</v>
      </c>
      <c r="R603">
        <f t="shared" si="88"/>
        <v>2.7938144329896906</v>
      </c>
      <c r="U603" t="str">
        <f t="shared" si="89"/>
        <v>39-450</v>
      </c>
      <c r="V603" t="s">
        <v>1674</v>
      </c>
      <c r="X603">
        <f t="shared" si="90"/>
        <v>39</v>
      </c>
      <c r="Y603" t="str">
        <f t="shared" si="91"/>
        <v>ED</v>
      </c>
    </row>
    <row r="604" spans="1:25" x14ac:dyDescent="0.3">
      <c r="A604" t="s">
        <v>1526</v>
      </c>
      <c r="B604" s="4" t="s">
        <v>1453</v>
      </c>
      <c r="C604" s="4">
        <v>199</v>
      </c>
      <c r="D604" s="4">
        <v>69</v>
      </c>
      <c r="E604" s="6">
        <v>0.34670000000000001</v>
      </c>
      <c r="F604" s="4">
        <v>199</v>
      </c>
      <c r="G604" s="4">
        <v>67</v>
      </c>
      <c r="H604" s="4">
        <v>4</v>
      </c>
      <c r="I604" s="4">
        <v>42</v>
      </c>
      <c r="J604" s="4">
        <v>19</v>
      </c>
      <c r="K604" s="4">
        <v>2</v>
      </c>
      <c r="L604" s="4">
        <v>0</v>
      </c>
      <c r="M604">
        <f t="shared" si="83"/>
        <v>0.62686567164179108</v>
      </c>
      <c r="N604">
        <f t="shared" si="84"/>
        <v>0.28358208955223879</v>
      </c>
      <c r="O604">
        <f t="shared" si="85"/>
        <v>2.9850746268656716E-2</v>
      </c>
      <c r="P604">
        <f t="shared" si="86"/>
        <v>5.9701492537313432E-2</v>
      </c>
      <c r="Q604">
        <f t="shared" si="87"/>
        <v>0</v>
      </c>
      <c r="R604">
        <f t="shared" si="88"/>
        <v>2.6268656716417911</v>
      </c>
      <c r="U604" t="str">
        <f t="shared" si="89"/>
        <v>39-455</v>
      </c>
      <c r="V604" t="s">
        <v>1674</v>
      </c>
      <c r="X604">
        <f t="shared" si="90"/>
        <v>39</v>
      </c>
      <c r="Y604" t="str">
        <f t="shared" si="91"/>
        <v>ED</v>
      </c>
    </row>
    <row r="605" spans="1:25" x14ac:dyDescent="0.3">
      <c r="A605" t="s">
        <v>1527</v>
      </c>
      <c r="B605" s="4" t="s">
        <v>1454</v>
      </c>
      <c r="C605" s="4">
        <v>289</v>
      </c>
      <c r="D605" s="4">
        <v>106</v>
      </c>
      <c r="E605" s="6">
        <v>0.36680000000000001</v>
      </c>
      <c r="F605" s="4">
        <v>289</v>
      </c>
      <c r="G605" s="4">
        <v>97</v>
      </c>
      <c r="H605" s="4">
        <v>3</v>
      </c>
      <c r="I605" s="4">
        <v>61</v>
      </c>
      <c r="J605" s="4">
        <v>30</v>
      </c>
      <c r="K605" s="4">
        <v>3</v>
      </c>
      <c r="L605" s="4">
        <v>0</v>
      </c>
      <c r="M605">
        <f t="shared" si="83"/>
        <v>0.62886597938144329</v>
      </c>
      <c r="N605">
        <f t="shared" si="84"/>
        <v>0.30927835051546393</v>
      </c>
      <c r="O605">
        <f t="shared" si="85"/>
        <v>3.0927835051546393E-2</v>
      </c>
      <c r="P605">
        <f t="shared" si="86"/>
        <v>3.0927835051546393E-2</v>
      </c>
      <c r="Q605">
        <f t="shared" si="87"/>
        <v>0</v>
      </c>
      <c r="R605">
        <f t="shared" si="88"/>
        <v>2.6288659793814433</v>
      </c>
      <c r="U605" t="str">
        <f t="shared" si="89"/>
        <v>39-460</v>
      </c>
      <c r="V605" t="s">
        <v>1674</v>
      </c>
      <c r="X605">
        <f t="shared" si="90"/>
        <v>39</v>
      </c>
      <c r="Y605" t="str">
        <f t="shared" si="91"/>
        <v>ED</v>
      </c>
    </row>
    <row r="606" spans="1:25" x14ac:dyDescent="0.3">
      <c r="A606" t="s">
        <v>1528</v>
      </c>
      <c r="B606" s="4" t="s">
        <v>1484</v>
      </c>
      <c r="C606" s="4">
        <v>158</v>
      </c>
      <c r="D606" s="4">
        <v>61</v>
      </c>
      <c r="E606" s="6">
        <v>0.3861</v>
      </c>
      <c r="F606" s="4">
        <v>158</v>
      </c>
      <c r="G606" s="4">
        <v>61</v>
      </c>
      <c r="H606" s="4">
        <v>5</v>
      </c>
      <c r="I606" s="4">
        <v>43</v>
      </c>
      <c r="J606" s="4">
        <v>13</v>
      </c>
      <c r="K606" s="4">
        <v>0</v>
      </c>
      <c r="L606" s="4">
        <v>0</v>
      </c>
      <c r="M606">
        <f t="shared" si="83"/>
        <v>0.70491803278688525</v>
      </c>
      <c r="N606">
        <f t="shared" si="84"/>
        <v>0.21311475409836064</v>
      </c>
      <c r="O606">
        <f t="shared" si="85"/>
        <v>0</v>
      </c>
      <c r="P606">
        <f t="shared" si="86"/>
        <v>8.1967213114754092E-2</v>
      </c>
      <c r="Q606">
        <f t="shared" si="87"/>
        <v>0</v>
      </c>
      <c r="R606">
        <f t="shared" si="88"/>
        <v>2.7049180327868854</v>
      </c>
      <c r="U606" t="str">
        <f t="shared" si="89"/>
        <v>39-465</v>
      </c>
      <c r="V606" t="s">
        <v>1674</v>
      </c>
      <c r="X606">
        <f t="shared" si="90"/>
        <v>39</v>
      </c>
      <c r="Y606" t="str">
        <f t="shared" si="91"/>
        <v>ED</v>
      </c>
    </row>
    <row r="607" spans="1:25" x14ac:dyDescent="0.3">
      <c r="A607" t="s">
        <v>1529</v>
      </c>
      <c r="B607" s="4" t="s">
        <v>1485</v>
      </c>
      <c r="C607" s="4">
        <v>523</v>
      </c>
      <c r="D607" s="4">
        <v>270</v>
      </c>
      <c r="E607" s="6">
        <v>0.51629999999999998</v>
      </c>
      <c r="F607" s="4">
        <v>523</v>
      </c>
      <c r="G607" s="4">
        <v>268</v>
      </c>
      <c r="H607" s="4">
        <v>6</v>
      </c>
      <c r="I607" s="4">
        <v>163</v>
      </c>
      <c r="J607" s="4">
        <v>89</v>
      </c>
      <c r="K607" s="4">
        <v>3</v>
      </c>
      <c r="L607" s="4">
        <v>7</v>
      </c>
      <c r="M607">
        <f t="shared" si="83"/>
        <v>0.60820895522388063</v>
      </c>
      <c r="N607">
        <f t="shared" si="84"/>
        <v>0.33208955223880599</v>
      </c>
      <c r="O607">
        <f t="shared" si="85"/>
        <v>1.1194029850746268E-2</v>
      </c>
      <c r="P607">
        <f t="shared" si="86"/>
        <v>2.2388059701492536E-2</v>
      </c>
      <c r="Q607">
        <f t="shared" si="87"/>
        <v>1.1666666666666667</v>
      </c>
      <c r="R607">
        <f t="shared" si="88"/>
        <v>2.6082089552238807</v>
      </c>
      <c r="U607" t="str">
        <f t="shared" si="89"/>
        <v>39-470</v>
      </c>
      <c r="V607" t="s">
        <v>1674</v>
      </c>
      <c r="X607">
        <f t="shared" si="90"/>
        <v>39</v>
      </c>
      <c r="Y607" t="str">
        <f t="shared" si="91"/>
        <v>ED</v>
      </c>
    </row>
    <row r="608" spans="1:25" x14ac:dyDescent="0.3">
      <c r="A608" t="s">
        <v>1530</v>
      </c>
      <c r="B608" s="4" t="s">
        <v>1457</v>
      </c>
      <c r="C608" s="4">
        <v>101</v>
      </c>
      <c r="D608" s="4">
        <v>61</v>
      </c>
      <c r="E608" s="6">
        <v>0.60399999999999998</v>
      </c>
      <c r="F608" s="4">
        <v>101</v>
      </c>
      <c r="G608" s="4">
        <v>60</v>
      </c>
      <c r="H608" s="4">
        <v>5</v>
      </c>
      <c r="I608" s="4">
        <v>44</v>
      </c>
      <c r="J608" s="4">
        <v>7</v>
      </c>
      <c r="K608" s="4">
        <v>3</v>
      </c>
      <c r="L608" s="4">
        <v>1</v>
      </c>
      <c r="M608">
        <f t="shared" si="83"/>
        <v>0.73333333333333328</v>
      </c>
      <c r="N608">
        <f t="shared" si="84"/>
        <v>0.11666666666666667</v>
      </c>
      <c r="O608">
        <f t="shared" si="85"/>
        <v>0.05</v>
      </c>
      <c r="P608">
        <f t="shared" si="86"/>
        <v>8.3333333333333329E-2</v>
      </c>
      <c r="Q608">
        <f t="shared" si="87"/>
        <v>0.2</v>
      </c>
      <c r="R608">
        <f t="shared" si="88"/>
        <v>2.7333333333333334</v>
      </c>
      <c r="U608" t="str">
        <f t="shared" si="89"/>
        <v>39-475</v>
      </c>
      <c r="V608" t="s">
        <v>1674</v>
      </c>
      <c r="X608">
        <f t="shared" si="90"/>
        <v>39</v>
      </c>
      <c r="Y608" t="str">
        <f t="shared" si="91"/>
        <v>ED</v>
      </c>
    </row>
    <row r="609" spans="1:25" x14ac:dyDescent="0.3">
      <c r="A609" t="s">
        <v>1531</v>
      </c>
      <c r="B609" s="4" t="s">
        <v>1486</v>
      </c>
      <c r="C609" s="4">
        <v>152</v>
      </c>
      <c r="D609" s="4">
        <v>65</v>
      </c>
      <c r="E609" s="6">
        <v>0.42759999999999998</v>
      </c>
      <c r="F609" s="4">
        <v>152</v>
      </c>
      <c r="G609" s="4">
        <v>65</v>
      </c>
      <c r="H609" s="4">
        <v>3</v>
      </c>
      <c r="I609" s="4">
        <v>42</v>
      </c>
      <c r="J609" s="4">
        <v>18</v>
      </c>
      <c r="K609" s="4">
        <v>2</v>
      </c>
      <c r="L609" s="4">
        <v>0</v>
      </c>
      <c r="M609">
        <f t="shared" si="83"/>
        <v>0.64615384615384619</v>
      </c>
      <c r="N609">
        <f t="shared" si="84"/>
        <v>0.27692307692307694</v>
      </c>
      <c r="O609">
        <f t="shared" si="85"/>
        <v>3.0769230769230771E-2</v>
      </c>
      <c r="P609">
        <f t="shared" si="86"/>
        <v>4.6153846153846156E-2</v>
      </c>
      <c r="Q609">
        <f t="shared" si="87"/>
        <v>0</v>
      </c>
      <c r="R609">
        <f t="shared" si="88"/>
        <v>2.6461538461538461</v>
      </c>
      <c r="U609" t="str">
        <f t="shared" si="89"/>
        <v>39-480</v>
      </c>
      <c r="V609" t="s">
        <v>1674</v>
      </c>
      <c r="X609">
        <f t="shared" si="90"/>
        <v>39</v>
      </c>
      <c r="Y609" t="str">
        <f t="shared" si="91"/>
        <v>ED</v>
      </c>
    </row>
    <row r="610" spans="1:25" x14ac:dyDescent="0.3">
      <c r="A610" t="s">
        <v>1600</v>
      </c>
      <c r="B610" s="4" t="s">
        <v>1459</v>
      </c>
      <c r="C610" s="4">
        <v>0</v>
      </c>
      <c r="D610" s="4">
        <v>932</v>
      </c>
      <c r="E610" s="4" t="s">
        <v>33</v>
      </c>
      <c r="F610" s="4">
        <v>0</v>
      </c>
      <c r="G610" s="4">
        <v>929</v>
      </c>
      <c r="H610" s="4">
        <v>41</v>
      </c>
      <c r="I610" s="4">
        <v>356</v>
      </c>
      <c r="J610" s="4">
        <v>508</v>
      </c>
      <c r="K610" s="4">
        <v>15</v>
      </c>
      <c r="L610" s="4">
        <v>9</v>
      </c>
      <c r="M610">
        <f t="shared" si="83"/>
        <v>0.38320775026910658</v>
      </c>
      <c r="N610">
        <f t="shared" si="84"/>
        <v>0.5468245425188375</v>
      </c>
      <c r="O610">
        <f t="shared" si="85"/>
        <v>1.6146393972012917E-2</v>
      </c>
      <c r="P610">
        <f t="shared" si="86"/>
        <v>4.4133476856835309E-2</v>
      </c>
      <c r="Q610">
        <f t="shared" si="87"/>
        <v>0.21951219512195122</v>
      </c>
      <c r="R610">
        <f t="shared" si="88"/>
        <v>0.5468245425188375</v>
      </c>
      <c r="U610" t="str">
        <f t="shared" si="89"/>
        <v/>
      </c>
      <c r="X610">
        <f t="shared" si="90"/>
        <v>39</v>
      </c>
      <c r="Y610" t="str">
        <f t="shared" si="91"/>
        <v>ABS</v>
      </c>
    </row>
    <row r="611" spans="1:25" x14ac:dyDescent="0.3">
      <c r="A611" t="s">
        <v>1601</v>
      </c>
      <c r="B611" s="4" t="s">
        <v>1487</v>
      </c>
      <c r="C611" s="4">
        <v>0</v>
      </c>
      <c r="D611" s="4">
        <v>309</v>
      </c>
      <c r="E611" s="4" t="s">
        <v>33</v>
      </c>
      <c r="F611" s="4">
        <v>0</v>
      </c>
      <c r="G611" s="4">
        <v>304</v>
      </c>
      <c r="H611" s="4">
        <v>6</v>
      </c>
      <c r="I611" s="4">
        <v>193</v>
      </c>
      <c r="J611" s="4">
        <v>95</v>
      </c>
      <c r="K611" s="4">
        <v>5</v>
      </c>
      <c r="L611" s="4">
        <v>5</v>
      </c>
      <c r="M611">
        <f t="shared" si="83"/>
        <v>0.63486842105263153</v>
      </c>
      <c r="N611">
        <f t="shared" si="84"/>
        <v>0.3125</v>
      </c>
      <c r="O611">
        <f t="shared" si="85"/>
        <v>1.6447368421052631E-2</v>
      </c>
      <c r="P611">
        <f t="shared" si="86"/>
        <v>1.9736842105263157E-2</v>
      </c>
      <c r="Q611">
        <f t="shared" si="87"/>
        <v>0.83333333333333337</v>
      </c>
      <c r="R611">
        <f t="shared" si="88"/>
        <v>2.6348684210526314</v>
      </c>
      <c r="U611" t="str">
        <f t="shared" si="89"/>
        <v/>
      </c>
      <c r="X611">
        <f t="shared" si="90"/>
        <v>39</v>
      </c>
      <c r="Y611" t="str">
        <f t="shared" si="91"/>
        <v>QUE</v>
      </c>
    </row>
    <row r="612" spans="1:25" x14ac:dyDescent="0.3">
      <c r="A612" t="s">
        <v>1602</v>
      </c>
      <c r="B612" s="4" t="s">
        <v>1488</v>
      </c>
      <c r="C612" s="4">
        <v>0</v>
      </c>
      <c r="D612" s="4">
        <v>229</v>
      </c>
      <c r="E612" s="4" t="s">
        <v>33</v>
      </c>
      <c r="F612" s="4">
        <v>0</v>
      </c>
      <c r="G612" s="4">
        <v>228</v>
      </c>
      <c r="H612" s="4">
        <v>3</v>
      </c>
      <c r="I612" s="4">
        <v>142</v>
      </c>
      <c r="J612" s="4">
        <v>78</v>
      </c>
      <c r="K612" s="4">
        <v>2</v>
      </c>
      <c r="L612" s="4">
        <v>3</v>
      </c>
      <c r="M612">
        <f t="shared" si="83"/>
        <v>0.6228070175438597</v>
      </c>
      <c r="N612">
        <f t="shared" si="84"/>
        <v>0.34210526315789475</v>
      </c>
      <c r="O612">
        <f t="shared" si="85"/>
        <v>8.771929824561403E-3</v>
      </c>
      <c r="P612">
        <f t="shared" si="86"/>
        <v>1.3157894736842105E-2</v>
      </c>
      <c r="Q612">
        <f t="shared" si="87"/>
        <v>1</v>
      </c>
      <c r="R612">
        <f t="shared" si="88"/>
        <v>2.6228070175438596</v>
      </c>
      <c r="U612" t="str">
        <f t="shared" si="89"/>
        <v/>
      </c>
      <c r="X612">
        <f t="shared" si="90"/>
        <v>39</v>
      </c>
      <c r="Y612" t="str">
        <f t="shared" si="91"/>
        <v>EV</v>
      </c>
    </row>
    <row r="613" spans="1:25" x14ac:dyDescent="0.3">
      <c r="A613">
        <v>39</v>
      </c>
      <c r="B613" s="4" t="s">
        <v>1532</v>
      </c>
      <c r="C613" s="4">
        <v>11763</v>
      </c>
      <c r="D613" s="4">
        <v>6607</v>
      </c>
      <c r="E613" s="6">
        <v>0.56169999999999998</v>
      </c>
      <c r="F613" s="4">
        <v>11763</v>
      </c>
      <c r="G613" s="4">
        <v>6560</v>
      </c>
      <c r="H613" s="4">
        <v>199</v>
      </c>
      <c r="I613" s="4">
        <v>3645</v>
      </c>
      <c r="J613" s="4">
        <v>2566</v>
      </c>
      <c r="K613" s="4">
        <v>92</v>
      </c>
      <c r="L613" s="4">
        <v>58</v>
      </c>
      <c r="M613">
        <f t="shared" si="83"/>
        <v>0.55564024390243905</v>
      </c>
      <c r="N613">
        <f t="shared" si="84"/>
        <v>0.39115853658536587</v>
      </c>
      <c r="O613">
        <f t="shared" si="85"/>
        <v>1.4024390243902439E-2</v>
      </c>
      <c r="P613">
        <f t="shared" si="86"/>
        <v>3.0335365853658536E-2</v>
      </c>
      <c r="Q613">
        <f t="shared" si="87"/>
        <v>0.29145728643216079</v>
      </c>
      <c r="R613">
        <f t="shared" si="88"/>
        <v>2.555640243902439</v>
      </c>
      <c r="U613">
        <f t="shared" si="89"/>
        <v>39</v>
      </c>
      <c r="X613">
        <f t="shared" si="90"/>
        <v>39</v>
      </c>
      <c r="Y613" t="str">
        <f t="shared" si="91"/>
        <v>TOT</v>
      </c>
    </row>
    <row r="614" spans="1:25" x14ac:dyDescent="0.3">
      <c r="M614" t="str">
        <f t="shared" si="83"/>
        <v/>
      </c>
      <c r="N614" t="str">
        <f t="shared" si="84"/>
        <v/>
      </c>
      <c r="O614" t="str">
        <f t="shared" si="85"/>
        <v/>
      </c>
      <c r="P614" t="str">
        <f t="shared" si="86"/>
        <v/>
      </c>
      <c r="Q614" t="str">
        <f t="shared" si="87"/>
        <v/>
      </c>
      <c r="R614" t="str">
        <f t="shared" si="88"/>
        <v/>
      </c>
      <c r="U614" t="str">
        <f t="shared" si="89"/>
        <v/>
      </c>
      <c r="X614" t="str">
        <f t="shared" si="90"/>
        <v/>
      </c>
      <c r="Y614" t="str">
        <f t="shared" si="91"/>
        <v/>
      </c>
    </row>
    <row r="615" spans="1:25" x14ac:dyDescent="0.3">
      <c r="A615" t="s">
        <v>1576</v>
      </c>
      <c r="B615" s="4" t="s">
        <v>1564</v>
      </c>
      <c r="C615" s="4">
        <v>174</v>
      </c>
      <c r="D615" s="4">
        <v>80</v>
      </c>
      <c r="E615" s="6">
        <v>0.45979999999999999</v>
      </c>
      <c r="F615" s="4">
        <v>174</v>
      </c>
      <c r="G615" s="4">
        <v>78</v>
      </c>
      <c r="H615" s="4">
        <v>1</v>
      </c>
      <c r="I615" s="4">
        <v>60</v>
      </c>
      <c r="J615" s="4">
        <v>15</v>
      </c>
      <c r="K615" s="4">
        <v>2</v>
      </c>
      <c r="L615" s="4">
        <v>0</v>
      </c>
      <c r="M615">
        <f t="shared" si="83"/>
        <v>0.76923076923076927</v>
      </c>
      <c r="N615">
        <f t="shared" si="84"/>
        <v>0.19230769230769232</v>
      </c>
      <c r="O615">
        <f t="shared" si="85"/>
        <v>2.564102564102564E-2</v>
      </c>
      <c r="P615">
        <f t="shared" si="86"/>
        <v>1.282051282051282E-2</v>
      </c>
      <c r="Q615">
        <f t="shared" si="87"/>
        <v>0</v>
      </c>
      <c r="R615">
        <f t="shared" si="88"/>
        <v>2.7692307692307692</v>
      </c>
      <c r="U615" t="str">
        <f t="shared" si="89"/>
        <v>40-002</v>
      </c>
      <c r="V615" t="s">
        <v>1704</v>
      </c>
      <c r="X615">
        <f t="shared" si="90"/>
        <v>40</v>
      </c>
      <c r="Y615" t="str">
        <f t="shared" si="91"/>
        <v>ED</v>
      </c>
    </row>
    <row r="616" spans="1:25" x14ac:dyDescent="0.3">
      <c r="A616" t="s">
        <v>1577</v>
      </c>
      <c r="B616" s="4" t="s">
        <v>1536</v>
      </c>
      <c r="C616" s="4">
        <v>247</v>
      </c>
      <c r="D616" s="4">
        <v>89</v>
      </c>
      <c r="E616" s="6">
        <v>0.36030000000000001</v>
      </c>
      <c r="F616" s="4">
        <v>247</v>
      </c>
      <c r="G616" s="4">
        <v>89</v>
      </c>
      <c r="H616" s="4">
        <v>0</v>
      </c>
      <c r="I616" s="4">
        <v>63</v>
      </c>
      <c r="J616" s="4">
        <v>23</v>
      </c>
      <c r="K616" s="4">
        <v>2</v>
      </c>
      <c r="L616" s="4">
        <v>1</v>
      </c>
      <c r="M616">
        <f t="shared" si="83"/>
        <v>0.7078651685393258</v>
      </c>
      <c r="N616">
        <f t="shared" si="84"/>
        <v>0.25842696629213485</v>
      </c>
      <c r="O616">
        <f t="shared" si="85"/>
        <v>2.247191011235955E-2</v>
      </c>
      <c r="P616">
        <f t="shared" si="86"/>
        <v>0</v>
      </c>
      <c r="Q616" t="e">
        <f t="shared" si="87"/>
        <v>#DIV/0!</v>
      </c>
      <c r="R616">
        <f t="shared" si="88"/>
        <v>2.7078651685393256</v>
      </c>
      <c r="U616" t="str">
        <f t="shared" si="89"/>
        <v>40-004</v>
      </c>
      <c r="V616" t="s">
        <v>1669</v>
      </c>
      <c r="X616">
        <f t="shared" si="90"/>
        <v>40</v>
      </c>
      <c r="Y616" t="str">
        <f t="shared" si="91"/>
        <v>ED</v>
      </c>
    </row>
    <row r="617" spans="1:25" x14ac:dyDescent="0.3">
      <c r="A617" t="s">
        <v>1578</v>
      </c>
      <c r="B617" s="4" t="s">
        <v>1565</v>
      </c>
      <c r="C617" s="4">
        <v>147</v>
      </c>
      <c r="D617" s="4">
        <v>56</v>
      </c>
      <c r="E617" s="6">
        <v>0.38100000000000001</v>
      </c>
      <c r="F617" s="4">
        <v>147</v>
      </c>
      <c r="G617" s="4">
        <v>55</v>
      </c>
      <c r="H617" s="4">
        <v>1</v>
      </c>
      <c r="I617" s="4">
        <v>37</v>
      </c>
      <c r="J617" s="4">
        <v>15</v>
      </c>
      <c r="K617" s="4">
        <v>2</v>
      </c>
      <c r="L617" s="4">
        <v>0</v>
      </c>
      <c r="M617">
        <f t="shared" si="83"/>
        <v>0.67272727272727273</v>
      </c>
      <c r="N617">
        <f t="shared" si="84"/>
        <v>0.27272727272727271</v>
      </c>
      <c r="O617">
        <f t="shared" si="85"/>
        <v>3.6363636363636362E-2</v>
      </c>
      <c r="P617">
        <f t="shared" si="86"/>
        <v>1.8181818181818181E-2</v>
      </c>
      <c r="Q617">
        <f t="shared" si="87"/>
        <v>0</v>
      </c>
      <c r="R617">
        <f t="shared" si="88"/>
        <v>2.6727272727272728</v>
      </c>
      <c r="U617" t="str">
        <f t="shared" si="89"/>
        <v>40-006</v>
      </c>
      <c r="V617" t="s">
        <v>1669</v>
      </c>
      <c r="X617">
        <f t="shared" si="90"/>
        <v>40</v>
      </c>
      <c r="Y617" t="str">
        <f t="shared" si="91"/>
        <v>ED</v>
      </c>
    </row>
    <row r="618" spans="1:25" x14ac:dyDescent="0.3">
      <c r="A618" t="s">
        <v>1579</v>
      </c>
      <c r="B618" s="4" t="s">
        <v>1566</v>
      </c>
      <c r="C618" s="4">
        <v>1015</v>
      </c>
      <c r="D618" s="4">
        <v>373</v>
      </c>
      <c r="E618" s="6">
        <v>0.36749999999999999</v>
      </c>
      <c r="F618" s="4">
        <v>1015</v>
      </c>
      <c r="G618" s="4">
        <v>372</v>
      </c>
      <c r="H618" s="4">
        <v>8</v>
      </c>
      <c r="I618" s="4">
        <v>242</v>
      </c>
      <c r="J618" s="4">
        <v>112</v>
      </c>
      <c r="K618" s="4">
        <v>5</v>
      </c>
      <c r="L618" s="4">
        <v>5</v>
      </c>
      <c r="M618">
        <f t="shared" si="83"/>
        <v>0.65053763440860213</v>
      </c>
      <c r="N618">
        <f t="shared" si="84"/>
        <v>0.30107526881720431</v>
      </c>
      <c r="O618">
        <f t="shared" si="85"/>
        <v>1.3440860215053764E-2</v>
      </c>
      <c r="P618">
        <f t="shared" si="86"/>
        <v>2.1505376344086023E-2</v>
      </c>
      <c r="Q618">
        <f t="shared" si="87"/>
        <v>0.625</v>
      </c>
      <c r="R618">
        <f t="shared" si="88"/>
        <v>2.650537634408602</v>
      </c>
      <c r="U618" t="str">
        <f t="shared" si="89"/>
        <v>40-008</v>
      </c>
      <c r="V618" t="s">
        <v>1669</v>
      </c>
      <c r="X618">
        <f t="shared" si="90"/>
        <v>40</v>
      </c>
      <c r="Y618" t="str">
        <f t="shared" si="91"/>
        <v>ED</v>
      </c>
    </row>
    <row r="619" spans="1:25" x14ac:dyDescent="0.3">
      <c r="A619" t="s">
        <v>1580</v>
      </c>
      <c r="B619" s="4" t="s">
        <v>1539</v>
      </c>
      <c r="C619" s="4">
        <v>1747</v>
      </c>
      <c r="D619" s="4">
        <v>769</v>
      </c>
      <c r="E619" s="6">
        <v>0.44019999999999998</v>
      </c>
      <c r="F619" s="4">
        <v>1747</v>
      </c>
      <c r="G619" s="4">
        <v>768</v>
      </c>
      <c r="H619" s="4">
        <v>11</v>
      </c>
      <c r="I619" s="4">
        <v>501</v>
      </c>
      <c r="J619" s="4">
        <v>231</v>
      </c>
      <c r="K619" s="4">
        <v>11</v>
      </c>
      <c r="L619" s="4">
        <v>14</v>
      </c>
      <c r="M619">
        <f t="shared" si="83"/>
        <v>0.65234375</v>
      </c>
      <c r="N619">
        <f t="shared" si="84"/>
        <v>0.30078125</v>
      </c>
      <c r="O619">
        <f t="shared" si="85"/>
        <v>1.4322916666666666E-2</v>
      </c>
      <c r="P619">
        <f t="shared" si="86"/>
        <v>1.4322916666666666E-2</v>
      </c>
      <c r="Q619">
        <f t="shared" si="87"/>
        <v>1.2727272727272727</v>
      </c>
      <c r="R619">
        <f t="shared" si="88"/>
        <v>2.65234375</v>
      </c>
      <c r="U619" t="str">
        <f t="shared" si="89"/>
        <v>40-010</v>
      </c>
      <c r="V619" t="s">
        <v>1669</v>
      </c>
      <c r="X619">
        <f t="shared" si="90"/>
        <v>40</v>
      </c>
      <c r="Y619" t="str">
        <f t="shared" si="91"/>
        <v>ED</v>
      </c>
    </row>
    <row r="620" spans="1:25" x14ac:dyDescent="0.3">
      <c r="A620" t="s">
        <v>1581</v>
      </c>
      <c r="B620" s="4" t="s">
        <v>1540</v>
      </c>
      <c r="C620" s="4">
        <v>354</v>
      </c>
      <c r="D620" s="4">
        <v>91</v>
      </c>
      <c r="E620" s="6">
        <v>0.2571</v>
      </c>
      <c r="F620" s="4">
        <v>354</v>
      </c>
      <c r="G620" s="4">
        <v>91</v>
      </c>
      <c r="H620" s="4">
        <v>4</v>
      </c>
      <c r="I620" s="4">
        <v>74</v>
      </c>
      <c r="J620" s="4">
        <v>12</v>
      </c>
      <c r="K620" s="4">
        <v>1</v>
      </c>
      <c r="L620" s="4">
        <v>0</v>
      </c>
      <c r="M620">
        <f t="shared" si="83"/>
        <v>0.81318681318681318</v>
      </c>
      <c r="N620">
        <f t="shared" si="84"/>
        <v>0.13186813186813187</v>
      </c>
      <c r="O620">
        <f t="shared" si="85"/>
        <v>1.098901098901099E-2</v>
      </c>
      <c r="P620">
        <f t="shared" si="86"/>
        <v>4.3956043956043959E-2</v>
      </c>
      <c r="Q620">
        <f t="shared" si="87"/>
        <v>0</v>
      </c>
      <c r="R620">
        <f t="shared" si="88"/>
        <v>2.813186813186813</v>
      </c>
      <c r="U620" t="str">
        <f t="shared" si="89"/>
        <v>40-012</v>
      </c>
      <c r="V620" t="s">
        <v>1704</v>
      </c>
      <c r="X620">
        <f t="shared" si="90"/>
        <v>40</v>
      </c>
      <c r="Y620" t="str">
        <f t="shared" si="91"/>
        <v>ED</v>
      </c>
    </row>
    <row r="621" spans="1:25" x14ac:dyDescent="0.3">
      <c r="A621" t="s">
        <v>1582</v>
      </c>
      <c r="B621" s="4" t="s">
        <v>1541</v>
      </c>
      <c r="C621" s="4">
        <v>83</v>
      </c>
      <c r="D621" s="4">
        <v>34</v>
      </c>
      <c r="E621" s="6">
        <v>0.40960000000000002</v>
      </c>
      <c r="F621" s="4">
        <v>83</v>
      </c>
      <c r="G621" s="4">
        <v>34</v>
      </c>
      <c r="H621" s="4">
        <v>1</v>
      </c>
      <c r="I621" s="4">
        <v>29</v>
      </c>
      <c r="J621" s="4">
        <v>4</v>
      </c>
      <c r="K621" s="4">
        <v>0</v>
      </c>
      <c r="L621" s="4">
        <v>0</v>
      </c>
      <c r="M621">
        <f t="shared" si="83"/>
        <v>0.8529411764705882</v>
      </c>
      <c r="N621">
        <f t="shared" si="84"/>
        <v>0.11764705882352941</v>
      </c>
      <c r="O621">
        <f t="shared" si="85"/>
        <v>0</v>
      </c>
      <c r="P621">
        <f t="shared" si="86"/>
        <v>2.9411764705882353E-2</v>
      </c>
      <c r="Q621">
        <f t="shared" si="87"/>
        <v>0</v>
      </c>
      <c r="R621">
        <f t="shared" si="88"/>
        <v>2.8529411764705883</v>
      </c>
      <c r="U621" t="str">
        <f t="shared" si="89"/>
        <v>40-014</v>
      </c>
      <c r="V621" t="s">
        <v>1704</v>
      </c>
      <c r="X621">
        <f t="shared" si="90"/>
        <v>40</v>
      </c>
      <c r="Y621" t="str">
        <f t="shared" si="91"/>
        <v>ED</v>
      </c>
    </row>
    <row r="622" spans="1:25" x14ac:dyDescent="0.3">
      <c r="A622" t="s">
        <v>1583</v>
      </c>
      <c r="B622" s="4" t="s">
        <v>1567</v>
      </c>
      <c r="C622" s="4">
        <v>186</v>
      </c>
      <c r="D622" s="4">
        <v>88</v>
      </c>
      <c r="E622" s="6">
        <v>0.47310000000000002</v>
      </c>
      <c r="F622" s="4">
        <v>186</v>
      </c>
      <c r="G622" s="4">
        <v>86</v>
      </c>
      <c r="H622" s="4">
        <v>2</v>
      </c>
      <c r="I622" s="4">
        <v>54</v>
      </c>
      <c r="J622" s="4">
        <v>28</v>
      </c>
      <c r="K622" s="4">
        <v>1</v>
      </c>
      <c r="L622" s="4">
        <v>1</v>
      </c>
      <c r="M622">
        <f t="shared" si="83"/>
        <v>0.62790697674418605</v>
      </c>
      <c r="N622">
        <f t="shared" si="84"/>
        <v>0.32558139534883723</v>
      </c>
      <c r="O622">
        <f t="shared" si="85"/>
        <v>1.1627906976744186E-2</v>
      </c>
      <c r="P622">
        <f t="shared" si="86"/>
        <v>2.3255813953488372E-2</v>
      </c>
      <c r="Q622">
        <f t="shared" si="87"/>
        <v>0.5</v>
      </c>
      <c r="R622">
        <f t="shared" si="88"/>
        <v>2.6279069767441863</v>
      </c>
      <c r="U622" t="str">
        <f t="shared" si="89"/>
        <v>40-016</v>
      </c>
      <c r="V622" t="s">
        <v>1669</v>
      </c>
      <c r="X622">
        <f t="shared" si="90"/>
        <v>40</v>
      </c>
      <c r="Y622" t="str">
        <f t="shared" si="91"/>
        <v>ED</v>
      </c>
    </row>
    <row r="623" spans="1:25" x14ac:dyDescent="0.3">
      <c r="A623" t="s">
        <v>1584</v>
      </c>
      <c r="B623" s="4" t="s">
        <v>1543</v>
      </c>
      <c r="C623" s="4">
        <v>227</v>
      </c>
      <c r="D623" s="4">
        <v>77</v>
      </c>
      <c r="E623" s="6">
        <v>0.3392</v>
      </c>
      <c r="F623" s="4">
        <v>227</v>
      </c>
      <c r="G623" s="4">
        <v>77</v>
      </c>
      <c r="H623" s="4">
        <v>0</v>
      </c>
      <c r="I623" s="4">
        <v>51</v>
      </c>
      <c r="J623" s="4">
        <v>26</v>
      </c>
      <c r="K623" s="4">
        <v>0</v>
      </c>
      <c r="L623" s="4">
        <v>0</v>
      </c>
      <c r="M623">
        <f t="shared" si="83"/>
        <v>0.66233766233766234</v>
      </c>
      <c r="N623">
        <f t="shared" si="84"/>
        <v>0.33766233766233766</v>
      </c>
      <c r="O623">
        <f t="shared" si="85"/>
        <v>0</v>
      </c>
      <c r="P623">
        <f t="shared" si="86"/>
        <v>0</v>
      </c>
      <c r="Q623" t="e">
        <f t="shared" si="87"/>
        <v>#DIV/0!</v>
      </c>
      <c r="R623">
        <f t="shared" si="88"/>
        <v>2.6623376623376624</v>
      </c>
      <c r="U623" t="str">
        <f t="shared" si="89"/>
        <v>40-018</v>
      </c>
      <c r="V623" t="s">
        <v>1704</v>
      </c>
      <c r="X623">
        <f t="shared" si="90"/>
        <v>40</v>
      </c>
      <c r="Y623" t="str">
        <f t="shared" si="91"/>
        <v>ED</v>
      </c>
    </row>
    <row r="624" spans="1:25" x14ac:dyDescent="0.3">
      <c r="A624" t="s">
        <v>1585</v>
      </c>
      <c r="B624" s="4" t="s">
        <v>1544</v>
      </c>
      <c r="C624" s="4">
        <v>215</v>
      </c>
      <c r="D624" s="4">
        <v>93</v>
      </c>
      <c r="E624" s="6">
        <v>0.43259999999999998</v>
      </c>
      <c r="F624" s="4">
        <v>215</v>
      </c>
      <c r="G624" s="4">
        <v>93</v>
      </c>
      <c r="H624" s="4">
        <v>3</v>
      </c>
      <c r="I624" s="4">
        <v>58</v>
      </c>
      <c r="J624" s="4">
        <v>32</v>
      </c>
      <c r="K624" s="4">
        <v>0</v>
      </c>
      <c r="L624" s="4">
        <v>0</v>
      </c>
      <c r="M624">
        <f t="shared" si="83"/>
        <v>0.62365591397849462</v>
      </c>
      <c r="N624">
        <f t="shared" si="84"/>
        <v>0.34408602150537637</v>
      </c>
      <c r="O624">
        <f t="shared" si="85"/>
        <v>0</v>
      </c>
      <c r="P624">
        <f t="shared" si="86"/>
        <v>3.2258064516129031E-2</v>
      </c>
      <c r="Q624">
        <f t="shared" si="87"/>
        <v>0</v>
      </c>
      <c r="R624">
        <f t="shared" si="88"/>
        <v>2.6236559139784945</v>
      </c>
      <c r="U624" t="str">
        <f t="shared" si="89"/>
        <v>40-020</v>
      </c>
      <c r="V624" t="s">
        <v>1704</v>
      </c>
      <c r="X624">
        <f t="shared" si="90"/>
        <v>40</v>
      </c>
      <c r="Y624" t="str">
        <f t="shared" si="91"/>
        <v>ED</v>
      </c>
    </row>
    <row r="625" spans="1:25" x14ac:dyDescent="0.3">
      <c r="A625" t="s">
        <v>1586</v>
      </c>
      <c r="B625" s="4" t="s">
        <v>1568</v>
      </c>
      <c r="C625" s="4">
        <v>82</v>
      </c>
      <c r="D625" s="4">
        <v>34</v>
      </c>
      <c r="E625" s="6">
        <v>0.41460000000000002</v>
      </c>
      <c r="F625" s="4">
        <v>82</v>
      </c>
      <c r="G625" s="4">
        <v>34</v>
      </c>
      <c r="H625" s="4">
        <v>1</v>
      </c>
      <c r="I625" s="4">
        <v>30</v>
      </c>
      <c r="J625" s="4">
        <v>3</v>
      </c>
      <c r="K625" s="4">
        <v>0</v>
      </c>
      <c r="L625" s="4">
        <v>0</v>
      </c>
      <c r="M625">
        <f t="shared" si="83"/>
        <v>0.88235294117647056</v>
      </c>
      <c r="N625">
        <f t="shared" si="84"/>
        <v>8.8235294117647065E-2</v>
      </c>
      <c r="O625">
        <f t="shared" si="85"/>
        <v>0</v>
      </c>
      <c r="P625">
        <f t="shared" si="86"/>
        <v>2.9411764705882353E-2</v>
      </c>
      <c r="Q625">
        <f t="shared" si="87"/>
        <v>0</v>
      </c>
      <c r="R625">
        <f t="shared" si="88"/>
        <v>2.8823529411764706</v>
      </c>
      <c r="U625" t="str">
        <f t="shared" si="89"/>
        <v>40-022</v>
      </c>
      <c r="V625" t="s">
        <v>1704</v>
      </c>
      <c r="X625">
        <f t="shared" si="90"/>
        <v>40</v>
      </c>
      <c r="Y625" t="str">
        <f t="shared" si="91"/>
        <v>ED</v>
      </c>
    </row>
    <row r="626" spans="1:25" x14ac:dyDescent="0.3">
      <c r="A626" t="s">
        <v>1587</v>
      </c>
      <c r="B626" s="4" t="s">
        <v>1546</v>
      </c>
      <c r="C626" s="4">
        <v>1947</v>
      </c>
      <c r="D626" s="4">
        <v>737</v>
      </c>
      <c r="E626" s="6">
        <v>0.3785</v>
      </c>
      <c r="F626" s="4">
        <v>1947</v>
      </c>
      <c r="G626" s="4">
        <v>736</v>
      </c>
      <c r="H626" s="4">
        <v>18</v>
      </c>
      <c r="I626" s="4">
        <v>481</v>
      </c>
      <c r="J626" s="4">
        <v>220</v>
      </c>
      <c r="K626" s="4">
        <v>12</v>
      </c>
      <c r="L626" s="4">
        <v>5</v>
      </c>
      <c r="M626">
        <f t="shared" si="83"/>
        <v>0.65353260869565222</v>
      </c>
      <c r="N626">
        <f t="shared" si="84"/>
        <v>0.29891304347826086</v>
      </c>
      <c r="O626">
        <f t="shared" si="85"/>
        <v>1.6304347826086956E-2</v>
      </c>
      <c r="P626">
        <f t="shared" si="86"/>
        <v>2.4456521739130436E-2</v>
      </c>
      <c r="Q626">
        <f t="shared" si="87"/>
        <v>0.27777777777777779</v>
      </c>
      <c r="R626">
        <f t="shared" si="88"/>
        <v>2.6535326086956523</v>
      </c>
      <c r="U626" t="str">
        <f t="shared" si="89"/>
        <v>40-024</v>
      </c>
      <c r="V626" t="s">
        <v>1704</v>
      </c>
      <c r="X626">
        <f t="shared" si="90"/>
        <v>40</v>
      </c>
      <c r="Y626" t="str">
        <f t="shared" si="91"/>
        <v>ED</v>
      </c>
    </row>
    <row r="627" spans="1:25" x14ac:dyDescent="0.3">
      <c r="A627" t="s">
        <v>1588</v>
      </c>
      <c r="B627" s="4" t="s">
        <v>1569</v>
      </c>
      <c r="C627" s="4">
        <v>280</v>
      </c>
      <c r="D627" s="4">
        <v>138</v>
      </c>
      <c r="E627" s="6">
        <v>0.4929</v>
      </c>
      <c r="F627" s="4">
        <v>280</v>
      </c>
      <c r="G627" s="4">
        <v>136</v>
      </c>
      <c r="H627" s="4">
        <v>4</v>
      </c>
      <c r="I627" s="4">
        <v>82</v>
      </c>
      <c r="J627" s="4">
        <v>47</v>
      </c>
      <c r="K627" s="4">
        <v>2</v>
      </c>
      <c r="L627" s="4">
        <v>1</v>
      </c>
      <c r="M627">
        <f t="shared" si="83"/>
        <v>0.6029411764705882</v>
      </c>
      <c r="N627">
        <f t="shared" si="84"/>
        <v>0.34558823529411764</v>
      </c>
      <c r="O627">
        <f t="shared" si="85"/>
        <v>1.4705882352941176E-2</v>
      </c>
      <c r="P627">
        <f t="shared" si="86"/>
        <v>2.9411764705882353E-2</v>
      </c>
      <c r="Q627">
        <f t="shared" si="87"/>
        <v>0.25</v>
      </c>
      <c r="R627">
        <f t="shared" si="88"/>
        <v>2.6029411764705883</v>
      </c>
      <c r="U627" t="str">
        <f t="shared" si="89"/>
        <v>40-026</v>
      </c>
      <c r="V627" t="s">
        <v>1704</v>
      </c>
      <c r="X627">
        <f t="shared" si="90"/>
        <v>40</v>
      </c>
      <c r="Y627" t="str">
        <f t="shared" si="91"/>
        <v>ED</v>
      </c>
    </row>
    <row r="628" spans="1:25" x14ac:dyDescent="0.3">
      <c r="A628" t="s">
        <v>1589</v>
      </c>
      <c r="B628" s="4" t="s">
        <v>1570</v>
      </c>
      <c r="C628" s="4">
        <v>369</v>
      </c>
      <c r="D628" s="4">
        <v>144</v>
      </c>
      <c r="E628" s="6">
        <v>0.39019999999999999</v>
      </c>
      <c r="F628" s="4">
        <v>369</v>
      </c>
      <c r="G628" s="4">
        <v>144</v>
      </c>
      <c r="H628" s="4">
        <v>6</v>
      </c>
      <c r="I628" s="4">
        <v>77</v>
      </c>
      <c r="J628" s="4">
        <v>59</v>
      </c>
      <c r="K628" s="4">
        <v>2</v>
      </c>
      <c r="L628" s="4">
        <v>0</v>
      </c>
      <c r="M628">
        <f t="shared" si="83"/>
        <v>0.53472222222222221</v>
      </c>
      <c r="N628">
        <f t="shared" si="84"/>
        <v>0.40972222222222221</v>
      </c>
      <c r="O628">
        <f t="shared" si="85"/>
        <v>1.3888888888888888E-2</v>
      </c>
      <c r="P628">
        <f t="shared" si="86"/>
        <v>4.1666666666666664E-2</v>
      </c>
      <c r="Q628">
        <f t="shared" si="87"/>
        <v>0</v>
      </c>
      <c r="R628">
        <f t="shared" si="88"/>
        <v>2.5347222222222223</v>
      </c>
      <c r="U628" t="str">
        <f t="shared" si="89"/>
        <v>40-028</v>
      </c>
      <c r="V628" t="s">
        <v>1704</v>
      </c>
      <c r="X628">
        <f t="shared" si="90"/>
        <v>40</v>
      </c>
      <c r="Y628" t="str">
        <f t="shared" si="91"/>
        <v>ED</v>
      </c>
    </row>
    <row r="629" spans="1:25" x14ac:dyDescent="0.3">
      <c r="A629" t="s">
        <v>1590</v>
      </c>
      <c r="B629" s="4" t="s">
        <v>1549</v>
      </c>
      <c r="C629" s="4">
        <v>262</v>
      </c>
      <c r="D629" s="4">
        <v>114</v>
      </c>
      <c r="E629" s="6">
        <v>0.43509999999999999</v>
      </c>
      <c r="F629" s="4">
        <v>262</v>
      </c>
      <c r="G629" s="4">
        <v>114</v>
      </c>
      <c r="H629" s="4">
        <v>4</v>
      </c>
      <c r="I629" s="4">
        <v>68</v>
      </c>
      <c r="J629" s="4">
        <v>41</v>
      </c>
      <c r="K629" s="4">
        <v>1</v>
      </c>
      <c r="L629" s="4">
        <v>0</v>
      </c>
      <c r="M629">
        <f t="shared" si="83"/>
        <v>0.59649122807017541</v>
      </c>
      <c r="N629">
        <f t="shared" si="84"/>
        <v>0.35964912280701755</v>
      </c>
      <c r="O629">
        <f t="shared" si="85"/>
        <v>8.771929824561403E-3</v>
      </c>
      <c r="P629">
        <f t="shared" si="86"/>
        <v>3.5087719298245612E-2</v>
      </c>
      <c r="Q629">
        <f t="shared" si="87"/>
        <v>0</v>
      </c>
      <c r="R629">
        <f t="shared" si="88"/>
        <v>2.5964912280701755</v>
      </c>
      <c r="U629" t="str">
        <f t="shared" si="89"/>
        <v>40-030</v>
      </c>
      <c r="V629" t="s">
        <v>1669</v>
      </c>
      <c r="X629">
        <f t="shared" si="90"/>
        <v>40</v>
      </c>
      <c r="Y629" t="str">
        <f t="shared" si="91"/>
        <v>ED</v>
      </c>
    </row>
    <row r="630" spans="1:25" x14ac:dyDescent="0.3">
      <c r="A630" t="s">
        <v>1591</v>
      </c>
      <c r="B630" s="4" t="s">
        <v>1550</v>
      </c>
      <c r="C630" s="4">
        <v>400</v>
      </c>
      <c r="D630" s="4">
        <v>159</v>
      </c>
      <c r="E630" s="6">
        <v>0.39750000000000002</v>
      </c>
      <c r="F630" s="4">
        <v>400</v>
      </c>
      <c r="G630" s="4">
        <v>158</v>
      </c>
      <c r="H630" s="4">
        <v>1</v>
      </c>
      <c r="I630" s="4">
        <v>118</v>
      </c>
      <c r="J630" s="4">
        <v>38</v>
      </c>
      <c r="K630" s="4">
        <v>1</v>
      </c>
      <c r="L630" s="4">
        <v>0</v>
      </c>
      <c r="M630">
        <f t="shared" si="83"/>
        <v>0.74683544303797467</v>
      </c>
      <c r="N630">
        <f t="shared" si="84"/>
        <v>0.24050632911392406</v>
      </c>
      <c r="O630">
        <f t="shared" si="85"/>
        <v>6.3291139240506328E-3</v>
      </c>
      <c r="P630">
        <f t="shared" si="86"/>
        <v>6.3291139240506328E-3</v>
      </c>
      <c r="Q630">
        <f t="shared" si="87"/>
        <v>0</v>
      </c>
      <c r="R630">
        <f t="shared" si="88"/>
        <v>2.7468354430379747</v>
      </c>
      <c r="U630" t="str">
        <f t="shared" si="89"/>
        <v>40-032</v>
      </c>
      <c r="V630" t="s">
        <v>1669</v>
      </c>
      <c r="X630">
        <f t="shared" si="90"/>
        <v>40</v>
      </c>
      <c r="Y630" t="str">
        <f t="shared" si="91"/>
        <v>ED</v>
      </c>
    </row>
    <row r="631" spans="1:25" x14ac:dyDescent="0.3">
      <c r="A631" t="s">
        <v>1592</v>
      </c>
      <c r="B631" s="4" t="s">
        <v>1571</v>
      </c>
      <c r="C631" s="4">
        <v>128</v>
      </c>
      <c r="D631" s="4">
        <v>41</v>
      </c>
      <c r="E631" s="6">
        <v>0.32029999999999997</v>
      </c>
      <c r="F631" s="4">
        <v>128</v>
      </c>
      <c r="G631" s="4">
        <v>40</v>
      </c>
      <c r="H631" s="4">
        <v>0</v>
      </c>
      <c r="I631" s="4">
        <v>24</v>
      </c>
      <c r="J631" s="4">
        <v>14</v>
      </c>
      <c r="K631" s="4">
        <v>2</v>
      </c>
      <c r="L631" s="4">
        <v>0</v>
      </c>
      <c r="M631">
        <f t="shared" si="83"/>
        <v>0.6</v>
      </c>
      <c r="N631">
        <f t="shared" si="84"/>
        <v>0.35</v>
      </c>
      <c r="O631">
        <f t="shared" si="85"/>
        <v>0.05</v>
      </c>
      <c r="P631">
        <f t="shared" si="86"/>
        <v>0</v>
      </c>
      <c r="Q631" t="e">
        <f t="shared" si="87"/>
        <v>#DIV/0!</v>
      </c>
      <c r="R631">
        <f t="shared" si="88"/>
        <v>2.6</v>
      </c>
      <c r="U631" t="str">
        <f t="shared" si="89"/>
        <v>40-034</v>
      </c>
      <c r="V631" t="s">
        <v>1669</v>
      </c>
      <c r="X631">
        <f t="shared" si="90"/>
        <v>40</v>
      </c>
      <c r="Y631" t="str">
        <f t="shared" si="91"/>
        <v>ED</v>
      </c>
    </row>
    <row r="632" spans="1:25" x14ac:dyDescent="0.3">
      <c r="A632" t="s">
        <v>1593</v>
      </c>
      <c r="B632" s="4" t="s">
        <v>1572</v>
      </c>
      <c r="C632" s="4">
        <v>404</v>
      </c>
      <c r="D632" s="4">
        <v>152</v>
      </c>
      <c r="E632" s="6">
        <v>0.37619999999999998</v>
      </c>
      <c r="F632" s="4">
        <v>404</v>
      </c>
      <c r="G632" s="4">
        <v>148</v>
      </c>
      <c r="H632" s="4">
        <v>4</v>
      </c>
      <c r="I632" s="4">
        <v>108</v>
      </c>
      <c r="J632" s="4">
        <v>33</v>
      </c>
      <c r="K632" s="4">
        <v>3</v>
      </c>
      <c r="L632" s="4">
        <v>0</v>
      </c>
      <c r="M632">
        <f t="shared" si="83"/>
        <v>0.72972972972972971</v>
      </c>
      <c r="N632">
        <f t="shared" si="84"/>
        <v>0.22297297297297297</v>
      </c>
      <c r="O632">
        <f t="shared" si="85"/>
        <v>2.0270270270270271E-2</v>
      </c>
      <c r="P632">
        <f t="shared" si="86"/>
        <v>2.7027027027027029E-2</v>
      </c>
      <c r="Q632">
        <f t="shared" si="87"/>
        <v>0</v>
      </c>
      <c r="R632">
        <f t="shared" si="88"/>
        <v>2.7297297297297298</v>
      </c>
      <c r="U632" t="str">
        <f t="shared" si="89"/>
        <v>40-036</v>
      </c>
      <c r="V632" t="s">
        <v>1704</v>
      </c>
      <c r="X632">
        <f t="shared" si="90"/>
        <v>40</v>
      </c>
      <c r="Y632" t="str">
        <f t="shared" si="91"/>
        <v>ED</v>
      </c>
    </row>
    <row r="633" spans="1:25" x14ac:dyDescent="0.3">
      <c r="A633" t="s">
        <v>1594</v>
      </c>
      <c r="B633" s="4" t="s">
        <v>1553</v>
      </c>
      <c r="C633" s="4">
        <v>151</v>
      </c>
      <c r="D633" s="4">
        <v>78</v>
      </c>
      <c r="E633" s="6">
        <v>0.51659999999999995</v>
      </c>
      <c r="F633" s="4">
        <v>151</v>
      </c>
      <c r="G633" s="4">
        <v>76</v>
      </c>
      <c r="H633" s="4">
        <v>0</v>
      </c>
      <c r="I633" s="4">
        <v>66</v>
      </c>
      <c r="J633" s="4">
        <v>10</v>
      </c>
      <c r="K633" s="4">
        <v>0</v>
      </c>
      <c r="L633" s="4">
        <v>0</v>
      </c>
      <c r="M633">
        <f t="shared" si="83"/>
        <v>0.86842105263157898</v>
      </c>
      <c r="N633">
        <f t="shared" si="84"/>
        <v>0.13157894736842105</v>
      </c>
      <c r="O633">
        <f t="shared" si="85"/>
        <v>0</v>
      </c>
      <c r="P633">
        <f t="shared" si="86"/>
        <v>0</v>
      </c>
      <c r="Q633" t="e">
        <f t="shared" si="87"/>
        <v>#DIV/0!</v>
      </c>
      <c r="R633">
        <f t="shared" si="88"/>
        <v>2.8684210526315788</v>
      </c>
      <c r="U633" t="str">
        <f t="shared" si="89"/>
        <v>40-038</v>
      </c>
      <c r="V633" t="s">
        <v>1704</v>
      </c>
      <c r="X633">
        <f t="shared" si="90"/>
        <v>40</v>
      </c>
      <c r="Y633" t="str">
        <f t="shared" si="91"/>
        <v>ED</v>
      </c>
    </row>
    <row r="634" spans="1:25" x14ac:dyDescent="0.3">
      <c r="A634" t="s">
        <v>1595</v>
      </c>
      <c r="B634" s="4" t="s">
        <v>1573</v>
      </c>
      <c r="C634" s="4">
        <v>350</v>
      </c>
      <c r="D634" s="4">
        <v>155</v>
      </c>
      <c r="E634" s="6">
        <v>0.44290000000000002</v>
      </c>
      <c r="F634" s="4">
        <v>350</v>
      </c>
      <c r="G634" s="4">
        <v>155</v>
      </c>
      <c r="H634" s="4">
        <v>3</v>
      </c>
      <c r="I634" s="4">
        <v>93</v>
      </c>
      <c r="J634" s="4">
        <v>56</v>
      </c>
      <c r="K634" s="4">
        <v>2</v>
      </c>
      <c r="L634" s="4">
        <v>1</v>
      </c>
      <c r="M634">
        <f t="shared" si="83"/>
        <v>0.6</v>
      </c>
      <c r="N634">
        <f t="shared" si="84"/>
        <v>0.36129032258064514</v>
      </c>
      <c r="O634">
        <f t="shared" si="85"/>
        <v>1.2903225806451613E-2</v>
      </c>
      <c r="P634">
        <f t="shared" si="86"/>
        <v>1.935483870967742E-2</v>
      </c>
      <c r="Q634">
        <f t="shared" si="87"/>
        <v>0.33333333333333331</v>
      </c>
      <c r="R634">
        <f t="shared" si="88"/>
        <v>2.6</v>
      </c>
      <c r="U634" t="str">
        <f t="shared" si="89"/>
        <v>40-040</v>
      </c>
      <c r="V634" t="s">
        <v>1669</v>
      </c>
      <c r="X634">
        <f t="shared" si="90"/>
        <v>40</v>
      </c>
      <c r="Y634" t="str">
        <f t="shared" si="91"/>
        <v>ED</v>
      </c>
    </row>
    <row r="635" spans="1:25" x14ac:dyDescent="0.3">
      <c r="A635" t="s">
        <v>1600</v>
      </c>
      <c r="B635" s="4" t="s">
        <v>1555</v>
      </c>
      <c r="C635" s="4">
        <v>0</v>
      </c>
      <c r="D635" s="4">
        <v>482</v>
      </c>
      <c r="E635" s="4" t="s">
        <v>33</v>
      </c>
      <c r="F635" s="4">
        <v>0</v>
      </c>
      <c r="G635" s="4">
        <v>480</v>
      </c>
      <c r="H635" s="4">
        <v>6</v>
      </c>
      <c r="I635" s="4">
        <v>241</v>
      </c>
      <c r="J635" s="4">
        <v>229</v>
      </c>
      <c r="K635" s="4">
        <v>4</v>
      </c>
      <c r="L635" s="4">
        <v>0</v>
      </c>
      <c r="M635">
        <f t="shared" si="83"/>
        <v>0.50208333333333333</v>
      </c>
      <c r="N635">
        <f t="shared" si="84"/>
        <v>0.47708333333333336</v>
      </c>
      <c r="O635">
        <f t="shared" si="85"/>
        <v>8.3333333333333332E-3</v>
      </c>
      <c r="P635">
        <f t="shared" si="86"/>
        <v>1.2500000000000001E-2</v>
      </c>
      <c r="Q635">
        <f t="shared" si="87"/>
        <v>0</v>
      </c>
      <c r="R635">
        <f t="shared" si="88"/>
        <v>2.5020833333333332</v>
      </c>
      <c r="U635" t="str">
        <f t="shared" si="89"/>
        <v/>
      </c>
      <c r="X635">
        <f t="shared" si="90"/>
        <v>40</v>
      </c>
      <c r="Y635" t="str">
        <f t="shared" si="91"/>
        <v>ABS</v>
      </c>
    </row>
    <row r="636" spans="1:25" x14ac:dyDescent="0.3">
      <c r="A636" t="s">
        <v>1601</v>
      </c>
      <c r="B636" s="4" t="s">
        <v>1574</v>
      </c>
      <c r="C636" s="4">
        <v>0</v>
      </c>
      <c r="D636" s="4">
        <v>271</v>
      </c>
      <c r="E636" s="4" t="s">
        <v>33</v>
      </c>
      <c r="F636" s="4">
        <v>0</v>
      </c>
      <c r="G636" s="4">
        <v>268</v>
      </c>
      <c r="H636" s="4">
        <v>5</v>
      </c>
      <c r="I636" s="4">
        <v>157</v>
      </c>
      <c r="J636" s="4">
        <v>99</v>
      </c>
      <c r="K636" s="4">
        <v>5</v>
      </c>
      <c r="L636" s="4">
        <v>2</v>
      </c>
      <c r="M636">
        <f t="shared" si="83"/>
        <v>0.58582089552238803</v>
      </c>
      <c r="N636">
        <f t="shared" si="84"/>
        <v>0.36940298507462688</v>
      </c>
      <c r="O636">
        <f t="shared" si="85"/>
        <v>1.8656716417910446E-2</v>
      </c>
      <c r="P636">
        <f t="shared" si="86"/>
        <v>1.8656716417910446E-2</v>
      </c>
      <c r="Q636">
        <f t="shared" si="87"/>
        <v>0.4</v>
      </c>
      <c r="R636">
        <f t="shared" si="88"/>
        <v>2.5858208955223878</v>
      </c>
      <c r="U636" t="str">
        <f t="shared" si="89"/>
        <v/>
      </c>
      <c r="X636">
        <f t="shared" si="90"/>
        <v>40</v>
      </c>
      <c r="Y636" t="str">
        <f t="shared" si="91"/>
        <v>QUE</v>
      </c>
    </row>
    <row r="637" spans="1:25" x14ac:dyDescent="0.3">
      <c r="A637" t="s">
        <v>1602</v>
      </c>
      <c r="B637" s="4" t="s">
        <v>1575</v>
      </c>
      <c r="C637" s="4">
        <v>0</v>
      </c>
      <c r="D637" s="4">
        <v>3</v>
      </c>
      <c r="E637" s="4" t="s">
        <v>33</v>
      </c>
      <c r="F637" s="4">
        <v>0</v>
      </c>
      <c r="G637" s="4">
        <v>3</v>
      </c>
      <c r="H637" s="4">
        <v>0</v>
      </c>
      <c r="I637" s="4">
        <v>3</v>
      </c>
      <c r="J637" s="4">
        <v>0</v>
      </c>
      <c r="K637" s="4">
        <v>0</v>
      </c>
      <c r="L637" s="4">
        <v>0</v>
      </c>
      <c r="M637">
        <f t="shared" si="83"/>
        <v>1</v>
      </c>
      <c r="N637">
        <f t="shared" si="84"/>
        <v>0</v>
      </c>
      <c r="O637">
        <f t="shared" si="85"/>
        <v>0</v>
      </c>
      <c r="P637">
        <f t="shared" si="86"/>
        <v>0</v>
      </c>
      <c r="Q637" t="e">
        <f t="shared" si="87"/>
        <v>#DIV/0!</v>
      </c>
      <c r="R637">
        <f t="shared" si="88"/>
        <v>3</v>
      </c>
      <c r="U637" t="str">
        <f t="shared" si="89"/>
        <v/>
      </c>
      <c r="X637">
        <f t="shared" si="90"/>
        <v>40</v>
      </c>
      <c r="Y637" t="str">
        <f t="shared" si="91"/>
        <v>EV</v>
      </c>
    </row>
    <row r="638" spans="1:25" x14ac:dyDescent="0.3">
      <c r="A638">
        <v>40</v>
      </c>
      <c r="B638" s="4" t="s">
        <v>1596</v>
      </c>
      <c r="C638" s="4">
        <v>8768</v>
      </c>
      <c r="D638" s="4">
        <v>4258</v>
      </c>
      <c r="E638" s="6">
        <v>0.48559999999999998</v>
      </c>
      <c r="F638" s="4">
        <v>8768</v>
      </c>
      <c r="G638" s="4">
        <v>4235</v>
      </c>
      <c r="H638" s="4">
        <v>83</v>
      </c>
      <c r="I638" s="4">
        <v>2717</v>
      </c>
      <c r="J638" s="4">
        <v>1347</v>
      </c>
      <c r="K638" s="4">
        <v>58</v>
      </c>
      <c r="L638" s="4">
        <v>30</v>
      </c>
      <c r="M638">
        <f t="shared" si="83"/>
        <v>0.64155844155844155</v>
      </c>
      <c r="N638">
        <f t="shared" si="84"/>
        <v>0.31806375442739077</v>
      </c>
      <c r="O638">
        <f t="shared" si="85"/>
        <v>1.3695395513577333E-2</v>
      </c>
      <c r="P638">
        <f t="shared" si="86"/>
        <v>1.959858323494687E-2</v>
      </c>
      <c r="Q638">
        <f t="shared" si="87"/>
        <v>0.36144578313253012</v>
      </c>
      <c r="R638">
        <f t="shared" si="88"/>
        <v>2.6415584415584417</v>
      </c>
      <c r="U638">
        <f t="shared" si="89"/>
        <v>40</v>
      </c>
      <c r="X638">
        <f t="shared" si="90"/>
        <v>40</v>
      </c>
      <c r="Y638" t="str">
        <f t="shared" si="91"/>
        <v>TOT</v>
      </c>
    </row>
    <row r="639" spans="1:25" x14ac:dyDescent="0.3">
      <c r="M639" t="str">
        <f t="shared" si="83"/>
        <v/>
      </c>
      <c r="N639" t="str">
        <f t="shared" si="84"/>
        <v/>
      </c>
      <c r="O639" t="str">
        <f t="shared" si="85"/>
        <v/>
      </c>
      <c r="P639" t="str">
        <f t="shared" si="86"/>
        <v/>
      </c>
      <c r="Q639" t="str">
        <f t="shared" si="87"/>
        <v/>
      </c>
      <c r="R639" t="str">
        <f t="shared" si="88"/>
        <v/>
      </c>
      <c r="U639" t="str">
        <f t="shared" si="89"/>
        <v/>
      </c>
    </row>
    <row r="640" spans="1:25" x14ac:dyDescent="0.3">
      <c r="A640" t="s">
        <v>20</v>
      </c>
      <c r="B640" s="4" t="s">
        <v>20</v>
      </c>
      <c r="C640">
        <f>SUM(C2:C638)/2</f>
        <v>506432</v>
      </c>
      <c r="D640">
        <f>SUM(D2:D638)/2</f>
        <v>301694</v>
      </c>
      <c r="E640" s="5">
        <f>D640/C640</f>
        <v>0.59572459876153161</v>
      </c>
      <c r="F640">
        <f t="shared" ref="F640:L640" si="92">SUM(F2:F638)/2</f>
        <v>506432</v>
      </c>
      <c r="G640">
        <f t="shared" si="92"/>
        <v>300495</v>
      </c>
      <c r="H640">
        <f t="shared" si="92"/>
        <v>7392</v>
      </c>
      <c r="I640">
        <f t="shared" si="92"/>
        <v>122640</v>
      </c>
      <c r="J640">
        <f t="shared" si="92"/>
        <v>164676</v>
      </c>
      <c r="K640">
        <f t="shared" si="92"/>
        <v>2917</v>
      </c>
      <c r="L640">
        <f t="shared" si="92"/>
        <v>2870</v>
      </c>
      <c r="M640">
        <f t="shared" si="83"/>
        <v>0.40812659112464433</v>
      </c>
      <c r="N640">
        <f t="shared" si="84"/>
        <v>0.54801577397294465</v>
      </c>
      <c r="O640">
        <f t="shared" si="85"/>
        <v>9.7073162615018554E-3</v>
      </c>
      <c r="P640">
        <f t="shared" si="86"/>
        <v>2.4599410971896371E-2</v>
      </c>
      <c r="Q640">
        <f t="shared" si="87"/>
        <v>0.38825757575757575</v>
      </c>
      <c r="R640">
        <f t="shared" si="88"/>
        <v>0.54801577397294465</v>
      </c>
      <c r="U640" t="str">
        <f t="shared" si="89"/>
        <v/>
      </c>
    </row>
    <row r="641" spans="1:21" x14ac:dyDescent="0.3">
      <c r="A641" t="s">
        <v>1603</v>
      </c>
      <c r="B641" s="4" t="s">
        <v>1600</v>
      </c>
      <c r="C641">
        <f t="shared" ref="C641:D643" si="93">SUMIF($A$2:$A$638,$B641,C$2:C$638)</f>
        <v>0</v>
      </c>
      <c r="D641">
        <f t="shared" si="93"/>
        <v>59947</v>
      </c>
      <c r="E641" s="5" t="s">
        <v>33</v>
      </c>
      <c r="F641">
        <f>SUMIF($A$2:$A$638,$B641,F$2:F$638)</f>
        <v>0</v>
      </c>
      <c r="G641">
        <f t="shared" ref="G641:L643" si="94">SUMIF($A$2:$A$638,$B641,G$2:G$638)</f>
        <v>59692</v>
      </c>
      <c r="H641">
        <f t="shared" si="94"/>
        <v>1307</v>
      </c>
      <c r="I641">
        <f t="shared" si="94"/>
        <v>23186</v>
      </c>
      <c r="J641">
        <f t="shared" si="94"/>
        <v>34152</v>
      </c>
      <c r="K641">
        <f t="shared" si="94"/>
        <v>562</v>
      </c>
      <c r="L641">
        <f t="shared" si="94"/>
        <v>485</v>
      </c>
      <c r="M641">
        <f t="shared" ref="M641" si="95">IF(G641="","",IF(G641=0,0,I641/G641))</f>
        <v>0.38842725993432958</v>
      </c>
      <c r="N641">
        <f t="shared" ref="N641" si="96">IF(G641="","",IF(G641=0,0,J641/G641))</f>
        <v>0.57213696977819473</v>
      </c>
      <c r="O641">
        <f t="shared" si="85"/>
        <v>9.4149969845205381E-3</v>
      </c>
      <c r="P641">
        <f t="shared" si="86"/>
        <v>2.1895731421295986E-2</v>
      </c>
      <c r="Q641">
        <f t="shared" si="87"/>
        <v>0.37107880642693192</v>
      </c>
      <c r="R641">
        <f t="shared" si="88"/>
        <v>0.57213696977819473</v>
      </c>
      <c r="U641" t="str">
        <f t="shared" si="89"/>
        <v/>
      </c>
    </row>
    <row r="642" spans="1:21" x14ac:dyDescent="0.3">
      <c r="A642" t="s">
        <v>1604</v>
      </c>
      <c r="B642" s="4" t="s">
        <v>1601</v>
      </c>
      <c r="C642">
        <f t="shared" si="93"/>
        <v>0</v>
      </c>
      <c r="D642">
        <f t="shared" si="93"/>
        <v>18013</v>
      </c>
      <c r="E642" t="s">
        <v>33</v>
      </c>
      <c r="F642">
        <f>SUMIF($A$2:$A$638,$B642,F$2:F$638)</f>
        <v>0</v>
      </c>
      <c r="G642">
        <f t="shared" si="94"/>
        <v>17876</v>
      </c>
      <c r="H642">
        <f t="shared" si="94"/>
        <v>541</v>
      </c>
      <c r="I642">
        <f t="shared" si="94"/>
        <v>7645</v>
      </c>
      <c r="J642">
        <f t="shared" si="94"/>
        <v>9209</v>
      </c>
      <c r="K642">
        <f t="shared" si="94"/>
        <v>225</v>
      </c>
      <c r="L642">
        <f t="shared" si="94"/>
        <v>256</v>
      </c>
      <c r="M642">
        <f t="shared" ref="M642" si="97">IF(G642="","",IF(G642=0,0,I642/G642))</f>
        <v>0.42766838218840902</v>
      </c>
      <c r="N642">
        <f t="shared" ref="N642" si="98">IF(G642="","",IF(G642=0,0,J642/G642))</f>
        <v>0.51515999104945176</v>
      </c>
      <c r="O642">
        <f t="shared" si="85"/>
        <v>1.2586708435891698E-2</v>
      </c>
      <c r="P642">
        <f t="shared" si="86"/>
        <v>3.0264041172521818E-2</v>
      </c>
      <c r="Q642">
        <f t="shared" si="87"/>
        <v>0.47319778188539741</v>
      </c>
      <c r="R642">
        <f t="shared" si="88"/>
        <v>0.51515999104945176</v>
      </c>
      <c r="U642" t="str">
        <f t="shared" si="89"/>
        <v/>
      </c>
    </row>
    <row r="643" spans="1:21" x14ac:dyDescent="0.3">
      <c r="A643" t="s">
        <v>1605</v>
      </c>
      <c r="B643" s="4" t="s">
        <v>1602</v>
      </c>
      <c r="C643">
        <f t="shared" si="93"/>
        <v>0</v>
      </c>
      <c r="D643">
        <f t="shared" si="93"/>
        <v>19938</v>
      </c>
      <c r="E643" t="s">
        <v>33</v>
      </c>
      <c r="F643">
        <f>SUMIF($A$2:$A$638,$B643,F$2:F$638)</f>
        <v>0</v>
      </c>
      <c r="G643">
        <f t="shared" si="94"/>
        <v>19879</v>
      </c>
      <c r="H643">
        <f t="shared" si="94"/>
        <v>259</v>
      </c>
      <c r="I643">
        <f t="shared" si="94"/>
        <v>9301</v>
      </c>
      <c r="J643">
        <f t="shared" si="94"/>
        <v>10066</v>
      </c>
      <c r="K643">
        <f t="shared" si="94"/>
        <v>143</v>
      </c>
      <c r="L643">
        <f t="shared" si="94"/>
        <v>110</v>
      </c>
      <c r="M643">
        <f t="shared" ref="M643" si="99">IF(G643="","",IF(G643=0,0,I643/G643))</f>
        <v>0.46788067810252026</v>
      </c>
      <c r="N643">
        <f t="shared" ref="N643" si="100">IF(G643="","",IF(G643=0,0,J643/G643))</f>
        <v>0.50636349916997836</v>
      </c>
      <c r="O643">
        <f t="shared" ref="O643:O644" si="101">IF(G643="","",IF(G643=0,0,K643/G643))</f>
        <v>7.1935208008451126E-3</v>
      </c>
      <c r="P643">
        <f t="shared" ref="P643:P644" si="102">IF(G643="","",IF(G643=0,0,H643/G643))</f>
        <v>1.3028824387544645E-2</v>
      </c>
      <c r="Q643">
        <f t="shared" ref="Q643:Q644" si="103">IF(G643="","",IF(G643=0,0,L643/H643))</f>
        <v>0.42471042471042469</v>
      </c>
      <c r="R643">
        <f t="shared" ref="R643:R644" si="104">IF(G643="","",IF(G643=0,10,IF(MAX(M643:P643)=LARGE(M643:P643,2),9,IF(N643=MAX(M643:P643),N643,IF(M643=MAX(M643:P643),M643+2,IF(O643=MAX(M643:P643),O643+1,IF(P643=MAX(M643:P643),P643+3,-1)))))))</f>
        <v>0.50636349916997836</v>
      </c>
      <c r="U643" t="str">
        <f t="shared" ref="U643:U644" si="105">IF(ISNUMBER(LEFT(A643,2)/1),A643,"")</f>
        <v/>
      </c>
    </row>
    <row r="644" spans="1:21" x14ac:dyDescent="0.3">
      <c r="A644" t="s">
        <v>1609</v>
      </c>
      <c r="C644">
        <f>C640-SUM(C641:C643)</f>
        <v>506432</v>
      </c>
      <c r="D644">
        <f>D640-SUM(D641:D643)</f>
        <v>203796</v>
      </c>
      <c r="E644" s="5">
        <f>D644/C644</f>
        <v>0.40241532920510553</v>
      </c>
      <c r="F644">
        <f t="shared" ref="F644:L644" si="106">F640-SUM(F641:F643)</f>
        <v>506432</v>
      </c>
      <c r="G644">
        <f t="shared" si="106"/>
        <v>203048</v>
      </c>
      <c r="H644">
        <f t="shared" si="106"/>
        <v>5285</v>
      </c>
      <c r="I644">
        <f t="shared" si="106"/>
        <v>82508</v>
      </c>
      <c r="J644">
        <f t="shared" si="106"/>
        <v>111249</v>
      </c>
      <c r="K644">
        <f t="shared" si="106"/>
        <v>1987</v>
      </c>
      <c r="L644">
        <f t="shared" si="106"/>
        <v>2019</v>
      </c>
      <c r="M644">
        <f t="shared" ref="M644" si="107">IF(G644="","",IF(G644=0,0,I644/G644))</f>
        <v>0.40634726764114887</v>
      </c>
      <c r="N644">
        <f t="shared" ref="N644" si="108">IF(G644="","",IF(G644=0,0,J644/G644))</f>
        <v>0.54789507899609946</v>
      </c>
      <c r="O644">
        <f t="shared" si="101"/>
        <v>9.7858634411567714E-3</v>
      </c>
      <c r="P644">
        <f t="shared" si="102"/>
        <v>2.6028328277057641E-2</v>
      </c>
      <c r="Q644">
        <f t="shared" si="103"/>
        <v>0.38202459791863763</v>
      </c>
      <c r="R644">
        <f t="shared" si="104"/>
        <v>0.54789507899609946</v>
      </c>
      <c r="U644" t="str">
        <f t="shared" si="105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8D615-BF2C-44C3-B8C0-141A959CDD84}">
  <dimension ref="A1:BP43"/>
  <sheetViews>
    <sheetView workbookViewId="0">
      <selection activeCell="A4" sqref="A4"/>
    </sheetView>
  </sheetViews>
  <sheetFormatPr defaultRowHeight="14.4" x14ac:dyDescent="0.3"/>
  <sheetData>
    <row r="1" spans="1:68" x14ac:dyDescent="0.3">
      <c r="B1" t="s">
        <v>1706</v>
      </c>
      <c r="C1" t="s">
        <v>1706</v>
      </c>
      <c r="D1" t="s">
        <v>1706</v>
      </c>
      <c r="E1" t="s">
        <v>1706</v>
      </c>
      <c r="F1" t="s">
        <v>1706</v>
      </c>
      <c r="G1" t="s">
        <v>1706</v>
      </c>
      <c r="H1" t="s">
        <v>1706</v>
      </c>
      <c r="I1" t="s">
        <v>1706</v>
      </c>
      <c r="J1" t="s">
        <v>1706</v>
      </c>
      <c r="K1" t="s">
        <v>1706</v>
      </c>
      <c r="L1" t="s">
        <v>1706</v>
      </c>
      <c r="M1" t="s">
        <v>1706</v>
      </c>
      <c r="N1" t="s">
        <v>1706</v>
      </c>
      <c r="O1" t="s">
        <v>1706</v>
      </c>
      <c r="P1" t="s">
        <v>1706</v>
      </c>
      <c r="Q1" t="s">
        <v>1706</v>
      </c>
      <c r="R1" t="s">
        <v>1707</v>
      </c>
      <c r="S1" t="s">
        <v>1707</v>
      </c>
      <c r="T1" t="s">
        <v>1707</v>
      </c>
      <c r="U1" t="s">
        <v>1707</v>
      </c>
      <c r="V1" t="s">
        <v>1707</v>
      </c>
      <c r="W1" t="s">
        <v>1707</v>
      </c>
      <c r="X1" t="s">
        <v>1707</v>
      </c>
      <c r="Y1" t="s">
        <v>1707</v>
      </c>
      <c r="Z1" t="s">
        <v>1712</v>
      </c>
      <c r="AA1" t="s">
        <v>1712</v>
      </c>
      <c r="AB1" t="s">
        <v>1712</v>
      </c>
      <c r="AC1" t="s">
        <v>1712</v>
      </c>
      <c r="AD1" t="s">
        <v>1712</v>
      </c>
      <c r="AE1" t="s">
        <v>1712</v>
      </c>
      <c r="AF1" t="s">
        <v>1712</v>
      </c>
      <c r="AG1" t="s">
        <v>1712</v>
      </c>
      <c r="AH1" t="s">
        <v>1709</v>
      </c>
      <c r="AI1" t="s">
        <v>1709</v>
      </c>
      <c r="AJ1" t="s">
        <v>1709</v>
      </c>
      <c r="AK1" t="s">
        <v>1709</v>
      </c>
      <c r="AL1" t="s">
        <v>1709</v>
      </c>
      <c r="AM1" t="s">
        <v>1709</v>
      </c>
      <c r="AN1" t="s">
        <v>1709</v>
      </c>
      <c r="AO1" t="s">
        <v>1709</v>
      </c>
      <c r="AP1" t="s">
        <v>1710</v>
      </c>
      <c r="AQ1" t="s">
        <v>1710</v>
      </c>
      <c r="AR1" t="s">
        <v>1710</v>
      </c>
      <c r="AS1" t="s">
        <v>1710</v>
      </c>
      <c r="AT1" t="s">
        <v>1710</v>
      </c>
      <c r="AU1" t="s">
        <v>1710</v>
      </c>
      <c r="AV1" t="s">
        <v>1710</v>
      </c>
      <c r="AW1" t="s">
        <v>1710</v>
      </c>
      <c r="AX1" t="s">
        <v>1711</v>
      </c>
      <c r="AY1" t="s">
        <v>1711</v>
      </c>
      <c r="AZ1" t="s">
        <v>1711</v>
      </c>
      <c r="BA1" t="s">
        <v>1711</v>
      </c>
      <c r="BB1" t="s">
        <v>1706</v>
      </c>
      <c r="BC1" t="s">
        <v>1707</v>
      </c>
      <c r="BD1" t="s">
        <v>1708</v>
      </c>
      <c r="BE1" t="s">
        <v>1709</v>
      </c>
      <c r="BF1" t="s">
        <v>1710</v>
      </c>
      <c r="BG1" t="s">
        <v>1706</v>
      </c>
      <c r="BH1" t="s">
        <v>1707</v>
      </c>
      <c r="BI1" t="s">
        <v>1708</v>
      </c>
      <c r="BJ1" t="s">
        <v>1709</v>
      </c>
      <c r="BK1" t="s">
        <v>1710</v>
      </c>
      <c r="BL1" t="s">
        <v>1706</v>
      </c>
      <c r="BM1" t="s">
        <v>1707</v>
      </c>
      <c r="BN1" t="s">
        <v>1708</v>
      </c>
      <c r="BO1" t="s">
        <v>1709</v>
      </c>
      <c r="BP1" t="s">
        <v>1710</v>
      </c>
    </row>
    <row r="2" spans="1:68" x14ac:dyDescent="0.3">
      <c r="A2" t="s">
        <v>1647</v>
      </c>
      <c r="B2" s="9" t="s">
        <v>26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 t="s">
        <v>1597</v>
      </c>
      <c r="I2" s="9" t="s">
        <v>1598</v>
      </c>
      <c r="J2" s="9" t="s">
        <v>1688</v>
      </c>
      <c r="K2" s="9" t="s">
        <v>1689</v>
      </c>
      <c r="L2" s="9" t="s">
        <v>1690</v>
      </c>
      <c r="M2" s="9"/>
      <c r="R2" s="9" t="s">
        <v>26</v>
      </c>
      <c r="S2" s="9" t="s">
        <v>27</v>
      </c>
      <c r="T2" s="9" t="s">
        <v>28</v>
      </c>
      <c r="U2" s="9" t="s">
        <v>29</v>
      </c>
      <c r="V2" s="9" t="s">
        <v>30</v>
      </c>
      <c r="W2" s="9" t="s">
        <v>31</v>
      </c>
      <c r="Z2" s="9" t="s">
        <v>26</v>
      </c>
      <c r="AA2" s="9" t="s">
        <v>27</v>
      </c>
      <c r="AB2" s="9" t="s">
        <v>28</v>
      </c>
      <c r="AC2" s="9" t="s">
        <v>29</v>
      </c>
      <c r="AD2" s="9" t="s">
        <v>30</v>
      </c>
      <c r="AE2" s="9" t="s">
        <v>31</v>
      </c>
      <c r="AH2" s="9" t="s">
        <v>26</v>
      </c>
      <c r="AI2" s="9" t="s">
        <v>27</v>
      </c>
      <c r="AJ2" s="9" t="s">
        <v>28</v>
      </c>
      <c r="AK2" s="9" t="s">
        <v>29</v>
      </c>
      <c r="AL2" s="9" t="s">
        <v>30</v>
      </c>
      <c r="AM2" s="9" t="s">
        <v>31</v>
      </c>
      <c r="AP2" s="9" t="s">
        <v>26</v>
      </c>
      <c r="AQ2" s="9" t="s">
        <v>27</v>
      </c>
      <c r="AR2" s="9" t="s">
        <v>28</v>
      </c>
      <c r="AS2" s="9" t="s">
        <v>29</v>
      </c>
      <c r="AT2" s="9" t="s">
        <v>30</v>
      </c>
      <c r="AU2" s="9" t="s">
        <v>31</v>
      </c>
      <c r="AX2" t="s">
        <v>1706</v>
      </c>
      <c r="AY2" t="s">
        <v>1707</v>
      </c>
      <c r="AZ2" t="s">
        <v>1708</v>
      </c>
      <c r="BA2" t="s">
        <v>1709</v>
      </c>
      <c r="BB2" t="s">
        <v>1719</v>
      </c>
      <c r="BC2" t="s">
        <v>1719</v>
      </c>
      <c r="BD2" t="s">
        <v>1719</v>
      </c>
      <c r="BE2" t="s">
        <v>1719</v>
      </c>
      <c r="BF2" t="s">
        <v>1720</v>
      </c>
      <c r="BG2" t="s">
        <v>1721</v>
      </c>
      <c r="BH2" t="s">
        <v>1721</v>
      </c>
      <c r="BI2" t="s">
        <v>1721</v>
      </c>
      <c r="BJ2" t="s">
        <v>1721</v>
      </c>
      <c r="BK2" t="s">
        <v>1721</v>
      </c>
      <c r="BL2" t="s">
        <v>1714</v>
      </c>
      <c r="BM2" t="s">
        <v>1715</v>
      </c>
      <c r="BN2" t="s">
        <v>1716</v>
      </c>
      <c r="BO2" t="s">
        <v>1717</v>
      </c>
      <c r="BP2" t="s">
        <v>1718</v>
      </c>
    </row>
    <row r="3" spans="1:68" x14ac:dyDescent="0.3">
      <c r="A3">
        <v>1</v>
      </c>
      <c r="B3">
        <f>SUMIFS('2012 President'!$G$2:$G$1000,'2012 President'!$X$2:$X$1000,$A3,'2012 President'!$Y$2:$Y$1000,B$1)</f>
        <v>5076</v>
      </c>
      <c r="C3">
        <f>SUMIFS('2012 President'!$H$2:$H$1000,'2012 President'!$X$2:$X$1000,$A3,'2012 President'!$Y$2:$Y$1000,C$1)</f>
        <v>134</v>
      </c>
      <c r="D3">
        <f>SUMIFS('2012 President'!$I$2:$I$1000,'2012 President'!$X$2:$X$1000,$A3,'2012 President'!$Y$2:$Y$1000,D$1)</f>
        <v>924</v>
      </c>
      <c r="E3">
        <f>SUMIFS('2012 President'!$J$2:$J$1000,'2012 President'!$X$2:$X$1000,$A3,'2012 President'!$Y$2:$Y$1000,E$1)</f>
        <v>3945</v>
      </c>
      <c r="F3">
        <f>SUMIFS('2012 President'!$K$2:$K$1000,'2012 President'!$X$2:$X$1000,$A3,'2012 President'!$Y$2:$Y$1000,F$1)</f>
        <v>21</v>
      </c>
      <c r="G3">
        <f>SUMIFS('2012 President'!$L$2:$L$1000,'2012 President'!$X$2:$X$1000,$A3,'2012 President'!$Y$2:$Y$1000,G$1)</f>
        <v>52</v>
      </c>
      <c r="H3">
        <f>D3/B3</f>
        <v>0.18203309692671396</v>
      </c>
      <c r="I3">
        <f>E3/B3</f>
        <v>0.7771867612293144</v>
      </c>
      <c r="J3">
        <f>F3/B3</f>
        <v>4.1371158392434987E-3</v>
      </c>
      <c r="K3">
        <f>C3/B3</f>
        <v>2.6398739164696611E-2</v>
      </c>
      <c r="L3">
        <f>G3/B3</f>
        <v>1.024428684003152E-2</v>
      </c>
      <c r="R3">
        <f>SUMIFS('2012 President'!$G$2:$G$1000,'2012 President'!$X$2:$X$1000,$A3,'2012 President'!$Y$2:$Y$1000,R$1)</f>
        <v>1670</v>
      </c>
      <c r="S3">
        <f>SUMIFS('2012 President'!$H$2:$H$1000,'2012 President'!$X$2:$X$1000,$A3,'2012 President'!$Y$2:$Y$1000,S$1)</f>
        <v>39</v>
      </c>
      <c r="T3">
        <f>SUMIFS('2012 President'!$I$2:$I$1000,'2012 President'!$X$2:$X$1000,$A3,'2012 President'!$Y$2:$Y$1000,T$1)</f>
        <v>340</v>
      </c>
      <c r="U3">
        <f>SUMIFS('2012 President'!$J$2:$J$1000,'2012 President'!$X$2:$X$1000,$A3,'2012 President'!$Y$2:$Y$1000,U$1)</f>
        <v>1267</v>
      </c>
      <c r="V3">
        <f>SUMIFS('2012 President'!$K$2:$K$1000,'2012 President'!$X$2:$X$1000,$A3,'2012 President'!$Y$2:$Y$1000,V$1)</f>
        <v>12</v>
      </c>
      <c r="W3">
        <f>SUMIFS('2012 President'!$L$2:$L$1000,'2012 President'!$X$2:$X$1000,$A3,'2012 President'!$Y$2:$Y$1000,W$1)</f>
        <v>12</v>
      </c>
      <c r="Z3">
        <f>SUMIFS('2012 President'!$G$2:$G$1000,'2012 President'!$X$2:$X$1000,$A3,'2012 President'!$Y$2:$Y$1000,Z$1)</f>
        <v>462</v>
      </c>
      <c r="AA3">
        <f>SUMIFS('2012 President'!$H$2:$H$1000,'2012 President'!$X$2:$X$1000,$A3,'2012 President'!$Y$2:$Y$1000,AA$1)</f>
        <v>12</v>
      </c>
      <c r="AB3">
        <f>SUMIFS('2012 President'!$I$2:$I$1000,'2012 President'!$X$2:$X$1000,$A3,'2012 President'!$Y$2:$Y$1000,AB$1)</f>
        <v>126</v>
      </c>
      <c r="AC3">
        <f>SUMIFS('2012 President'!$J$2:$J$1000,'2012 President'!$X$2:$X$1000,$A3,'2012 President'!$Y$2:$Y$1000,AC$1)</f>
        <v>315</v>
      </c>
      <c r="AD3">
        <f>SUMIFS('2012 President'!$K$2:$K$1000,'2012 President'!$X$2:$X$1000,$A3,'2012 President'!$Y$2:$Y$1000,AD$1)</f>
        <v>4</v>
      </c>
      <c r="AE3">
        <f>SUMIFS('2012 President'!$L$2:$L$1000,'2012 President'!$X$2:$X$1000,$A3,'2012 President'!$Y$2:$Y$1000,AE$1)</f>
        <v>5</v>
      </c>
      <c r="AH3">
        <f>SUMIFS('2012 President'!$G$2:$G$1000,'2012 President'!$X$2:$X$1000,$A3,'2012 President'!$Y$2:$Y$1000,AH$1)</f>
        <v>514</v>
      </c>
      <c r="AI3">
        <f>SUMIFS('2012 President'!$H$2:$H$1000,'2012 President'!$X$2:$X$1000,$A3,'2012 President'!$Y$2:$Y$1000,AI$1)</f>
        <v>11</v>
      </c>
      <c r="AJ3">
        <f>SUMIFS('2012 President'!$I$2:$I$1000,'2012 President'!$X$2:$X$1000,$A3,'2012 President'!$Y$2:$Y$1000,AJ$1)</f>
        <v>128</v>
      </c>
      <c r="AK3">
        <f>SUMIFS('2012 President'!$J$2:$J$1000,'2012 President'!$X$2:$X$1000,$A3,'2012 President'!$Y$2:$Y$1000,AK$1)</f>
        <v>372</v>
      </c>
      <c r="AL3">
        <f>SUMIFS('2012 President'!$K$2:$K$1000,'2012 President'!$X$2:$X$1000,$A3,'2012 President'!$Y$2:$Y$1000,AL$1)</f>
        <v>1</v>
      </c>
      <c r="AM3">
        <f>SUMIFS('2012 President'!$L$2:$L$1000,'2012 President'!$X$2:$X$1000,$A3,'2012 President'!$Y$2:$Y$1000,AM$1)</f>
        <v>2</v>
      </c>
      <c r="AP3">
        <f>B3+R3+Z3+AH3</f>
        <v>7722</v>
      </c>
      <c r="AQ3">
        <f t="shared" ref="AQ3:AU3" si="0">C3+S3+AA3+AI3</f>
        <v>196</v>
      </c>
      <c r="AR3">
        <f t="shared" si="0"/>
        <v>1518</v>
      </c>
      <c r="AS3">
        <f t="shared" si="0"/>
        <v>5899</v>
      </c>
      <c r="AT3">
        <f t="shared" si="0"/>
        <v>38</v>
      </c>
      <c r="AU3">
        <f t="shared" si="0"/>
        <v>71</v>
      </c>
      <c r="AX3">
        <f>B3/AP3</f>
        <v>0.65734265734265729</v>
      </c>
      <c r="AY3">
        <f>R3/AP3</f>
        <v>0.21626521626521628</v>
      </c>
      <c r="AZ3">
        <f>Z3/AP3</f>
        <v>5.9829059829059832E-2</v>
      </c>
      <c r="BA3">
        <f>AH3/AP3</f>
        <v>6.656306656306657E-2</v>
      </c>
      <c r="BB3">
        <f>E3/B3</f>
        <v>0.7771867612293144</v>
      </c>
      <c r="BC3">
        <f>U3/R3</f>
        <v>0.75868263473053887</v>
      </c>
      <c r="BD3">
        <f>AC3/Z3</f>
        <v>0.68181818181818177</v>
      </c>
      <c r="BE3">
        <f>AK3/AH3</f>
        <v>0.72373540856031127</v>
      </c>
      <c r="BF3">
        <f>AS3/AP3</f>
        <v>0.76392126392126392</v>
      </c>
      <c r="BG3">
        <f>D3/B3</f>
        <v>0.18203309692671396</v>
      </c>
      <c r="BH3">
        <f>T3/R3</f>
        <v>0.20359281437125748</v>
      </c>
      <c r="BI3">
        <f>AB3/Z3</f>
        <v>0.27272727272727271</v>
      </c>
      <c r="BJ3">
        <f>AJ3/AH3</f>
        <v>0.24902723735408561</v>
      </c>
      <c r="BK3">
        <f>AR3/AP3</f>
        <v>0.19658119658119658</v>
      </c>
      <c r="BL3">
        <f>IF(BB3=BG3,9,IF(BB3&gt;BG3,BB3,BG3+2))</f>
        <v>0.7771867612293144</v>
      </c>
      <c r="BM3">
        <f>IF(BC3=BH3,9,IF(BC3&gt;BH3,BC3,BH3+2))</f>
        <v>0.75868263473053887</v>
      </c>
      <c r="BN3">
        <f>IF(BD3=BI3,9,IF(BD3&gt;BI3,BD3,BI3+2))</f>
        <v>0.68181818181818177</v>
      </c>
      <c r="BO3">
        <f>IF(BE3=BJ3,9,IF(BE3&gt;BJ3,BE3,BJ3+2))</f>
        <v>0.72373540856031127</v>
      </c>
      <c r="BP3">
        <f>IF(BF3=BK3,9,IF(BF3&gt;BK3,BF3,BK3+2))</f>
        <v>0.76392126392126392</v>
      </c>
    </row>
    <row r="4" spans="1:68" x14ac:dyDescent="0.3">
      <c r="A4">
        <f>A3+1</f>
        <v>2</v>
      </c>
      <c r="B4">
        <f>SUMIFS('2012 President'!$G$2:$G$1000,'2012 President'!$X$2:$X$1000,$A4,'2012 President'!$Y$2:$Y$1000,B$1)</f>
        <v>5964</v>
      </c>
      <c r="C4">
        <f>SUMIFS('2012 President'!$H$2:$H$1000,'2012 President'!$X$2:$X$1000,$A4,'2012 President'!$Y$2:$Y$1000,C$1)</f>
        <v>173</v>
      </c>
      <c r="D4">
        <f>SUMIFS('2012 President'!$I$2:$I$1000,'2012 President'!$X$2:$X$1000,$A4,'2012 President'!$Y$2:$Y$1000,D$1)</f>
        <v>1848</v>
      </c>
      <c r="E4">
        <f>SUMIFS('2012 President'!$J$2:$J$1000,'2012 President'!$X$2:$X$1000,$A4,'2012 President'!$Y$2:$Y$1000,E$1)</f>
        <v>3801</v>
      </c>
      <c r="F4">
        <f>SUMIFS('2012 President'!$K$2:$K$1000,'2012 President'!$X$2:$X$1000,$A4,'2012 President'!$Y$2:$Y$1000,F$1)</f>
        <v>62</v>
      </c>
      <c r="G4">
        <f>SUMIFS('2012 President'!$L$2:$L$1000,'2012 President'!$X$2:$X$1000,$A4,'2012 President'!$Y$2:$Y$1000,G$1)</f>
        <v>80</v>
      </c>
      <c r="H4">
        <f t="shared" ref="H4:H42" si="1">D4/B4</f>
        <v>0.30985915492957744</v>
      </c>
      <c r="I4">
        <f t="shared" ref="I4:I42" si="2">E4/B4</f>
        <v>0.63732394366197187</v>
      </c>
      <c r="J4">
        <f t="shared" ref="J4:J42" si="3">F4/B4</f>
        <v>1.039570757880617E-2</v>
      </c>
      <c r="K4">
        <f t="shared" ref="K4:K42" si="4">C4/B4</f>
        <v>2.9007377598926895E-2</v>
      </c>
      <c r="L4">
        <f t="shared" ref="L4:L42" si="5">G4/B4</f>
        <v>1.341381623071764E-2</v>
      </c>
      <c r="R4">
        <f>SUMIFS('2012 President'!$G$2:$G$1000,'2012 President'!$X$2:$X$1000,$A4,'2012 President'!$Y$2:$Y$1000,R$1)</f>
        <v>1306</v>
      </c>
      <c r="S4">
        <f>SUMIFS('2012 President'!$H$2:$H$1000,'2012 President'!$X$2:$X$1000,$A4,'2012 President'!$Y$2:$Y$1000,S$1)</f>
        <v>37</v>
      </c>
      <c r="T4">
        <f>SUMIFS('2012 President'!$I$2:$I$1000,'2012 President'!$X$2:$X$1000,$A4,'2012 President'!$Y$2:$Y$1000,T$1)</f>
        <v>447</v>
      </c>
      <c r="U4">
        <f>SUMIFS('2012 President'!$J$2:$J$1000,'2012 President'!$X$2:$X$1000,$A4,'2012 President'!$Y$2:$Y$1000,U$1)</f>
        <v>795</v>
      </c>
      <c r="V4">
        <f>SUMIFS('2012 President'!$K$2:$K$1000,'2012 President'!$X$2:$X$1000,$A4,'2012 President'!$Y$2:$Y$1000,V$1)</f>
        <v>13</v>
      </c>
      <c r="W4">
        <f>SUMIFS('2012 President'!$L$2:$L$1000,'2012 President'!$X$2:$X$1000,$A4,'2012 President'!$Y$2:$Y$1000,W$1)</f>
        <v>14</v>
      </c>
      <c r="Z4">
        <f>SUMIFS('2012 President'!$G$2:$G$1000,'2012 President'!$X$2:$X$1000,$A4,'2012 President'!$Y$2:$Y$1000,Z$1)</f>
        <v>418</v>
      </c>
      <c r="AA4">
        <f>SUMIFS('2012 President'!$H$2:$H$1000,'2012 President'!$X$2:$X$1000,$A4,'2012 President'!$Y$2:$Y$1000,AA$1)</f>
        <v>12</v>
      </c>
      <c r="AB4">
        <f>SUMIFS('2012 President'!$I$2:$I$1000,'2012 President'!$X$2:$X$1000,$A4,'2012 President'!$Y$2:$Y$1000,AB$1)</f>
        <v>144</v>
      </c>
      <c r="AC4">
        <f>SUMIFS('2012 President'!$J$2:$J$1000,'2012 President'!$X$2:$X$1000,$A4,'2012 President'!$Y$2:$Y$1000,AC$1)</f>
        <v>246</v>
      </c>
      <c r="AD4">
        <f>SUMIFS('2012 President'!$K$2:$K$1000,'2012 President'!$X$2:$X$1000,$A4,'2012 President'!$Y$2:$Y$1000,AD$1)</f>
        <v>5</v>
      </c>
      <c r="AE4">
        <f>SUMIFS('2012 President'!$L$2:$L$1000,'2012 President'!$X$2:$X$1000,$A4,'2012 President'!$Y$2:$Y$1000,AE$1)</f>
        <v>11</v>
      </c>
      <c r="AH4">
        <f>SUMIFS('2012 President'!$G$2:$G$1000,'2012 President'!$X$2:$X$1000,$A4,'2012 President'!$Y$2:$Y$1000,AH$1)</f>
        <v>1370</v>
      </c>
      <c r="AI4">
        <f>SUMIFS('2012 President'!$H$2:$H$1000,'2012 President'!$X$2:$X$1000,$A4,'2012 President'!$Y$2:$Y$1000,AI$1)</f>
        <v>22</v>
      </c>
      <c r="AJ4">
        <f>SUMIFS('2012 President'!$I$2:$I$1000,'2012 President'!$X$2:$X$1000,$A4,'2012 President'!$Y$2:$Y$1000,AJ$1)</f>
        <v>657</v>
      </c>
      <c r="AK4">
        <f>SUMIFS('2012 President'!$J$2:$J$1000,'2012 President'!$X$2:$X$1000,$A4,'2012 President'!$Y$2:$Y$1000,AK$1)</f>
        <v>667</v>
      </c>
      <c r="AL4">
        <f>SUMIFS('2012 President'!$K$2:$K$1000,'2012 President'!$X$2:$X$1000,$A4,'2012 President'!$Y$2:$Y$1000,AL$1)</f>
        <v>9</v>
      </c>
      <c r="AM4">
        <f>SUMIFS('2012 President'!$L$2:$L$1000,'2012 President'!$X$2:$X$1000,$A4,'2012 President'!$Y$2:$Y$1000,AM$1)</f>
        <v>15</v>
      </c>
      <c r="AP4">
        <f t="shared" ref="AP4:AP42" si="6">B4+R4+Z4+AH4</f>
        <v>9058</v>
      </c>
      <c r="AQ4">
        <f t="shared" ref="AQ4:AQ42" si="7">C4+S4+AA4+AI4</f>
        <v>244</v>
      </c>
      <c r="AR4">
        <f t="shared" ref="AR4:AR42" si="8">D4+T4+AB4+AJ4</f>
        <v>3096</v>
      </c>
      <c r="AS4">
        <f t="shared" ref="AS4:AS42" si="9">E4+U4+AC4+AK4</f>
        <v>5509</v>
      </c>
      <c r="AT4">
        <f t="shared" ref="AT4:AT42" si="10">F4+V4+AD4+AL4</f>
        <v>89</v>
      </c>
      <c r="AU4">
        <f t="shared" ref="AU4:AU42" si="11">G4+W4+AE4+AM4</f>
        <v>120</v>
      </c>
      <c r="AX4">
        <f t="shared" ref="AX4:AX42" si="12">B4/AP4</f>
        <v>0.65842349304482228</v>
      </c>
      <c r="AY4">
        <f t="shared" ref="AY4:AY42" si="13">R4/AP4</f>
        <v>0.14418193861779643</v>
      </c>
      <c r="AZ4">
        <f t="shared" ref="AZ4:AZ42" si="14">Z4/AP4</f>
        <v>4.6147052329432545E-2</v>
      </c>
      <c r="BA4">
        <f t="shared" ref="BA4:BA42" si="15">AH4/AP4</f>
        <v>0.15124751600794878</v>
      </c>
      <c r="BB4">
        <f t="shared" ref="BB4:BB42" si="16">E4/B4</f>
        <v>0.63732394366197187</v>
      </c>
      <c r="BC4">
        <f t="shared" ref="BC4:BC42" si="17">U4/R4</f>
        <v>0.60872894333843797</v>
      </c>
      <c r="BD4">
        <f t="shared" ref="BD4:BD42" si="18">AC4/Z4</f>
        <v>0.58851674641148322</v>
      </c>
      <c r="BE4">
        <f t="shared" ref="BE4:BE42" si="19">AK4/AH4</f>
        <v>0.48686131386861314</v>
      </c>
      <c r="BF4">
        <f t="shared" ref="BF4:BF42" si="20">AS4/AP4</f>
        <v>0.60819165378670792</v>
      </c>
      <c r="BG4">
        <f t="shared" ref="BG4:BG42" si="21">D4/B4</f>
        <v>0.30985915492957744</v>
      </c>
      <c r="BH4">
        <f t="shared" ref="BH4:BH42" si="22">T4/R4</f>
        <v>0.34226646248085757</v>
      </c>
      <c r="BI4">
        <f t="shared" ref="BI4:BI42" si="23">AB4/Z4</f>
        <v>0.34449760765550241</v>
      </c>
      <c r="BJ4">
        <f t="shared" ref="BJ4:BJ42" si="24">AJ4/AH4</f>
        <v>0.47956204379562045</v>
      </c>
      <c r="BK4">
        <f t="shared" ref="BK4:BK42" si="25">AR4/AP4</f>
        <v>0.34179730624861998</v>
      </c>
      <c r="BL4">
        <f t="shared" ref="BL4:BL42" si="26">IF(BB4=BG4,9,IF(BB4&gt;BG4,BB4,BG4+2))</f>
        <v>0.63732394366197187</v>
      </c>
      <c r="BM4">
        <f t="shared" ref="BM4:BM42" si="27">IF(BC4=BH4,9,IF(BC4&gt;BH4,BC4,BH4+2))</f>
        <v>0.60872894333843797</v>
      </c>
      <c r="BN4">
        <f t="shared" ref="BN4:BN42" si="28">IF(BD4=BI4,9,IF(BD4&gt;BI4,BD4,BI4+2))</f>
        <v>0.58851674641148322</v>
      </c>
      <c r="BO4">
        <f t="shared" ref="BO4:BO42" si="29">IF(BE4=BJ4,9,IF(BE4&gt;BJ4,BE4,BJ4+2))</f>
        <v>0.48686131386861314</v>
      </c>
      <c r="BP4">
        <f t="shared" ref="BP4:BP42" si="30">IF(BF4=BK4,9,IF(BF4&gt;BK4,BF4,BK4+2))</f>
        <v>0.60819165378670792</v>
      </c>
    </row>
    <row r="5" spans="1:68" x14ac:dyDescent="0.3">
      <c r="A5">
        <f t="shared" ref="A5:A42" si="31">A4+1</f>
        <v>3</v>
      </c>
      <c r="B5">
        <f>SUMIFS('2012 President'!$G$2:$G$1000,'2012 President'!$X$2:$X$1000,$A5,'2012 President'!$Y$2:$Y$1000,B$1)</f>
        <v>3587</v>
      </c>
      <c r="C5">
        <f>SUMIFS('2012 President'!$H$2:$H$1000,'2012 President'!$X$2:$X$1000,$A5,'2012 President'!$Y$2:$Y$1000,C$1)</f>
        <v>102</v>
      </c>
      <c r="D5">
        <f>SUMIFS('2012 President'!$I$2:$I$1000,'2012 President'!$X$2:$X$1000,$A5,'2012 President'!$Y$2:$Y$1000,D$1)</f>
        <v>1109</v>
      </c>
      <c r="E5">
        <f>SUMIFS('2012 President'!$J$2:$J$1000,'2012 President'!$X$2:$X$1000,$A5,'2012 President'!$Y$2:$Y$1000,E$1)</f>
        <v>2296</v>
      </c>
      <c r="F5">
        <f>SUMIFS('2012 President'!$K$2:$K$1000,'2012 President'!$X$2:$X$1000,$A5,'2012 President'!$Y$2:$Y$1000,F$1)</f>
        <v>31</v>
      </c>
      <c r="G5">
        <f>SUMIFS('2012 President'!$L$2:$L$1000,'2012 President'!$X$2:$X$1000,$A5,'2012 President'!$Y$2:$Y$1000,G$1)</f>
        <v>49</v>
      </c>
      <c r="H5">
        <f t="shared" si="1"/>
        <v>0.30917201003624201</v>
      </c>
      <c r="I5">
        <f t="shared" si="2"/>
        <v>0.64008921103986616</v>
      </c>
      <c r="J5">
        <f t="shared" si="3"/>
        <v>8.6423194870365212E-3</v>
      </c>
      <c r="K5">
        <f t="shared" si="4"/>
        <v>2.843601895734597E-2</v>
      </c>
      <c r="L5">
        <f t="shared" si="5"/>
        <v>1.366044047950934E-2</v>
      </c>
      <c r="R5">
        <f>SUMIFS('2012 President'!$G$2:$G$1000,'2012 President'!$X$2:$X$1000,$A5,'2012 President'!$Y$2:$Y$1000,R$1)</f>
        <v>1236</v>
      </c>
      <c r="S5">
        <f>SUMIFS('2012 President'!$H$2:$H$1000,'2012 President'!$X$2:$X$1000,$A5,'2012 President'!$Y$2:$Y$1000,S$1)</f>
        <v>22</v>
      </c>
      <c r="T5">
        <f>SUMIFS('2012 President'!$I$2:$I$1000,'2012 President'!$X$2:$X$1000,$A5,'2012 President'!$Y$2:$Y$1000,T$1)</f>
        <v>416</v>
      </c>
      <c r="U5">
        <f>SUMIFS('2012 President'!$J$2:$J$1000,'2012 President'!$X$2:$X$1000,$A5,'2012 President'!$Y$2:$Y$1000,U$1)</f>
        <v>782</v>
      </c>
      <c r="V5">
        <f>SUMIFS('2012 President'!$K$2:$K$1000,'2012 President'!$X$2:$X$1000,$A5,'2012 President'!$Y$2:$Y$1000,V$1)</f>
        <v>3</v>
      </c>
      <c r="W5">
        <f>SUMIFS('2012 President'!$L$2:$L$1000,'2012 President'!$X$2:$X$1000,$A5,'2012 President'!$Y$2:$Y$1000,W$1)</f>
        <v>13</v>
      </c>
      <c r="Z5">
        <f>SUMIFS('2012 President'!$G$2:$G$1000,'2012 President'!$X$2:$X$1000,$A5,'2012 President'!$Y$2:$Y$1000,Z$1)</f>
        <v>735</v>
      </c>
      <c r="AA5">
        <f>SUMIFS('2012 President'!$H$2:$H$1000,'2012 President'!$X$2:$X$1000,$A5,'2012 President'!$Y$2:$Y$1000,AA$1)</f>
        <v>25</v>
      </c>
      <c r="AB5">
        <f>SUMIFS('2012 President'!$I$2:$I$1000,'2012 President'!$X$2:$X$1000,$A5,'2012 President'!$Y$2:$Y$1000,AB$1)</f>
        <v>272</v>
      </c>
      <c r="AC5">
        <f>SUMIFS('2012 President'!$J$2:$J$1000,'2012 President'!$X$2:$X$1000,$A5,'2012 President'!$Y$2:$Y$1000,AC$1)</f>
        <v>424</v>
      </c>
      <c r="AD5">
        <f>SUMIFS('2012 President'!$K$2:$K$1000,'2012 President'!$X$2:$X$1000,$A5,'2012 President'!$Y$2:$Y$1000,AD$1)</f>
        <v>3</v>
      </c>
      <c r="AE5">
        <f>SUMIFS('2012 President'!$L$2:$L$1000,'2012 President'!$X$2:$X$1000,$A5,'2012 President'!$Y$2:$Y$1000,AE$1)</f>
        <v>11</v>
      </c>
      <c r="AH5">
        <f>SUMIFS('2012 President'!$G$2:$G$1000,'2012 President'!$X$2:$X$1000,$A5,'2012 President'!$Y$2:$Y$1000,AH$1)</f>
        <v>511</v>
      </c>
      <c r="AI5">
        <f>SUMIFS('2012 President'!$H$2:$H$1000,'2012 President'!$X$2:$X$1000,$A5,'2012 President'!$Y$2:$Y$1000,AI$1)</f>
        <v>6</v>
      </c>
      <c r="AJ5">
        <f>SUMIFS('2012 President'!$I$2:$I$1000,'2012 President'!$X$2:$X$1000,$A5,'2012 President'!$Y$2:$Y$1000,AJ$1)</f>
        <v>237</v>
      </c>
      <c r="AK5">
        <f>SUMIFS('2012 President'!$J$2:$J$1000,'2012 President'!$X$2:$X$1000,$A5,'2012 President'!$Y$2:$Y$1000,AK$1)</f>
        <v>267</v>
      </c>
      <c r="AL5">
        <f>SUMIFS('2012 President'!$K$2:$K$1000,'2012 President'!$X$2:$X$1000,$A5,'2012 President'!$Y$2:$Y$1000,AL$1)</f>
        <v>0</v>
      </c>
      <c r="AM5">
        <f>SUMIFS('2012 President'!$L$2:$L$1000,'2012 President'!$X$2:$X$1000,$A5,'2012 President'!$Y$2:$Y$1000,AM$1)</f>
        <v>1</v>
      </c>
      <c r="AP5">
        <f t="shared" si="6"/>
        <v>6069</v>
      </c>
      <c r="AQ5">
        <f t="shared" si="7"/>
        <v>155</v>
      </c>
      <c r="AR5">
        <f t="shared" si="8"/>
        <v>2034</v>
      </c>
      <c r="AS5">
        <f t="shared" si="9"/>
        <v>3769</v>
      </c>
      <c r="AT5">
        <f t="shared" si="10"/>
        <v>37</v>
      </c>
      <c r="AU5">
        <f t="shared" si="11"/>
        <v>74</v>
      </c>
      <c r="AX5">
        <f t="shared" si="12"/>
        <v>0.59103641456582634</v>
      </c>
      <c r="AY5">
        <f t="shared" si="13"/>
        <v>0.20365793376173999</v>
      </c>
      <c r="AZ5">
        <f t="shared" si="14"/>
        <v>0.12110726643598616</v>
      </c>
      <c r="BA5">
        <f t="shared" si="15"/>
        <v>8.4198385236447515E-2</v>
      </c>
      <c r="BB5">
        <f t="shared" si="16"/>
        <v>0.64008921103986616</v>
      </c>
      <c r="BC5">
        <f t="shared" si="17"/>
        <v>0.6326860841423948</v>
      </c>
      <c r="BD5">
        <f t="shared" si="18"/>
        <v>0.57687074829931972</v>
      </c>
      <c r="BE5">
        <f t="shared" si="19"/>
        <v>0.52250489236790609</v>
      </c>
      <c r="BF5">
        <f t="shared" si="20"/>
        <v>0.62102488054045146</v>
      </c>
      <c r="BG5">
        <f t="shared" si="21"/>
        <v>0.30917201003624201</v>
      </c>
      <c r="BH5">
        <f t="shared" si="22"/>
        <v>0.33656957928802589</v>
      </c>
      <c r="BI5">
        <f t="shared" si="23"/>
        <v>0.37006802721088433</v>
      </c>
      <c r="BJ5">
        <f t="shared" si="24"/>
        <v>0.46379647749510761</v>
      </c>
      <c r="BK5">
        <f t="shared" si="25"/>
        <v>0.33514582303509638</v>
      </c>
      <c r="BL5">
        <f t="shared" si="26"/>
        <v>0.64008921103986616</v>
      </c>
      <c r="BM5">
        <f t="shared" si="27"/>
        <v>0.6326860841423948</v>
      </c>
      <c r="BN5">
        <f t="shared" si="28"/>
        <v>0.57687074829931972</v>
      </c>
      <c r="BO5">
        <f t="shared" si="29"/>
        <v>0.52250489236790609</v>
      </c>
      <c r="BP5">
        <f t="shared" si="30"/>
        <v>0.62102488054045146</v>
      </c>
    </row>
    <row r="6" spans="1:68" x14ac:dyDescent="0.3">
      <c r="A6">
        <f t="shared" si="31"/>
        <v>4</v>
      </c>
      <c r="B6">
        <f>SUMIFS('2012 President'!$G$2:$G$1000,'2012 President'!$X$2:$X$1000,$A6,'2012 President'!$Y$2:$Y$1000,B$1)</f>
        <v>4454</v>
      </c>
      <c r="C6">
        <f>SUMIFS('2012 President'!$H$2:$H$1000,'2012 President'!$X$2:$X$1000,$A6,'2012 President'!$Y$2:$Y$1000,C$1)</f>
        <v>143</v>
      </c>
      <c r="D6">
        <f>SUMIFS('2012 President'!$I$2:$I$1000,'2012 President'!$X$2:$X$1000,$A6,'2012 President'!$Y$2:$Y$1000,D$1)</f>
        <v>1809</v>
      </c>
      <c r="E6">
        <f>SUMIFS('2012 President'!$J$2:$J$1000,'2012 President'!$X$2:$X$1000,$A6,'2012 President'!$Y$2:$Y$1000,E$1)</f>
        <v>2409</v>
      </c>
      <c r="F6">
        <f>SUMIFS('2012 President'!$K$2:$K$1000,'2012 President'!$X$2:$X$1000,$A6,'2012 President'!$Y$2:$Y$1000,F$1)</f>
        <v>41</v>
      </c>
      <c r="G6">
        <f>SUMIFS('2012 President'!$L$2:$L$1000,'2012 President'!$X$2:$X$1000,$A6,'2012 President'!$Y$2:$Y$1000,G$1)</f>
        <v>52</v>
      </c>
      <c r="H6">
        <f t="shared" si="1"/>
        <v>0.40615177368657385</v>
      </c>
      <c r="I6">
        <f t="shared" si="2"/>
        <v>0.54086214638527164</v>
      </c>
      <c r="J6">
        <f t="shared" si="3"/>
        <v>9.2052088010776828E-3</v>
      </c>
      <c r="K6">
        <f t="shared" si="4"/>
        <v>3.2105972159856312E-2</v>
      </c>
      <c r="L6">
        <f t="shared" si="5"/>
        <v>1.1674898967220475E-2</v>
      </c>
      <c r="R6">
        <f>SUMIFS('2012 President'!$G$2:$G$1000,'2012 President'!$X$2:$X$1000,$A6,'2012 President'!$Y$2:$Y$1000,R$1)</f>
        <v>1022</v>
      </c>
      <c r="S6">
        <f>SUMIFS('2012 President'!$H$2:$H$1000,'2012 President'!$X$2:$X$1000,$A6,'2012 President'!$Y$2:$Y$1000,S$1)</f>
        <v>26</v>
      </c>
      <c r="T6">
        <f>SUMIFS('2012 President'!$I$2:$I$1000,'2012 President'!$X$2:$X$1000,$A6,'2012 President'!$Y$2:$Y$1000,T$1)</f>
        <v>392</v>
      </c>
      <c r="U6">
        <f>SUMIFS('2012 President'!$J$2:$J$1000,'2012 President'!$X$2:$X$1000,$A6,'2012 President'!$Y$2:$Y$1000,U$1)</f>
        <v>590</v>
      </c>
      <c r="V6">
        <f>SUMIFS('2012 President'!$K$2:$K$1000,'2012 President'!$X$2:$X$1000,$A6,'2012 President'!$Y$2:$Y$1000,V$1)</f>
        <v>5</v>
      </c>
      <c r="W6">
        <f>SUMIFS('2012 President'!$L$2:$L$1000,'2012 President'!$X$2:$X$1000,$A6,'2012 President'!$Y$2:$Y$1000,W$1)</f>
        <v>9</v>
      </c>
      <c r="Z6">
        <f>SUMIFS('2012 President'!$G$2:$G$1000,'2012 President'!$X$2:$X$1000,$A6,'2012 President'!$Y$2:$Y$1000,Z$1)</f>
        <v>537</v>
      </c>
      <c r="AA6">
        <f>SUMIFS('2012 President'!$H$2:$H$1000,'2012 President'!$X$2:$X$1000,$A6,'2012 President'!$Y$2:$Y$1000,AA$1)</f>
        <v>20</v>
      </c>
      <c r="AB6">
        <f>SUMIFS('2012 President'!$I$2:$I$1000,'2012 President'!$X$2:$X$1000,$A6,'2012 President'!$Y$2:$Y$1000,AB$1)</f>
        <v>237</v>
      </c>
      <c r="AC6">
        <f>SUMIFS('2012 President'!$J$2:$J$1000,'2012 President'!$X$2:$X$1000,$A6,'2012 President'!$Y$2:$Y$1000,AC$1)</f>
        <v>265</v>
      </c>
      <c r="AD6">
        <f>SUMIFS('2012 President'!$K$2:$K$1000,'2012 President'!$X$2:$X$1000,$A6,'2012 President'!$Y$2:$Y$1000,AD$1)</f>
        <v>7</v>
      </c>
      <c r="AE6">
        <f>SUMIFS('2012 President'!$L$2:$L$1000,'2012 President'!$X$2:$X$1000,$A6,'2012 President'!$Y$2:$Y$1000,AE$1)</f>
        <v>8</v>
      </c>
      <c r="AH6">
        <f>SUMIFS('2012 President'!$G$2:$G$1000,'2012 President'!$X$2:$X$1000,$A6,'2012 President'!$Y$2:$Y$1000,AH$1)</f>
        <v>774</v>
      </c>
      <c r="AI6">
        <f>SUMIFS('2012 President'!$H$2:$H$1000,'2012 President'!$X$2:$X$1000,$A6,'2012 President'!$Y$2:$Y$1000,AI$1)</f>
        <v>16</v>
      </c>
      <c r="AJ6">
        <f>SUMIFS('2012 President'!$I$2:$I$1000,'2012 President'!$X$2:$X$1000,$A6,'2012 President'!$Y$2:$Y$1000,AJ$1)</f>
        <v>426</v>
      </c>
      <c r="AK6">
        <f>SUMIFS('2012 President'!$J$2:$J$1000,'2012 President'!$X$2:$X$1000,$A6,'2012 President'!$Y$2:$Y$1000,AK$1)</f>
        <v>322</v>
      </c>
      <c r="AL6">
        <f>SUMIFS('2012 President'!$K$2:$K$1000,'2012 President'!$X$2:$X$1000,$A6,'2012 President'!$Y$2:$Y$1000,AL$1)</f>
        <v>7</v>
      </c>
      <c r="AM6">
        <f>SUMIFS('2012 President'!$L$2:$L$1000,'2012 President'!$X$2:$X$1000,$A6,'2012 President'!$Y$2:$Y$1000,AM$1)</f>
        <v>3</v>
      </c>
      <c r="AP6">
        <f t="shared" si="6"/>
        <v>6787</v>
      </c>
      <c r="AQ6">
        <f t="shared" si="7"/>
        <v>205</v>
      </c>
      <c r="AR6">
        <f t="shared" si="8"/>
        <v>2864</v>
      </c>
      <c r="AS6">
        <f t="shared" si="9"/>
        <v>3586</v>
      </c>
      <c r="AT6">
        <f t="shared" si="10"/>
        <v>60</v>
      </c>
      <c r="AU6">
        <f t="shared" si="11"/>
        <v>72</v>
      </c>
      <c r="AX6">
        <f t="shared" si="12"/>
        <v>0.65625460439074701</v>
      </c>
      <c r="AY6">
        <f t="shared" si="13"/>
        <v>0.15058199499042288</v>
      </c>
      <c r="AZ6">
        <f t="shared" si="14"/>
        <v>7.9121850596729035E-2</v>
      </c>
      <c r="BA6">
        <f t="shared" si="15"/>
        <v>0.11404155002210108</v>
      </c>
      <c r="BB6">
        <f t="shared" si="16"/>
        <v>0.54086214638527164</v>
      </c>
      <c r="BC6">
        <f t="shared" si="17"/>
        <v>0.5772994129158513</v>
      </c>
      <c r="BD6">
        <f t="shared" si="18"/>
        <v>0.4934823091247672</v>
      </c>
      <c r="BE6">
        <f t="shared" si="19"/>
        <v>0.41602067183462532</v>
      </c>
      <c r="BF6">
        <f t="shared" si="20"/>
        <v>0.52836304700162073</v>
      </c>
      <c r="BG6">
        <f t="shared" si="21"/>
        <v>0.40615177368657385</v>
      </c>
      <c r="BH6">
        <f t="shared" si="22"/>
        <v>0.38356164383561642</v>
      </c>
      <c r="BI6">
        <f t="shared" si="23"/>
        <v>0.44134078212290501</v>
      </c>
      <c r="BJ6">
        <f t="shared" si="24"/>
        <v>0.55038759689922478</v>
      </c>
      <c r="BK6">
        <f t="shared" si="25"/>
        <v>0.42198320318255489</v>
      </c>
      <c r="BL6">
        <f t="shared" si="26"/>
        <v>0.54086214638527164</v>
      </c>
      <c r="BM6">
        <f t="shared" si="27"/>
        <v>0.5772994129158513</v>
      </c>
      <c r="BN6">
        <f t="shared" si="28"/>
        <v>0.4934823091247672</v>
      </c>
      <c r="BO6">
        <f t="shared" si="29"/>
        <v>2.5503875968992249</v>
      </c>
      <c r="BP6">
        <f t="shared" si="30"/>
        <v>0.52836304700162073</v>
      </c>
    </row>
    <row r="7" spans="1:68" x14ac:dyDescent="0.3">
      <c r="A7">
        <f t="shared" si="31"/>
        <v>5</v>
      </c>
      <c r="B7">
        <f>SUMIFS('2012 President'!$G$2:$G$1000,'2012 President'!$X$2:$X$1000,$A7,'2012 President'!$Y$2:$Y$1000,B$1)</f>
        <v>5494</v>
      </c>
      <c r="C7">
        <f>SUMIFS('2012 President'!$H$2:$H$1000,'2012 President'!$X$2:$X$1000,$A7,'2012 President'!$Y$2:$Y$1000,C$1)</f>
        <v>167</v>
      </c>
      <c r="D7">
        <f>SUMIFS('2012 President'!$I$2:$I$1000,'2012 President'!$X$2:$X$1000,$A7,'2012 President'!$Y$2:$Y$1000,D$1)</f>
        <v>2384</v>
      </c>
      <c r="E7">
        <f>SUMIFS('2012 President'!$J$2:$J$1000,'2012 President'!$X$2:$X$1000,$A7,'2012 President'!$Y$2:$Y$1000,E$1)</f>
        <v>2797</v>
      </c>
      <c r="F7">
        <f>SUMIFS('2012 President'!$K$2:$K$1000,'2012 President'!$X$2:$X$1000,$A7,'2012 President'!$Y$2:$Y$1000,F$1)</f>
        <v>77</v>
      </c>
      <c r="G7">
        <f>SUMIFS('2012 President'!$L$2:$L$1000,'2012 President'!$X$2:$X$1000,$A7,'2012 President'!$Y$2:$Y$1000,G$1)</f>
        <v>69</v>
      </c>
      <c r="H7">
        <f t="shared" si="1"/>
        <v>0.4339279213687659</v>
      </c>
      <c r="I7">
        <f t="shared" si="2"/>
        <v>0.50910083727702948</v>
      </c>
      <c r="J7">
        <f t="shared" si="3"/>
        <v>1.4015289406625409E-2</v>
      </c>
      <c r="K7">
        <f t="shared" si="4"/>
        <v>3.0396796505278486E-2</v>
      </c>
      <c r="L7">
        <f t="shared" si="5"/>
        <v>1.2559155442300692E-2</v>
      </c>
      <c r="R7">
        <f>SUMIFS('2012 President'!$G$2:$G$1000,'2012 President'!$X$2:$X$1000,$A7,'2012 President'!$Y$2:$Y$1000,R$1)</f>
        <v>1369</v>
      </c>
      <c r="S7">
        <f>SUMIFS('2012 President'!$H$2:$H$1000,'2012 President'!$X$2:$X$1000,$A7,'2012 President'!$Y$2:$Y$1000,S$1)</f>
        <v>55</v>
      </c>
      <c r="T7">
        <f>SUMIFS('2012 President'!$I$2:$I$1000,'2012 President'!$X$2:$X$1000,$A7,'2012 President'!$Y$2:$Y$1000,T$1)</f>
        <v>614</v>
      </c>
      <c r="U7">
        <f>SUMIFS('2012 President'!$J$2:$J$1000,'2012 President'!$X$2:$X$1000,$A7,'2012 President'!$Y$2:$Y$1000,U$1)</f>
        <v>656</v>
      </c>
      <c r="V7">
        <f>SUMIFS('2012 President'!$K$2:$K$1000,'2012 President'!$X$2:$X$1000,$A7,'2012 President'!$Y$2:$Y$1000,V$1)</f>
        <v>27</v>
      </c>
      <c r="W7">
        <f>SUMIFS('2012 President'!$L$2:$L$1000,'2012 President'!$X$2:$X$1000,$A7,'2012 President'!$Y$2:$Y$1000,W$1)</f>
        <v>17</v>
      </c>
      <c r="Z7">
        <f>SUMIFS('2012 President'!$G$2:$G$1000,'2012 President'!$X$2:$X$1000,$A7,'2012 President'!$Y$2:$Y$1000,Z$1)</f>
        <v>377</v>
      </c>
      <c r="AA7">
        <f>SUMIFS('2012 President'!$H$2:$H$1000,'2012 President'!$X$2:$X$1000,$A7,'2012 President'!$Y$2:$Y$1000,AA$1)</f>
        <v>16</v>
      </c>
      <c r="AB7">
        <f>SUMIFS('2012 President'!$I$2:$I$1000,'2012 President'!$X$2:$X$1000,$A7,'2012 President'!$Y$2:$Y$1000,AB$1)</f>
        <v>168</v>
      </c>
      <c r="AC7">
        <f>SUMIFS('2012 President'!$J$2:$J$1000,'2012 President'!$X$2:$X$1000,$A7,'2012 President'!$Y$2:$Y$1000,AC$1)</f>
        <v>179</v>
      </c>
      <c r="AD7">
        <f>SUMIFS('2012 President'!$K$2:$K$1000,'2012 President'!$X$2:$X$1000,$A7,'2012 President'!$Y$2:$Y$1000,AD$1)</f>
        <v>8</v>
      </c>
      <c r="AE7">
        <f>SUMIFS('2012 President'!$L$2:$L$1000,'2012 President'!$X$2:$X$1000,$A7,'2012 President'!$Y$2:$Y$1000,AE$1)</f>
        <v>6</v>
      </c>
      <c r="AH7">
        <f>SUMIFS('2012 President'!$G$2:$G$1000,'2012 President'!$X$2:$X$1000,$A7,'2012 President'!$Y$2:$Y$1000,AH$1)</f>
        <v>903</v>
      </c>
      <c r="AI7">
        <f>SUMIFS('2012 President'!$H$2:$H$1000,'2012 President'!$X$2:$X$1000,$A7,'2012 President'!$Y$2:$Y$1000,AI$1)</f>
        <v>14</v>
      </c>
      <c r="AJ7">
        <f>SUMIFS('2012 President'!$I$2:$I$1000,'2012 President'!$X$2:$X$1000,$A7,'2012 President'!$Y$2:$Y$1000,AJ$1)</f>
        <v>478</v>
      </c>
      <c r="AK7">
        <f>SUMIFS('2012 President'!$J$2:$J$1000,'2012 President'!$X$2:$X$1000,$A7,'2012 President'!$Y$2:$Y$1000,AK$1)</f>
        <v>395</v>
      </c>
      <c r="AL7">
        <f>SUMIFS('2012 President'!$K$2:$K$1000,'2012 President'!$X$2:$X$1000,$A7,'2012 President'!$Y$2:$Y$1000,AL$1)</f>
        <v>11</v>
      </c>
      <c r="AM7">
        <f>SUMIFS('2012 President'!$L$2:$L$1000,'2012 President'!$X$2:$X$1000,$A7,'2012 President'!$Y$2:$Y$1000,AM$1)</f>
        <v>5</v>
      </c>
      <c r="AP7">
        <f t="shared" si="6"/>
        <v>8143</v>
      </c>
      <c r="AQ7">
        <f t="shared" si="7"/>
        <v>252</v>
      </c>
      <c r="AR7">
        <f t="shared" si="8"/>
        <v>3644</v>
      </c>
      <c r="AS7">
        <f t="shared" si="9"/>
        <v>4027</v>
      </c>
      <c r="AT7">
        <f t="shared" si="10"/>
        <v>123</v>
      </c>
      <c r="AU7">
        <f t="shared" si="11"/>
        <v>97</v>
      </c>
      <c r="AX7">
        <f t="shared" si="12"/>
        <v>0.67468991772074172</v>
      </c>
      <c r="AY7">
        <f t="shared" si="13"/>
        <v>0.16811985754635883</v>
      </c>
      <c r="AZ7">
        <f t="shared" si="14"/>
        <v>4.6297433378361785E-2</v>
      </c>
      <c r="BA7">
        <f t="shared" si="15"/>
        <v>0.11089279135453764</v>
      </c>
      <c r="BB7">
        <f t="shared" si="16"/>
        <v>0.50910083727702948</v>
      </c>
      <c r="BC7">
        <f t="shared" si="17"/>
        <v>0.47918188458729</v>
      </c>
      <c r="BD7">
        <f t="shared" si="18"/>
        <v>0.47480106100795755</v>
      </c>
      <c r="BE7">
        <f t="shared" si="19"/>
        <v>0.43743078626799559</v>
      </c>
      <c r="BF7">
        <f t="shared" si="20"/>
        <v>0.49453518359327031</v>
      </c>
      <c r="BG7">
        <f t="shared" si="21"/>
        <v>0.4339279213687659</v>
      </c>
      <c r="BH7">
        <f t="shared" si="22"/>
        <v>0.44850255661066474</v>
      </c>
      <c r="BI7">
        <f t="shared" si="23"/>
        <v>0.44562334217506633</v>
      </c>
      <c r="BJ7">
        <f t="shared" si="24"/>
        <v>0.52934662236987817</v>
      </c>
      <c r="BK7">
        <f t="shared" si="25"/>
        <v>0.44750092103647304</v>
      </c>
      <c r="BL7">
        <f t="shared" si="26"/>
        <v>0.50910083727702948</v>
      </c>
      <c r="BM7">
        <f t="shared" si="27"/>
        <v>0.47918188458729</v>
      </c>
      <c r="BN7">
        <f t="shared" si="28"/>
        <v>0.47480106100795755</v>
      </c>
      <c r="BO7">
        <f t="shared" si="29"/>
        <v>2.5293466223698782</v>
      </c>
      <c r="BP7">
        <f t="shared" si="30"/>
        <v>0.49453518359327031</v>
      </c>
    </row>
    <row r="8" spans="1:68" x14ac:dyDescent="0.3">
      <c r="A8">
        <f t="shared" si="31"/>
        <v>6</v>
      </c>
      <c r="B8">
        <f>SUMIFS('2012 President'!$G$2:$G$1000,'2012 President'!$X$2:$X$1000,$A8,'2012 President'!$Y$2:$Y$1000,B$1)</f>
        <v>5228</v>
      </c>
      <c r="C8">
        <f>SUMIFS('2012 President'!$H$2:$H$1000,'2012 President'!$X$2:$X$1000,$A8,'2012 President'!$Y$2:$Y$1000,C$1)</f>
        <v>155</v>
      </c>
      <c r="D8">
        <f>SUMIFS('2012 President'!$I$2:$I$1000,'2012 President'!$X$2:$X$1000,$A8,'2012 President'!$Y$2:$Y$1000,D$1)</f>
        <v>1359</v>
      </c>
      <c r="E8">
        <f>SUMIFS('2012 President'!$J$2:$J$1000,'2012 President'!$X$2:$X$1000,$A8,'2012 President'!$Y$2:$Y$1000,E$1)</f>
        <v>3597</v>
      </c>
      <c r="F8">
        <f>SUMIFS('2012 President'!$K$2:$K$1000,'2012 President'!$X$2:$X$1000,$A8,'2012 President'!$Y$2:$Y$1000,F$1)</f>
        <v>39</v>
      </c>
      <c r="G8">
        <f>SUMIFS('2012 President'!$L$2:$L$1000,'2012 President'!$X$2:$X$1000,$A8,'2012 President'!$Y$2:$Y$1000,G$1)</f>
        <v>78</v>
      </c>
      <c r="H8">
        <f t="shared" si="1"/>
        <v>0.25994644223412394</v>
      </c>
      <c r="I8">
        <f t="shared" si="2"/>
        <v>0.6880260137719969</v>
      </c>
      <c r="J8">
        <f t="shared" si="3"/>
        <v>7.459831675592961E-3</v>
      </c>
      <c r="K8">
        <f t="shared" si="4"/>
        <v>2.964804896710023E-2</v>
      </c>
      <c r="L8">
        <f t="shared" si="5"/>
        <v>1.4919663351185922E-2</v>
      </c>
      <c r="R8">
        <f>SUMIFS('2012 President'!$G$2:$G$1000,'2012 President'!$X$2:$X$1000,$A8,'2012 President'!$Y$2:$Y$1000,R$1)</f>
        <v>2079</v>
      </c>
      <c r="S8">
        <f>SUMIFS('2012 President'!$H$2:$H$1000,'2012 President'!$X$2:$X$1000,$A8,'2012 President'!$Y$2:$Y$1000,S$1)</f>
        <v>47</v>
      </c>
      <c r="T8">
        <f>SUMIFS('2012 President'!$I$2:$I$1000,'2012 President'!$X$2:$X$1000,$A8,'2012 President'!$Y$2:$Y$1000,T$1)</f>
        <v>660</v>
      </c>
      <c r="U8">
        <f>SUMIFS('2012 President'!$J$2:$J$1000,'2012 President'!$X$2:$X$1000,$A8,'2012 President'!$Y$2:$Y$1000,U$1)</f>
        <v>1328</v>
      </c>
      <c r="V8">
        <f>SUMIFS('2012 President'!$K$2:$K$1000,'2012 President'!$X$2:$X$1000,$A8,'2012 President'!$Y$2:$Y$1000,V$1)</f>
        <v>22</v>
      </c>
      <c r="W8">
        <f>SUMIFS('2012 President'!$L$2:$L$1000,'2012 President'!$X$2:$X$1000,$A8,'2012 President'!$Y$2:$Y$1000,W$1)</f>
        <v>22</v>
      </c>
      <c r="Z8">
        <f>SUMIFS('2012 President'!$G$2:$G$1000,'2012 President'!$X$2:$X$1000,$A8,'2012 President'!$Y$2:$Y$1000,Z$1)</f>
        <v>467</v>
      </c>
      <c r="AA8">
        <f>SUMIFS('2012 President'!$H$2:$H$1000,'2012 President'!$X$2:$X$1000,$A8,'2012 President'!$Y$2:$Y$1000,AA$1)</f>
        <v>22</v>
      </c>
      <c r="AB8">
        <f>SUMIFS('2012 President'!$I$2:$I$1000,'2012 President'!$X$2:$X$1000,$A8,'2012 President'!$Y$2:$Y$1000,AB$1)</f>
        <v>123</v>
      </c>
      <c r="AC8">
        <f>SUMIFS('2012 President'!$J$2:$J$1000,'2012 President'!$X$2:$X$1000,$A8,'2012 President'!$Y$2:$Y$1000,AC$1)</f>
        <v>313</v>
      </c>
      <c r="AD8">
        <f>SUMIFS('2012 President'!$K$2:$K$1000,'2012 President'!$X$2:$X$1000,$A8,'2012 President'!$Y$2:$Y$1000,AD$1)</f>
        <v>2</v>
      </c>
      <c r="AE8">
        <f>SUMIFS('2012 President'!$L$2:$L$1000,'2012 President'!$X$2:$X$1000,$A8,'2012 President'!$Y$2:$Y$1000,AE$1)</f>
        <v>7</v>
      </c>
      <c r="AH8">
        <f>SUMIFS('2012 President'!$G$2:$G$1000,'2012 President'!$X$2:$X$1000,$A8,'2012 President'!$Y$2:$Y$1000,AH$1)</f>
        <v>19</v>
      </c>
      <c r="AI8">
        <f>SUMIFS('2012 President'!$H$2:$H$1000,'2012 President'!$X$2:$X$1000,$A8,'2012 President'!$Y$2:$Y$1000,AI$1)</f>
        <v>0</v>
      </c>
      <c r="AJ8">
        <f>SUMIFS('2012 President'!$I$2:$I$1000,'2012 President'!$X$2:$X$1000,$A8,'2012 President'!$Y$2:$Y$1000,AJ$1)</f>
        <v>3</v>
      </c>
      <c r="AK8">
        <f>SUMIFS('2012 President'!$J$2:$J$1000,'2012 President'!$X$2:$X$1000,$A8,'2012 President'!$Y$2:$Y$1000,AK$1)</f>
        <v>16</v>
      </c>
      <c r="AL8">
        <f>SUMIFS('2012 President'!$K$2:$K$1000,'2012 President'!$X$2:$X$1000,$A8,'2012 President'!$Y$2:$Y$1000,AL$1)</f>
        <v>0</v>
      </c>
      <c r="AM8">
        <f>SUMIFS('2012 President'!$L$2:$L$1000,'2012 President'!$X$2:$X$1000,$A8,'2012 President'!$Y$2:$Y$1000,AM$1)</f>
        <v>0</v>
      </c>
      <c r="AP8">
        <f t="shared" si="6"/>
        <v>7793</v>
      </c>
      <c r="AQ8">
        <f t="shared" si="7"/>
        <v>224</v>
      </c>
      <c r="AR8">
        <f t="shared" si="8"/>
        <v>2145</v>
      </c>
      <c r="AS8">
        <f t="shared" si="9"/>
        <v>5254</v>
      </c>
      <c r="AT8">
        <f t="shared" si="10"/>
        <v>63</v>
      </c>
      <c r="AU8">
        <f t="shared" si="11"/>
        <v>107</v>
      </c>
      <c r="AX8">
        <f t="shared" si="12"/>
        <v>0.67085846272295646</v>
      </c>
      <c r="AY8">
        <f t="shared" si="13"/>
        <v>0.26677787758244581</v>
      </c>
      <c r="AZ8">
        <f t="shared" si="14"/>
        <v>5.9925574233286281E-2</v>
      </c>
      <c r="BA8">
        <f t="shared" si="15"/>
        <v>2.4380854613114335E-3</v>
      </c>
      <c r="BB8">
        <f t="shared" si="16"/>
        <v>0.6880260137719969</v>
      </c>
      <c r="BC8">
        <f t="shared" si="17"/>
        <v>0.63876863876863876</v>
      </c>
      <c r="BD8">
        <f t="shared" si="18"/>
        <v>0.67023554603854385</v>
      </c>
      <c r="BE8">
        <f t="shared" si="19"/>
        <v>0.84210526315789469</v>
      </c>
      <c r="BF8">
        <f t="shared" si="20"/>
        <v>0.67419479019633</v>
      </c>
      <c r="BG8">
        <f t="shared" si="21"/>
        <v>0.25994644223412394</v>
      </c>
      <c r="BH8">
        <f t="shared" si="22"/>
        <v>0.31746031746031744</v>
      </c>
      <c r="BI8">
        <f t="shared" si="23"/>
        <v>0.2633832976445396</v>
      </c>
      <c r="BJ8">
        <f t="shared" si="24"/>
        <v>0.15789473684210525</v>
      </c>
      <c r="BK8">
        <f t="shared" si="25"/>
        <v>0.27524701655331707</v>
      </c>
      <c r="BL8">
        <f t="shared" si="26"/>
        <v>0.6880260137719969</v>
      </c>
      <c r="BM8">
        <f t="shared" si="27"/>
        <v>0.63876863876863876</v>
      </c>
      <c r="BN8">
        <f t="shared" si="28"/>
        <v>0.67023554603854385</v>
      </c>
      <c r="BO8">
        <f t="shared" si="29"/>
        <v>0.84210526315789469</v>
      </c>
      <c r="BP8">
        <f t="shared" si="30"/>
        <v>0.67419479019633</v>
      </c>
    </row>
    <row r="9" spans="1:68" x14ac:dyDescent="0.3">
      <c r="A9">
        <f t="shared" si="31"/>
        <v>7</v>
      </c>
      <c r="B9">
        <f>SUMIFS('2012 President'!$G$2:$G$1000,'2012 President'!$X$2:$X$1000,$A9,'2012 President'!$Y$2:$Y$1000,B$1)</f>
        <v>4780</v>
      </c>
      <c r="C9">
        <f>SUMIFS('2012 President'!$H$2:$H$1000,'2012 President'!$X$2:$X$1000,$A9,'2012 President'!$Y$2:$Y$1000,C$1)</f>
        <v>155</v>
      </c>
      <c r="D9">
        <f>SUMIFS('2012 President'!$I$2:$I$1000,'2012 President'!$X$2:$X$1000,$A9,'2012 President'!$Y$2:$Y$1000,D$1)</f>
        <v>1205</v>
      </c>
      <c r="E9">
        <f>SUMIFS('2012 President'!$J$2:$J$1000,'2012 President'!$X$2:$X$1000,$A9,'2012 President'!$Y$2:$Y$1000,E$1)</f>
        <v>3319</v>
      </c>
      <c r="F9">
        <f>SUMIFS('2012 President'!$K$2:$K$1000,'2012 President'!$X$2:$X$1000,$A9,'2012 President'!$Y$2:$Y$1000,F$1)</f>
        <v>44</v>
      </c>
      <c r="G9">
        <f>SUMIFS('2012 President'!$L$2:$L$1000,'2012 President'!$X$2:$X$1000,$A9,'2012 President'!$Y$2:$Y$1000,G$1)</f>
        <v>57</v>
      </c>
      <c r="H9">
        <f t="shared" si="1"/>
        <v>0.252092050209205</v>
      </c>
      <c r="I9">
        <f t="shared" si="2"/>
        <v>0.69435146443514639</v>
      </c>
      <c r="J9">
        <f t="shared" si="3"/>
        <v>9.2050209205020925E-3</v>
      </c>
      <c r="K9">
        <f t="shared" si="4"/>
        <v>3.2426778242677826E-2</v>
      </c>
      <c r="L9">
        <f t="shared" si="5"/>
        <v>1.1924686192468619E-2</v>
      </c>
      <c r="R9">
        <f>SUMIFS('2012 President'!$G$2:$G$1000,'2012 President'!$X$2:$X$1000,$A9,'2012 President'!$Y$2:$Y$1000,R$1)</f>
        <v>1464</v>
      </c>
      <c r="S9">
        <f>SUMIFS('2012 President'!$H$2:$H$1000,'2012 President'!$X$2:$X$1000,$A9,'2012 President'!$Y$2:$Y$1000,S$1)</f>
        <v>28</v>
      </c>
      <c r="T9">
        <f>SUMIFS('2012 President'!$I$2:$I$1000,'2012 President'!$X$2:$X$1000,$A9,'2012 President'!$Y$2:$Y$1000,T$1)</f>
        <v>435</v>
      </c>
      <c r="U9">
        <f>SUMIFS('2012 President'!$J$2:$J$1000,'2012 President'!$X$2:$X$1000,$A9,'2012 President'!$Y$2:$Y$1000,U$1)</f>
        <v>973</v>
      </c>
      <c r="V9">
        <f>SUMIFS('2012 President'!$K$2:$K$1000,'2012 President'!$X$2:$X$1000,$A9,'2012 President'!$Y$2:$Y$1000,V$1)</f>
        <v>14</v>
      </c>
      <c r="W9">
        <f>SUMIFS('2012 President'!$L$2:$L$1000,'2012 President'!$X$2:$X$1000,$A9,'2012 President'!$Y$2:$Y$1000,W$1)</f>
        <v>14</v>
      </c>
      <c r="Z9">
        <f>SUMIFS('2012 President'!$G$2:$G$1000,'2012 President'!$X$2:$X$1000,$A9,'2012 President'!$Y$2:$Y$1000,Z$1)</f>
        <v>476</v>
      </c>
      <c r="AA9">
        <f>SUMIFS('2012 President'!$H$2:$H$1000,'2012 President'!$X$2:$X$1000,$A9,'2012 President'!$Y$2:$Y$1000,AA$1)</f>
        <v>13</v>
      </c>
      <c r="AB9">
        <f>SUMIFS('2012 President'!$I$2:$I$1000,'2012 President'!$X$2:$X$1000,$A9,'2012 President'!$Y$2:$Y$1000,AB$1)</f>
        <v>100</v>
      </c>
      <c r="AC9">
        <f>SUMIFS('2012 President'!$J$2:$J$1000,'2012 President'!$X$2:$X$1000,$A9,'2012 President'!$Y$2:$Y$1000,AC$1)</f>
        <v>344</v>
      </c>
      <c r="AD9">
        <f>SUMIFS('2012 President'!$K$2:$K$1000,'2012 President'!$X$2:$X$1000,$A9,'2012 President'!$Y$2:$Y$1000,AD$1)</f>
        <v>14</v>
      </c>
      <c r="AE9">
        <f>SUMIFS('2012 President'!$L$2:$L$1000,'2012 President'!$X$2:$X$1000,$A9,'2012 President'!$Y$2:$Y$1000,AE$1)</f>
        <v>5</v>
      </c>
      <c r="AH9">
        <f>SUMIFS('2012 President'!$G$2:$G$1000,'2012 President'!$X$2:$X$1000,$A9,'2012 President'!$Y$2:$Y$1000,AH$1)</f>
        <v>855</v>
      </c>
      <c r="AI9">
        <f>SUMIFS('2012 President'!$H$2:$H$1000,'2012 President'!$X$2:$X$1000,$A9,'2012 President'!$Y$2:$Y$1000,AI$1)</f>
        <v>14</v>
      </c>
      <c r="AJ9">
        <f>SUMIFS('2012 President'!$I$2:$I$1000,'2012 President'!$X$2:$X$1000,$A9,'2012 President'!$Y$2:$Y$1000,AJ$1)</f>
        <v>222</v>
      </c>
      <c r="AK9">
        <f>SUMIFS('2012 President'!$J$2:$J$1000,'2012 President'!$X$2:$X$1000,$A9,'2012 President'!$Y$2:$Y$1000,AK$1)</f>
        <v>611</v>
      </c>
      <c r="AL9">
        <f>SUMIFS('2012 President'!$K$2:$K$1000,'2012 President'!$X$2:$X$1000,$A9,'2012 President'!$Y$2:$Y$1000,AL$1)</f>
        <v>0</v>
      </c>
      <c r="AM9">
        <f>SUMIFS('2012 President'!$L$2:$L$1000,'2012 President'!$X$2:$X$1000,$A9,'2012 President'!$Y$2:$Y$1000,AM$1)</f>
        <v>8</v>
      </c>
      <c r="AP9">
        <f t="shared" si="6"/>
        <v>7575</v>
      </c>
      <c r="AQ9">
        <f t="shared" si="7"/>
        <v>210</v>
      </c>
      <c r="AR9">
        <f t="shared" si="8"/>
        <v>1962</v>
      </c>
      <c r="AS9">
        <f t="shared" si="9"/>
        <v>5247</v>
      </c>
      <c r="AT9">
        <f t="shared" si="10"/>
        <v>72</v>
      </c>
      <c r="AU9">
        <f t="shared" si="11"/>
        <v>84</v>
      </c>
      <c r="AX9">
        <f t="shared" si="12"/>
        <v>0.63102310231023107</v>
      </c>
      <c r="AY9">
        <f t="shared" si="13"/>
        <v>0.19326732673267327</v>
      </c>
      <c r="AZ9">
        <f t="shared" si="14"/>
        <v>6.2838283828382843E-2</v>
      </c>
      <c r="BA9">
        <f t="shared" si="15"/>
        <v>0.11287128712871287</v>
      </c>
      <c r="BB9">
        <f t="shared" si="16"/>
        <v>0.69435146443514639</v>
      </c>
      <c r="BC9">
        <f t="shared" si="17"/>
        <v>0.6646174863387978</v>
      </c>
      <c r="BD9">
        <f t="shared" si="18"/>
        <v>0.72268907563025209</v>
      </c>
      <c r="BE9">
        <f t="shared" si="19"/>
        <v>0.71461988304093571</v>
      </c>
      <c r="BF9">
        <f t="shared" si="20"/>
        <v>0.69267326732673262</v>
      </c>
      <c r="BG9">
        <f t="shared" si="21"/>
        <v>0.252092050209205</v>
      </c>
      <c r="BH9">
        <f t="shared" si="22"/>
        <v>0.29713114754098363</v>
      </c>
      <c r="BI9">
        <f t="shared" si="23"/>
        <v>0.21008403361344538</v>
      </c>
      <c r="BJ9">
        <f t="shared" si="24"/>
        <v>0.25964912280701752</v>
      </c>
      <c r="BK9">
        <f t="shared" si="25"/>
        <v>0.25900990099009902</v>
      </c>
      <c r="BL9">
        <f t="shared" si="26"/>
        <v>0.69435146443514639</v>
      </c>
      <c r="BM9">
        <f t="shared" si="27"/>
        <v>0.6646174863387978</v>
      </c>
      <c r="BN9">
        <f t="shared" si="28"/>
        <v>0.72268907563025209</v>
      </c>
      <c r="BO9">
        <f t="shared" si="29"/>
        <v>0.71461988304093571</v>
      </c>
      <c r="BP9">
        <f t="shared" si="30"/>
        <v>0.69267326732673262</v>
      </c>
    </row>
    <row r="10" spans="1:68" x14ac:dyDescent="0.3">
      <c r="A10">
        <f t="shared" si="31"/>
        <v>8</v>
      </c>
      <c r="B10">
        <f>SUMIFS('2012 President'!$G$2:$G$1000,'2012 President'!$X$2:$X$1000,$A10,'2012 President'!$Y$2:$Y$1000,B$1)</f>
        <v>5458</v>
      </c>
      <c r="C10">
        <f>SUMIFS('2012 President'!$H$2:$H$1000,'2012 President'!$X$2:$X$1000,$A10,'2012 President'!$Y$2:$Y$1000,C$1)</f>
        <v>134</v>
      </c>
      <c r="D10">
        <f>SUMIFS('2012 President'!$I$2:$I$1000,'2012 President'!$X$2:$X$1000,$A10,'2012 President'!$Y$2:$Y$1000,D$1)</f>
        <v>1336</v>
      </c>
      <c r="E10">
        <f>SUMIFS('2012 President'!$J$2:$J$1000,'2012 President'!$X$2:$X$1000,$A10,'2012 President'!$Y$2:$Y$1000,E$1)</f>
        <v>3899</v>
      </c>
      <c r="F10">
        <f>SUMIFS('2012 President'!$K$2:$K$1000,'2012 President'!$X$2:$X$1000,$A10,'2012 President'!$Y$2:$Y$1000,F$1)</f>
        <v>37</v>
      </c>
      <c r="G10">
        <f>SUMIFS('2012 President'!$L$2:$L$1000,'2012 President'!$X$2:$X$1000,$A10,'2012 President'!$Y$2:$Y$1000,G$1)</f>
        <v>52</v>
      </c>
      <c r="H10">
        <f t="shared" si="1"/>
        <v>0.24477830707218762</v>
      </c>
      <c r="I10">
        <f t="shared" si="2"/>
        <v>0.71436423598387688</v>
      </c>
      <c r="J10">
        <f t="shared" si="3"/>
        <v>6.7790399413704657E-3</v>
      </c>
      <c r="K10">
        <f t="shared" si="4"/>
        <v>2.4551117625503847E-2</v>
      </c>
      <c r="L10">
        <f t="shared" si="5"/>
        <v>9.5272993770611943E-3</v>
      </c>
      <c r="R10">
        <f>SUMIFS('2012 President'!$G$2:$G$1000,'2012 President'!$X$2:$X$1000,$A10,'2012 President'!$Y$2:$Y$1000,R$1)</f>
        <v>1572</v>
      </c>
      <c r="S10">
        <f>SUMIFS('2012 President'!$H$2:$H$1000,'2012 President'!$X$2:$X$1000,$A10,'2012 President'!$Y$2:$Y$1000,S$1)</f>
        <v>38</v>
      </c>
      <c r="T10">
        <f>SUMIFS('2012 President'!$I$2:$I$1000,'2012 President'!$X$2:$X$1000,$A10,'2012 President'!$Y$2:$Y$1000,T$1)</f>
        <v>420</v>
      </c>
      <c r="U10">
        <f>SUMIFS('2012 President'!$J$2:$J$1000,'2012 President'!$X$2:$X$1000,$A10,'2012 President'!$Y$2:$Y$1000,U$1)</f>
        <v>1092</v>
      </c>
      <c r="V10">
        <f>SUMIFS('2012 President'!$K$2:$K$1000,'2012 President'!$X$2:$X$1000,$A10,'2012 President'!$Y$2:$Y$1000,V$1)</f>
        <v>10</v>
      </c>
      <c r="W10">
        <f>SUMIFS('2012 President'!$L$2:$L$1000,'2012 President'!$X$2:$X$1000,$A10,'2012 President'!$Y$2:$Y$1000,W$1)</f>
        <v>12</v>
      </c>
      <c r="Z10">
        <f>SUMIFS('2012 President'!$G$2:$G$1000,'2012 President'!$X$2:$X$1000,$A10,'2012 President'!$Y$2:$Y$1000,Z$1)</f>
        <v>684</v>
      </c>
      <c r="AA10">
        <f>SUMIFS('2012 President'!$H$2:$H$1000,'2012 President'!$X$2:$X$1000,$A10,'2012 President'!$Y$2:$Y$1000,AA$1)</f>
        <v>25</v>
      </c>
      <c r="AB10">
        <f>SUMIFS('2012 President'!$I$2:$I$1000,'2012 President'!$X$2:$X$1000,$A10,'2012 President'!$Y$2:$Y$1000,AB$1)</f>
        <v>188</v>
      </c>
      <c r="AC10">
        <f>SUMIFS('2012 President'!$J$2:$J$1000,'2012 President'!$X$2:$X$1000,$A10,'2012 President'!$Y$2:$Y$1000,AC$1)</f>
        <v>459</v>
      </c>
      <c r="AD10">
        <f>SUMIFS('2012 President'!$K$2:$K$1000,'2012 President'!$X$2:$X$1000,$A10,'2012 President'!$Y$2:$Y$1000,AD$1)</f>
        <v>8</v>
      </c>
      <c r="AE10">
        <f>SUMIFS('2012 President'!$L$2:$L$1000,'2012 President'!$X$2:$X$1000,$A10,'2012 President'!$Y$2:$Y$1000,AE$1)</f>
        <v>4</v>
      </c>
      <c r="AH10">
        <f>SUMIFS('2012 President'!$G$2:$G$1000,'2012 President'!$X$2:$X$1000,$A10,'2012 President'!$Y$2:$Y$1000,AH$1)</f>
        <v>528</v>
      </c>
      <c r="AI10">
        <f>SUMIFS('2012 President'!$H$2:$H$1000,'2012 President'!$X$2:$X$1000,$A10,'2012 President'!$Y$2:$Y$1000,AI$1)</f>
        <v>5</v>
      </c>
      <c r="AJ10">
        <f>SUMIFS('2012 President'!$I$2:$I$1000,'2012 President'!$X$2:$X$1000,$A10,'2012 President'!$Y$2:$Y$1000,AJ$1)</f>
        <v>139</v>
      </c>
      <c r="AK10">
        <f>SUMIFS('2012 President'!$J$2:$J$1000,'2012 President'!$X$2:$X$1000,$A10,'2012 President'!$Y$2:$Y$1000,AK$1)</f>
        <v>376</v>
      </c>
      <c r="AL10">
        <f>SUMIFS('2012 President'!$K$2:$K$1000,'2012 President'!$X$2:$X$1000,$A10,'2012 President'!$Y$2:$Y$1000,AL$1)</f>
        <v>5</v>
      </c>
      <c r="AM10">
        <f>SUMIFS('2012 President'!$L$2:$L$1000,'2012 President'!$X$2:$X$1000,$A10,'2012 President'!$Y$2:$Y$1000,AM$1)</f>
        <v>3</v>
      </c>
      <c r="AP10">
        <f t="shared" si="6"/>
        <v>8242</v>
      </c>
      <c r="AQ10">
        <f t="shared" si="7"/>
        <v>202</v>
      </c>
      <c r="AR10">
        <f t="shared" si="8"/>
        <v>2083</v>
      </c>
      <c r="AS10">
        <f t="shared" si="9"/>
        <v>5826</v>
      </c>
      <c r="AT10">
        <f t="shared" si="10"/>
        <v>60</v>
      </c>
      <c r="AU10">
        <f t="shared" si="11"/>
        <v>71</v>
      </c>
      <c r="AX10">
        <f t="shared" si="12"/>
        <v>0.66221790827469063</v>
      </c>
      <c r="AY10">
        <f t="shared" si="13"/>
        <v>0.19073040524144624</v>
      </c>
      <c r="AZ10">
        <f t="shared" si="14"/>
        <v>8.2989565639407917E-2</v>
      </c>
      <c r="BA10">
        <f t="shared" si="15"/>
        <v>6.4062120844455228E-2</v>
      </c>
      <c r="BB10">
        <f t="shared" si="16"/>
        <v>0.71436423598387688</v>
      </c>
      <c r="BC10">
        <f t="shared" si="17"/>
        <v>0.69465648854961837</v>
      </c>
      <c r="BD10">
        <f t="shared" si="18"/>
        <v>0.67105263157894735</v>
      </c>
      <c r="BE10">
        <f t="shared" si="19"/>
        <v>0.71212121212121215</v>
      </c>
      <c r="BF10">
        <f t="shared" si="20"/>
        <v>0.7068672652268867</v>
      </c>
      <c r="BG10">
        <f t="shared" si="21"/>
        <v>0.24477830707218762</v>
      </c>
      <c r="BH10">
        <f t="shared" si="22"/>
        <v>0.26717557251908397</v>
      </c>
      <c r="BI10">
        <f t="shared" si="23"/>
        <v>0.27485380116959063</v>
      </c>
      <c r="BJ10">
        <f t="shared" si="24"/>
        <v>0.26325757575757575</v>
      </c>
      <c r="BK10">
        <f t="shared" si="25"/>
        <v>0.25272991992234894</v>
      </c>
      <c r="BL10">
        <f t="shared" si="26"/>
        <v>0.71436423598387688</v>
      </c>
      <c r="BM10">
        <f t="shared" si="27"/>
        <v>0.69465648854961837</v>
      </c>
      <c r="BN10">
        <f t="shared" si="28"/>
        <v>0.67105263157894735</v>
      </c>
      <c r="BO10">
        <f t="shared" si="29"/>
        <v>0.71212121212121215</v>
      </c>
      <c r="BP10">
        <f t="shared" si="30"/>
        <v>0.7068672652268867</v>
      </c>
    </row>
    <row r="11" spans="1:68" x14ac:dyDescent="0.3">
      <c r="A11">
        <f t="shared" si="31"/>
        <v>9</v>
      </c>
      <c r="B11">
        <f>SUMIFS('2012 President'!$G$2:$G$1000,'2012 President'!$X$2:$X$1000,$A11,'2012 President'!$Y$2:$Y$1000,B$1)</f>
        <v>4444</v>
      </c>
      <c r="C11">
        <f>SUMIFS('2012 President'!$H$2:$H$1000,'2012 President'!$X$2:$X$1000,$A11,'2012 President'!$Y$2:$Y$1000,C$1)</f>
        <v>108</v>
      </c>
      <c r="D11">
        <f>SUMIFS('2012 President'!$I$2:$I$1000,'2012 President'!$X$2:$X$1000,$A11,'2012 President'!$Y$2:$Y$1000,D$1)</f>
        <v>985</v>
      </c>
      <c r="E11">
        <f>SUMIFS('2012 President'!$J$2:$J$1000,'2012 President'!$X$2:$X$1000,$A11,'2012 President'!$Y$2:$Y$1000,E$1)</f>
        <v>3260</v>
      </c>
      <c r="F11">
        <f>SUMIFS('2012 President'!$K$2:$K$1000,'2012 President'!$X$2:$X$1000,$A11,'2012 President'!$Y$2:$Y$1000,F$1)</f>
        <v>32</v>
      </c>
      <c r="G11">
        <f>SUMIFS('2012 President'!$L$2:$L$1000,'2012 President'!$X$2:$X$1000,$A11,'2012 President'!$Y$2:$Y$1000,G$1)</f>
        <v>59</v>
      </c>
      <c r="H11">
        <f t="shared" si="1"/>
        <v>0.22164716471647164</v>
      </c>
      <c r="I11">
        <f t="shared" si="2"/>
        <v>0.73357335733573359</v>
      </c>
      <c r="J11">
        <f t="shared" si="3"/>
        <v>7.2007200720072004E-3</v>
      </c>
      <c r="K11">
        <f t="shared" si="4"/>
        <v>2.4302430243024302E-2</v>
      </c>
      <c r="L11">
        <f t="shared" si="5"/>
        <v>1.3276327632763277E-2</v>
      </c>
      <c r="R11">
        <f>SUMIFS('2012 President'!$G$2:$G$1000,'2012 President'!$X$2:$X$1000,$A11,'2012 President'!$Y$2:$Y$1000,R$1)</f>
        <v>1153</v>
      </c>
      <c r="S11">
        <f>SUMIFS('2012 President'!$H$2:$H$1000,'2012 President'!$X$2:$X$1000,$A11,'2012 President'!$Y$2:$Y$1000,S$1)</f>
        <v>24</v>
      </c>
      <c r="T11">
        <f>SUMIFS('2012 President'!$I$2:$I$1000,'2012 President'!$X$2:$X$1000,$A11,'2012 President'!$Y$2:$Y$1000,T$1)</f>
        <v>240</v>
      </c>
      <c r="U11">
        <f>SUMIFS('2012 President'!$J$2:$J$1000,'2012 President'!$X$2:$X$1000,$A11,'2012 President'!$Y$2:$Y$1000,U$1)</f>
        <v>867</v>
      </c>
      <c r="V11">
        <f>SUMIFS('2012 President'!$K$2:$K$1000,'2012 President'!$X$2:$X$1000,$A11,'2012 President'!$Y$2:$Y$1000,V$1)</f>
        <v>11</v>
      </c>
      <c r="W11">
        <f>SUMIFS('2012 President'!$L$2:$L$1000,'2012 President'!$X$2:$X$1000,$A11,'2012 President'!$Y$2:$Y$1000,W$1)</f>
        <v>11</v>
      </c>
      <c r="Z11">
        <f>SUMIFS('2012 President'!$G$2:$G$1000,'2012 President'!$X$2:$X$1000,$A11,'2012 President'!$Y$2:$Y$1000,Z$1)</f>
        <v>496</v>
      </c>
      <c r="AA11">
        <f>SUMIFS('2012 President'!$H$2:$H$1000,'2012 President'!$X$2:$X$1000,$A11,'2012 President'!$Y$2:$Y$1000,AA$1)</f>
        <v>17</v>
      </c>
      <c r="AB11">
        <f>SUMIFS('2012 President'!$I$2:$I$1000,'2012 President'!$X$2:$X$1000,$A11,'2012 President'!$Y$2:$Y$1000,AB$1)</f>
        <v>108</v>
      </c>
      <c r="AC11">
        <f>SUMIFS('2012 President'!$J$2:$J$1000,'2012 President'!$X$2:$X$1000,$A11,'2012 President'!$Y$2:$Y$1000,AC$1)</f>
        <v>360</v>
      </c>
      <c r="AD11">
        <f>SUMIFS('2012 President'!$K$2:$K$1000,'2012 President'!$X$2:$X$1000,$A11,'2012 President'!$Y$2:$Y$1000,AD$1)</f>
        <v>3</v>
      </c>
      <c r="AE11">
        <f>SUMIFS('2012 President'!$L$2:$L$1000,'2012 President'!$X$2:$X$1000,$A11,'2012 President'!$Y$2:$Y$1000,AE$1)</f>
        <v>8</v>
      </c>
      <c r="AH11">
        <f>SUMIFS('2012 President'!$G$2:$G$1000,'2012 President'!$X$2:$X$1000,$A11,'2012 President'!$Y$2:$Y$1000,AH$1)</f>
        <v>1315</v>
      </c>
      <c r="AI11">
        <f>SUMIFS('2012 President'!$H$2:$H$1000,'2012 President'!$X$2:$X$1000,$A11,'2012 President'!$Y$2:$Y$1000,AI$1)</f>
        <v>28</v>
      </c>
      <c r="AJ11">
        <f>SUMIFS('2012 President'!$I$2:$I$1000,'2012 President'!$X$2:$X$1000,$A11,'2012 President'!$Y$2:$Y$1000,AJ$1)</f>
        <v>334</v>
      </c>
      <c r="AK11">
        <f>SUMIFS('2012 President'!$J$2:$J$1000,'2012 President'!$X$2:$X$1000,$A11,'2012 President'!$Y$2:$Y$1000,AK$1)</f>
        <v>945</v>
      </c>
      <c r="AL11">
        <f>SUMIFS('2012 President'!$K$2:$K$1000,'2012 President'!$X$2:$X$1000,$A11,'2012 President'!$Y$2:$Y$1000,AL$1)</f>
        <v>4</v>
      </c>
      <c r="AM11">
        <f>SUMIFS('2012 President'!$L$2:$L$1000,'2012 President'!$X$2:$X$1000,$A11,'2012 President'!$Y$2:$Y$1000,AM$1)</f>
        <v>4</v>
      </c>
      <c r="AP11">
        <f t="shared" si="6"/>
        <v>7408</v>
      </c>
      <c r="AQ11">
        <f t="shared" si="7"/>
        <v>177</v>
      </c>
      <c r="AR11">
        <f t="shared" si="8"/>
        <v>1667</v>
      </c>
      <c r="AS11">
        <f t="shared" si="9"/>
        <v>5432</v>
      </c>
      <c r="AT11">
        <f t="shared" si="10"/>
        <v>50</v>
      </c>
      <c r="AU11">
        <f t="shared" si="11"/>
        <v>82</v>
      </c>
      <c r="AX11">
        <f t="shared" si="12"/>
        <v>0.5998920086393088</v>
      </c>
      <c r="AY11">
        <f t="shared" si="13"/>
        <v>0.15564254859611232</v>
      </c>
      <c r="AZ11">
        <f t="shared" si="14"/>
        <v>6.6954643628509725E-2</v>
      </c>
      <c r="BA11">
        <f t="shared" si="15"/>
        <v>0.17751079913606913</v>
      </c>
      <c r="BB11">
        <f t="shared" si="16"/>
        <v>0.73357335733573359</v>
      </c>
      <c r="BC11">
        <f t="shared" si="17"/>
        <v>0.75195143104943629</v>
      </c>
      <c r="BD11">
        <f t="shared" si="18"/>
        <v>0.72580645161290325</v>
      </c>
      <c r="BE11">
        <f t="shared" si="19"/>
        <v>0.71863117870722437</v>
      </c>
      <c r="BF11">
        <f t="shared" si="20"/>
        <v>0.73326133909287261</v>
      </c>
      <c r="BG11">
        <f t="shared" si="21"/>
        <v>0.22164716471647164</v>
      </c>
      <c r="BH11">
        <f t="shared" si="22"/>
        <v>0.20815264527320035</v>
      </c>
      <c r="BI11">
        <f t="shared" si="23"/>
        <v>0.21774193548387097</v>
      </c>
      <c r="BJ11">
        <f t="shared" si="24"/>
        <v>0.25399239543726237</v>
      </c>
      <c r="BK11">
        <f t="shared" si="25"/>
        <v>0.2250269978401728</v>
      </c>
      <c r="BL11">
        <f t="shared" si="26"/>
        <v>0.73357335733573359</v>
      </c>
      <c r="BM11">
        <f t="shared" si="27"/>
        <v>0.75195143104943629</v>
      </c>
      <c r="BN11">
        <f t="shared" si="28"/>
        <v>0.72580645161290325</v>
      </c>
      <c r="BO11">
        <f t="shared" si="29"/>
        <v>0.71863117870722437</v>
      </c>
      <c r="BP11">
        <f t="shared" si="30"/>
        <v>0.73326133909287261</v>
      </c>
    </row>
    <row r="12" spans="1:68" x14ac:dyDescent="0.3">
      <c r="A12">
        <f t="shared" si="31"/>
        <v>10</v>
      </c>
      <c r="B12">
        <f>SUMIFS('2012 President'!$G$2:$G$1000,'2012 President'!$X$2:$X$1000,$A12,'2012 President'!$Y$2:$Y$1000,B$1)</f>
        <v>4463</v>
      </c>
      <c r="C12">
        <f>SUMIFS('2012 President'!$H$2:$H$1000,'2012 President'!$X$2:$X$1000,$A12,'2012 President'!$Y$2:$Y$1000,C$1)</f>
        <v>120</v>
      </c>
      <c r="D12">
        <f>SUMIFS('2012 President'!$I$2:$I$1000,'2012 President'!$X$2:$X$1000,$A12,'2012 President'!$Y$2:$Y$1000,D$1)</f>
        <v>897</v>
      </c>
      <c r="E12">
        <f>SUMIFS('2012 President'!$J$2:$J$1000,'2012 President'!$X$2:$X$1000,$A12,'2012 President'!$Y$2:$Y$1000,E$1)</f>
        <v>3351</v>
      </c>
      <c r="F12">
        <f>SUMIFS('2012 President'!$K$2:$K$1000,'2012 President'!$X$2:$X$1000,$A12,'2012 President'!$Y$2:$Y$1000,F$1)</f>
        <v>37</v>
      </c>
      <c r="G12">
        <f>SUMIFS('2012 President'!$L$2:$L$1000,'2012 President'!$X$2:$X$1000,$A12,'2012 President'!$Y$2:$Y$1000,G$1)</f>
        <v>58</v>
      </c>
      <c r="H12">
        <f t="shared" si="1"/>
        <v>0.20098588393457315</v>
      </c>
      <c r="I12">
        <f t="shared" si="2"/>
        <v>0.75084024198969301</v>
      </c>
      <c r="J12">
        <f t="shared" si="3"/>
        <v>8.2903876316379119E-3</v>
      </c>
      <c r="K12">
        <f t="shared" si="4"/>
        <v>2.688774367017701E-2</v>
      </c>
      <c r="L12">
        <f t="shared" si="5"/>
        <v>1.2995742773918888E-2</v>
      </c>
      <c r="R12">
        <f>SUMIFS('2012 President'!$G$2:$G$1000,'2012 President'!$X$2:$X$1000,$A12,'2012 President'!$Y$2:$Y$1000,R$1)</f>
        <v>919</v>
      </c>
      <c r="S12">
        <f>SUMIFS('2012 President'!$H$2:$H$1000,'2012 President'!$X$2:$X$1000,$A12,'2012 President'!$Y$2:$Y$1000,S$1)</f>
        <v>22</v>
      </c>
      <c r="T12">
        <f>SUMIFS('2012 President'!$I$2:$I$1000,'2012 President'!$X$2:$X$1000,$A12,'2012 President'!$Y$2:$Y$1000,T$1)</f>
        <v>184</v>
      </c>
      <c r="U12">
        <f>SUMIFS('2012 President'!$J$2:$J$1000,'2012 President'!$X$2:$X$1000,$A12,'2012 President'!$Y$2:$Y$1000,U$1)</f>
        <v>698</v>
      </c>
      <c r="V12">
        <f>SUMIFS('2012 President'!$K$2:$K$1000,'2012 President'!$X$2:$X$1000,$A12,'2012 President'!$Y$2:$Y$1000,V$1)</f>
        <v>5</v>
      </c>
      <c r="W12">
        <f>SUMIFS('2012 President'!$L$2:$L$1000,'2012 President'!$X$2:$X$1000,$A12,'2012 President'!$Y$2:$Y$1000,W$1)</f>
        <v>10</v>
      </c>
      <c r="Z12">
        <f>SUMIFS('2012 President'!$G$2:$G$1000,'2012 President'!$X$2:$X$1000,$A12,'2012 President'!$Y$2:$Y$1000,Z$1)</f>
        <v>456</v>
      </c>
      <c r="AA12">
        <f>SUMIFS('2012 President'!$H$2:$H$1000,'2012 President'!$X$2:$X$1000,$A12,'2012 President'!$Y$2:$Y$1000,AA$1)</f>
        <v>9</v>
      </c>
      <c r="AB12">
        <f>SUMIFS('2012 President'!$I$2:$I$1000,'2012 President'!$X$2:$X$1000,$A12,'2012 President'!$Y$2:$Y$1000,AB$1)</f>
        <v>90</v>
      </c>
      <c r="AC12">
        <f>SUMIFS('2012 President'!$J$2:$J$1000,'2012 President'!$X$2:$X$1000,$A12,'2012 President'!$Y$2:$Y$1000,AC$1)</f>
        <v>341</v>
      </c>
      <c r="AD12">
        <f>SUMIFS('2012 President'!$K$2:$K$1000,'2012 President'!$X$2:$X$1000,$A12,'2012 President'!$Y$2:$Y$1000,AD$1)</f>
        <v>5</v>
      </c>
      <c r="AE12">
        <f>SUMIFS('2012 President'!$L$2:$L$1000,'2012 President'!$X$2:$X$1000,$A12,'2012 President'!$Y$2:$Y$1000,AE$1)</f>
        <v>11</v>
      </c>
      <c r="AH12">
        <f>SUMIFS('2012 President'!$G$2:$G$1000,'2012 President'!$X$2:$X$1000,$A12,'2012 President'!$Y$2:$Y$1000,AH$1)</f>
        <v>732</v>
      </c>
      <c r="AI12">
        <f>SUMIFS('2012 President'!$H$2:$H$1000,'2012 President'!$X$2:$X$1000,$A12,'2012 President'!$Y$2:$Y$1000,AI$1)</f>
        <v>5</v>
      </c>
      <c r="AJ12">
        <f>SUMIFS('2012 President'!$I$2:$I$1000,'2012 President'!$X$2:$X$1000,$A12,'2012 President'!$Y$2:$Y$1000,AJ$1)</f>
        <v>173</v>
      </c>
      <c r="AK12">
        <f>SUMIFS('2012 President'!$J$2:$J$1000,'2012 President'!$X$2:$X$1000,$A12,'2012 President'!$Y$2:$Y$1000,AK$1)</f>
        <v>538</v>
      </c>
      <c r="AL12">
        <f>SUMIFS('2012 President'!$K$2:$K$1000,'2012 President'!$X$2:$X$1000,$A12,'2012 President'!$Y$2:$Y$1000,AL$1)</f>
        <v>5</v>
      </c>
      <c r="AM12">
        <f>SUMIFS('2012 President'!$L$2:$L$1000,'2012 President'!$X$2:$X$1000,$A12,'2012 President'!$Y$2:$Y$1000,AM$1)</f>
        <v>11</v>
      </c>
      <c r="AP12">
        <f t="shared" si="6"/>
        <v>6570</v>
      </c>
      <c r="AQ12">
        <f t="shared" si="7"/>
        <v>156</v>
      </c>
      <c r="AR12">
        <f t="shared" si="8"/>
        <v>1344</v>
      </c>
      <c r="AS12">
        <f t="shared" si="9"/>
        <v>4928</v>
      </c>
      <c r="AT12">
        <f t="shared" si="10"/>
        <v>52</v>
      </c>
      <c r="AU12">
        <f t="shared" si="11"/>
        <v>90</v>
      </c>
      <c r="AX12">
        <f t="shared" si="12"/>
        <v>0.67929984779299846</v>
      </c>
      <c r="AY12">
        <f t="shared" si="13"/>
        <v>0.13987823439878233</v>
      </c>
      <c r="AZ12">
        <f t="shared" si="14"/>
        <v>6.9406392694063929E-2</v>
      </c>
      <c r="BA12">
        <f t="shared" si="15"/>
        <v>0.11141552511415526</v>
      </c>
      <c r="BB12">
        <f t="shared" si="16"/>
        <v>0.75084024198969301</v>
      </c>
      <c r="BC12">
        <f t="shared" si="17"/>
        <v>0.75952121871599565</v>
      </c>
      <c r="BD12">
        <f t="shared" si="18"/>
        <v>0.7478070175438597</v>
      </c>
      <c r="BE12">
        <f t="shared" si="19"/>
        <v>0.73497267759562845</v>
      </c>
      <c r="BF12">
        <f t="shared" si="20"/>
        <v>0.75007610350076104</v>
      </c>
      <c r="BG12">
        <f t="shared" si="21"/>
        <v>0.20098588393457315</v>
      </c>
      <c r="BH12">
        <f t="shared" si="22"/>
        <v>0.20021762785636563</v>
      </c>
      <c r="BI12">
        <f t="shared" si="23"/>
        <v>0.19736842105263158</v>
      </c>
      <c r="BJ12">
        <f t="shared" si="24"/>
        <v>0.23633879781420766</v>
      </c>
      <c r="BK12">
        <f t="shared" si="25"/>
        <v>0.20456621004566211</v>
      </c>
      <c r="BL12">
        <f t="shared" si="26"/>
        <v>0.75084024198969301</v>
      </c>
      <c r="BM12">
        <f t="shared" si="27"/>
        <v>0.75952121871599565</v>
      </c>
      <c r="BN12">
        <f t="shared" si="28"/>
        <v>0.7478070175438597</v>
      </c>
      <c r="BO12">
        <f t="shared" si="29"/>
        <v>0.73497267759562845</v>
      </c>
      <c r="BP12">
        <f t="shared" si="30"/>
        <v>0.75007610350076104</v>
      </c>
    </row>
    <row r="13" spans="1:68" x14ac:dyDescent="0.3">
      <c r="A13">
        <f t="shared" si="31"/>
        <v>11</v>
      </c>
      <c r="B13">
        <f>SUMIFS('2012 President'!$G$2:$G$1000,'2012 President'!$X$2:$X$1000,$A13,'2012 President'!$Y$2:$Y$1000,B$1)</f>
        <v>6011</v>
      </c>
      <c r="C13">
        <f>SUMIFS('2012 President'!$H$2:$H$1000,'2012 President'!$X$2:$X$1000,$A13,'2012 President'!$Y$2:$Y$1000,C$1)</f>
        <v>134</v>
      </c>
      <c r="D13">
        <f>SUMIFS('2012 President'!$I$2:$I$1000,'2012 President'!$X$2:$X$1000,$A13,'2012 President'!$Y$2:$Y$1000,D$1)</f>
        <v>1511</v>
      </c>
      <c r="E13">
        <f>SUMIFS('2012 President'!$J$2:$J$1000,'2012 President'!$X$2:$X$1000,$A13,'2012 President'!$Y$2:$Y$1000,E$1)</f>
        <v>4248</v>
      </c>
      <c r="F13">
        <f>SUMIFS('2012 President'!$K$2:$K$1000,'2012 President'!$X$2:$X$1000,$A13,'2012 President'!$Y$2:$Y$1000,F$1)</f>
        <v>41</v>
      </c>
      <c r="G13">
        <f>SUMIFS('2012 President'!$L$2:$L$1000,'2012 President'!$X$2:$X$1000,$A13,'2012 President'!$Y$2:$Y$1000,G$1)</f>
        <v>77</v>
      </c>
      <c r="H13">
        <f t="shared" si="1"/>
        <v>0.25137248377973714</v>
      </c>
      <c r="I13">
        <f t="shared" si="2"/>
        <v>0.70670437531192809</v>
      </c>
      <c r="J13">
        <f t="shared" si="3"/>
        <v>6.8208284811179503E-3</v>
      </c>
      <c r="K13">
        <f t="shared" si="4"/>
        <v>2.2292463816336715E-2</v>
      </c>
      <c r="L13">
        <f t="shared" si="5"/>
        <v>1.2809848610880054E-2</v>
      </c>
      <c r="R13">
        <f>SUMIFS('2012 President'!$G$2:$G$1000,'2012 President'!$X$2:$X$1000,$A13,'2012 President'!$Y$2:$Y$1000,R$1)</f>
        <v>1716</v>
      </c>
      <c r="S13">
        <f>SUMIFS('2012 President'!$H$2:$H$1000,'2012 President'!$X$2:$X$1000,$A13,'2012 President'!$Y$2:$Y$1000,S$1)</f>
        <v>43</v>
      </c>
      <c r="T13">
        <f>SUMIFS('2012 President'!$I$2:$I$1000,'2012 President'!$X$2:$X$1000,$A13,'2012 President'!$Y$2:$Y$1000,T$1)</f>
        <v>502</v>
      </c>
      <c r="U13">
        <f>SUMIFS('2012 President'!$J$2:$J$1000,'2012 President'!$X$2:$X$1000,$A13,'2012 President'!$Y$2:$Y$1000,U$1)</f>
        <v>1147</v>
      </c>
      <c r="V13">
        <f>SUMIFS('2012 President'!$K$2:$K$1000,'2012 President'!$X$2:$X$1000,$A13,'2012 President'!$Y$2:$Y$1000,V$1)</f>
        <v>10</v>
      </c>
      <c r="W13">
        <f>SUMIFS('2012 President'!$L$2:$L$1000,'2012 President'!$X$2:$X$1000,$A13,'2012 President'!$Y$2:$Y$1000,W$1)</f>
        <v>14</v>
      </c>
      <c r="Z13">
        <f>SUMIFS('2012 President'!$G$2:$G$1000,'2012 President'!$X$2:$X$1000,$A13,'2012 President'!$Y$2:$Y$1000,Z$1)</f>
        <v>379</v>
      </c>
      <c r="AA13">
        <f>SUMIFS('2012 President'!$H$2:$H$1000,'2012 President'!$X$2:$X$1000,$A13,'2012 President'!$Y$2:$Y$1000,AA$1)</f>
        <v>11</v>
      </c>
      <c r="AB13">
        <f>SUMIFS('2012 President'!$I$2:$I$1000,'2012 President'!$X$2:$X$1000,$A13,'2012 President'!$Y$2:$Y$1000,AB$1)</f>
        <v>77</v>
      </c>
      <c r="AC13">
        <f>SUMIFS('2012 President'!$J$2:$J$1000,'2012 President'!$X$2:$X$1000,$A13,'2012 President'!$Y$2:$Y$1000,AC$1)</f>
        <v>282</v>
      </c>
      <c r="AD13">
        <f>SUMIFS('2012 President'!$K$2:$K$1000,'2012 President'!$X$2:$X$1000,$A13,'2012 President'!$Y$2:$Y$1000,AD$1)</f>
        <v>3</v>
      </c>
      <c r="AE13">
        <f>SUMIFS('2012 President'!$L$2:$L$1000,'2012 President'!$X$2:$X$1000,$A13,'2012 President'!$Y$2:$Y$1000,AE$1)</f>
        <v>6</v>
      </c>
      <c r="AH13">
        <f>SUMIFS('2012 President'!$G$2:$G$1000,'2012 President'!$X$2:$X$1000,$A13,'2012 President'!$Y$2:$Y$1000,AH$1)</f>
        <v>525</v>
      </c>
      <c r="AI13">
        <f>SUMIFS('2012 President'!$H$2:$H$1000,'2012 President'!$X$2:$X$1000,$A13,'2012 President'!$Y$2:$Y$1000,AI$1)</f>
        <v>8</v>
      </c>
      <c r="AJ13">
        <f>SUMIFS('2012 President'!$I$2:$I$1000,'2012 President'!$X$2:$X$1000,$A13,'2012 President'!$Y$2:$Y$1000,AJ$1)</f>
        <v>132</v>
      </c>
      <c r="AK13">
        <f>SUMIFS('2012 President'!$J$2:$J$1000,'2012 President'!$X$2:$X$1000,$A13,'2012 President'!$Y$2:$Y$1000,AK$1)</f>
        <v>380</v>
      </c>
      <c r="AL13">
        <f>SUMIFS('2012 President'!$K$2:$K$1000,'2012 President'!$X$2:$X$1000,$A13,'2012 President'!$Y$2:$Y$1000,AL$1)</f>
        <v>0</v>
      </c>
      <c r="AM13">
        <f>SUMIFS('2012 President'!$L$2:$L$1000,'2012 President'!$X$2:$X$1000,$A13,'2012 President'!$Y$2:$Y$1000,AM$1)</f>
        <v>5</v>
      </c>
      <c r="AP13">
        <f t="shared" si="6"/>
        <v>8631</v>
      </c>
      <c r="AQ13">
        <f t="shared" si="7"/>
        <v>196</v>
      </c>
      <c r="AR13">
        <f t="shared" si="8"/>
        <v>2222</v>
      </c>
      <c r="AS13">
        <f t="shared" si="9"/>
        <v>6057</v>
      </c>
      <c r="AT13">
        <f t="shared" si="10"/>
        <v>54</v>
      </c>
      <c r="AU13">
        <f t="shared" si="11"/>
        <v>102</v>
      </c>
      <c r="AX13">
        <f t="shared" si="12"/>
        <v>0.69644305410728768</v>
      </c>
      <c r="AY13">
        <f t="shared" si="13"/>
        <v>0.19881821341675357</v>
      </c>
      <c r="AZ13">
        <f t="shared" si="14"/>
        <v>4.3911481867686245E-2</v>
      </c>
      <c r="BA13">
        <f t="shared" si="15"/>
        <v>6.0827250608272508E-2</v>
      </c>
      <c r="BB13">
        <f t="shared" si="16"/>
        <v>0.70670437531192809</v>
      </c>
      <c r="BC13">
        <f t="shared" si="17"/>
        <v>0.6684149184149184</v>
      </c>
      <c r="BD13">
        <f t="shared" si="18"/>
        <v>0.74406332453825863</v>
      </c>
      <c r="BE13">
        <f t="shared" si="19"/>
        <v>0.72380952380952379</v>
      </c>
      <c r="BF13">
        <f t="shared" si="20"/>
        <v>0.70177267987486969</v>
      </c>
      <c r="BG13">
        <f t="shared" si="21"/>
        <v>0.25137248377973714</v>
      </c>
      <c r="BH13">
        <f t="shared" si="22"/>
        <v>0.29254079254079252</v>
      </c>
      <c r="BI13">
        <f t="shared" si="23"/>
        <v>0.20316622691292877</v>
      </c>
      <c r="BJ13">
        <f t="shared" si="24"/>
        <v>0.25142857142857145</v>
      </c>
      <c r="BK13">
        <f t="shared" si="25"/>
        <v>0.25744409686015524</v>
      </c>
      <c r="BL13">
        <f t="shared" si="26"/>
        <v>0.70670437531192809</v>
      </c>
      <c r="BM13">
        <f t="shared" si="27"/>
        <v>0.6684149184149184</v>
      </c>
      <c r="BN13">
        <f t="shared" si="28"/>
        <v>0.74406332453825863</v>
      </c>
      <c r="BO13">
        <f t="shared" si="29"/>
        <v>0.72380952380952379</v>
      </c>
      <c r="BP13">
        <f t="shared" si="30"/>
        <v>0.70177267987486969</v>
      </c>
    </row>
    <row r="14" spans="1:68" x14ac:dyDescent="0.3">
      <c r="A14">
        <f t="shared" si="31"/>
        <v>12</v>
      </c>
      <c r="B14">
        <f>SUMIFS('2012 President'!$G$2:$G$1000,'2012 President'!$X$2:$X$1000,$A14,'2012 President'!$Y$2:$Y$1000,B$1)</f>
        <v>3889</v>
      </c>
      <c r="C14">
        <f>SUMIFS('2012 President'!$H$2:$H$1000,'2012 President'!$X$2:$X$1000,$A14,'2012 President'!$Y$2:$Y$1000,C$1)</f>
        <v>126</v>
      </c>
      <c r="D14">
        <f>SUMIFS('2012 President'!$I$2:$I$1000,'2012 President'!$X$2:$X$1000,$A14,'2012 President'!$Y$2:$Y$1000,D$1)</f>
        <v>1057</v>
      </c>
      <c r="E14">
        <f>SUMIFS('2012 President'!$J$2:$J$1000,'2012 President'!$X$2:$X$1000,$A14,'2012 President'!$Y$2:$Y$1000,E$1)</f>
        <v>2648</v>
      </c>
      <c r="F14">
        <f>SUMIFS('2012 President'!$K$2:$K$1000,'2012 President'!$X$2:$X$1000,$A14,'2012 President'!$Y$2:$Y$1000,F$1)</f>
        <v>16</v>
      </c>
      <c r="G14">
        <f>SUMIFS('2012 President'!$L$2:$L$1000,'2012 President'!$X$2:$X$1000,$A14,'2012 President'!$Y$2:$Y$1000,G$1)</f>
        <v>42</v>
      </c>
      <c r="H14">
        <f t="shared" si="1"/>
        <v>0.2717922345075855</v>
      </c>
      <c r="I14">
        <f t="shared" si="2"/>
        <v>0.68089483157624064</v>
      </c>
      <c r="J14">
        <f t="shared" si="3"/>
        <v>4.1141681666238107E-3</v>
      </c>
      <c r="K14">
        <f t="shared" si="4"/>
        <v>3.2399074312162511E-2</v>
      </c>
      <c r="L14">
        <f t="shared" si="5"/>
        <v>1.0799691437387503E-2</v>
      </c>
      <c r="R14">
        <f>SUMIFS('2012 President'!$G$2:$G$1000,'2012 President'!$X$2:$X$1000,$A14,'2012 President'!$Y$2:$Y$1000,R$1)</f>
        <v>1928</v>
      </c>
      <c r="S14">
        <f>SUMIFS('2012 President'!$H$2:$H$1000,'2012 President'!$X$2:$X$1000,$A14,'2012 President'!$Y$2:$Y$1000,S$1)</f>
        <v>32</v>
      </c>
      <c r="T14">
        <f>SUMIFS('2012 President'!$I$2:$I$1000,'2012 President'!$X$2:$X$1000,$A14,'2012 President'!$Y$2:$Y$1000,T$1)</f>
        <v>603</v>
      </c>
      <c r="U14">
        <f>SUMIFS('2012 President'!$J$2:$J$1000,'2012 President'!$X$2:$X$1000,$A14,'2012 President'!$Y$2:$Y$1000,U$1)</f>
        <v>1260</v>
      </c>
      <c r="V14">
        <f>SUMIFS('2012 President'!$K$2:$K$1000,'2012 President'!$X$2:$X$1000,$A14,'2012 President'!$Y$2:$Y$1000,V$1)</f>
        <v>9</v>
      </c>
      <c r="W14">
        <f>SUMIFS('2012 President'!$L$2:$L$1000,'2012 President'!$X$2:$X$1000,$A14,'2012 President'!$Y$2:$Y$1000,W$1)</f>
        <v>24</v>
      </c>
      <c r="Z14">
        <f>SUMIFS('2012 President'!$G$2:$G$1000,'2012 President'!$X$2:$X$1000,$A14,'2012 President'!$Y$2:$Y$1000,Z$1)</f>
        <v>533</v>
      </c>
      <c r="AA14">
        <f>SUMIFS('2012 President'!$H$2:$H$1000,'2012 President'!$X$2:$X$1000,$A14,'2012 President'!$Y$2:$Y$1000,AA$1)</f>
        <v>17</v>
      </c>
      <c r="AB14">
        <f>SUMIFS('2012 President'!$I$2:$I$1000,'2012 President'!$X$2:$X$1000,$A14,'2012 President'!$Y$2:$Y$1000,AB$1)</f>
        <v>191</v>
      </c>
      <c r="AC14">
        <f>SUMIFS('2012 President'!$J$2:$J$1000,'2012 President'!$X$2:$X$1000,$A14,'2012 President'!$Y$2:$Y$1000,AC$1)</f>
        <v>314</v>
      </c>
      <c r="AD14">
        <f>SUMIFS('2012 President'!$K$2:$K$1000,'2012 President'!$X$2:$X$1000,$A14,'2012 President'!$Y$2:$Y$1000,AD$1)</f>
        <v>4</v>
      </c>
      <c r="AE14">
        <f>SUMIFS('2012 President'!$L$2:$L$1000,'2012 President'!$X$2:$X$1000,$A14,'2012 President'!$Y$2:$Y$1000,AE$1)</f>
        <v>7</v>
      </c>
      <c r="AH14">
        <f>SUMIFS('2012 President'!$G$2:$G$1000,'2012 President'!$X$2:$X$1000,$A14,'2012 President'!$Y$2:$Y$1000,AH$1)</f>
        <v>132</v>
      </c>
      <c r="AI14">
        <f>SUMIFS('2012 President'!$H$2:$H$1000,'2012 President'!$X$2:$X$1000,$A14,'2012 President'!$Y$2:$Y$1000,AI$1)</f>
        <v>1</v>
      </c>
      <c r="AJ14">
        <f>SUMIFS('2012 President'!$I$2:$I$1000,'2012 President'!$X$2:$X$1000,$A14,'2012 President'!$Y$2:$Y$1000,AJ$1)</f>
        <v>50</v>
      </c>
      <c r="AK14">
        <f>SUMIFS('2012 President'!$J$2:$J$1000,'2012 President'!$X$2:$X$1000,$A14,'2012 President'!$Y$2:$Y$1000,AK$1)</f>
        <v>78</v>
      </c>
      <c r="AL14">
        <f>SUMIFS('2012 President'!$K$2:$K$1000,'2012 President'!$X$2:$X$1000,$A14,'2012 President'!$Y$2:$Y$1000,AL$1)</f>
        <v>1</v>
      </c>
      <c r="AM14">
        <f>SUMIFS('2012 President'!$L$2:$L$1000,'2012 President'!$X$2:$X$1000,$A14,'2012 President'!$Y$2:$Y$1000,AM$1)</f>
        <v>2</v>
      </c>
      <c r="AP14">
        <f t="shared" si="6"/>
        <v>6482</v>
      </c>
      <c r="AQ14">
        <f t="shared" si="7"/>
        <v>176</v>
      </c>
      <c r="AR14">
        <f t="shared" si="8"/>
        <v>1901</v>
      </c>
      <c r="AS14">
        <f t="shared" si="9"/>
        <v>4300</v>
      </c>
      <c r="AT14">
        <f t="shared" si="10"/>
        <v>30</v>
      </c>
      <c r="AU14">
        <f t="shared" si="11"/>
        <v>75</v>
      </c>
      <c r="AX14">
        <f t="shared" si="12"/>
        <v>0.59996914532551682</v>
      </c>
      <c r="AY14">
        <f t="shared" si="13"/>
        <v>0.29743906201789572</v>
      </c>
      <c r="AZ14">
        <f t="shared" si="14"/>
        <v>8.2227707497685903E-2</v>
      </c>
      <c r="BA14">
        <f t="shared" si="15"/>
        <v>2.0364085158901573E-2</v>
      </c>
      <c r="BB14">
        <f t="shared" si="16"/>
        <v>0.68089483157624064</v>
      </c>
      <c r="BC14">
        <f t="shared" si="17"/>
        <v>0.65352697095435686</v>
      </c>
      <c r="BD14">
        <f t="shared" si="18"/>
        <v>0.58911819887429639</v>
      </c>
      <c r="BE14">
        <f t="shared" si="19"/>
        <v>0.59090909090909094</v>
      </c>
      <c r="BF14">
        <f t="shared" si="20"/>
        <v>0.66337550138846035</v>
      </c>
      <c r="BG14">
        <f t="shared" si="21"/>
        <v>0.2717922345075855</v>
      </c>
      <c r="BH14">
        <f t="shared" si="22"/>
        <v>0.31275933609958506</v>
      </c>
      <c r="BI14">
        <f t="shared" si="23"/>
        <v>0.35834896810506567</v>
      </c>
      <c r="BJ14">
        <f t="shared" si="24"/>
        <v>0.37878787878787878</v>
      </c>
      <c r="BK14">
        <f t="shared" si="25"/>
        <v>0.29327368096266582</v>
      </c>
      <c r="BL14">
        <f t="shared" si="26"/>
        <v>0.68089483157624064</v>
      </c>
      <c r="BM14">
        <f t="shared" si="27"/>
        <v>0.65352697095435686</v>
      </c>
      <c r="BN14">
        <f t="shared" si="28"/>
        <v>0.58911819887429639</v>
      </c>
      <c r="BO14">
        <f t="shared" si="29"/>
        <v>0.59090909090909094</v>
      </c>
      <c r="BP14">
        <f t="shared" si="30"/>
        <v>0.66337550138846035</v>
      </c>
    </row>
    <row r="15" spans="1:68" x14ac:dyDescent="0.3">
      <c r="A15">
        <f t="shared" si="31"/>
        <v>13</v>
      </c>
      <c r="B15">
        <f>SUMIFS('2012 President'!$G$2:$G$1000,'2012 President'!$X$2:$X$1000,$A15,'2012 President'!$Y$2:$Y$1000,B$1)</f>
        <v>3169</v>
      </c>
      <c r="C15">
        <f>SUMIFS('2012 President'!$H$2:$H$1000,'2012 President'!$X$2:$X$1000,$A15,'2012 President'!$Y$2:$Y$1000,C$1)</f>
        <v>91</v>
      </c>
      <c r="D15">
        <f>SUMIFS('2012 President'!$I$2:$I$1000,'2012 President'!$X$2:$X$1000,$A15,'2012 President'!$Y$2:$Y$1000,D$1)</f>
        <v>1383</v>
      </c>
      <c r="E15">
        <f>SUMIFS('2012 President'!$J$2:$J$1000,'2012 President'!$X$2:$X$1000,$A15,'2012 President'!$Y$2:$Y$1000,E$1)</f>
        <v>1657</v>
      </c>
      <c r="F15">
        <f>SUMIFS('2012 President'!$K$2:$K$1000,'2012 President'!$X$2:$X$1000,$A15,'2012 President'!$Y$2:$Y$1000,F$1)</f>
        <v>12</v>
      </c>
      <c r="G15">
        <f>SUMIFS('2012 President'!$L$2:$L$1000,'2012 President'!$X$2:$X$1000,$A15,'2012 President'!$Y$2:$Y$1000,G$1)</f>
        <v>26</v>
      </c>
      <c r="H15">
        <f t="shared" si="1"/>
        <v>0.43641527295676869</v>
      </c>
      <c r="I15">
        <f t="shared" si="2"/>
        <v>0.52287787945724207</v>
      </c>
      <c r="J15">
        <f t="shared" si="3"/>
        <v>3.7866834963710952E-3</v>
      </c>
      <c r="K15">
        <f t="shared" si="4"/>
        <v>2.8715683180814137E-2</v>
      </c>
      <c r="L15">
        <f t="shared" si="5"/>
        <v>8.2044809088040391E-3</v>
      </c>
      <c r="R15">
        <f>SUMIFS('2012 President'!$G$2:$G$1000,'2012 President'!$X$2:$X$1000,$A15,'2012 President'!$Y$2:$Y$1000,R$1)</f>
        <v>1729</v>
      </c>
      <c r="S15">
        <f>SUMIFS('2012 President'!$H$2:$H$1000,'2012 President'!$X$2:$X$1000,$A15,'2012 President'!$Y$2:$Y$1000,S$1)</f>
        <v>35</v>
      </c>
      <c r="T15">
        <f>SUMIFS('2012 President'!$I$2:$I$1000,'2012 President'!$X$2:$X$1000,$A15,'2012 President'!$Y$2:$Y$1000,T$1)</f>
        <v>611</v>
      </c>
      <c r="U15">
        <f>SUMIFS('2012 President'!$J$2:$J$1000,'2012 President'!$X$2:$X$1000,$A15,'2012 President'!$Y$2:$Y$1000,U$1)</f>
        <v>1069</v>
      </c>
      <c r="V15">
        <f>SUMIFS('2012 President'!$K$2:$K$1000,'2012 President'!$X$2:$X$1000,$A15,'2012 President'!$Y$2:$Y$1000,V$1)</f>
        <v>5</v>
      </c>
      <c r="W15">
        <f>SUMIFS('2012 President'!$L$2:$L$1000,'2012 President'!$X$2:$X$1000,$A15,'2012 President'!$Y$2:$Y$1000,W$1)</f>
        <v>9</v>
      </c>
      <c r="Z15">
        <f>SUMIFS('2012 President'!$G$2:$G$1000,'2012 President'!$X$2:$X$1000,$A15,'2012 President'!$Y$2:$Y$1000,Z$1)</f>
        <v>506</v>
      </c>
      <c r="AA15">
        <f>SUMIFS('2012 President'!$H$2:$H$1000,'2012 President'!$X$2:$X$1000,$A15,'2012 President'!$Y$2:$Y$1000,AA$1)</f>
        <v>10</v>
      </c>
      <c r="AB15">
        <f>SUMIFS('2012 President'!$I$2:$I$1000,'2012 President'!$X$2:$X$1000,$A15,'2012 President'!$Y$2:$Y$1000,AB$1)</f>
        <v>253</v>
      </c>
      <c r="AC15">
        <f>SUMIFS('2012 President'!$J$2:$J$1000,'2012 President'!$X$2:$X$1000,$A15,'2012 President'!$Y$2:$Y$1000,AC$1)</f>
        <v>232</v>
      </c>
      <c r="AD15">
        <f>SUMIFS('2012 President'!$K$2:$K$1000,'2012 President'!$X$2:$X$1000,$A15,'2012 President'!$Y$2:$Y$1000,AD$1)</f>
        <v>8</v>
      </c>
      <c r="AE15">
        <f>SUMIFS('2012 President'!$L$2:$L$1000,'2012 President'!$X$2:$X$1000,$A15,'2012 President'!$Y$2:$Y$1000,AE$1)</f>
        <v>3</v>
      </c>
      <c r="AH15">
        <f>SUMIFS('2012 President'!$G$2:$G$1000,'2012 President'!$X$2:$X$1000,$A15,'2012 President'!$Y$2:$Y$1000,AH$1)</f>
        <v>303</v>
      </c>
      <c r="AI15">
        <f>SUMIFS('2012 President'!$H$2:$H$1000,'2012 President'!$X$2:$X$1000,$A15,'2012 President'!$Y$2:$Y$1000,AI$1)</f>
        <v>2</v>
      </c>
      <c r="AJ15">
        <f>SUMIFS('2012 President'!$I$2:$I$1000,'2012 President'!$X$2:$X$1000,$A15,'2012 President'!$Y$2:$Y$1000,AJ$1)</f>
        <v>178</v>
      </c>
      <c r="AK15">
        <f>SUMIFS('2012 President'!$J$2:$J$1000,'2012 President'!$X$2:$X$1000,$A15,'2012 President'!$Y$2:$Y$1000,AK$1)</f>
        <v>120</v>
      </c>
      <c r="AL15">
        <f>SUMIFS('2012 President'!$K$2:$K$1000,'2012 President'!$X$2:$X$1000,$A15,'2012 President'!$Y$2:$Y$1000,AL$1)</f>
        <v>1</v>
      </c>
      <c r="AM15">
        <f>SUMIFS('2012 President'!$L$2:$L$1000,'2012 President'!$X$2:$X$1000,$A15,'2012 President'!$Y$2:$Y$1000,AM$1)</f>
        <v>2</v>
      </c>
      <c r="AP15">
        <f t="shared" si="6"/>
        <v>5707</v>
      </c>
      <c r="AQ15">
        <f t="shared" si="7"/>
        <v>138</v>
      </c>
      <c r="AR15">
        <f t="shared" si="8"/>
        <v>2425</v>
      </c>
      <c r="AS15">
        <f t="shared" si="9"/>
        <v>3078</v>
      </c>
      <c r="AT15">
        <f t="shared" si="10"/>
        <v>26</v>
      </c>
      <c r="AU15">
        <f t="shared" si="11"/>
        <v>40</v>
      </c>
      <c r="AX15">
        <f t="shared" si="12"/>
        <v>0.55528298580690383</v>
      </c>
      <c r="AY15">
        <f t="shared" si="13"/>
        <v>0.30296127562642367</v>
      </c>
      <c r="AZ15">
        <f t="shared" si="14"/>
        <v>8.8663045382863154E-2</v>
      </c>
      <c r="BA15">
        <f t="shared" si="15"/>
        <v>5.309269318380936E-2</v>
      </c>
      <c r="BB15">
        <f t="shared" si="16"/>
        <v>0.52287787945724207</v>
      </c>
      <c r="BC15">
        <f t="shared" si="17"/>
        <v>0.61827646038172357</v>
      </c>
      <c r="BD15">
        <f t="shared" si="18"/>
        <v>0.45849802371541504</v>
      </c>
      <c r="BE15">
        <f t="shared" si="19"/>
        <v>0.39603960396039606</v>
      </c>
      <c r="BF15">
        <f t="shared" si="20"/>
        <v>0.53933765551077628</v>
      </c>
      <c r="BG15">
        <f t="shared" si="21"/>
        <v>0.43641527295676869</v>
      </c>
      <c r="BH15">
        <f t="shared" si="22"/>
        <v>0.35338345864661652</v>
      </c>
      <c r="BI15">
        <f t="shared" si="23"/>
        <v>0.5</v>
      </c>
      <c r="BJ15">
        <f t="shared" si="24"/>
        <v>0.58745874587458746</v>
      </c>
      <c r="BK15">
        <f t="shared" si="25"/>
        <v>0.42491676888032243</v>
      </c>
      <c r="BL15">
        <f t="shared" si="26"/>
        <v>0.52287787945724207</v>
      </c>
      <c r="BM15">
        <f t="shared" si="27"/>
        <v>0.61827646038172357</v>
      </c>
      <c r="BN15">
        <f t="shared" si="28"/>
        <v>2.5</v>
      </c>
      <c r="BO15">
        <f t="shared" si="29"/>
        <v>2.5874587458745877</v>
      </c>
      <c r="BP15">
        <f t="shared" si="30"/>
        <v>0.53933765551077628</v>
      </c>
    </row>
    <row r="16" spans="1:68" x14ac:dyDescent="0.3">
      <c r="A16">
        <f t="shared" si="31"/>
        <v>14</v>
      </c>
      <c r="B16">
        <f>SUMIFS('2012 President'!$G$2:$G$1000,'2012 President'!$X$2:$X$1000,$A16,'2012 President'!$Y$2:$Y$1000,B$1)</f>
        <v>4901</v>
      </c>
      <c r="C16">
        <f>SUMIFS('2012 President'!$H$2:$H$1000,'2012 President'!$X$2:$X$1000,$A16,'2012 President'!$Y$2:$Y$1000,C$1)</f>
        <v>112</v>
      </c>
      <c r="D16">
        <f>SUMIFS('2012 President'!$I$2:$I$1000,'2012 President'!$X$2:$X$1000,$A16,'2012 President'!$Y$2:$Y$1000,D$1)</f>
        <v>2281</v>
      </c>
      <c r="E16">
        <f>SUMIFS('2012 President'!$J$2:$J$1000,'2012 President'!$X$2:$X$1000,$A16,'2012 President'!$Y$2:$Y$1000,E$1)</f>
        <v>2422</v>
      </c>
      <c r="F16">
        <f>SUMIFS('2012 President'!$K$2:$K$1000,'2012 President'!$X$2:$X$1000,$A16,'2012 President'!$Y$2:$Y$1000,F$1)</f>
        <v>45</v>
      </c>
      <c r="G16">
        <f>SUMIFS('2012 President'!$L$2:$L$1000,'2012 President'!$X$2:$X$1000,$A16,'2012 President'!$Y$2:$Y$1000,G$1)</f>
        <v>41</v>
      </c>
      <c r="H16">
        <f t="shared" si="1"/>
        <v>0.46541522138339114</v>
      </c>
      <c r="I16">
        <f t="shared" si="2"/>
        <v>0.49418486023260561</v>
      </c>
      <c r="J16">
        <f t="shared" si="3"/>
        <v>9.181799632728015E-3</v>
      </c>
      <c r="K16">
        <f t="shared" si="4"/>
        <v>2.2852479085900837E-2</v>
      </c>
      <c r="L16">
        <f t="shared" si="5"/>
        <v>8.3656396653744129E-3</v>
      </c>
      <c r="R16">
        <f>SUMIFS('2012 President'!$G$2:$G$1000,'2012 President'!$X$2:$X$1000,$A16,'2012 President'!$Y$2:$Y$1000,R$1)</f>
        <v>1271</v>
      </c>
      <c r="S16">
        <f>SUMIFS('2012 President'!$H$2:$H$1000,'2012 President'!$X$2:$X$1000,$A16,'2012 President'!$Y$2:$Y$1000,S$1)</f>
        <v>30</v>
      </c>
      <c r="T16">
        <f>SUMIFS('2012 President'!$I$2:$I$1000,'2012 President'!$X$2:$X$1000,$A16,'2012 President'!$Y$2:$Y$1000,T$1)</f>
        <v>573</v>
      </c>
      <c r="U16">
        <f>SUMIFS('2012 President'!$J$2:$J$1000,'2012 President'!$X$2:$X$1000,$A16,'2012 President'!$Y$2:$Y$1000,U$1)</f>
        <v>652</v>
      </c>
      <c r="V16">
        <f>SUMIFS('2012 President'!$K$2:$K$1000,'2012 President'!$X$2:$X$1000,$A16,'2012 President'!$Y$2:$Y$1000,V$1)</f>
        <v>10</v>
      </c>
      <c r="W16">
        <f>SUMIFS('2012 President'!$L$2:$L$1000,'2012 President'!$X$2:$X$1000,$A16,'2012 President'!$Y$2:$Y$1000,W$1)</f>
        <v>6</v>
      </c>
      <c r="Z16">
        <f>SUMIFS('2012 President'!$G$2:$G$1000,'2012 President'!$X$2:$X$1000,$A16,'2012 President'!$Y$2:$Y$1000,Z$1)</f>
        <v>414</v>
      </c>
      <c r="AA16">
        <f>SUMIFS('2012 President'!$H$2:$H$1000,'2012 President'!$X$2:$X$1000,$A16,'2012 President'!$Y$2:$Y$1000,AA$1)</f>
        <v>7</v>
      </c>
      <c r="AB16">
        <f>SUMIFS('2012 President'!$I$2:$I$1000,'2012 President'!$X$2:$X$1000,$A16,'2012 President'!$Y$2:$Y$1000,AB$1)</f>
        <v>199</v>
      </c>
      <c r="AC16">
        <f>SUMIFS('2012 President'!$J$2:$J$1000,'2012 President'!$X$2:$X$1000,$A16,'2012 President'!$Y$2:$Y$1000,AC$1)</f>
        <v>197</v>
      </c>
      <c r="AD16">
        <f>SUMIFS('2012 President'!$K$2:$K$1000,'2012 President'!$X$2:$X$1000,$A16,'2012 President'!$Y$2:$Y$1000,AD$1)</f>
        <v>4</v>
      </c>
      <c r="AE16">
        <f>SUMIFS('2012 President'!$L$2:$L$1000,'2012 President'!$X$2:$X$1000,$A16,'2012 President'!$Y$2:$Y$1000,AE$1)</f>
        <v>7</v>
      </c>
      <c r="AH16">
        <f>SUMIFS('2012 President'!$G$2:$G$1000,'2012 President'!$X$2:$X$1000,$A16,'2012 President'!$Y$2:$Y$1000,AH$1)</f>
        <v>482</v>
      </c>
      <c r="AI16">
        <f>SUMIFS('2012 President'!$H$2:$H$1000,'2012 President'!$X$2:$X$1000,$A16,'2012 President'!$Y$2:$Y$1000,AI$1)</f>
        <v>5</v>
      </c>
      <c r="AJ16">
        <f>SUMIFS('2012 President'!$I$2:$I$1000,'2012 President'!$X$2:$X$1000,$A16,'2012 President'!$Y$2:$Y$1000,AJ$1)</f>
        <v>287</v>
      </c>
      <c r="AK16">
        <f>SUMIFS('2012 President'!$J$2:$J$1000,'2012 President'!$X$2:$X$1000,$A16,'2012 President'!$Y$2:$Y$1000,AK$1)</f>
        <v>182</v>
      </c>
      <c r="AL16">
        <f>SUMIFS('2012 President'!$K$2:$K$1000,'2012 President'!$X$2:$X$1000,$A16,'2012 President'!$Y$2:$Y$1000,AL$1)</f>
        <v>4</v>
      </c>
      <c r="AM16">
        <f>SUMIFS('2012 President'!$L$2:$L$1000,'2012 President'!$X$2:$X$1000,$A16,'2012 President'!$Y$2:$Y$1000,AM$1)</f>
        <v>4</v>
      </c>
      <c r="AP16">
        <f t="shared" si="6"/>
        <v>7068</v>
      </c>
      <c r="AQ16">
        <f t="shared" si="7"/>
        <v>154</v>
      </c>
      <c r="AR16">
        <f t="shared" si="8"/>
        <v>3340</v>
      </c>
      <c r="AS16">
        <f t="shared" si="9"/>
        <v>3453</v>
      </c>
      <c r="AT16">
        <f t="shared" si="10"/>
        <v>63</v>
      </c>
      <c r="AU16">
        <f t="shared" si="11"/>
        <v>58</v>
      </c>
      <c r="AX16">
        <f t="shared" si="12"/>
        <v>0.69340690435766839</v>
      </c>
      <c r="AY16">
        <f t="shared" si="13"/>
        <v>0.17982456140350878</v>
      </c>
      <c r="AZ16">
        <f t="shared" si="14"/>
        <v>5.857385398981324E-2</v>
      </c>
      <c r="BA16">
        <f t="shared" si="15"/>
        <v>6.8194680249009626E-2</v>
      </c>
      <c r="BB16">
        <f t="shared" si="16"/>
        <v>0.49418486023260561</v>
      </c>
      <c r="BC16">
        <f t="shared" si="17"/>
        <v>0.51298190401258847</v>
      </c>
      <c r="BD16">
        <f t="shared" si="18"/>
        <v>0.47584541062801933</v>
      </c>
      <c r="BE16">
        <f t="shared" si="19"/>
        <v>0.37759336099585061</v>
      </c>
      <c r="BF16">
        <f t="shared" si="20"/>
        <v>0.48853989813242782</v>
      </c>
      <c r="BG16">
        <f t="shared" si="21"/>
        <v>0.46541522138339114</v>
      </c>
      <c r="BH16">
        <f t="shared" si="22"/>
        <v>0.45082612116443743</v>
      </c>
      <c r="BI16">
        <f t="shared" si="23"/>
        <v>0.48067632850241548</v>
      </c>
      <c r="BJ16">
        <f t="shared" si="24"/>
        <v>0.5954356846473029</v>
      </c>
      <c r="BK16">
        <f t="shared" si="25"/>
        <v>0.47255234861346918</v>
      </c>
      <c r="BL16">
        <f t="shared" si="26"/>
        <v>0.49418486023260561</v>
      </c>
      <c r="BM16">
        <f t="shared" si="27"/>
        <v>0.51298190401258847</v>
      </c>
      <c r="BN16">
        <f t="shared" si="28"/>
        <v>2.4806763285024154</v>
      </c>
      <c r="BO16">
        <f t="shared" si="29"/>
        <v>2.595435684647303</v>
      </c>
      <c r="BP16">
        <f t="shared" si="30"/>
        <v>0.48853989813242782</v>
      </c>
    </row>
    <row r="17" spans="1:68" x14ac:dyDescent="0.3">
      <c r="A17">
        <f t="shared" si="31"/>
        <v>15</v>
      </c>
      <c r="B17">
        <f>SUMIFS('2012 President'!$G$2:$G$1000,'2012 President'!$X$2:$X$1000,$A17,'2012 President'!$Y$2:$Y$1000,B$1)</f>
        <v>4098</v>
      </c>
      <c r="C17">
        <f>SUMIFS('2012 President'!$H$2:$H$1000,'2012 President'!$X$2:$X$1000,$A17,'2012 President'!$Y$2:$Y$1000,C$1)</f>
        <v>119</v>
      </c>
      <c r="D17">
        <f>SUMIFS('2012 President'!$I$2:$I$1000,'2012 President'!$X$2:$X$1000,$A17,'2012 President'!$Y$2:$Y$1000,D$1)</f>
        <v>2024</v>
      </c>
      <c r="E17">
        <f>SUMIFS('2012 President'!$J$2:$J$1000,'2012 President'!$X$2:$X$1000,$A17,'2012 President'!$Y$2:$Y$1000,E$1)</f>
        <v>1892</v>
      </c>
      <c r="F17">
        <f>SUMIFS('2012 President'!$K$2:$K$1000,'2012 President'!$X$2:$X$1000,$A17,'2012 President'!$Y$2:$Y$1000,F$1)</f>
        <v>28</v>
      </c>
      <c r="G17">
        <f>SUMIFS('2012 President'!$L$2:$L$1000,'2012 President'!$X$2:$X$1000,$A17,'2012 President'!$Y$2:$Y$1000,G$1)</f>
        <v>35</v>
      </c>
      <c r="H17">
        <f t="shared" si="1"/>
        <v>0.49389946315275746</v>
      </c>
      <c r="I17">
        <f t="shared" si="2"/>
        <v>0.46168862859931675</v>
      </c>
      <c r="J17">
        <f t="shared" si="3"/>
        <v>6.8326012689116644E-3</v>
      </c>
      <c r="K17">
        <f t="shared" si="4"/>
        <v>2.9038555392874574E-2</v>
      </c>
      <c r="L17">
        <f t="shared" si="5"/>
        <v>8.5407515861395805E-3</v>
      </c>
      <c r="R17">
        <f>SUMIFS('2012 President'!$G$2:$G$1000,'2012 President'!$X$2:$X$1000,$A17,'2012 President'!$Y$2:$Y$1000,R$1)</f>
        <v>1251</v>
      </c>
      <c r="S17">
        <f>SUMIFS('2012 President'!$H$2:$H$1000,'2012 President'!$X$2:$X$1000,$A17,'2012 President'!$Y$2:$Y$1000,S$1)</f>
        <v>47</v>
      </c>
      <c r="T17">
        <f>SUMIFS('2012 President'!$I$2:$I$1000,'2012 President'!$X$2:$X$1000,$A17,'2012 President'!$Y$2:$Y$1000,T$1)</f>
        <v>639</v>
      </c>
      <c r="U17">
        <f>SUMIFS('2012 President'!$J$2:$J$1000,'2012 President'!$X$2:$X$1000,$A17,'2012 President'!$Y$2:$Y$1000,U$1)</f>
        <v>545</v>
      </c>
      <c r="V17">
        <f>SUMIFS('2012 President'!$K$2:$K$1000,'2012 President'!$X$2:$X$1000,$A17,'2012 President'!$Y$2:$Y$1000,V$1)</f>
        <v>10</v>
      </c>
      <c r="W17">
        <f>SUMIFS('2012 President'!$L$2:$L$1000,'2012 President'!$X$2:$X$1000,$A17,'2012 President'!$Y$2:$Y$1000,W$1)</f>
        <v>10</v>
      </c>
      <c r="Z17">
        <f>SUMIFS('2012 President'!$G$2:$G$1000,'2012 President'!$X$2:$X$1000,$A17,'2012 President'!$Y$2:$Y$1000,Z$1)</f>
        <v>577</v>
      </c>
      <c r="AA17">
        <f>SUMIFS('2012 President'!$H$2:$H$1000,'2012 President'!$X$2:$X$1000,$A17,'2012 President'!$Y$2:$Y$1000,AA$1)</f>
        <v>18</v>
      </c>
      <c r="AB17">
        <f>SUMIFS('2012 President'!$I$2:$I$1000,'2012 President'!$X$2:$X$1000,$A17,'2012 President'!$Y$2:$Y$1000,AB$1)</f>
        <v>304</v>
      </c>
      <c r="AC17">
        <f>SUMIFS('2012 President'!$J$2:$J$1000,'2012 President'!$X$2:$X$1000,$A17,'2012 President'!$Y$2:$Y$1000,AC$1)</f>
        <v>241</v>
      </c>
      <c r="AD17">
        <f>SUMIFS('2012 President'!$K$2:$K$1000,'2012 President'!$X$2:$X$1000,$A17,'2012 President'!$Y$2:$Y$1000,AD$1)</f>
        <v>9</v>
      </c>
      <c r="AE17">
        <f>SUMIFS('2012 President'!$L$2:$L$1000,'2012 President'!$X$2:$X$1000,$A17,'2012 President'!$Y$2:$Y$1000,AE$1)</f>
        <v>5</v>
      </c>
      <c r="AH17">
        <f>SUMIFS('2012 President'!$G$2:$G$1000,'2012 President'!$X$2:$X$1000,$A17,'2012 President'!$Y$2:$Y$1000,AH$1)</f>
        <v>525</v>
      </c>
      <c r="AI17">
        <f>SUMIFS('2012 President'!$H$2:$H$1000,'2012 President'!$X$2:$X$1000,$A17,'2012 President'!$Y$2:$Y$1000,AI$1)</f>
        <v>6</v>
      </c>
      <c r="AJ17">
        <f>SUMIFS('2012 President'!$I$2:$I$1000,'2012 President'!$X$2:$X$1000,$A17,'2012 President'!$Y$2:$Y$1000,AJ$1)</f>
        <v>316</v>
      </c>
      <c r="AK17">
        <f>SUMIFS('2012 President'!$J$2:$J$1000,'2012 President'!$X$2:$X$1000,$A17,'2012 President'!$Y$2:$Y$1000,AK$1)</f>
        <v>197</v>
      </c>
      <c r="AL17">
        <f>SUMIFS('2012 President'!$K$2:$K$1000,'2012 President'!$X$2:$X$1000,$A17,'2012 President'!$Y$2:$Y$1000,AL$1)</f>
        <v>3</v>
      </c>
      <c r="AM17">
        <f>SUMIFS('2012 President'!$L$2:$L$1000,'2012 President'!$X$2:$X$1000,$A17,'2012 President'!$Y$2:$Y$1000,AM$1)</f>
        <v>3</v>
      </c>
      <c r="AP17">
        <f t="shared" si="6"/>
        <v>6451</v>
      </c>
      <c r="AQ17">
        <f t="shared" si="7"/>
        <v>190</v>
      </c>
      <c r="AR17">
        <f t="shared" si="8"/>
        <v>3283</v>
      </c>
      <c r="AS17">
        <f t="shared" si="9"/>
        <v>2875</v>
      </c>
      <c r="AT17">
        <f t="shared" si="10"/>
        <v>50</v>
      </c>
      <c r="AU17">
        <f t="shared" si="11"/>
        <v>53</v>
      </c>
      <c r="AX17">
        <f t="shared" si="12"/>
        <v>0.63525034878313436</v>
      </c>
      <c r="AY17">
        <f t="shared" si="13"/>
        <v>0.19392342272515889</v>
      </c>
      <c r="AZ17">
        <f t="shared" si="14"/>
        <v>8.9443497132227559E-2</v>
      </c>
      <c r="BA17">
        <f t="shared" si="15"/>
        <v>8.1382731359479155E-2</v>
      </c>
      <c r="BB17">
        <f t="shared" si="16"/>
        <v>0.46168862859931675</v>
      </c>
      <c r="BC17">
        <f t="shared" si="17"/>
        <v>0.43565147881694644</v>
      </c>
      <c r="BD17">
        <f t="shared" si="18"/>
        <v>0.41767764298093585</v>
      </c>
      <c r="BE17">
        <f t="shared" si="19"/>
        <v>0.37523809523809526</v>
      </c>
      <c r="BF17">
        <f t="shared" si="20"/>
        <v>0.44566733839714773</v>
      </c>
      <c r="BG17">
        <f t="shared" si="21"/>
        <v>0.49389946315275746</v>
      </c>
      <c r="BH17">
        <f t="shared" si="22"/>
        <v>0.51079136690647486</v>
      </c>
      <c r="BI17">
        <f t="shared" si="23"/>
        <v>0.52686308492201039</v>
      </c>
      <c r="BJ17">
        <f t="shared" si="24"/>
        <v>0.60190476190476194</v>
      </c>
      <c r="BK17">
        <f t="shared" si="25"/>
        <v>0.50891334676794298</v>
      </c>
      <c r="BL17">
        <f t="shared" si="26"/>
        <v>2.4938994631527573</v>
      </c>
      <c r="BM17">
        <f t="shared" si="27"/>
        <v>2.5107913669064748</v>
      </c>
      <c r="BN17">
        <f t="shared" si="28"/>
        <v>2.5268630849220104</v>
      </c>
      <c r="BO17">
        <f t="shared" si="29"/>
        <v>2.6019047619047617</v>
      </c>
      <c r="BP17">
        <f t="shared" si="30"/>
        <v>2.508913346767943</v>
      </c>
    </row>
    <row r="18" spans="1:68" x14ac:dyDescent="0.3">
      <c r="A18">
        <f t="shared" si="31"/>
        <v>16</v>
      </c>
      <c r="B18">
        <f>SUMIFS('2012 President'!$G$2:$G$1000,'2012 President'!$X$2:$X$1000,$A18,'2012 President'!$Y$2:$Y$1000,B$1)</f>
        <v>4464</v>
      </c>
      <c r="C18">
        <f>SUMIFS('2012 President'!$H$2:$H$1000,'2012 President'!$X$2:$X$1000,$A18,'2012 President'!$Y$2:$Y$1000,C$1)</f>
        <v>98</v>
      </c>
      <c r="D18">
        <f>SUMIFS('2012 President'!$I$2:$I$1000,'2012 President'!$X$2:$X$1000,$A18,'2012 President'!$Y$2:$Y$1000,D$1)</f>
        <v>2444</v>
      </c>
      <c r="E18">
        <f>SUMIFS('2012 President'!$J$2:$J$1000,'2012 President'!$X$2:$X$1000,$A18,'2012 President'!$Y$2:$Y$1000,E$1)</f>
        <v>1831</v>
      </c>
      <c r="F18">
        <f>SUMIFS('2012 President'!$K$2:$K$1000,'2012 President'!$X$2:$X$1000,$A18,'2012 President'!$Y$2:$Y$1000,F$1)</f>
        <v>54</v>
      </c>
      <c r="G18">
        <f>SUMIFS('2012 President'!$L$2:$L$1000,'2012 President'!$X$2:$X$1000,$A18,'2012 President'!$Y$2:$Y$1000,G$1)</f>
        <v>37</v>
      </c>
      <c r="H18">
        <f t="shared" si="1"/>
        <v>0.54749103942652333</v>
      </c>
      <c r="I18">
        <f t="shared" si="2"/>
        <v>0.41017025089605735</v>
      </c>
      <c r="J18">
        <f t="shared" si="3"/>
        <v>1.2096774193548387E-2</v>
      </c>
      <c r="K18">
        <f t="shared" si="4"/>
        <v>2.1953405017921146E-2</v>
      </c>
      <c r="L18">
        <f t="shared" si="5"/>
        <v>8.2885304659498209E-3</v>
      </c>
      <c r="R18">
        <f>SUMIFS('2012 President'!$G$2:$G$1000,'2012 President'!$X$2:$X$1000,$A18,'2012 President'!$Y$2:$Y$1000,R$1)</f>
        <v>1187</v>
      </c>
      <c r="S18">
        <f>SUMIFS('2012 President'!$H$2:$H$1000,'2012 President'!$X$2:$X$1000,$A18,'2012 President'!$Y$2:$Y$1000,S$1)</f>
        <v>20</v>
      </c>
      <c r="T18">
        <f>SUMIFS('2012 President'!$I$2:$I$1000,'2012 President'!$X$2:$X$1000,$A18,'2012 President'!$Y$2:$Y$1000,T$1)</f>
        <v>670</v>
      </c>
      <c r="U18">
        <f>SUMIFS('2012 President'!$J$2:$J$1000,'2012 President'!$X$2:$X$1000,$A18,'2012 President'!$Y$2:$Y$1000,U$1)</f>
        <v>472</v>
      </c>
      <c r="V18">
        <f>SUMIFS('2012 President'!$K$2:$K$1000,'2012 President'!$X$2:$X$1000,$A18,'2012 President'!$Y$2:$Y$1000,V$1)</f>
        <v>14</v>
      </c>
      <c r="W18">
        <f>SUMIFS('2012 President'!$L$2:$L$1000,'2012 President'!$X$2:$X$1000,$A18,'2012 President'!$Y$2:$Y$1000,W$1)</f>
        <v>11</v>
      </c>
      <c r="Z18">
        <f>SUMIFS('2012 President'!$G$2:$G$1000,'2012 President'!$X$2:$X$1000,$A18,'2012 President'!$Y$2:$Y$1000,Z$1)</f>
        <v>759</v>
      </c>
      <c r="AA18">
        <f>SUMIFS('2012 President'!$H$2:$H$1000,'2012 President'!$X$2:$X$1000,$A18,'2012 President'!$Y$2:$Y$1000,AA$1)</f>
        <v>25</v>
      </c>
      <c r="AB18">
        <f>SUMIFS('2012 President'!$I$2:$I$1000,'2012 President'!$X$2:$X$1000,$A18,'2012 President'!$Y$2:$Y$1000,AB$1)</f>
        <v>440</v>
      </c>
      <c r="AC18">
        <f>SUMIFS('2012 President'!$J$2:$J$1000,'2012 President'!$X$2:$X$1000,$A18,'2012 President'!$Y$2:$Y$1000,AC$1)</f>
        <v>281</v>
      </c>
      <c r="AD18">
        <f>SUMIFS('2012 President'!$K$2:$K$1000,'2012 President'!$X$2:$X$1000,$A18,'2012 President'!$Y$2:$Y$1000,AD$1)</f>
        <v>3</v>
      </c>
      <c r="AE18">
        <f>SUMIFS('2012 President'!$L$2:$L$1000,'2012 President'!$X$2:$X$1000,$A18,'2012 President'!$Y$2:$Y$1000,AE$1)</f>
        <v>10</v>
      </c>
      <c r="AH18">
        <f>SUMIFS('2012 President'!$G$2:$G$1000,'2012 President'!$X$2:$X$1000,$A18,'2012 President'!$Y$2:$Y$1000,AH$1)</f>
        <v>771</v>
      </c>
      <c r="AI18">
        <f>SUMIFS('2012 President'!$H$2:$H$1000,'2012 President'!$X$2:$X$1000,$A18,'2012 President'!$Y$2:$Y$1000,AI$1)</f>
        <v>12</v>
      </c>
      <c r="AJ18">
        <f>SUMIFS('2012 President'!$I$2:$I$1000,'2012 President'!$X$2:$X$1000,$A18,'2012 President'!$Y$2:$Y$1000,AJ$1)</f>
        <v>459</v>
      </c>
      <c r="AK18">
        <f>SUMIFS('2012 President'!$J$2:$J$1000,'2012 President'!$X$2:$X$1000,$A18,'2012 President'!$Y$2:$Y$1000,AK$1)</f>
        <v>292</v>
      </c>
      <c r="AL18">
        <f>SUMIFS('2012 President'!$K$2:$K$1000,'2012 President'!$X$2:$X$1000,$A18,'2012 President'!$Y$2:$Y$1000,AL$1)</f>
        <v>3</v>
      </c>
      <c r="AM18">
        <f>SUMIFS('2012 President'!$L$2:$L$1000,'2012 President'!$X$2:$X$1000,$A18,'2012 President'!$Y$2:$Y$1000,AM$1)</f>
        <v>5</v>
      </c>
      <c r="AP18">
        <f t="shared" si="6"/>
        <v>7181</v>
      </c>
      <c r="AQ18">
        <f t="shared" si="7"/>
        <v>155</v>
      </c>
      <c r="AR18">
        <f t="shared" si="8"/>
        <v>4013</v>
      </c>
      <c r="AS18">
        <f t="shared" si="9"/>
        <v>2876</v>
      </c>
      <c r="AT18">
        <f t="shared" si="10"/>
        <v>74</v>
      </c>
      <c r="AU18">
        <f t="shared" si="11"/>
        <v>63</v>
      </c>
      <c r="AX18">
        <f t="shared" si="12"/>
        <v>0.6216404400501323</v>
      </c>
      <c r="AY18">
        <f t="shared" si="13"/>
        <v>0.16529731235204009</v>
      </c>
      <c r="AZ18">
        <f t="shared" si="14"/>
        <v>0.10569558557303997</v>
      </c>
      <c r="BA18">
        <f t="shared" si="15"/>
        <v>0.10736666202478763</v>
      </c>
      <c r="BB18">
        <f t="shared" si="16"/>
        <v>0.41017025089605735</v>
      </c>
      <c r="BC18">
        <f t="shared" si="17"/>
        <v>0.39764111204717778</v>
      </c>
      <c r="BD18">
        <f t="shared" si="18"/>
        <v>0.3702239789196311</v>
      </c>
      <c r="BE18">
        <f t="shared" si="19"/>
        <v>0.37872892347600517</v>
      </c>
      <c r="BF18">
        <f t="shared" si="20"/>
        <v>0.40050132293552432</v>
      </c>
      <c r="BG18">
        <f t="shared" si="21"/>
        <v>0.54749103942652333</v>
      </c>
      <c r="BH18">
        <f t="shared" si="22"/>
        <v>0.56444818871103619</v>
      </c>
      <c r="BI18">
        <f t="shared" si="23"/>
        <v>0.57971014492753625</v>
      </c>
      <c r="BJ18">
        <f t="shared" si="24"/>
        <v>0.59533073929961089</v>
      </c>
      <c r="BK18">
        <f t="shared" si="25"/>
        <v>0.55883581673861582</v>
      </c>
      <c r="BL18">
        <f t="shared" si="26"/>
        <v>2.5474910394265233</v>
      </c>
      <c r="BM18">
        <f t="shared" si="27"/>
        <v>2.5644481887110362</v>
      </c>
      <c r="BN18">
        <f t="shared" si="28"/>
        <v>2.5797101449275361</v>
      </c>
      <c r="BO18">
        <f t="shared" si="29"/>
        <v>2.595330739299611</v>
      </c>
      <c r="BP18">
        <f t="shared" si="30"/>
        <v>2.5588358167386156</v>
      </c>
    </row>
    <row r="19" spans="1:68" x14ac:dyDescent="0.3">
      <c r="A19">
        <f t="shared" si="31"/>
        <v>17</v>
      </c>
      <c r="B19">
        <f>SUMIFS('2012 President'!$G$2:$G$1000,'2012 President'!$X$2:$X$1000,$A19,'2012 President'!$Y$2:$Y$1000,B$1)</f>
        <v>3374</v>
      </c>
      <c r="C19">
        <f>SUMIFS('2012 President'!$H$2:$H$1000,'2012 President'!$X$2:$X$1000,$A19,'2012 President'!$Y$2:$Y$1000,C$1)</f>
        <v>91</v>
      </c>
      <c r="D19">
        <f>SUMIFS('2012 President'!$I$2:$I$1000,'2012 President'!$X$2:$X$1000,$A19,'2012 President'!$Y$2:$Y$1000,D$1)</f>
        <v>2022</v>
      </c>
      <c r="E19">
        <f>SUMIFS('2012 President'!$J$2:$J$1000,'2012 President'!$X$2:$X$1000,$A19,'2012 President'!$Y$2:$Y$1000,E$1)</f>
        <v>1201</v>
      </c>
      <c r="F19">
        <f>SUMIFS('2012 President'!$K$2:$K$1000,'2012 President'!$X$2:$X$1000,$A19,'2012 President'!$Y$2:$Y$1000,F$1)</f>
        <v>25</v>
      </c>
      <c r="G19">
        <f>SUMIFS('2012 President'!$L$2:$L$1000,'2012 President'!$X$2:$X$1000,$A19,'2012 President'!$Y$2:$Y$1000,G$1)</f>
        <v>35</v>
      </c>
      <c r="H19">
        <f t="shared" si="1"/>
        <v>0.59928867812685238</v>
      </c>
      <c r="I19">
        <f t="shared" si="2"/>
        <v>0.35595732068761116</v>
      </c>
      <c r="J19">
        <f t="shared" si="3"/>
        <v>7.4096028452874923E-3</v>
      </c>
      <c r="K19">
        <f t="shared" si="4"/>
        <v>2.6970954356846474E-2</v>
      </c>
      <c r="L19">
        <f t="shared" si="5"/>
        <v>1.0373443983402489E-2</v>
      </c>
      <c r="R19">
        <f>SUMIFS('2012 President'!$G$2:$G$1000,'2012 President'!$X$2:$X$1000,$A19,'2012 President'!$Y$2:$Y$1000,R$1)</f>
        <v>599</v>
      </c>
      <c r="S19">
        <f>SUMIFS('2012 President'!$H$2:$H$1000,'2012 President'!$X$2:$X$1000,$A19,'2012 President'!$Y$2:$Y$1000,S$1)</f>
        <v>9</v>
      </c>
      <c r="T19">
        <f>SUMIFS('2012 President'!$I$2:$I$1000,'2012 President'!$X$2:$X$1000,$A19,'2012 President'!$Y$2:$Y$1000,T$1)</f>
        <v>366</v>
      </c>
      <c r="U19">
        <f>SUMIFS('2012 President'!$J$2:$J$1000,'2012 President'!$X$2:$X$1000,$A19,'2012 President'!$Y$2:$Y$1000,U$1)</f>
        <v>208</v>
      </c>
      <c r="V19">
        <f>SUMIFS('2012 President'!$K$2:$K$1000,'2012 President'!$X$2:$X$1000,$A19,'2012 President'!$Y$2:$Y$1000,V$1)</f>
        <v>10</v>
      </c>
      <c r="W19">
        <f>SUMIFS('2012 President'!$L$2:$L$1000,'2012 President'!$X$2:$X$1000,$A19,'2012 President'!$Y$2:$Y$1000,W$1)</f>
        <v>6</v>
      </c>
      <c r="Z19">
        <f>SUMIFS('2012 President'!$G$2:$G$1000,'2012 President'!$X$2:$X$1000,$A19,'2012 President'!$Y$2:$Y$1000,Z$1)</f>
        <v>375</v>
      </c>
      <c r="AA19">
        <f>SUMIFS('2012 President'!$H$2:$H$1000,'2012 President'!$X$2:$X$1000,$A19,'2012 President'!$Y$2:$Y$1000,AA$1)</f>
        <v>7</v>
      </c>
      <c r="AB19">
        <f>SUMIFS('2012 President'!$I$2:$I$1000,'2012 President'!$X$2:$X$1000,$A19,'2012 President'!$Y$2:$Y$1000,AB$1)</f>
        <v>286</v>
      </c>
      <c r="AC19">
        <f>SUMIFS('2012 President'!$J$2:$J$1000,'2012 President'!$X$2:$X$1000,$A19,'2012 President'!$Y$2:$Y$1000,AC$1)</f>
        <v>74</v>
      </c>
      <c r="AD19">
        <f>SUMIFS('2012 President'!$K$2:$K$1000,'2012 President'!$X$2:$X$1000,$A19,'2012 President'!$Y$2:$Y$1000,AD$1)</f>
        <v>1</v>
      </c>
      <c r="AE19">
        <f>SUMIFS('2012 President'!$L$2:$L$1000,'2012 President'!$X$2:$X$1000,$A19,'2012 President'!$Y$2:$Y$1000,AE$1)</f>
        <v>7</v>
      </c>
      <c r="AH19">
        <f>SUMIFS('2012 President'!$G$2:$G$1000,'2012 President'!$X$2:$X$1000,$A19,'2012 President'!$Y$2:$Y$1000,AH$1)</f>
        <v>241</v>
      </c>
      <c r="AI19">
        <f>SUMIFS('2012 President'!$H$2:$H$1000,'2012 President'!$X$2:$X$1000,$A19,'2012 President'!$Y$2:$Y$1000,AI$1)</f>
        <v>1</v>
      </c>
      <c r="AJ19">
        <f>SUMIFS('2012 President'!$I$2:$I$1000,'2012 President'!$X$2:$X$1000,$A19,'2012 President'!$Y$2:$Y$1000,AJ$1)</f>
        <v>179</v>
      </c>
      <c r="AK19">
        <f>SUMIFS('2012 President'!$J$2:$J$1000,'2012 President'!$X$2:$X$1000,$A19,'2012 President'!$Y$2:$Y$1000,AK$1)</f>
        <v>59</v>
      </c>
      <c r="AL19">
        <f>SUMIFS('2012 President'!$K$2:$K$1000,'2012 President'!$X$2:$X$1000,$A19,'2012 President'!$Y$2:$Y$1000,AL$1)</f>
        <v>1</v>
      </c>
      <c r="AM19">
        <f>SUMIFS('2012 President'!$L$2:$L$1000,'2012 President'!$X$2:$X$1000,$A19,'2012 President'!$Y$2:$Y$1000,AM$1)</f>
        <v>1</v>
      </c>
      <c r="AP19">
        <f t="shared" si="6"/>
        <v>4589</v>
      </c>
      <c r="AQ19">
        <f t="shared" si="7"/>
        <v>108</v>
      </c>
      <c r="AR19">
        <f t="shared" si="8"/>
        <v>2853</v>
      </c>
      <c r="AS19">
        <f t="shared" si="9"/>
        <v>1542</v>
      </c>
      <c r="AT19">
        <f t="shared" si="10"/>
        <v>37</v>
      </c>
      <c r="AU19">
        <f t="shared" si="11"/>
        <v>49</v>
      </c>
      <c r="AX19">
        <f t="shared" si="12"/>
        <v>0.73523643495314883</v>
      </c>
      <c r="AY19">
        <f t="shared" si="13"/>
        <v>0.13052952713009369</v>
      </c>
      <c r="AZ19">
        <f t="shared" si="14"/>
        <v>8.1717149705818268E-2</v>
      </c>
      <c r="BA19">
        <f t="shared" si="15"/>
        <v>5.2516888210939201E-2</v>
      </c>
      <c r="BB19">
        <f t="shared" si="16"/>
        <v>0.35595732068761116</v>
      </c>
      <c r="BC19">
        <f t="shared" si="17"/>
        <v>0.34724540901502504</v>
      </c>
      <c r="BD19">
        <f t="shared" si="18"/>
        <v>0.19733333333333333</v>
      </c>
      <c r="BE19">
        <f t="shared" si="19"/>
        <v>0.24481327800829875</v>
      </c>
      <c r="BF19">
        <f t="shared" si="20"/>
        <v>0.33602091959032471</v>
      </c>
      <c r="BG19">
        <f t="shared" si="21"/>
        <v>0.59928867812685238</v>
      </c>
      <c r="BH19">
        <f t="shared" si="22"/>
        <v>0.61101836393989983</v>
      </c>
      <c r="BI19">
        <f t="shared" si="23"/>
        <v>0.76266666666666671</v>
      </c>
      <c r="BJ19">
        <f t="shared" si="24"/>
        <v>0.74273858921161828</v>
      </c>
      <c r="BK19">
        <f t="shared" si="25"/>
        <v>0.62170407496186531</v>
      </c>
      <c r="BL19">
        <f t="shared" si="26"/>
        <v>2.5992886781268525</v>
      </c>
      <c r="BM19">
        <f t="shared" si="27"/>
        <v>2.6110183639399001</v>
      </c>
      <c r="BN19">
        <f t="shared" si="28"/>
        <v>2.7626666666666666</v>
      </c>
      <c r="BO19">
        <f t="shared" si="29"/>
        <v>2.7427385892116183</v>
      </c>
      <c r="BP19">
        <f t="shared" si="30"/>
        <v>2.6217040749618654</v>
      </c>
    </row>
    <row r="20" spans="1:68" x14ac:dyDescent="0.3">
      <c r="A20">
        <f t="shared" si="31"/>
        <v>18</v>
      </c>
      <c r="B20">
        <f>SUMIFS('2012 President'!$G$2:$G$1000,'2012 President'!$X$2:$X$1000,$A20,'2012 President'!$Y$2:$Y$1000,B$1)</f>
        <v>4310</v>
      </c>
      <c r="C20">
        <f>SUMIFS('2012 President'!$H$2:$H$1000,'2012 President'!$X$2:$X$1000,$A20,'2012 President'!$Y$2:$Y$1000,C$1)</f>
        <v>107</v>
      </c>
      <c r="D20">
        <f>SUMIFS('2012 President'!$I$2:$I$1000,'2012 President'!$X$2:$X$1000,$A20,'2012 President'!$Y$2:$Y$1000,D$1)</f>
        <v>2582</v>
      </c>
      <c r="E20">
        <f>SUMIFS('2012 President'!$J$2:$J$1000,'2012 President'!$X$2:$X$1000,$A20,'2012 President'!$Y$2:$Y$1000,E$1)</f>
        <v>1525</v>
      </c>
      <c r="F20">
        <f>SUMIFS('2012 President'!$K$2:$K$1000,'2012 President'!$X$2:$X$1000,$A20,'2012 President'!$Y$2:$Y$1000,F$1)</f>
        <v>56</v>
      </c>
      <c r="G20">
        <f>SUMIFS('2012 President'!$L$2:$L$1000,'2012 President'!$X$2:$X$1000,$A20,'2012 President'!$Y$2:$Y$1000,G$1)</f>
        <v>40</v>
      </c>
      <c r="H20">
        <f t="shared" si="1"/>
        <v>0.59907192575406032</v>
      </c>
      <c r="I20">
        <f t="shared" si="2"/>
        <v>0.35382830626450118</v>
      </c>
      <c r="J20">
        <f t="shared" si="3"/>
        <v>1.2993039443155453E-2</v>
      </c>
      <c r="K20">
        <f t="shared" si="4"/>
        <v>2.4825986078886312E-2</v>
      </c>
      <c r="L20">
        <f t="shared" si="5"/>
        <v>9.2807424593967514E-3</v>
      </c>
      <c r="R20">
        <f>SUMIFS('2012 President'!$G$2:$G$1000,'2012 President'!$X$2:$X$1000,$A20,'2012 President'!$Y$2:$Y$1000,R$1)</f>
        <v>1549</v>
      </c>
      <c r="S20">
        <f>SUMIFS('2012 President'!$H$2:$H$1000,'2012 President'!$X$2:$X$1000,$A20,'2012 President'!$Y$2:$Y$1000,S$1)</f>
        <v>34</v>
      </c>
      <c r="T20">
        <f>SUMIFS('2012 President'!$I$2:$I$1000,'2012 President'!$X$2:$X$1000,$A20,'2012 President'!$Y$2:$Y$1000,T$1)</f>
        <v>954</v>
      </c>
      <c r="U20">
        <f>SUMIFS('2012 President'!$J$2:$J$1000,'2012 President'!$X$2:$X$1000,$A20,'2012 President'!$Y$2:$Y$1000,U$1)</f>
        <v>525</v>
      </c>
      <c r="V20">
        <f>SUMIFS('2012 President'!$K$2:$K$1000,'2012 President'!$X$2:$X$1000,$A20,'2012 President'!$Y$2:$Y$1000,V$1)</f>
        <v>18</v>
      </c>
      <c r="W20">
        <f>SUMIFS('2012 President'!$L$2:$L$1000,'2012 President'!$X$2:$X$1000,$A20,'2012 President'!$Y$2:$Y$1000,W$1)</f>
        <v>18</v>
      </c>
      <c r="Z20">
        <f>SUMIFS('2012 President'!$G$2:$G$1000,'2012 President'!$X$2:$X$1000,$A20,'2012 President'!$Y$2:$Y$1000,Z$1)</f>
        <v>502</v>
      </c>
      <c r="AA20">
        <f>SUMIFS('2012 President'!$H$2:$H$1000,'2012 President'!$X$2:$X$1000,$A20,'2012 President'!$Y$2:$Y$1000,AA$1)</f>
        <v>14</v>
      </c>
      <c r="AB20">
        <f>SUMIFS('2012 President'!$I$2:$I$1000,'2012 President'!$X$2:$X$1000,$A20,'2012 President'!$Y$2:$Y$1000,AB$1)</f>
        <v>321</v>
      </c>
      <c r="AC20">
        <f>SUMIFS('2012 President'!$J$2:$J$1000,'2012 President'!$X$2:$X$1000,$A20,'2012 President'!$Y$2:$Y$1000,AC$1)</f>
        <v>156</v>
      </c>
      <c r="AD20">
        <f>SUMIFS('2012 President'!$K$2:$K$1000,'2012 President'!$X$2:$X$1000,$A20,'2012 President'!$Y$2:$Y$1000,AD$1)</f>
        <v>4</v>
      </c>
      <c r="AE20">
        <f>SUMIFS('2012 President'!$L$2:$L$1000,'2012 President'!$X$2:$X$1000,$A20,'2012 President'!$Y$2:$Y$1000,AE$1)</f>
        <v>7</v>
      </c>
      <c r="AH20">
        <f>SUMIFS('2012 President'!$G$2:$G$1000,'2012 President'!$X$2:$X$1000,$A20,'2012 President'!$Y$2:$Y$1000,AH$1)</f>
        <v>569</v>
      </c>
      <c r="AI20">
        <f>SUMIFS('2012 President'!$H$2:$H$1000,'2012 President'!$X$2:$X$1000,$A20,'2012 President'!$Y$2:$Y$1000,AI$1)</f>
        <v>8</v>
      </c>
      <c r="AJ20">
        <f>SUMIFS('2012 President'!$I$2:$I$1000,'2012 President'!$X$2:$X$1000,$A20,'2012 President'!$Y$2:$Y$1000,AJ$1)</f>
        <v>390</v>
      </c>
      <c r="AK20">
        <f>SUMIFS('2012 President'!$J$2:$J$1000,'2012 President'!$X$2:$X$1000,$A20,'2012 President'!$Y$2:$Y$1000,AK$1)</f>
        <v>163</v>
      </c>
      <c r="AL20">
        <f>SUMIFS('2012 President'!$K$2:$K$1000,'2012 President'!$X$2:$X$1000,$A20,'2012 President'!$Y$2:$Y$1000,AL$1)</f>
        <v>7</v>
      </c>
      <c r="AM20">
        <f>SUMIFS('2012 President'!$L$2:$L$1000,'2012 President'!$X$2:$X$1000,$A20,'2012 President'!$Y$2:$Y$1000,AM$1)</f>
        <v>1</v>
      </c>
      <c r="AP20">
        <f t="shared" si="6"/>
        <v>6930</v>
      </c>
      <c r="AQ20">
        <f t="shared" si="7"/>
        <v>163</v>
      </c>
      <c r="AR20">
        <f t="shared" si="8"/>
        <v>4247</v>
      </c>
      <c r="AS20">
        <f t="shared" si="9"/>
        <v>2369</v>
      </c>
      <c r="AT20">
        <f t="shared" si="10"/>
        <v>85</v>
      </c>
      <c r="AU20">
        <f t="shared" si="11"/>
        <v>66</v>
      </c>
      <c r="AX20">
        <f t="shared" si="12"/>
        <v>0.62193362193362189</v>
      </c>
      <c r="AY20">
        <f t="shared" si="13"/>
        <v>0.22352092352092351</v>
      </c>
      <c r="AZ20">
        <f t="shared" si="14"/>
        <v>7.2438672438672441E-2</v>
      </c>
      <c r="BA20">
        <f t="shared" si="15"/>
        <v>8.21067821067821E-2</v>
      </c>
      <c r="BB20">
        <f t="shared" si="16"/>
        <v>0.35382830626450118</v>
      </c>
      <c r="BC20">
        <f t="shared" si="17"/>
        <v>0.33892834086507423</v>
      </c>
      <c r="BD20">
        <f t="shared" si="18"/>
        <v>0.31075697211155379</v>
      </c>
      <c r="BE20">
        <f t="shared" si="19"/>
        <v>0.28646748681898065</v>
      </c>
      <c r="BF20">
        <f t="shared" si="20"/>
        <v>0.34184704184704184</v>
      </c>
      <c r="BG20">
        <f t="shared" si="21"/>
        <v>0.59907192575406032</v>
      </c>
      <c r="BH20">
        <f t="shared" si="22"/>
        <v>0.61588121368624915</v>
      </c>
      <c r="BI20">
        <f t="shared" si="23"/>
        <v>0.6394422310756972</v>
      </c>
      <c r="BJ20">
        <f t="shared" si="24"/>
        <v>0.68541300527240778</v>
      </c>
      <c r="BK20">
        <f t="shared" si="25"/>
        <v>0.61284271284271286</v>
      </c>
      <c r="BL20">
        <f t="shared" si="26"/>
        <v>2.5990719257540604</v>
      </c>
      <c r="BM20">
        <f t="shared" si="27"/>
        <v>2.615881213686249</v>
      </c>
      <c r="BN20">
        <f t="shared" si="28"/>
        <v>2.6394422310756971</v>
      </c>
      <c r="BO20">
        <f t="shared" si="29"/>
        <v>2.6854130052724079</v>
      </c>
      <c r="BP20">
        <f t="shared" si="30"/>
        <v>2.612842712842713</v>
      </c>
    </row>
    <row r="21" spans="1:68" x14ac:dyDescent="0.3">
      <c r="A21">
        <f t="shared" si="31"/>
        <v>19</v>
      </c>
      <c r="B21">
        <f>SUMIFS('2012 President'!$G$2:$G$1000,'2012 President'!$X$2:$X$1000,$A21,'2012 President'!$Y$2:$Y$1000,B$1)</f>
        <v>5807</v>
      </c>
      <c r="C21">
        <f>SUMIFS('2012 President'!$H$2:$H$1000,'2012 President'!$X$2:$X$1000,$A21,'2012 President'!$Y$2:$Y$1000,C$1)</f>
        <v>129</v>
      </c>
      <c r="D21">
        <f>SUMIFS('2012 President'!$I$2:$I$1000,'2012 President'!$X$2:$X$1000,$A21,'2012 President'!$Y$2:$Y$1000,D$1)</f>
        <v>2872</v>
      </c>
      <c r="E21">
        <f>SUMIFS('2012 President'!$J$2:$J$1000,'2012 President'!$X$2:$X$1000,$A21,'2012 President'!$Y$2:$Y$1000,E$1)</f>
        <v>2719</v>
      </c>
      <c r="F21">
        <f>SUMIFS('2012 President'!$K$2:$K$1000,'2012 President'!$X$2:$X$1000,$A21,'2012 President'!$Y$2:$Y$1000,F$1)</f>
        <v>32</v>
      </c>
      <c r="G21">
        <f>SUMIFS('2012 President'!$L$2:$L$1000,'2012 President'!$X$2:$X$1000,$A21,'2012 President'!$Y$2:$Y$1000,G$1)</f>
        <v>55</v>
      </c>
      <c r="H21">
        <f t="shared" si="1"/>
        <v>0.49457551231272601</v>
      </c>
      <c r="I21">
        <f t="shared" si="2"/>
        <v>0.46822800068882381</v>
      </c>
      <c r="J21">
        <f t="shared" si="3"/>
        <v>5.5105906664370584E-3</v>
      </c>
      <c r="K21">
        <f t="shared" si="4"/>
        <v>2.2214568624074393E-2</v>
      </c>
      <c r="L21">
        <f t="shared" si="5"/>
        <v>9.4713277079386954E-3</v>
      </c>
      <c r="R21">
        <f>SUMIFS('2012 President'!$G$2:$G$1000,'2012 President'!$X$2:$X$1000,$A21,'2012 President'!$Y$2:$Y$1000,R$1)</f>
        <v>1409</v>
      </c>
      <c r="S21">
        <f>SUMIFS('2012 President'!$H$2:$H$1000,'2012 President'!$X$2:$X$1000,$A21,'2012 President'!$Y$2:$Y$1000,S$1)</f>
        <v>26</v>
      </c>
      <c r="T21">
        <f>SUMIFS('2012 President'!$I$2:$I$1000,'2012 President'!$X$2:$X$1000,$A21,'2012 President'!$Y$2:$Y$1000,T$1)</f>
        <v>660</v>
      </c>
      <c r="U21">
        <f>SUMIFS('2012 President'!$J$2:$J$1000,'2012 President'!$X$2:$X$1000,$A21,'2012 President'!$Y$2:$Y$1000,U$1)</f>
        <v>705</v>
      </c>
      <c r="V21">
        <f>SUMIFS('2012 President'!$K$2:$K$1000,'2012 President'!$X$2:$X$1000,$A21,'2012 President'!$Y$2:$Y$1000,V$1)</f>
        <v>11</v>
      </c>
      <c r="W21">
        <f>SUMIFS('2012 President'!$L$2:$L$1000,'2012 President'!$X$2:$X$1000,$A21,'2012 President'!$Y$2:$Y$1000,W$1)</f>
        <v>7</v>
      </c>
      <c r="Z21">
        <f>SUMIFS('2012 President'!$G$2:$G$1000,'2012 President'!$X$2:$X$1000,$A21,'2012 President'!$Y$2:$Y$1000,Z$1)</f>
        <v>377</v>
      </c>
      <c r="AA21">
        <f>SUMIFS('2012 President'!$H$2:$H$1000,'2012 President'!$X$2:$X$1000,$A21,'2012 President'!$Y$2:$Y$1000,AA$1)</f>
        <v>19</v>
      </c>
      <c r="AB21">
        <f>SUMIFS('2012 President'!$I$2:$I$1000,'2012 President'!$X$2:$X$1000,$A21,'2012 President'!$Y$2:$Y$1000,AB$1)</f>
        <v>179</v>
      </c>
      <c r="AC21">
        <f>SUMIFS('2012 President'!$J$2:$J$1000,'2012 President'!$X$2:$X$1000,$A21,'2012 President'!$Y$2:$Y$1000,AC$1)</f>
        <v>168</v>
      </c>
      <c r="AD21">
        <f>SUMIFS('2012 President'!$K$2:$K$1000,'2012 President'!$X$2:$X$1000,$A21,'2012 President'!$Y$2:$Y$1000,AD$1)</f>
        <v>5</v>
      </c>
      <c r="AE21">
        <f>SUMIFS('2012 President'!$L$2:$L$1000,'2012 President'!$X$2:$X$1000,$A21,'2012 President'!$Y$2:$Y$1000,AE$1)</f>
        <v>6</v>
      </c>
      <c r="AH21">
        <f>SUMIFS('2012 President'!$G$2:$G$1000,'2012 President'!$X$2:$X$1000,$A21,'2012 President'!$Y$2:$Y$1000,AH$1)</f>
        <v>693</v>
      </c>
      <c r="AI21">
        <f>SUMIFS('2012 President'!$H$2:$H$1000,'2012 President'!$X$2:$X$1000,$A21,'2012 President'!$Y$2:$Y$1000,AI$1)</f>
        <v>5</v>
      </c>
      <c r="AJ21">
        <f>SUMIFS('2012 President'!$I$2:$I$1000,'2012 President'!$X$2:$X$1000,$A21,'2012 President'!$Y$2:$Y$1000,AJ$1)</f>
        <v>415</v>
      </c>
      <c r="AK21">
        <f>SUMIFS('2012 President'!$J$2:$J$1000,'2012 President'!$X$2:$X$1000,$A21,'2012 President'!$Y$2:$Y$1000,AK$1)</f>
        <v>263</v>
      </c>
      <c r="AL21">
        <f>SUMIFS('2012 President'!$K$2:$K$1000,'2012 President'!$X$2:$X$1000,$A21,'2012 President'!$Y$2:$Y$1000,AL$1)</f>
        <v>9</v>
      </c>
      <c r="AM21">
        <f>SUMIFS('2012 President'!$L$2:$L$1000,'2012 President'!$X$2:$X$1000,$A21,'2012 President'!$Y$2:$Y$1000,AM$1)</f>
        <v>1</v>
      </c>
      <c r="AP21">
        <f t="shared" si="6"/>
        <v>8286</v>
      </c>
      <c r="AQ21">
        <f t="shared" si="7"/>
        <v>179</v>
      </c>
      <c r="AR21">
        <f t="shared" si="8"/>
        <v>4126</v>
      </c>
      <c r="AS21">
        <f t="shared" si="9"/>
        <v>3855</v>
      </c>
      <c r="AT21">
        <f t="shared" si="10"/>
        <v>57</v>
      </c>
      <c r="AU21">
        <f t="shared" si="11"/>
        <v>69</v>
      </c>
      <c r="AX21">
        <f t="shared" si="12"/>
        <v>0.70082066135650489</v>
      </c>
      <c r="AY21">
        <f t="shared" si="13"/>
        <v>0.17004586048756939</v>
      </c>
      <c r="AZ21">
        <f t="shared" si="14"/>
        <v>4.5498431088583154E-2</v>
      </c>
      <c r="BA21">
        <f t="shared" si="15"/>
        <v>8.3635047067342511E-2</v>
      </c>
      <c r="BB21">
        <f t="shared" si="16"/>
        <v>0.46822800068882381</v>
      </c>
      <c r="BC21">
        <f t="shared" si="17"/>
        <v>0.50035486160397447</v>
      </c>
      <c r="BD21">
        <f t="shared" si="18"/>
        <v>0.44562334217506633</v>
      </c>
      <c r="BE21">
        <f t="shared" si="19"/>
        <v>0.37950937950937952</v>
      </c>
      <c r="BF21">
        <f t="shared" si="20"/>
        <v>0.4652425778421434</v>
      </c>
      <c r="BG21">
        <f t="shared" si="21"/>
        <v>0.49457551231272601</v>
      </c>
      <c r="BH21">
        <f t="shared" si="22"/>
        <v>0.46841731724627395</v>
      </c>
      <c r="BI21">
        <f t="shared" si="23"/>
        <v>0.47480106100795755</v>
      </c>
      <c r="BJ21">
        <f t="shared" si="24"/>
        <v>0.59884559884559885</v>
      </c>
      <c r="BK21">
        <f t="shared" si="25"/>
        <v>0.4979483466087376</v>
      </c>
      <c r="BL21">
        <f t="shared" si="26"/>
        <v>2.4945755123127258</v>
      </c>
      <c r="BM21">
        <f t="shared" si="27"/>
        <v>0.50035486160397447</v>
      </c>
      <c r="BN21">
        <f t="shared" si="28"/>
        <v>2.4748010610079576</v>
      </c>
      <c r="BO21">
        <f t="shared" si="29"/>
        <v>2.5988455988455987</v>
      </c>
      <c r="BP21">
        <f t="shared" si="30"/>
        <v>2.4979483466087378</v>
      </c>
    </row>
    <row r="22" spans="1:68" x14ac:dyDescent="0.3">
      <c r="A22">
        <f t="shared" si="31"/>
        <v>20</v>
      </c>
      <c r="B22">
        <f>SUMIFS('2012 President'!$G$2:$G$1000,'2012 President'!$X$2:$X$1000,$A22,'2012 President'!$Y$2:$Y$1000,B$1)</f>
        <v>5752</v>
      </c>
      <c r="C22">
        <f>SUMIFS('2012 President'!$H$2:$H$1000,'2012 President'!$X$2:$X$1000,$A22,'2012 President'!$Y$2:$Y$1000,C$1)</f>
        <v>139</v>
      </c>
      <c r="D22">
        <f>SUMIFS('2012 President'!$I$2:$I$1000,'2012 President'!$X$2:$X$1000,$A22,'2012 President'!$Y$2:$Y$1000,D$1)</f>
        <v>2173</v>
      </c>
      <c r="E22">
        <f>SUMIFS('2012 President'!$J$2:$J$1000,'2012 President'!$X$2:$X$1000,$A22,'2012 President'!$Y$2:$Y$1000,E$1)</f>
        <v>3315</v>
      </c>
      <c r="F22">
        <f>SUMIFS('2012 President'!$K$2:$K$1000,'2012 President'!$X$2:$X$1000,$A22,'2012 President'!$Y$2:$Y$1000,F$1)</f>
        <v>52</v>
      </c>
      <c r="G22">
        <f>SUMIFS('2012 President'!$L$2:$L$1000,'2012 President'!$X$2:$X$1000,$A22,'2012 President'!$Y$2:$Y$1000,G$1)</f>
        <v>73</v>
      </c>
      <c r="H22">
        <f t="shared" si="1"/>
        <v>0.37778164116828927</v>
      </c>
      <c r="I22">
        <f t="shared" si="2"/>
        <v>0.57632127955493739</v>
      </c>
      <c r="J22">
        <f t="shared" si="3"/>
        <v>9.0403337969401955E-3</v>
      </c>
      <c r="K22">
        <f t="shared" si="4"/>
        <v>2.4165507649513213E-2</v>
      </c>
      <c r="L22">
        <f t="shared" si="5"/>
        <v>1.2691237830319889E-2</v>
      </c>
      <c r="R22">
        <f>SUMIFS('2012 President'!$G$2:$G$1000,'2012 President'!$X$2:$X$1000,$A22,'2012 President'!$Y$2:$Y$1000,R$1)</f>
        <v>1233</v>
      </c>
      <c r="S22">
        <f>SUMIFS('2012 President'!$H$2:$H$1000,'2012 President'!$X$2:$X$1000,$A22,'2012 President'!$Y$2:$Y$1000,S$1)</f>
        <v>25</v>
      </c>
      <c r="T22">
        <f>SUMIFS('2012 President'!$I$2:$I$1000,'2012 President'!$X$2:$X$1000,$A22,'2012 President'!$Y$2:$Y$1000,T$1)</f>
        <v>462</v>
      </c>
      <c r="U22">
        <f>SUMIFS('2012 President'!$J$2:$J$1000,'2012 President'!$X$2:$X$1000,$A22,'2012 President'!$Y$2:$Y$1000,U$1)</f>
        <v>732</v>
      </c>
      <c r="V22">
        <f>SUMIFS('2012 President'!$K$2:$K$1000,'2012 President'!$X$2:$X$1000,$A22,'2012 President'!$Y$2:$Y$1000,V$1)</f>
        <v>7</v>
      </c>
      <c r="W22">
        <f>SUMIFS('2012 President'!$L$2:$L$1000,'2012 President'!$X$2:$X$1000,$A22,'2012 President'!$Y$2:$Y$1000,W$1)</f>
        <v>7</v>
      </c>
      <c r="Z22">
        <f>SUMIFS('2012 President'!$G$2:$G$1000,'2012 President'!$X$2:$X$1000,$A22,'2012 President'!$Y$2:$Y$1000,Z$1)</f>
        <v>390</v>
      </c>
      <c r="AA22">
        <f>SUMIFS('2012 President'!$H$2:$H$1000,'2012 President'!$X$2:$X$1000,$A22,'2012 President'!$Y$2:$Y$1000,AA$1)</f>
        <v>11</v>
      </c>
      <c r="AB22">
        <f>SUMIFS('2012 President'!$I$2:$I$1000,'2012 President'!$X$2:$X$1000,$A22,'2012 President'!$Y$2:$Y$1000,AB$1)</f>
        <v>177</v>
      </c>
      <c r="AC22">
        <f>SUMIFS('2012 President'!$J$2:$J$1000,'2012 President'!$X$2:$X$1000,$A22,'2012 President'!$Y$2:$Y$1000,AC$1)</f>
        <v>193</v>
      </c>
      <c r="AD22">
        <f>SUMIFS('2012 President'!$K$2:$K$1000,'2012 President'!$X$2:$X$1000,$A22,'2012 President'!$Y$2:$Y$1000,AD$1)</f>
        <v>5</v>
      </c>
      <c r="AE22">
        <f>SUMIFS('2012 President'!$L$2:$L$1000,'2012 President'!$X$2:$X$1000,$A22,'2012 President'!$Y$2:$Y$1000,AE$1)</f>
        <v>4</v>
      </c>
      <c r="AH22">
        <f>SUMIFS('2012 President'!$G$2:$G$1000,'2012 President'!$X$2:$X$1000,$A22,'2012 President'!$Y$2:$Y$1000,AH$1)</f>
        <v>589</v>
      </c>
      <c r="AI22">
        <f>SUMIFS('2012 President'!$H$2:$H$1000,'2012 President'!$X$2:$X$1000,$A22,'2012 President'!$Y$2:$Y$1000,AI$1)</f>
        <v>9</v>
      </c>
      <c r="AJ22">
        <f>SUMIFS('2012 President'!$I$2:$I$1000,'2012 President'!$X$2:$X$1000,$A22,'2012 President'!$Y$2:$Y$1000,AJ$1)</f>
        <v>269</v>
      </c>
      <c r="AK22">
        <f>SUMIFS('2012 President'!$J$2:$J$1000,'2012 President'!$X$2:$X$1000,$A22,'2012 President'!$Y$2:$Y$1000,AK$1)</f>
        <v>304</v>
      </c>
      <c r="AL22">
        <f>SUMIFS('2012 President'!$K$2:$K$1000,'2012 President'!$X$2:$X$1000,$A22,'2012 President'!$Y$2:$Y$1000,AL$1)</f>
        <v>2</v>
      </c>
      <c r="AM22">
        <f>SUMIFS('2012 President'!$L$2:$L$1000,'2012 President'!$X$2:$X$1000,$A22,'2012 President'!$Y$2:$Y$1000,AM$1)</f>
        <v>5</v>
      </c>
      <c r="AP22">
        <f t="shared" si="6"/>
        <v>7964</v>
      </c>
      <c r="AQ22">
        <f t="shared" si="7"/>
        <v>184</v>
      </c>
      <c r="AR22">
        <f t="shared" si="8"/>
        <v>3081</v>
      </c>
      <c r="AS22">
        <f t="shared" si="9"/>
        <v>4544</v>
      </c>
      <c r="AT22">
        <f t="shared" si="10"/>
        <v>66</v>
      </c>
      <c r="AU22">
        <f t="shared" si="11"/>
        <v>89</v>
      </c>
      <c r="AX22">
        <f t="shared" si="12"/>
        <v>0.72225012556504264</v>
      </c>
      <c r="AY22">
        <f t="shared" si="13"/>
        <v>0.1548216976393772</v>
      </c>
      <c r="AZ22">
        <f t="shared" si="14"/>
        <v>4.8970366649924664E-2</v>
      </c>
      <c r="BA22">
        <f t="shared" si="15"/>
        <v>7.3957810145655445E-2</v>
      </c>
      <c r="BB22">
        <f t="shared" si="16"/>
        <v>0.57632127955493739</v>
      </c>
      <c r="BC22">
        <f t="shared" si="17"/>
        <v>0.59367396593673971</v>
      </c>
      <c r="BD22">
        <f t="shared" si="18"/>
        <v>0.49487179487179489</v>
      </c>
      <c r="BE22">
        <f t="shared" si="19"/>
        <v>0.5161290322580645</v>
      </c>
      <c r="BF22">
        <f t="shared" si="20"/>
        <v>0.57056755399296832</v>
      </c>
      <c r="BG22">
        <f t="shared" si="21"/>
        <v>0.37778164116828927</v>
      </c>
      <c r="BH22">
        <f t="shared" si="22"/>
        <v>0.37469586374695862</v>
      </c>
      <c r="BI22">
        <f t="shared" si="23"/>
        <v>0.45384615384615384</v>
      </c>
      <c r="BJ22">
        <f t="shared" si="24"/>
        <v>0.45670628183361628</v>
      </c>
      <c r="BK22">
        <f t="shared" si="25"/>
        <v>0.38686589653440484</v>
      </c>
      <c r="BL22">
        <f t="shared" si="26"/>
        <v>0.57632127955493739</v>
      </c>
      <c r="BM22">
        <f t="shared" si="27"/>
        <v>0.59367396593673971</v>
      </c>
      <c r="BN22">
        <f t="shared" si="28"/>
        <v>0.49487179487179489</v>
      </c>
      <c r="BO22">
        <f t="shared" si="29"/>
        <v>0.5161290322580645</v>
      </c>
      <c r="BP22">
        <f t="shared" si="30"/>
        <v>0.57056755399296832</v>
      </c>
    </row>
    <row r="23" spans="1:68" x14ac:dyDescent="0.3">
      <c r="A23">
        <f t="shared" si="31"/>
        <v>21</v>
      </c>
      <c r="B23">
        <f>SUMIFS('2012 President'!$G$2:$G$1000,'2012 President'!$X$2:$X$1000,$A23,'2012 President'!$Y$2:$Y$1000,B$1)</f>
        <v>6269</v>
      </c>
      <c r="C23">
        <f>SUMIFS('2012 President'!$H$2:$H$1000,'2012 President'!$X$2:$X$1000,$A23,'2012 President'!$Y$2:$Y$1000,C$1)</f>
        <v>118</v>
      </c>
      <c r="D23">
        <f>SUMIFS('2012 President'!$I$2:$I$1000,'2012 President'!$X$2:$X$1000,$A23,'2012 President'!$Y$2:$Y$1000,D$1)</f>
        <v>2291</v>
      </c>
      <c r="E23">
        <f>SUMIFS('2012 President'!$J$2:$J$1000,'2012 President'!$X$2:$X$1000,$A23,'2012 President'!$Y$2:$Y$1000,E$1)</f>
        <v>3771</v>
      </c>
      <c r="F23">
        <f>SUMIFS('2012 President'!$K$2:$K$1000,'2012 President'!$X$2:$X$1000,$A23,'2012 President'!$Y$2:$Y$1000,F$1)</f>
        <v>33</v>
      </c>
      <c r="G23">
        <f>SUMIFS('2012 President'!$L$2:$L$1000,'2012 President'!$X$2:$X$1000,$A23,'2012 President'!$Y$2:$Y$1000,G$1)</f>
        <v>56</v>
      </c>
      <c r="H23">
        <f t="shared" si="1"/>
        <v>0.36544903493380126</v>
      </c>
      <c r="I23">
        <f t="shared" si="2"/>
        <v>0.60153134471207526</v>
      </c>
      <c r="J23">
        <f t="shared" si="3"/>
        <v>5.263997447758813E-3</v>
      </c>
      <c r="K23">
        <f t="shared" si="4"/>
        <v>1.8822778752592119E-2</v>
      </c>
      <c r="L23">
        <f t="shared" si="5"/>
        <v>8.9328441537725317E-3</v>
      </c>
      <c r="R23">
        <f>SUMIFS('2012 President'!$G$2:$G$1000,'2012 President'!$X$2:$X$1000,$A23,'2012 President'!$Y$2:$Y$1000,R$1)</f>
        <v>1372</v>
      </c>
      <c r="S23">
        <f>SUMIFS('2012 President'!$H$2:$H$1000,'2012 President'!$X$2:$X$1000,$A23,'2012 President'!$Y$2:$Y$1000,S$1)</f>
        <v>19</v>
      </c>
      <c r="T23">
        <f>SUMIFS('2012 President'!$I$2:$I$1000,'2012 President'!$X$2:$X$1000,$A23,'2012 President'!$Y$2:$Y$1000,T$1)</f>
        <v>541</v>
      </c>
      <c r="U23">
        <f>SUMIFS('2012 President'!$J$2:$J$1000,'2012 President'!$X$2:$X$1000,$A23,'2012 President'!$Y$2:$Y$1000,U$1)</f>
        <v>791</v>
      </c>
      <c r="V23">
        <f>SUMIFS('2012 President'!$K$2:$K$1000,'2012 President'!$X$2:$X$1000,$A23,'2012 President'!$Y$2:$Y$1000,V$1)</f>
        <v>9</v>
      </c>
      <c r="W23">
        <f>SUMIFS('2012 President'!$L$2:$L$1000,'2012 President'!$X$2:$X$1000,$A23,'2012 President'!$Y$2:$Y$1000,W$1)</f>
        <v>12</v>
      </c>
      <c r="Z23">
        <f>SUMIFS('2012 President'!$G$2:$G$1000,'2012 President'!$X$2:$X$1000,$A23,'2012 President'!$Y$2:$Y$1000,Z$1)</f>
        <v>399</v>
      </c>
      <c r="AA23">
        <f>SUMIFS('2012 President'!$H$2:$H$1000,'2012 President'!$X$2:$X$1000,$A23,'2012 President'!$Y$2:$Y$1000,AA$1)</f>
        <v>9</v>
      </c>
      <c r="AB23">
        <f>SUMIFS('2012 President'!$I$2:$I$1000,'2012 President'!$X$2:$X$1000,$A23,'2012 President'!$Y$2:$Y$1000,AB$1)</f>
        <v>151</v>
      </c>
      <c r="AC23">
        <f>SUMIFS('2012 President'!$J$2:$J$1000,'2012 President'!$X$2:$X$1000,$A23,'2012 President'!$Y$2:$Y$1000,AC$1)</f>
        <v>229</v>
      </c>
      <c r="AD23">
        <f>SUMIFS('2012 President'!$K$2:$K$1000,'2012 President'!$X$2:$X$1000,$A23,'2012 President'!$Y$2:$Y$1000,AD$1)</f>
        <v>4</v>
      </c>
      <c r="AE23">
        <f>SUMIFS('2012 President'!$L$2:$L$1000,'2012 President'!$X$2:$X$1000,$A23,'2012 President'!$Y$2:$Y$1000,AE$1)</f>
        <v>6</v>
      </c>
      <c r="AH23">
        <f>SUMIFS('2012 President'!$G$2:$G$1000,'2012 President'!$X$2:$X$1000,$A23,'2012 President'!$Y$2:$Y$1000,AH$1)</f>
        <v>826</v>
      </c>
      <c r="AI23">
        <f>SUMIFS('2012 President'!$H$2:$H$1000,'2012 President'!$X$2:$X$1000,$A23,'2012 President'!$Y$2:$Y$1000,AI$1)</f>
        <v>10</v>
      </c>
      <c r="AJ23">
        <f>SUMIFS('2012 President'!$I$2:$I$1000,'2012 President'!$X$2:$X$1000,$A23,'2012 President'!$Y$2:$Y$1000,AJ$1)</f>
        <v>333</v>
      </c>
      <c r="AK23">
        <f>SUMIFS('2012 President'!$J$2:$J$1000,'2012 President'!$X$2:$X$1000,$A23,'2012 President'!$Y$2:$Y$1000,AK$1)</f>
        <v>471</v>
      </c>
      <c r="AL23">
        <f>SUMIFS('2012 President'!$K$2:$K$1000,'2012 President'!$X$2:$X$1000,$A23,'2012 President'!$Y$2:$Y$1000,AL$1)</f>
        <v>6</v>
      </c>
      <c r="AM23">
        <f>SUMIFS('2012 President'!$L$2:$L$1000,'2012 President'!$X$2:$X$1000,$A23,'2012 President'!$Y$2:$Y$1000,AM$1)</f>
        <v>6</v>
      </c>
      <c r="AP23">
        <f t="shared" si="6"/>
        <v>8866</v>
      </c>
      <c r="AQ23">
        <f t="shared" si="7"/>
        <v>156</v>
      </c>
      <c r="AR23">
        <f t="shared" si="8"/>
        <v>3316</v>
      </c>
      <c r="AS23">
        <f t="shared" si="9"/>
        <v>5262</v>
      </c>
      <c r="AT23">
        <f t="shared" si="10"/>
        <v>52</v>
      </c>
      <c r="AU23">
        <f t="shared" si="11"/>
        <v>80</v>
      </c>
      <c r="AX23">
        <f t="shared" si="12"/>
        <v>0.7070832393413039</v>
      </c>
      <c r="AY23">
        <f t="shared" si="13"/>
        <v>0.1547484773291225</v>
      </c>
      <c r="AZ23">
        <f t="shared" si="14"/>
        <v>4.5003383713061132E-2</v>
      </c>
      <c r="BA23">
        <f t="shared" si="15"/>
        <v>9.3164899616512517E-2</v>
      </c>
      <c r="BB23">
        <f t="shared" si="16"/>
        <v>0.60153134471207526</v>
      </c>
      <c r="BC23">
        <f t="shared" si="17"/>
        <v>0.57653061224489799</v>
      </c>
      <c r="BD23">
        <f t="shared" si="18"/>
        <v>0.57393483709273185</v>
      </c>
      <c r="BE23">
        <f t="shared" si="19"/>
        <v>0.57021791767554475</v>
      </c>
      <c r="BF23">
        <f t="shared" si="20"/>
        <v>0.59350327092262578</v>
      </c>
      <c r="BG23">
        <f t="shared" si="21"/>
        <v>0.36544903493380126</v>
      </c>
      <c r="BH23">
        <f t="shared" si="22"/>
        <v>0.39431486880466471</v>
      </c>
      <c r="BI23">
        <f t="shared" si="23"/>
        <v>0.37844611528822053</v>
      </c>
      <c r="BJ23">
        <f t="shared" si="24"/>
        <v>0.40314769975786924</v>
      </c>
      <c r="BK23">
        <f t="shared" si="25"/>
        <v>0.37401308369050307</v>
      </c>
      <c r="BL23">
        <f t="shared" si="26"/>
        <v>0.60153134471207526</v>
      </c>
      <c r="BM23">
        <f t="shared" si="27"/>
        <v>0.57653061224489799</v>
      </c>
      <c r="BN23">
        <f t="shared" si="28"/>
        <v>0.57393483709273185</v>
      </c>
      <c r="BO23">
        <f t="shared" si="29"/>
        <v>0.57021791767554475</v>
      </c>
      <c r="BP23">
        <f t="shared" si="30"/>
        <v>0.59350327092262578</v>
      </c>
    </row>
    <row r="24" spans="1:68" x14ac:dyDescent="0.3">
      <c r="A24">
        <f t="shared" si="31"/>
        <v>22</v>
      </c>
      <c r="B24">
        <f>SUMIFS('2012 President'!$G$2:$G$1000,'2012 President'!$X$2:$X$1000,$A24,'2012 President'!$Y$2:$Y$1000,B$1)</f>
        <v>4568</v>
      </c>
      <c r="C24">
        <f>SUMIFS('2012 President'!$H$2:$H$1000,'2012 President'!$X$2:$X$1000,$A24,'2012 President'!$Y$2:$Y$1000,C$1)</f>
        <v>102</v>
      </c>
      <c r="D24">
        <f>SUMIFS('2012 President'!$I$2:$I$1000,'2012 President'!$X$2:$X$1000,$A24,'2012 President'!$Y$2:$Y$1000,D$1)</f>
        <v>1988</v>
      </c>
      <c r="E24">
        <f>SUMIFS('2012 President'!$J$2:$J$1000,'2012 President'!$X$2:$X$1000,$A24,'2012 President'!$Y$2:$Y$1000,E$1)</f>
        <v>2405</v>
      </c>
      <c r="F24">
        <f>SUMIFS('2012 President'!$K$2:$K$1000,'2012 President'!$X$2:$X$1000,$A24,'2012 President'!$Y$2:$Y$1000,F$1)</f>
        <v>32</v>
      </c>
      <c r="G24">
        <f>SUMIFS('2012 President'!$L$2:$L$1000,'2012 President'!$X$2:$X$1000,$A24,'2012 President'!$Y$2:$Y$1000,G$1)</f>
        <v>41</v>
      </c>
      <c r="H24">
        <f t="shared" si="1"/>
        <v>0.43520140105078808</v>
      </c>
      <c r="I24">
        <f t="shared" si="2"/>
        <v>0.52648861646234679</v>
      </c>
      <c r="J24">
        <f t="shared" si="3"/>
        <v>7.0052539404553416E-3</v>
      </c>
      <c r="K24">
        <f t="shared" si="4"/>
        <v>2.2329246935201399E-2</v>
      </c>
      <c r="L24">
        <f t="shared" si="5"/>
        <v>8.9754816112084055E-3</v>
      </c>
      <c r="R24">
        <f>SUMIFS('2012 President'!$G$2:$G$1000,'2012 President'!$X$2:$X$1000,$A24,'2012 President'!$Y$2:$Y$1000,R$1)</f>
        <v>1078</v>
      </c>
      <c r="S24">
        <f>SUMIFS('2012 President'!$H$2:$H$1000,'2012 President'!$X$2:$X$1000,$A24,'2012 President'!$Y$2:$Y$1000,S$1)</f>
        <v>28</v>
      </c>
      <c r="T24">
        <f>SUMIFS('2012 President'!$I$2:$I$1000,'2012 President'!$X$2:$X$1000,$A24,'2012 President'!$Y$2:$Y$1000,T$1)</f>
        <v>424</v>
      </c>
      <c r="U24">
        <f>SUMIFS('2012 President'!$J$2:$J$1000,'2012 President'!$X$2:$X$1000,$A24,'2012 President'!$Y$2:$Y$1000,U$1)</f>
        <v>605</v>
      </c>
      <c r="V24">
        <f>SUMIFS('2012 President'!$K$2:$K$1000,'2012 President'!$X$2:$X$1000,$A24,'2012 President'!$Y$2:$Y$1000,V$1)</f>
        <v>11</v>
      </c>
      <c r="W24">
        <f>SUMIFS('2012 President'!$L$2:$L$1000,'2012 President'!$X$2:$X$1000,$A24,'2012 President'!$Y$2:$Y$1000,W$1)</f>
        <v>10</v>
      </c>
      <c r="Z24">
        <f>SUMIFS('2012 President'!$G$2:$G$1000,'2012 President'!$X$2:$X$1000,$A24,'2012 President'!$Y$2:$Y$1000,Z$1)</f>
        <v>396</v>
      </c>
      <c r="AA24">
        <f>SUMIFS('2012 President'!$H$2:$H$1000,'2012 President'!$X$2:$X$1000,$A24,'2012 President'!$Y$2:$Y$1000,AA$1)</f>
        <v>8</v>
      </c>
      <c r="AB24">
        <f>SUMIFS('2012 President'!$I$2:$I$1000,'2012 President'!$X$2:$X$1000,$A24,'2012 President'!$Y$2:$Y$1000,AB$1)</f>
        <v>180</v>
      </c>
      <c r="AC24">
        <f>SUMIFS('2012 President'!$J$2:$J$1000,'2012 President'!$X$2:$X$1000,$A24,'2012 President'!$Y$2:$Y$1000,AC$1)</f>
        <v>199</v>
      </c>
      <c r="AD24">
        <f>SUMIFS('2012 President'!$K$2:$K$1000,'2012 President'!$X$2:$X$1000,$A24,'2012 President'!$Y$2:$Y$1000,AD$1)</f>
        <v>5</v>
      </c>
      <c r="AE24">
        <f>SUMIFS('2012 President'!$L$2:$L$1000,'2012 President'!$X$2:$X$1000,$A24,'2012 President'!$Y$2:$Y$1000,AE$1)</f>
        <v>4</v>
      </c>
      <c r="AH24">
        <f>SUMIFS('2012 President'!$G$2:$G$1000,'2012 President'!$X$2:$X$1000,$A24,'2012 President'!$Y$2:$Y$1000,AH$1)</f>
        <v>513</v>
      </c>
      <c r="AI24">
        <f>SUMIFS('2012 President'!$H$2:$H$1000,'2012 President'!$X$2:$X$1000,$A24,'2012 President'!$Y$2:$Y$1000,AI$1)</f>
        <v>5</v>
      </c>
      <c r="AJ24">
        <f>SUMIFS('2012 President'!$I$2:$I$1000,'2012 President'!$X$2:$X$1000,$A24,'2012 President'!$Y$2:$Y$1000,AJ$1)</f>
        <v>267</v>
      </c>
      <c r="AK24">
        <f>SUMIFS('2012 President'!$J$2:$J$1000,'2012 President'!$X$2:$X$1000,$A24,'2012 President'!$Y$2:$Y$1000,AK$1)</f>
        <v>236</v>
      </c>
      <c r="AL24">
        <f>SUMIFS('2012 President'!$K$2:$K$1000,'2012 President'!$X$2:$X$1000,$A24,'2012 President'!$Y$2:$Y$1000,AL$1)</f>
        <v>3</v>
      </c>
      <c r="AM24">
        <f>SUMIFS('2012 President'!$L$2:$L$1000,'2012 President'!$X$2:$X$1000,$A24,'2012 President'!$Y$2:$Y$1000,AM$1)</f>
        <v>2</v>
      </c>
      <c r="AP24">
        <f t="shared" si="6"/>
        <v>6555</v>
      </c>
      <c r="AQ24">
        <f t="shared" si="7"/>
        <v>143</v>
      </c>
      <c r="AR24">
        <f t="shared" si="8"/>
        <v>2859</v>
      </c>
      <c r="AS24">
        <f t="shared" si="9"/>
        <v>3445</v>
      </c>
      <c r="AT24">
        <f t="shared" si="10"/>
        <v>51</v>
      </c>
      <c r="AU24">
        <f t="shared" si="11"/>
        <v>57</v>
      </c>
      <c r="AX24">
        <f t="shared" si="12"/>
        <v>0.69687261632341724</v>
      </c>
      <c r="AY24">
        <f t="shared" si="13"/>
        <v>0.16445461479786422</v>
      </c>
      <c r="AZ24">
        <f t="shared" si="14"/>
        <v>6.0411899313501147E-2</v>
      </c>
      <c r="BA24">
        <f t="shared" si="15"/>
        <v>7.8260869565217397E-2</v>
      </c>
      <c r="BB24">
        <f t="shared" si="16"/>
        <v>0.52648861646234679</v>
      </c>
      <c r="BC24">
        <f t="shared" si="17"/>
        <v>0.56122448979591832</v>
      </c>
      <c r="BD24">
        <f t="shared" si="18"/>
        <v>0.50252525252525249</v>
      </c>
      <c r="BE24">
        <f t="shared" si="19"/>
        <v>0.4600389863547758</v>
      </c>
      <c r="BF24">
        <f t="shared" si="20"/>
        <v>0.52555301296720058</v>
      </c>
      <c r="BG24">
        <f t="shared" si="21"/>
        <v>0.43520140105078808</v>
      </c>
      <c r="BH24">
        <f t="shared" si="22"/>
        <v>0.39332096474953615</v>
      </c>
      <c r="BI24">
        <f t="shared" si="23"/>
        <v>0.45454545454545453</v>
      </c>
      <c r="BJ24">
        <f t="shared" si="24"/>
        <v>0.52046783625730997</v>
      </c>
      <c r="BK24">
        <f t="shared" si="25"/>
        <v>0.43615560640732265</v>
      </c>
      <c r="BL24">
        <f t="shared" si="26"/>
        <v>0.52648861646234679</v>
      </c>
      <c r="BM24">
        <f t="shared" si="27"/>
        <v>0.56122448979591832</v>
      </c>
      <c r="BN24">
        <f t="shared" si="28"/>
        <v>0.50252525252525249</v>
      </c>
      <c r="BO24">
        <f t="shared" si="29"/>
        <v>2.5204678362573101</v>
      </c>
      <c r="BP24">
        <f t="shared" si="30"/>
        <v>0.52555301296720058</v>
      </c>
    </row>
    <row r="25" spans="1:68" x14ac:dyDescent="0.3">
      <c r="A25">
        <f t="shared" si="31"/>
        <v>23</v>
      </c>
      <c r="B25">
        <f>SUMIFS('2012 President'!$G$2:$G$1000,'2012 President'!$X$2:$X$1000,$A25,'2012 President'!$Y$2:$Y$1000,B$1)</f>
        <v>5704</v>
      </c>
      <c r="C25">
        <f>SUMIFS('2012 President'!$H$2:$H$1000,'2012 President'!$X$2:$X$1000,$A25,'2012 President'!$Y$2:$Y$1000,C$1)</f>
        <v>122</v>
      </c>
      <c r="D25">
        <f>SUMIFS('2012 President'!$I$2:$I$1000,'2012 President'!$X$2:$X$1000,$A25,'2012 President'!$Y$2:$Y$1000,D$1)</f>
        <v>2116</v>
      </c>
      <c r="E25">
        <f>SUMIFS('2012 President'!$J$2:$J$1000,'2012 President'!$X$2:$X$1000,$A25,'2012 President'!$Y$2:$Y$1000,E$1)</f>
        <v>3396</v>
      </c>
      <c r="F25">
        <f>SUMIFS('2012 President'!$K$2:$K$1000,'2012 President'!$X$2:$X$1000,$A25,'2012 President'!$Y$2:$Y$1000,F$1)</f>
        <v>32</v>
      </c>
      <c r="G25">
        <f>SUMIFS('2012 President'!$L$2:$L$1000,'2012 President'!$X$2:$X$1000,$A25,'2012 President'!$Y$2:$Y$1000,G$1)</f>
        <v>38</v>
      </c>
      <c r="H25">
        <f t="shared" si="1"/>
        <v>0.37096774193548387</v>
      </c>
      <c r="I25">
        <f t="shared" si="2"/>
        <v>0.59537166900420757</v>
      </c>
      <c r="J25">
        <f t="shared" si="3"/>
        <v>5.6100981767180924E-3</v>
      </c>
      <c r="K25">
        <f t="shared" si="4"/>
        <v>2.1388499298737727E-2</v>
      </c>
      <c r="L25">
        <f t="shared" si="5"/>
        <v>6.6619915848527347E-3</v>
      </c>
      <c r="R25">
        <f>SUMIFS('2012 President'!$G$2:$G$1000,'2012 President'!$X$2:$X$1000,$A25,'2012 President'!$Y$2:$Y$1000,R$1)</f>
        <v>1380</v>
      </c>
      <c r="S25">
        <f>SUMIFS('2012 President'!$H$2:$H$1000,'2012 President'!$X$2:$X$1000,$A25,'2012 President'!$Y$2:$Y$1000,S$1)</f>
        <v>28</v>
      </c>
      <c r="T25">
        <f>SUMIFS('2012 President'!$I$2:$I$1000,'2012 President'!$X$2:$X$1000,$A25,'2012 President'!$Y$2:$Y$1000,T$1)</f>
        <v>524</v>
      </c>
      <c r="U25">
        <f>SUMIFS('2012 President'!$J$2:$J$1000,'2012 President'!$X$2:$X$1000,$A25,'2012 President'!$Y$2:$Y$1000,U$1)</f>
        <v>803</v>
      </c>
      <c r="V25">
        <f>SUMIFS('2012 President'!$K$2:$K$1000,'2012 President'!$X$2:$X$1000,$A25,'2012 President'!$Y$2:$Y$1000,V$1)</f>
        <v>11</v>
      </c>
      <c r="W25">
        <f>SUMIFS('2012 President'!$L$2:$L$1000,'2012 President'!$X$2:$X$1000,$A25,'2012 President'!$Y$2:$Y$1000,W$1)</f>
        <v>14</v>
      </c>
      <c r="Z25">
        <f>SUMIFS('2012 President'!$G$2:$G$1000,'2012 President'!$X$2:$X$1000,$A25,'2012 President'!$Y$2:$Y$1000,Z$1)</f>
        <v>456</v>
      </c>
      <c r="AA25">
        <f>SUMIFS('2012 President'!$H$2:$H$1000,'2012 President'!$X$2:$X$1000,$A25,'2012 President'!$Y$2:$Y$1000,AA$1)</f>
        <v>4</v>
      </c>
      <c r="AB25">
        <f>SUMIFS('2012 President'!$I$2:$I$1000,'2012 President'!$X$2:$X$1000,$A25,'2012 President'!$Y$2:$Y$1000,AB$1)</f>
        <v>183</v>
      </c>
      <c r="AC25">
        <f>SUMIFS('2012 President'!$J$2:$J$1000,'2012 President'!$X$2:$X$1000,$A25,'2012 President'!$Y$2:$Y$1000,AC$1)</f>
        <v>257</v>
      </c>
      <c r="AD25">
        <f>SUMIFS('2012 President'!$K$2:$K$1000,'2012 President'!$X$2:$X$1000,$A25,'2012 President'!$Y$2:$Y$1000,AD$1)</f>
        <v>6</v>
      </c>
      <c r="AE25">
        <f>SUMIFS('2012 President'!$L$2:$L$1000,'2012 President'!$X$2:$X$1000,$A25,'2012 President'!$Y$2:$Y$1000,AE$1)</f>
        <v>6</v>
      </c>
      <c r="AH25">
        <f>SUMIFS('2012 President'!$G$2:$G$1000,'2012 President'!$X$2:$X$1000,$A25,'2012 President'!$Y$2:$Y$1000,AH$1)</f>
        <v>830</v>
      </c>
      <c r="AI25">
        <f>SUMIFS('2012 President'!$H$2:$H$1000,'2012 President'!$X$2:$X$1000,$A25,'2012 President'!$Y$2:$Y$1000,AI$1)</f>
        <v>9</v>
      </c>
      <c r="AJ25">
        <f>SUMIFS('2012 President'!$I$2:$I$1000,'2012 President'!$X$2:$X$1000,$A25,'2012 President'!$Y$2:$Y$1000,AJ$1)</f>
        <v>344</v>
      </c>
      <c r="AK25">
        <f>SUMIFS('2012 President'!$J$2:$J$1000,'2012 President'!$X$2:$X$1000,$A25,'2012 President'!$Y$2:$Y$1000,AK$1)</f>
        <v>470</v>
      </c>
      <c r="AL25">
        <f>SUMIFS('2012 President'!$K$2:$K$1000,'2012 President'!$X$2:$X$1000,$A25,'2012 President'!$Y$2:$Y$1000,AL$1)</f>
        <v>5</v>
      </c>
      <c r="AM25">
        <f>SUMIFS('2012 President'!$L$2:$L$1000,'2012 President'!$X$2:$X$1000,$A25,'2012 President'!$Y$2:$Y$1000,AM$1)</f>
        <v>2</v>
      </c>
      <c r="AP25">
        <f t="shared" si="6"/>
        <v>8370</v>
      </c>
      <c r="AQ25">
        <f t="shared" si="7"/>
        <v>163</v>
      </c>
      <c r="AR25">
        <f t="shared" si="8"/>
        <v>3167</v>
      </c>
      <c r="AS25">
        <f t="shared" si="9"/>
        <v>4926</v>
      </c>
      <c r="AT25">
        <f t="shared" si="10"/>
        <v>54</v>
      </c>
      <c r="AU25">
        <f t="shared" si="11"/>
        <v>60</v>
      </c>
      <c r="AX25">
        <f t="shared" si="12"/>
        <v>0.68148148148148147</v>
      </c>
      <c r="AY25">
        <f t="shared" si="13"/>
        <v>0.16487455197132617</v>
      </c>
      <c r="AZ25">
        <f t="shared" si="14"/>
        <v>5.4480286738351258E-2</v>
      </c>
      <c r="BA25">
        <f t="shared" si="15"/>
        <v>9.9163679808841096E-2</v>
      </c>
      <c r="BB25">
        <f t="shared" si="16"/>
        <v>0.59537166900420757</v>
      </c>
      <c r="BC25">
        <f t="shared" si="17"/>
        <v>0.5818840579710145</v>
      </c>
      <c r="BD25">
        <f t="shared" si="18"/>
        <v>0.56359649122807021</v>
      </c>
      <c r="BE25">
        <f t="shared" si="19"/>
        <v>0.5662650602409639</v>
      </c>
      <c r="BF25">
        <f t="shared" si="20"/>
        <v>0.58853046594982084</v>
      </c>
      <c r="BG25">
        <f t="shared" si="21"/>
        <v>0.37096774193548387</v>
      </c>
      <c r="BH25">
        <f t="shared" si="22"/>
        <v>0.37971014492753624</v>
      </c>
      <c r="BI25">
        <f t="shared" si="23"/>
        <v>0.40131578947368424</v>
      </c>
      <c r="BJ25">
        <f t="shared" si="24"/>
        <v>0.41445783132530123</v>
      </c>
      <c r="BK25">
        <f t="shared" si="25"/>
        <v>0.37837514934289129</v>
      </c>
      <c r="BL25">
        <f t="shared" si="26"/>
        <v>0.59537166900420757</v>
      </c>
      <c r="BM25">
        <f t="shared" si="27"/>
        <v>0.5818840579710145</v>
      </c>
      <c r="BN25">
        <f t="shared" si="28"/>
        <v>0.56359649122807021</v>
      </c>
      <c r="BO25">
        <f t="shared" si="29"/>
        <v>0.5662650602409639</v>
      </c>
      <c r="BP25">
        <f t="shared" si="30"/>
        <v>0.58853046594982084</v>
      </c>
    </row>
    <row r="26" spans="1:68" x14ac:dyDescent="0.3">
      <c r="A26">
        <f t="shared" si="31"/>
        <v>24</v>
      </c>
      <c r="B26">
        <f>SUMIFS('2012 President'!$G$2:$G$1000,'2012 President'!$X$2:$X$1000,$A26,'2012 President'!$Y$2:$Y$1000,B$1)</f>
        <v>5231</v>
      </c>
      <c r="C26">
        <f>SUMIFS('2012 President'!$H$2:$H$1000,'2012 President'!$X$2:$X$1000,$A26,'2012 President'!$Y$2:$Y$1000,C$1)</f>
        <v>123</v>
      </c>
      <c r="D26">
        <f>SUMIFS('2012 President'!$I$2:$I$1000,'2012 President'!$X$2:$X$1000,$A26,'2012 President'!$Y$2:$Y$1000,D$1)</f>
        <v>2156</v>
      </c>
      <c r="E26">
        <f>SUMIFS('2012 President'!$J$2:$J$1000,'2012 President'!$X$2:$X$1000,$A26,'2012 President'!$Y$2:$Y$1000,E$1)</f>
        <v>2879</v>
      </c>
      <c r="F26">
        <f>SUMIFS('2012 President'!$K$2:$K$1000,'2012 President'!$X$2:$X$1000,$A26,'2012 President'!$Y$2:$Y$1000,F$1)</f>
        <v>35</v>
      </c>
      <c r="G26">
        <f>SUMIFS('2012 President'!$L$2:$L$1000,'2012 President'!$X$2:$X$1000,$A26,'2012 President'!$Y$2:$Y$1000,G$1)</f>
        <v>38</v>
      </c>
      <c r="H26">
        <f t="shared" si="1"/>
        <v>0.41215828713439112</v>
      </c>
      <c r="I26">
        <f t="shared" si="2"/>
        <v>0.55037277767157333</v>
      </c>
      <c r="J26">
        <f t="shared" si="3"/>
        <v>6.6908812846492071E-3</v>
      </c>
      <c r="K26">
        <f t="shared" si="4"/>
        <v>2.3513668514624355E-2</v>
      </c>
      <c r="L26">
        <f t="shared" si="5"/>
        <v>7.2643853947619956E-3</v>
      </c>
      <c r="R26">
        <f>SUMIFS('2012 President'!$G$2:$G$1000,'2012 President'!$X$2:$X$1000,$A26,'2012 President'!$Y$2:$Y$1000,R$1)</f>
        <v>963</v>
      </c>
      <c r="S26">
        <f>SUMIFS('2012 President'!$H$2:$H$1000,'2012 President'!$X$2:$X$1000,$A26,'2012 President'!$Y$2:$Y$1000,S$1)</f>
        <v>18</v>
      </c>
      <c r="T26">
        <f>SUMIFS('2012 President'!$I$2:$I$1000,'2012 President'!$X$2:$X$1000,$A26,'2012 President'!$Y$2:$Y$1000,T$1)</f>
        <v>429</v>
      </c>
      <c r="U26">
        <f>SUMIFS('2012 President'!$J$2:$J$1000,'2012 President'!$X$2:$X$1000,$A26,'2012 President'!$Y$2:$Y$1000,U$1)</f>
        <v>502</v>
      </c>
      <c r="V26">
        <f>SUMIFS('2012 President'!$K$2:$K$1000,'2012 President'!$X$2:$X$1000,$A26,'2012 President'!$Y$2:$Y$1000,V$1)</f>
        <v>6</v>
      </c>
      <c r="W26">
        <f>SUMIFS('2012 President'!$L$2:$L$1000,'2012 President'!$X$2:$X$1000,$A26,'2012 President'!$Y$2:$Y$1000,W$1)</f>
        <v>8</v>
      </c>
      <c r="Z26">
        <f>SUMIFS('2012 President'!$G$2:$G$1000,'2012 President'!$X$2:$X$1000,$A26,'2012 President'!$Y$2:$Y$1000,Z$1)</f>
        <v>440</v>
      </c>
      <c r="AA26">
        <f>SUMIFS('2012 President'!$H$2:$H$1000,'2012 President'!$X$2:$X$1000,$A26,'2012 President'!$Y$2:$Y$1000,AA$1)</f>
        <v>7</v>
      </c>
      <c r="AB26">
        <f>SUMIFS('2012 President'!$I$2:$I$1000,'2012 President'!$X$2:$X$1000,$A26,'2012 President'!$Y$2:$Y$1000,AB$1)</f>
        <v>212</v>
      </c>
      <c r="AC26">
        <f>SUMIFS('2012 President'!$J$2:$J$1000,'2012 President'!$X$2:$X$1000,$A26,'2012 President'!$Y$2:$Y$1000,AC$1)</f>
        <v>214</v>
      </c>
      <c r="AD26">
        <f>SUMIFS('2012 President'!$K$2:$K$1000,'2012 President'!$X$2:$X$1000,$A26,'2012 President'!$Y$2:$Y$1000,AD$1)</f>
        <v>3</v>
      </c>
      <c r="AE26">
        <f>SUMIFS('2012 President'!$L$2:$L$1000,'2012 President'!$X$2:$X$1000,$A26,'2012 President'!$Y$2:$Y$1000,AE$1)</f>
        <v>4</v>
      </c>
      <c r="AH26">
        <f>SUMIFS('2012 President'!$G$2:$G$1000,'2012 President'!$X$2:$X$1000,$A26,'2012 President'!$Y$2:$Y$1000,AH$1)</f>
        <v>655</v>
      </c>
      <c r="AI26">
        <f>SUMIFS('2012 President'!$H$2:$H$1000,'2012 President'!$X$2:$X$1000,$A26,'2012 President'!$Y$2:$Y$1000,AI$1)</f>
        <v>3</v>
      </c>
      <c r="AJ26">
        <f>SUMIFS('2012 President'!$I$2:$I$1000,'2012 President'!$X$2:$X$1000,$A26,'2012 President'!$Y$2:$Y$1000,AJ$1)</f>
        <v>331</v>
      </c>
      <c r="AK26">
        <f>SUMIFS('2012 President'!$J$2:$J$1000,'2012 President'!$X$2:$X$1000,$A26,'2012 President'!$Y$2:$Y$1000,AK$1)</f>
        <v>317</v>
      </c>
      <c r="AL26">
        <f>SUMIFS('2012 President'!$K$2:$K$1000,'2012 President'!$X$2:$X$1000,$A26,'2012 President'!$Y$2:$Y$1000,AL$1)</f>
        <v>4</v>
      </c>
      <c r="AM26">
        <f>SUMIFS('2012 President'!$L$2:$L$1000,'2012 President'!$X$2:$X$1000,$A26,'2012 President'!$Y$2:$Y$1000,AM$1)</f>
        <v>0</v>
      </c>
      <c r="AP26">
        <f t="shared" si="6"/>
        <v>7289</v>
      </c>
      <c r="AQ26">
        <f t="shared" si="7"/>
        <v>151</v>
      </c>
      <c r="AR26">
        <f t="shared" si="8"/>
        <v>3128</v>
      </c>
      <c r="AS26">
        <f t="shared" si="9"/>
        <v>3912</v>
      </c>
      <c r="AT26">
        <f t="shared" si="10"/>
        <v>48</v>
      </c>
      <c r="AU26">
        <f t="shared" si="11"/>
        <v>50</v>
      </c>
      <c r="AX26">
        <f t="shared" si="12"/>
        <v>0.71765674303745375</v>
      </c>
      <c r="AY26">
        <f t="shared" si="13"/>
        <v>0.13211688846206612</v>
      </c>
      <c r="AZ26">
        <f t="shared" si="14"/>
        <v>6.0364933461380159E-2</v>
      </c>
      <c r="BA26">
        <f t="shared" si="15"/>
        <v>8.9861435039100018E-2</v>
      </c>
      <c r="BB26">
        <f t="shared" si="16"/>
        <v>0.55037277767157333</v>
      </c>
      <c r="BC26">
        <f t="shared" si="17"/>
        <v>0.52128764278296991</v>
      </c>
      <c r="BD26">
        <f t="shared" si="18"/>
        <v>0.48636363636363639</v>
      </c>
      <c r="BE26">
        <f t="shared" si="19"/>
        <v>0.48396946564885496</v>
      </c>
      <c r="BF26">
        <f t="shared" si="20"/>
        <v>0.53669913568390726</v>
      </c>
      <c r="BG26">
        <f t="shared" si="21"/>
        <v>0.41215828713439112</v>
      </c>
      <c r="BH26">
        <f t="shared" si="22"/>
        <v>0.4454828660436137</v>
      </c>
      <c r="BI26">
        <f t="shared" si="23"/>
        <v>0.48181818181818181</v>
      </c>
      <c r="BJ26">
        <f t="shared" si="24"/>
        <v>0.5053435114503817</v>
      </c>
      <c r="BK26">
        <f t="shared" si="25"/>
        <v>0.42913979969817534</v>
      </c>
      <c r="BL26">
        <f t="shared" si="26"/>
        <v>0.55037277767157333</v>
      </c>
      <c r="BM26">
        <f t="shared" si="27"/>
        <v>0.52128764278296991</v>
      </c>
      <c r="BN26">
        <f t="shared" si="28"/>
        <v>0.48636363636363639</v>
      </c>
      <c r="BO26">
        <f t="shared" si="29"/>
        <v>2.5053435114503815</v>
      </c>
      <c r="BP26">
        <f t="shared" si="30"/>
        <v>0.53669913568390726</v>
      </c>
    </row>
    <row r="27" spans="1:68" x14ac:dyDescent="0.3">
      <c r="A27">
        <f t="shared" si="31"/>
        <v>25</v>
      </c>
      <c r="B27">
        <f>SUMIFS('2012 President'!$G$2:$G$1000,'2012 President'!$X$2:$X$1000,$A27,'2012 President'!$Y$2:$Y$1000,B$1)</f>
        <v>6045</v>
      </c>
      <c r="C27">
        <f>SUMIFS('2012 President'!$H$2:$H$1000,'2012 President'!$X$2:$X$1000,$A27,'2012 President'!$Y$2:$Y$1000,C$1)</f>
        <v>148</v>
      </c>
      <c r="D27">
        <f>SUMIFS('2012 President'!$I$2:$I$1000,'2012 President'!$X$2:$X$1000,$A27,'2012 President'!$Y$2:$Y$1000,D$1)</f>
        <v>2539</v>
      </c>
      <c r="E27">
        <f>SUMIFS('2012 President'!$J$2:$J$1000,'2012 President'!$X$2:$X$1000,$A27,'2012 President'!$Y$2:$Y$1000,E$1)</f>
        <v>3241</v>
      </c>
      <c r="F27">
        <f>SUMIFS('2012 President'!$K$2:$K$1000,'2012 President'!$X$2:$X$1000,$A27,'2012 President'!$Y$2:$Y$1000,F$1)</f>
        <v>49</v>
      </c>
      <c r="G27">
        <f>SUMIFS('2012 President'!$L$2:$L$1000,'2012 President'!$X$2:$X$1000,$A27,'2012 President'!$Y$2:$Y$1000,G$1)</f>
        <v>68</v>
      </c>
      <c r="H27">
        <f t="shared" si="1"/>
        <v>0.42001654259718774</v>
      </c>
      <c r="I27">
        <f t="shared" si="2"/>
        <v>0.53614557485525227</v>
      </c>
      <c r="J27">
        <f t="shared" si="3"/>
        <v>8.1058726220016551E-3</v>
      </c>
      <c r="K27">
        <f t="shared" si="4"/>
        <v>2.4483043837882548E-2</v>
      </c>
      <c r="L27">
        <f t="shared" si="5"/>
        <v>1.1248966087675765E-2</v>
      </c>
      <c r="R27">
        <f>SUMIFS('2012 President'!$G$2:$G$1000,'2012 President'!$X$2:$X$1000,$A27,'2012 President'!$Y$2:$Y$1000,R$1)</f>
        <v>1513</v>
      </c>
      <c r="S27">
        <f>SUMIFS('2012 President'!$H$2:$H$1000,'2012 President'!$X$2:$X$1000,$A27,'2012 President'!$Y$2:$Y$1000,S$1)</f>
        <v>36</v>
      </c>
      <c r="T27">
        <f>SUMIFS('2012 President'!$I$2:$I$1000,'2012 President'!$X$2:$X$1000,$A27,'2012 President'!$Y$2:$Y$1000,T$1)</f>
        <v>647</v>
      </c>
      <c r="U27">
        <f>SUMIFS('2012 President'!$J$2:$J$1000,'2012 President'!$X$2:$X$1000,$A27,'2012 President'!$Y$2:$Y$1000,U$1)</f>
        <v>817</v>
      </c>
      <c r="V27">
        <f>SUMIFS('2012 President'!$K$2:$K$1000,'2012 President'!$X$2:$X$1000,$A27,'2012 President'!$Y$2:$Y$1000,V$1)</f>
        <v>8</v>
      </c>
      <c r="W27">
        <f>SUMIFS('2012 President'!$L$2:$L$1000,'2012 President'!$X$2:$X$1000,$A27,'2012 President'!$Y$2:$Y$1000,W$1)</f>
        <v>5</v>
      </c>
      <c r="Z27">
        <f>SUMIFS('2012 President'!$G$2:$G$1000,'2012 President'!$X$2:$X$1000,$A27,'2012 President'!$Y$2:$Y$1000,Z$1)</f>
        <v>399</v>
      </c>
      <c r="AA27">
        <f>SUMIFS('2012 President'!$H$2:$H$1000,'2012 President'!$X$2:$X$1000,$A27,'2012 President'!$Y$2:$Y$1000,AA$1)</f>
        <v>10</v>
      </c>
      <c r="AB27">
        <f>SUMIFS('2012 President'!$I$2:$I$1000,'2012 President'!$X$2:$X$1000,$A27,'2012 President'!$Y$2:$Y$1000,AB$1)</f>
        <v>188</v>
      </c>
      <c r="AC27">
        <f>SUMIFS('2012 President'!$J$2:$J$1000,'2012 President'!$X$2:$X$1000,$A27,'2012 President'!$Y$2:$Y$1000,AC$1)</f>
        <v>192</v>
      </c>
      <c r="AD27">
        <f>SUMIFS('2012 President'!$K$2:$K$1000,'2012 President'!$X$2:$X$1000,$A27,'2012 President'!$Y$2:$Y$1000,AD$1)</f>
        <v>4</v>
      </c>
      <c r="AE27">
        <f>SUMIFS('2012 President'!$L$2:$L$1000,'2012 President'!$X$2:$X$1000,$A27,'2012 President'!$Y$2:$Y$1000,AE$1)</f>
        <v>5</v>
      </c>
      <c r="AH27">
        <f>SUMIFS('2012 President'!$G$2:$G$1000,'2012 President'!$X$2:$X$1000,$A27,'2012 President'!$Y$2:$Y$1000,AH$1)</f>
        <v>704</v>
      </c>
      <c r="AI27">
        <f>SUMIFS('2012 President'!$H$2:$H$1000,'2012 President'!$X$2:$X$1000,$A27,'2012 President'!$Y$2:$Y$1000,AI$1)</f>
        <v>8</v>
      </c>
      <c r="AJ27">
        <f>SUMIFS('2012 President'!$I$2:$I$1000,'2012 President'!$X$2:$X$1000,$A27,'2012 President'!$Y$2:$Y$1000,AJ$1)</f>
        <v>365</v>
      </c>
      <c r="AK27">
        <f>SUMIFS('2012 President'!$J$2:$J$1000,'2012 President'!$X$2:$X$1000,$A27,'2012 President'!$Y$2:$Y$1000,AK$1)</f>
        <v>319</v>
      </c>
      <c r="AL27">
        <f>SUMIFS('2012 President'!$K$2:$K$1000,'2012 President'!$X$2:$X$1000,$A27,'2012 President'!$Y$2:$Y$1000,AL$1)</f>
        <v>9</v>
      </c>
      <c r="AM27">
        <f>SUMIFS('2012 President'!$L$2:$L$1000,'2012 President'!$X$2:$X$1000,$A27,'2012 President'!$Y$2:$Y$1000,AM$1)</f>
        <v>3</v>
      </c>
      <c r="AP27">
        <f t="shared" si="6"/>
        <v>8661</v>
      </c>
      <c r="AQ27">
        <f t="shared" si="7"/>
        <v>202</v>
      </c>
      <c r="AR27">
        <f t="shared" si="8"/>
        <v>3739</v>
      </c>
      <c r="AS27">
        <f t="shared" si="9"/>
        <v>4569</v>
      </c>
      <c r="AT27">
        <f t="shared" si="10"/>
        <v>70</v>
      </c>
      <c r="AU27">
        <f t="shared" si="11"/>
        <v>81</v>
      </c>
      <c r="AX27">
        <f t="shared" si="12"/>
        <v>0.69795635607897466</v>
      </c>
      <c r="AY27">
        <f t="shared" si="13"/>
        <v>0.17469114420967555</v>
      </c>
      <c r="AZ27">
        <f t="shared" si="14"/>
        <v>4.6068583304468308E-2</v>
      </c>
      <c r="BA27">
        <f t="shared" si="15"/>
        <v>8.1283916406881429E-2</v>
      </c>
      <c r="BB27">
        <f t="shared" si="16"/>
        <v>0.53614557485525227</v>
      </c>
      <c r="BC27">
        <f t="shared" si="17"/>
        <v>0.53998678122934562</v>
      </c>
      <c r="BD27">
        <f t="shared" si="18"/>
        <v>0.48120300751879697</v>
      </c>
      <c r="BE27">
        <f t="shared" si="19"/>
        <v>0.453125</v>
      </c>
      <c r="BF27">
        <f t="shared" si="20"/>
        <v>0.52753723588500179</v>
      </c>
      <c r="BG27">
        <f t="shared" si="21"/>
        <v>0.42001654259718774</v>
      </c>
      <c r="BH27">
        <f t="shared" si="22"/>
        <v>0.42762723066754793</v>
      </c>
      <c r="BI27">
        <f t="shared" si="23"/>
        <v>0.47117794486215536</v>
      </c>
      <c r="BJ27">
        <f t="shared" si="24"/>
        <v>0.51846590909090906</v>
      </c>
      <c r="BK27">
        <f t="shared" si="25"/>
        <v>0.43170534580302505</v>
      </c>
      <c r="BL27">
        <f t="shared" si="26"/>
        <v>0.53614557485525227</v>
      </c>
      <c r="BM27">
        <f t="shared" si="27"/>
        <v>0.53998678122934562</v>
      </c>
      <c r="BN27">
        <f t="shared" si="28"/>
        <v>0.48120300751879697</v>
      </c>
      <c r="BO27">
        <f t="shared" si="29"/>
        <v>2.5184659090909092</v>
      </c>
      <c r="BP27">
        <f t="shared" si="30"/>
        <v>0.52753723588500179</v>
      </c>
    </row>
    <row r="28" spans="1:68" x14ac:dyDescent="0.3">
      <c r="A28">
        <f t="shared" si="31"/>
        <v>26</v>
      </c>
      <c r="B28">
        <f>SUMIFS('2012 President'!$G$2:$G$1000,'2012 President'!$X$2:$X$1000,$A28,'2012 President'!$Y$2:$Y$1000,B$1)</f>
        <v>6599</v>
      </c>
      <c r="C28">
        <f>SUMIFS('2012 President'!$H$2:$H$1000,'2012 President'!$X$2:$X$1000,$A28,'2012 President'!$Y$2:$Y$1000,C$1)</f>
        <v>155</v>
      </c>
      <c r="D28">
        <f>SUMIFS('2012 President'!$I$2:$I$1000,'2012 President'!$X$2:$X$1000,$A28,'2012 President'!$Y$2:$Y$1000,D$1)</f>
        <v>1948</v>
      </c>
      <c r="E28">
        <f>SUMIFS('2012 President'!$J$2:$J$1000,'2012 President'!$X$2:$X$1000,$A28,'2012 President'!$Y$2:$Y$1000,E$1)</f>
        <v>4398</v>
      </c>
      <c r="F28">
        <f>SUMIFS('2012 President'!$K$2:$K$1000,'2012 President'!$X$2:$X$1000,$A28,'2012 President'!$Y$2:$Y$1000,F$1)</f>
        <v>38</v>
      </c>
      <c r="G28">
        <f>SUMIFS('2012 President'!$L$2:$L$1000,'2012 President'!$X$2:$X$1000,$A28,'2012 President'!$Y$2:$Y$1000,G$1)</f>
        <v>60</v>
      </c>
      <c r="H28">
        <f t="shared" si="1"/>
        <v>0.29519624185482651</v>
      </c>
      <c r="I28">
        <f t="shared" si="2"/>
        <v>0.66646461585088645</v>
      </c>
      <c r="J28">
        <f t="shared" si="3"/>
        <v>5.7584482497348086E-3</v>
      </c>
      <c r="K28">
        <f t="shared" si="4"/>
        <v>2.3488407334444614E-2</v>
      </c>
      <c r="L28">
        <f t="shared" si="5"/>
        <v>9.0922867101075923E-3</v>
      </c>
      <c r="R28">
        <f>SUMIFS('2012 President'!$G$2:$G$1000,'2012 President'!$X$2:$X$1000,$A28,'2012 President'!$Y$2:$Y$1000,R$1)</f>
        <v>3104</v>
      </c>
      <c r="S28">
        <f>SUMIFS('2012 President'!$H$2:$H$1000,'2012 President'!$X$2:$X$1000,$A28,'2012 President'!$Y$2:$Y$1000,S$1)</f>
        <v>50</v>
      </c>
      <c r="T28">
        <f>SUMIFS('2012 President'!$I$2:$I$1000,'2012 President'!$X$2:$X$1000,$A28,'2012 President'!$Y$2:$Y$1000,T$1)</f>
        <v>950</v>
      </c>
      <c r="U28">
        <f>SUMIFS('2012 President'!$J$2:$J$1000,'2012 President'!$X$2:$X$1000,$A28,'2012 President'!$Y$2:$Y$1000,U$1)</f>
        <v>2076</v>
      </c>
      <c r="V28">
        <f>SUMIFS('2012 President'!$K$2:$K$1000,'2012 President'!$X$2:$X$1000,$A28,'2012 President'!$Y$2:$Y$1000,V$1)</f>
        <v>9</v>
      </c>
      <c r="W28">
        <f>SUMIFS('2012 President'!$L$2:$L$1000,'2012 President'!$X$2:$X$1000,$A28,'2012 President'!$Y$2:$Y$1000,W$1)</f>
        <v>19</v>
      </c>
      <c r="Z28">
        <f>SUMIFS('2012 President'!$G$2:$G$1000,'2012 President'!$X$2:$X$1000,$A28,'2012 President'!$Y$2:$Y$1000,Z$1)</f>
        <v>371</v>
      </c>
      <c r="AA28">
        <f>SUMIFS('2012 President'!$H$2:$H$1000,'2012 President'!$X$2:$X$1000,$A28,'2012 President'!$Y$2:$Y$1000,AA$1)</f>
        <v>6</v>
      </c>
      <c r="AB28">
        <f>SUMIFS('2012 President'!$I$2:$I$1000,'2012 President'!$X$2:$X$1000,$A28,'2012 President'!$Y$2:$Y$1000,AB$1)</f>
        <v>104</v>
      </c>
      <c r="AC28">
        <f>SUMIFS('2012 President'!$J$2:$J$1000,'2012 President'!$X$2:$X$1000,$A28,'2012 President'!$Y$2:$Y$1000,AC$1)</f>
        <v>254</v>
      </c>
      <c r="AD28">
        <f>SUMIFS('2012 President'!$K$2:$K$1000,'2012 President'!$X$2:$X$1000,$A28,'2012 President'!$Y$2:$Y$1000,AD$1)</f>
        <v>2</v>
      </c>
      <c r="AE28">
        <f>SUMIFS('2012 President'!$L$2:$L$1000,'2012 President'!$X$2:$X$1000,$A28,'2012 President'!$Y$2:$Y$1000,AE$1)</f>
        <v>5</v>
      </c>
      <c r="AH28">
        <f>SUMIFS('2012 President'!$G$2:$G$1000,'2012 President'!$X$2:$X$1000,$A28,'2012 President'!$Y$2:$Y$1000,AH$1)</f>
        <v>417</v>
      </c>
      <c r="AI28">
        <f>SUMIFS('2012 President'!$H$2:$H$1000,'2012 President'!$X$2:$X$1000,$A28,'2012 President'!$Y$2:$Y$1000,AI$1)</f>
        <v>3</v>
      </c>
      <c r="AJ28">
        <f>SUMIFS('2012 President'!$I$2:$I$1000,'2012 President'!$X$2:$X$1000,$A28,'2012 President'!$Y$2:$Y$1000,AJ$1)</f>
        <v>167</v>
      </c>
      <c r="AK28">
        <f>SUMIFS('2012 President'!$J$2:$J$1000,'2012 President'!$X$2:$X$1000,$A28,'2012 President'!$Y$2:$Y$1000,AK$1)</f>
        <v>240</v>
      </c>
      <c r="AL28">
        <f>SUMIFS('2012 President'!$K$2:$K$1000,'2012 President'!$X$2:$X$1000,$A28,'2012 President'!$Y$2:$Y$1000,AL$1)</f>
        <v>4</v>
      </c>
      <c r="AM28">
        <f>SUMIFS('2012 President'!$L$2:$L$1000,'2012 President'!$X$2:$X$1000,$A28,'2012 President'!$Y$2:$Y$1000,AM$1)</f>
        <v>3</v>
      </c>
      <c r="AP28">
        <f t="shared" si="6"/>
        <v>10491</v>
      </c>
      <c r="AQ28">
        <f t="shared" si="7"/>
        <v>214</v>
      </c>
      <c r="AR28">
        <f t="shared" si="8"/>
        <v>3169</v>
      </c>
      <c r="AS28">
        <f t="shared" si="9"/>
        <v>6968</v>
      </c>
      <c r="AT28">
        <f t="shared" si="10"/>
        <v>53</v>
      </c>
      <c r="AU28">
        <f t="shared" si="11"/>
        <v>87</v>
      </c>
      <c r="AX28">
        <f t="shared" si="12"/>
        <v>0.62901534648746549</v>
      </c>
      <c r="AY28">
        <f t="shared" si="13"/>
        <v>0.29587265274997615</v>
      </c>
      <c r="AZ28">
        <f t="shared" si="14"/>
        <v>3.5363645029072535E-2</v>
      </c>
      <c r="BA28">
        <f t="shared" si="15"/>
        <v>3.9748355733485848E-2</v>
      </c>
      <c r="BB28">
        <f t="shared" si="16"/>
        <v>0.66646461585088645</v>
      </c>
      <c r="BC28">
        <f t="shared" si="17"/>
        <v>0.66881443298969068</v>
      </c>
      <c r="BD28">
        <f t="shared" si="18"/>
        <v>0.6846361185983828</v>
      </c>
      <c r="BE28">
        <f t="shared" si="19"/>
        <v>0.57553956834532372</v>
      </c>
      <c r="BF28">
        <f t="shared" si="20"/>
        <v>0.66418835192069392</v>
      </c>
      <c r="BG28">
        <f t="shared" si="21"/>
        <v>0.29519624185482651</v>
      </c>
      <c r="BH28">
        <f t="shared" si="22"/>
        <v>0.30605670103092786</v>
      </c>
      <c r="BI28">
        <f t="shared" si="23"/>
        <v>0.28032345013477089</v>
      </c>
      <c r="BJ28">
        <f t="shared" si="24"/>
        <v>0.40047961630695444</v>
      </c>
      <c r="BK28">
        <f t="shared" si="25"/>
        <v>0.30206843961490804</v>
      </c>
      <c r="BL28">
        <f t="shared" si="26"/>
        <v>0.66646461585088645</v>
      </c>
      <c r="BM28">
        <f t="shared" si="27"/>
        <v>0.66881443298969068</v>
      </c>
      <c r="BN28">
        <f t="shared" si="28"/>
        <v>0.6846361185983828</v>
      </c>
      <c r="BO28">
        <f t="shared" si="29"/>
        <v>0.57553956834532372</v>
      </c>
      <c r="BP28">
        <f t="shared" si="30"/>
        <v>0.66418835192069392</v>
      </c>
    </row>
    <row r="29" spans="1:68" x14ac:dyDescent="0.3">
      <c r="A29">
        <f t="shared" si="31"/>
        <v>27</v>
      </c>
      <c r="B29">
        <f>SUMIFS('2012 President'!$G$2:$G$1000,'2012 President'!$X$2:$X$1000,$A29,'2012 President'!$Y$2:$Y$1000,B$1)</f>
        <v>7282</v>
      </c>
      <c r="C29">
        <f>SUMIFS('2012 President'!$H$2:$H$1000,'2012 President'!$X$2:$X$1000,$A29,'2012 President'!$Y$2:$Y$1000,C$1)</f>
        <v>151</v>
      </c>
      <c r="D29">
        <f>SUMIFS('2012 President'!$I$2:$I$1000,'2012 President'!$X$2:$X$1000,$A29,'2012 President'!$Y$2:$Y$1000,D$1)</f>
        <v>2936</v>
      </c>
      <c r="E29">
        <f>SUMIFS('2012 President'!$J$2:$J$1000,'2012 President'!$X$2:$X$1000,$A29,'2012 President'!$Y$2:$Y$1000,E$1)</f>
        <v>4093</v>
      </c>
      <c r="F29">
        <f>SUMIFS('2012 President'!$K$2:$K$1000,'2012 President'!$X$2:$X$1000,$A29,'2012 President'!$Y$2:$Y$1000,F$1)</f>
        <v>57</v>
      </c>
      <c r="G29">
        <f>SUMIFS('2012 President'!$L$2:$L$1000,'2012 President'!$X$2:$X$1000,$A29,'2012 President'!$Y$2:$Y$1000,G$1)</f>
        <v>45</v>
      </c>
      <c r="H29">
        <f t="shared" si="1"/>
        <v>0.40318593792914037</v>
      </c>
      <c r="I29">
        <f t="shared" si="2"/>
        <v>0.56207085965394121</v>
      </c>
      <c r="J29">
        <f t="shared" si="3"/>
        <v>7.8275199121120576E-3</v>
      </c>
      <c r="K29">
        <f t="shared" si="4"/>
        <v>2.0736061521560011E-2</v>
      </c>
      <c r="L29">
        <f t="shared" si="5"/>
        <v>6.1796209832463613E-3</v>
      </c>
      <c r="R29">
        <f>SUMIFS('2012 President'!$G$2:$G$1000,'2012 President'!$X$2:$X$1000,$A29,'2012 President'!$Y$2:$Y$1000,R$1)</f>
        <v>2029</v>
      </c>
      <c r="S29">
        <f>SUMIFS('2012 President'!$H$2:$H$1000,'2012 President'!$X$2:$X$1000,$A29,'2012 President'!$Y$2:$Y$1000,S$1)</f>
        <v>29</v>
      </c>
      <c r="T29">
        <f>SUMIFS('2012 President'!$I$2:$I$1000,'2012 President'!$X$2:$X$1000,$A29,'2012 President'!$Y$2:$Y$1000,T$1)</f>
        <v>833</v>
      </c>
      <c r="U29">
        <f>SUMIFS('2012 President'!$J$2:$J$1000,'2012 President'!$X$2:$X$1000,$A29,'2012 President'!$Y$2:$Y$1000,U$1)</f>
        <v>1134</v>
      </c>
      <c r="V29">
        <f>SUMIFS('2012 President'!$K$2:$K$1000,'2012 President'!$X$2:$X$1000,$A29,'2012 President'!$Y$2:$Y$1000,V$1)</f>
        <v>20</v>
      </c>
      <c r="W29">
        <f>SUMIFS('2012 President'!$L$2:$L$1000,'2012 President'!$X$2:$X$1000,$A29,'2012 President'!$Y$2:$Y$1000,W$1)</f>
        <v>13</v>
      </c>
      <c r="Z29">
        <f>SUMIFS('2012 President'!$G$2:$G$1000,'2012 President'!$X$2:$X$1000,$A29,'2012 President'!$Y$2:$Y$1000,Z$1)</f>
        <v>286</v>
      </c>
      <c r="AA29">
        <f>SUMIFS('2012 President'!$H$2:$H$1000,'2012 President'!$X$2:$X$1000,$A29,'2012 President'!$Y$2:$Y$1000,AA$1)</f>
        <v>6</v>
      </c>
      <c r="AB29">
        <f>SUMIFS('2012 President'!$I$2:$I$1000,'2012 President'!$X$2:$X$1000,$A29,'2012 President'!$Y$2:$Y$1000,AB$1)</f>
        <v>106</v>
      </c>
      <c r="AC29">
        <f>SUMIFS('2012 President'!$J$2:$J$1000,'2012 President'!$X$2:$X$1000,$A29,'2012 President'!$Y$2:$Y$1000,AC$1)</f>
        <v>167</v>
      </c>
      <c r="AD29">
        <f>SUMIFS('2012 President'!$K$2:$K$1000,'2012 President'!$X$2:$X$1000,$A29,'2012 President'!$Y$2:$Y$1000,AD$1)</f>
        <v>3</v>
      </c>
      <c r="AE29">
        <f>SUMIFS('2012 President'!$L$2:$L$1000,'2012 President'!$X$2:$X$1000,$A29,'2012 President'!$Y$2:$Y$1000,AE$1)</f>
        <v>4</v>
      </c>
      <c r="AH29">
        <f>SUMIFS('2012 President'!$G$2:$G$1000,'2012 President'!$X$2:$X$1000,$A29,'2012 President'!$Y$2:$Y$1000,AH$1)</f>
        <v>1226</v>
      </c>
      <c r="AI29">
        <f>SUMIFS('2012 President'!$H$2:$H$1000,'2012 President'!$X$2:$X$1000,$A29,'2012 President'!$Y$2:$Y$1000,AI$1)</f>
        <v>11</v>
      </c>
      <c r="AJ29">
        <f>SUMIFS('2012 President'!$I$2:$I$1000,'2012 President'!$X$2:$X$1000,$A29,'2012 President'!$Y$2:$Y$1000,AJ$1)</f>
        <v>588</v>
      </c>
      <c r="AK29">
        <f>SUMIFS('2012 President'!$J$2:$J$1000,'2012 President'!$X$2:$X$1000,$A29,'2012 President'!$Y$2:$Y$1000,AK$1)</f>
        <v>621</v>
      </c>
      <c r="AL29">
        <f>SUMIFS('2012 President'!$K$2:$K$1000,'2012 President'!$X$2:$X$1000,$A29,'2012 President'!$Y$2:$Y$1000,AL$1)</f>
        <v>6</v>
      </c>
      <c r="AM29">
        <f>SUMIFS('2012 President'!$L$2:$L$1000,'2012 President'!$X$2:$X$1000,$A29,'2012 President'!$Y$2:$Y$1000,AM$1)</f>
        <v>0</v>
      </c>
      <c r="AP29">
        <f t="shared" si="6"/>
        <v>10823</v>
      </c>
      <c r="AQ29">
        <f t="shared" si="7"/>
        <v>197</v>
      </c>
      <c r="AR29">
        <f t="shared" si="8"/>
        <v>4463</v>
      </c>
      <c r="AS29">
        <f t="shared" si="9"/>
        <v>6015</v>
      </c>
      <c r="AT29">
        <f t="shared" si="10"/>
        <v>86</v>
      </c>
      <c r="AU29">
        <f t="shared" si="11"/>
        <v>62</v>
      </c>
      <c r="AX29">
        <f t="shared" si="12"/>
        <v>0.67282638824725127</v>
      </c>
      <c r="AY29">
        <f t="shared" si="13"/>
        <v>0.18747112630509102</v>
      </c>
      <c r="AZ29">
        <f t="shared" si="14"/>
        <v>2.6425205580707753E-2</v>
      </c>
      <c r="BA29">
        <f t="shared" si="15"/>
        <v>0.11327727986695002</v>
      </c>
      <c r="BB29">
        <f t="shared" si="16"/>
        <v>0.56207085965394121</v>
      </c>
      <c r="BC29">
        <f t="shared" si="17"/>
        <v>0.55889600788565796</v>
      </c>
      <c r="BD29">
        <f t="shared" si="18"/>
        <v>0.58391608391608396</v>
      </c>
      <c r="BE29">
        <f t="shared" si="19"/>
        <v>0.50652528548123976</v>
      </c>
      <c r="BF29">
        <f t="shared" si="20"/>
        <v>0.55576087960824172</v>
      </c>
      <c r="BG29">
        <f t="shared" si="21"/>
        <v>0.40318593792914037</v>
      </c>
      <c r="BH29">
        <f t="shared" si="22"/>
        <v>0.41054706752094627</v>
      </c>
      <c r="BI29">
        <f t="shared" si="23"/>
        <v>0.37062937062937062</v>
      </c>
      <c r="BJ29">
        <f t="shared" si="24"/>
        <v>0.47960848287112562</v>
      </c>
      <c r="BK29">
        <f t="shared" si="25"/>
        <v>0.41236256121223319</v>
      </c>
      <c r="BL29">
        <f t="shared" si="26"/>
        <v>0.56207085965394121</v>
      </c>
      <c r="BM29">
        <f t="shared" si="27"/>
        <v>0.55889600788565796</v>
      </c>
      <c r="BN29">
        <f t="shared" si="28"/>
        <v>0.58391608391608396</v>
      </c>
      <c r="BO29">
        <f t="shared" si="29"/>
        <v>0.50652528548123976</v>
      </c>
      <c r="BP29">
        <f t="shared" si="30"/>
        <v>0.55576087960824172</v>
      </c>
    </row>
    <row r="30" spans="1:68" x14ac:dyDescent="0.3">
      <c r="A30">
        <f t="shared" si="31"/>
        <v>28</v>
      </c>
      <c r="B30">
        <f>SUMIFS('2012 President'!$G$2:$G$1000,'2012 President'!$X$2:$X$1000,$A30,'2012 President'!$Y$2:$Y$1000,B$1)</f>
        <v>5532</v>
      </c>
      <c r="C30">
        <f>SUMIFS('2012 President'!$H$2:$H$1000,'2012 President'!$X$2:$X$1000,$A30,'2012 President'!$Y$2:$Y$1000,C$1)</f>
        <v>118</v>
      </c>
      <c r="D30">
        <f>SUMIFS('2012 President'!$I$2:$I$1000,'2012 President'!$X$2:$X$1000,$A30,'2012 President'!$Y$2:$Y$1000,D$1)</f>
        <v>1389</v>
      </c>
      <c r="E30">
        <f>SUMIFS('2012 President'!$J$2:$J$1000,'2012 President'!$X$2:$X$1000,$A30,'2012 President'!$Y$2:$Y$1000,E$1)</f>
        <v>3898</v>
      </c>
      <c r="F30">
        <f>SUMIFS('2012 President'!$K$2:$K$1000,'2012 President'!$X$2:$X$1000,$A30,'2012 President'!$Y$2:$Y$1000,F$1)</f>
        <v>53</v>
      </c>
      <c r="G30">
        <f>SUMIFS('2012 President'!$L$2:$L$1000,'2012 President'!$X$2:$X$1000,$A30,'2012 President'!$Y$2:$Y$1000,G$1)</f>
        <v>74</v>
      </c>
      <c r="H30">
        <f t="shared" si="1"/>
        <v>0.25108459869848154</v>
      </c>
      <c r="I30">
        <f t="shared" si="2"/>
        <v>0.70462762111352129</v>
      </c>
      <c r="J30">
        <f t="shared" si="3"/>
        <v>9.5806218365871287E-3</v>
      </c>
      <c r="K30">
        <f t="shared" si="4"/>
        <v>2.1330441070137384E-2</v>
      </c>
      <c r="L30">
        <f t="shared" si="5"/>
        <v>1.3376717281272595E-2</v>
      </c>
      <c r="R30">
        <f>SUMIFS('2012 President'!$G$2:$G$1000,'2012 President'!$X$2:$X$1000,$A30,'2012 President'!$Y$2:$Y$1000,R$1)</f>
        <v>2490</v>
      </c>
      <c r="S30">
        <f>SUMIFS('2012 President'!$H$2:$H$1000,'2012 President'!$X$2:$X$1000,$A30,'2012 President'!$Y$2:$Y$1000,S$1)</f>
        <v>52</v>
      </c>
      <c r="T30">
        <f>SUMIFS('2012 President'!$I$2:$I$1000,'2012 President'!$X$2:$X$1000,$A30,'2012 President'!$Y$2:$Y$1000,T$1)</f>
        <v>698</v>
      </c>
      <c r="U30">
        <f>SUMIFS('2012 President'!$J$2:$J$1000,'2012 President'!$X$2:$X$1000,$A30,'2012 President'!$Y$2:$Y$1000,U$1)</f>
        <v>1702</v>
      </c>
      <c r="V30">
        <f>SUMIFS('2012 President'!$K$2:$K$1000,'2012 President'!$X$2:$X$1000,$A30,'2012 President'!$Y$2:$Y$1000,V$1)</f>
        <v>21</v>
      </c>
      <c r="W30">
        <f>SUMIFS('2012 President'!$L$2:$L$1000,'2012 President'!$X$2:$X$1000,$A30,'2012 President'!$Y$2:$Y$1000,W$1)</f>
        <v>17</v>
      </c>
      <c r="Z30">
        <f>SUMIFS('2012 President'!$G$2:$G$1000,'2012 President'!$X$2:$X$1000,$A30,'2012 President'!$Y$2:$Y$1000,Z$1)</f>
        <v>426</v>
      </c>
      <c r="AA30">
        <f>SUMIFS('2012 President'!$H$2:$H$1000,'2012 President'!$X$2:$X$1000,$A30,'2012 President'!$Y$2:$Y$1000,AA$1)</f>
        <v>22</v>
      </c>
      <c r="AB30">
        <f>SUMIFS('2012 President'!$I$2:$I$1000,'2012 President'!$X$2:$X$1000,$A30,'2012 President'!$Y$2:$Y$1000,AB$1)</f>
        <v>100</v>
      </c>
      <c r="AC30">
        <f>SUMIFS('2012 President'!$J$2:$J$1000,'2012 President'!$X$2:$X$1000,$A30,'2012 President'!$Y$2:$Y$1000,AC$1)</f>
        <v>282</v>
      </c>
      <c r="AD30">
        <f>SUMIFS('2012 President'!$K$2:$K$1000,'2012 President'!$X$2:$X$1000,$A30,'2012 President'!$Y$2:$Y$1000,AD$1)</f>
        <v>9</v>
      </c>
      <c r="AE30">
        <f>SUMIFS('2012 President'!$L$2:$L$1000,'2012 President'!$X$2:$X$1000,$A30,'2012 President'!$Y$2:$Y$1000,AE$1)</f>
        <v>13</v>
      </c>
      <c r="AH30">
        <f>SUMIFS('2012 President'!$G$2:$G$1000,'2012 President'!$X$2:$X$1000,$A30,'2012 President'!$Y$2:$Y$1000,AH$1)</f>
        <v>1</v>
      </c>
      <c r="AI30">
        <f>SUMIFS('2012 President'!$H$2:$H$1000,'2012 President'!$X$2:$X$1000,$A30,'2012 President'!$Y$2:$Y$1000,AI$1)</f>
        <v>0</v>
      </c>
      <c r="AJ30">
        <f>SUMIFS('2012 President'!$I$2:$I$1000,'2012 President'!$X$2:$X$1000,$A30,'2012 President'!$Y$2:$Y$1000,AJ$1)</f>
        <v>1</v>
      </c>
      <c r="AK30">
        <f>SUMIFS('2012 President'!$J$2:$J$1000,'2012 President'!$X$2:$X$1000,$A30,'2012 President'!$Y$2:$Y$1000,AK$1)</f>
        <v>0</v>
      </c>
      <c r="AL30">
        <f>SUMIFS('2012 President'!$K$2:$K$1000,'2012 President'!$X$2:$X$1000,$A30,'2012 President'!$Y$2:$Y$1000,AL$1)</f>
        <v>0</v>
      </c>
      <c r="AM30">
        <f>SUMIFS('2012 President'!$L$2:$L$1000,'2012 President'!$X$2:$X$1000,$A30,'2012 President'!$Y$2:$Y$1000,AM$1)</f>
        <v>0</v>
      </c>
      <c r="AP30">
        <f t="shared" si="6"/>
        <v>8449</v>
      </c>
      <c r="AQ30">
        <f t="shared" si="7"/>
        <v>192</v>
      </c>
      <c r="AR30">
        <f t="shared" si="8"/>
        <v>2188</v>
      </c>
      <c r="AS30">
        <f t="shared" si="9"/>
        <v>5882</v>
      </c>
      <c r="AT30">
        <f t="shared" si="10"/>
        <v>83</v>
      </c>
      <c r="AU30">
        <f t="shared" si="11"/>
        <v>104</v>
      </c>
      <c r="AX30">
        <f t="shared" si="12"/>
        <v>0.65475204166173506</v>
      </c>
      <c r="AY30">
        <f t="shared" si="13"/>
        <v>0.29470943306900227</v>
      </c>
      <c r="AZ30">
        <f t="shared" si="14"/>
        <v>5.0420168067226892E-2</v>
      </c>
      <c r="BA30">
        <f t="shared" si="15"/>
        <v>1.1835720203574388E-4</v>
      </c>
      <c r="BB30">
        <f t="shared" si="16"/>
        <v>0.70462762111352129</v>
      </c>
      <c r="BC30">
        <f t="shared" si="17"/>
        <v>0.68353413654618478</v>
      </c>
      <c r="BD30">
        <f t="shared" si="18"/>
        <v>0.6619718309859155</v>
      </c>
      <c r="BE30">
        <f t="shared" si="19"/>
        <v>0</v>
      </c>
      <c r="BF30">
        <f t="shared" si="20"/>
        <v>0.69617706237424548</v>
      </c>
      <c r="BG30">
        <f t="shared" si="21"/>
        <v>0.25108459869848154</v>
      </c>
      <c r="BH30">
        <f t="shared" si="22"/>
        <v>0.28032128514056226</v>
      </c>
      <c r="BI30">
        <f t="shared" si="23"/>
        <v>0.23474178403755869</v>
      </c>
      <c r="BJ30">
        <f t="shared" si="24"/>
        <v>1</v>
      </c>
      <c r="BK30">
        <f t="shared" si="25"/>
        <v>0.25896555805420762</v>
      </c>
      <c r="BL30">
        <f t="shared" si="26"/>
        <v>0.70462762111352129</v>
      </c>
      <c r="BM30">
        <f t="shared" si="27"/>
        <v>0.68353413654618478</v>
      </c>
      <c r="BN30">
        <f t="shared" si="28"/>
        <v>0.6619718309859155</v>
      </c>
      <c r="BO30">
        <f t="shared" si="29"/>
        <v>3</v>
      </c>
      <c r="BP30">
        <f t="shared" si="30"/>
        <v>0.69617706237424548</v>
      </c>
    </row>
    <row r="31" spans="1:68" x14ac:dyDescent="0.3">
      <c r="A31">
        <f t="shared" si="31"/>
        <v>29</v>
      </c>
      <c r="B31">
        <f>SUMIFS('2012 President'!$G$2:$G$1000,'2012 President'!$X$2:$X$1000,$A31,'2012 President'!$Y$2:$Y$1000,B$1)</f>
        <v>5476</v>
      </c>
      <c r="C31">
        <f>SUMIFS('2012 President'!$H$2:$H$1000,'2012 President'!$X$2:$X$1000,$A31,'2012 President'!$Y$2:$Y$1000,C$1)</f>
        <v>134</v>
      </c>
      <c r="D31">
        <f>SUMIFS('2012 President'!$I$2:$I$1000,'2012 President'!$X$2:$X$1000,$A31,'2012 President'!$Y$2:$Y$1000,D$1)</f>
        <v>1307</v>
      </c>
      <c r="E31">
        <f>SUMIFS('2012 President'!$J$2:$J$1000,'2012 President'!$X$2:$X$1000,$A31,'2012 President'!$Y$2:$Y$1000,E$1)</f>
        <v>3943</v>
      </c>
      <c r="F31">
        <f>SUMIFS('2012 President'!$K$2:$K$1000,'2012 President'!$X$2:$X$1000,$A31,'2012 President'!$Y$2:$Y$1000,F$1)</f>
        <v>37</v>
      </c>
      <c r="G31">
        <f>SUMIFS('2012 President'!$L$2:$L$1000,'2012 President'!$X$2:$X$1000,$A31,'2012 President'!$Y$2:$Y$1000,G$1)</f>
        <v>55</v>
      </c>
      <c r="H31">
        <f t="shared" si="1"/>
        <v>0.23867786705624544</v>
      </c>
      <c r="I31">
        <f t="shared" si="2"/>
        <v>0.72005113221329442</v>
      </c>
      <c r="J31">
        <f t="shared" si="3"/>
        <v>6.7567567567567571E-3</v>
      </c>
      <c r="K31">
        <f t="shared" si="4"/>
        <v>2.4470416362308255E-2</v>
      </c>
      <c r="L31">
        <f t="shared" si="5"/>
        <v>1.0043827611395179E-2</v>
      </c>
      <c r="R31">
        <f>SUMIFS('2012 President'!$G$2:$G$1000,'2012 President'!$X$2:$X$1000,$A31,'2012 President'!$Y$2:$Y$1000,R$1)</f>
        <v>2100</v>
      </c>
      <c r="S31">
        <f>SUMIFS('2012 President'!$H$2:$H$1000,'2012 President'!$X$2:$X$1000,$A31,'2012 President'!$Y$2:$Y$1000,S$1)</f>
        <v>33</v>
      </c>
      <c r="T31">
        <f>SUMIFS('2012 President'!$I$2:$I$1000,'2012 President'!$X$2:$X$1000,$A31,'2012 President'!$Y$2:$Y$1000,T$1)</f>
        <v>525</v>
      </c>
      <c r="U31">
        <f>SUMIFS('2012 President'!$J$2:$J$1000,'2012 President'!$X$2:$X$1000,$A31,'2012 President'!$Y$2:$Y$1000,U$1)</f>
        <v>1523</v>
      </c>
      <c r="V31">
        <f>SUMIFS('2012 President'!$K$2:$K$1000,'2012 President'!$X$2:$X$1000,$A31,'2012 President'!$Y$2:$Y$1000,V$1)</f>
        <v>7</v>
      </c>
      <c r="W31">
        <f>SUMIFS('2012 President'!$L$2:$L$1000,'2012 President'!$X$2:$X$1000,$A31,'2012 President'!$Y$2:$Y$1000,W$1)</f>
        <v>12</v>
      </c>
      <c r="Z31">
        <f>SUMIFS('2012 President'!$G$2:$G$1000,'2012 President'!$X$2:$X$1000,$A31,'2012 President'!$Y$2:$Y$1000,Z$1)</f>
        <v>435</v>
      </c>
      <c r="AA31">
        <f>SUMIFS('2012 President'!$H$2:$H$1000,'2012 President'!$X$2:$X$1000,$A31,'2012 President'!$Y$2:$Y$1000,AA$1)</f>
        <v>14</v>
      </c>
      <c r="AB31">
        <f>SUMIFS('2012 President'!$I$2:$I$1000,'2012 President'!$X$2:$X$1000,$A31,'2012 President'!$Y$2:$Y$1000,AB$1)</f>
        <v>101</v>
      </c>
      <c r="AC31">
        <f>SUMIFS('2012 President'!$J$2:$J$1000,'2012 President'!$X$2:$X$1000,$A31,'2012 President'!$Y$2:$Y$1000,AC$1)</f>
        <v>308</v>
      </c>
      <c r="AD31">
        <f>SUMIFS('2012 President'!$K$2:$K$1000,'2012 President'!$X$2:$X$1000,$A31,'2012 President'!$Y$2:$Y$1000,AD$1)</f>
        <v>7</v>
      </c>
      <c r="AE31">
        <f>SUMIFS('2012 President'!$L$2:$L$1000,'2012 President'!$X$2:$X$1000,$A31,'2012 President'!$Y$2:$Y$1000,AE$1)</f>
        <v>5</v>
      </c>
      <c r="AH31">
        <f>SUMIFS('2012 President'!$G$2:$G$1000,'2012 President'!$X$2:$X$1000,$A31,'2012 President'!$Y$2:$Y$1000,AH$1)</f>
        <v>0</v>
      </c>
      <c r="AI31">
        <f>SUMIFS('2012 President'!$H$2:$H$1000,'2012 President'!$X$2:$X$1000,$A31,'2012 President'!$Y$2:$Y$1000,AI$1)</f>
        <v>0</v>
      </c>
      <c r="AJ31">
        <f>SUMIFS('2012 President'!$I$2:$I$1000,'2012 President'!$X$2:$X$1000,$A31,'2012 President'!$Y$2:$Y$1000,AJ$1)</f>
        <v>0</v>
      </c>
      <c r="AK31">
        <f>SUMIFS('2012 President'!$J$2:$J$1000,'2012 President'!$X$2:$X$1000,$A31,'2012 President'!$Y$2:$Y$1000,AK$1)</f>
        <v>0</v>
      </c>
      <c r="AL31">
        <f>SUMIFS('2012 President'!$K$2:$K$1000,'2012 President'!$X$2:$X$1000,$A31,'2012 President'!$Y$2:$Y$1000,AL$1)</f>
        <v>0</v>
      </c>
      <c r="AM31">
        <f>SUMIFS('2012 President'!$L$2:$L$1000,'2012 President'!$X$2:$X$1000,$A31,'2012 President'!$Y$2:$Y$1000,AM$1)</f>
        <v>0</v>
      </c>
      <c r="AP31">
        <f t="shared" si="6"/>
        <v>8011</v>
      </c>
      <c r="AQ31">
        <f t="shared" si="7"/>
        <v>181</v>
      </c>
      <c r="AR31">
        <f t="shared" si="8"/>
        <v>1933</v>
      </c>
      <c r="AS31">
        <f t="shared" si="9"/>
        <v>5774</v>
      </c>
      <c r="AT31">
        <f t="shared" si="10"/>
        <v>51</v>
      </c>
      <c r="AU31">
        <f t="shared" si="11"/>
        <v>72</v>
      </c>
      <c r="AX31">
        <f t="shared" si="12"/>
        <v>0.68356010485582319</v>
      </c>
      <c r="AY31">
        <f t="shared" si="13"/>
        <v>0.26213955810760203</v>
      </c>
      <c r="AZ31">
        <f t="shared" si="14"/>
        <v>5.4300337036574713E-2</v>
      </c>
      <c r="BA31">
        <f t="shared" si="15"/>
        <v>0</v>
      </c>
      <c r="BB31">
        <f t="shared" si="16"/>
        <v>0.72005113221329442</v>
      </c>
      <c r="BC31">
        <f t="shared" si="17"/>
        <v>0.72523809523809524</v>
      </c>
      <c r="BD31">
        <f t="shared" si="18"/>
        <v>0.7080459770114943</v>
      </c>
      <c r="BE31" t="e">
        <f t="shared" si="19"/>
        <v>#DIV/0!</v>
      </c>
      <c r="BF31">
        <f t="shared" si="20"/>
        <v>0.72075895643490206</v>
      </c>
      <c r="BG31">
        <f t="shared" si="21"/>
        <v>0.23867786705624544</v>
      </c>
      <c r="BH31">
        <f t="shared" si="22"/>
        <v>0.25</v>
      </c>
      <c r="BI31">
        <f t="shared" si="23"/>
        <v>0.23218390804597702</v>
      </c>
      <c r="BJ31" t="e">
        <f t="shared" si="24"/>
        <v>#DIV/0!</v>
      </c>
      <c r="BK31">
        <f t="shared" si="25"/>
        <v>0.24129322181999752</v>
      </c>
      <c r="BL31">
        <f t="shared" si="26"/>
        <v>0.72005113221329442</v>
      </c>
      <c r="BM31">
        <f t="shared" si="27"/>
        <v>0.72523809523809524</v>
      </c>
      <c r="BN31">
        <f t="shared" si="28"/>
        <v>0.7080459770114943</v>
      </c>
      <c r="BO31" t="e">
        <f t="shared" si="29"/>
        <v>#DIV/0!</v>
      </c>
      <c r="BP31">
        <f t="shared" si="30"/>
        <v>0.72075895643490206</v>
      </c>
    </row>
    <row r="32" spans="1:68" x14ac:dyDescent="0.3">
      <c r="A32">
        <f t="shared" si="31"/>
        <v>30</v>
      </c>
      <c r="B32">
        <f>SUMIFS('2012 President'!$G$2:$G$1000,'2012 President'!$X$2:$X$1000,$A32,'2012 President'!$Y$2:$Y$1000,B$1)</f>
        <v>6118</v>
      </c>
      <c r="C32">
        <f>SUMIFS('2012 President'!$H$2:$H$1000,'2012 President'!$X$2:$X$1000,$A32,'2012 President'!$Y$2:$Y$1000,C$1)</f>
        <v>148</v>
      </c>
      <c r="D32">
        <f>SUMIFS('2012 President'!$I$2:$I$1000,'2012 President'!$X$2:$X$1000,$A32,'2012 President'!$Y$2:$Y$1000,D$1)</f>
        <v>2318</v>
      </c>
      <c r="E32">
        <f>SUMIFS('2012 President'!$J$2:$J$1000,'2012 President'!$X$2:$X$1000,$A32,'2012 President'!$Y$2:$Y$1000,E$1)</f>
        <v>3497</v>
      </c>
      <c r="F32">
        <f>SUMIFS('2012 President'!$K$2:$K$1000,'2012 President'!$X$2:$X$1000,$A32,'2012 President'!$Y$2:$Y$1000,F$1)</f>
        <v>93</v>
      </c>
      <c r="G32">
        <f>SUMIFS('2012 President'!$L$2:$L$1000,'2012 President'!$X$2:$X$1000,$A32,'2012 President'!$Y$2:$Y$1000,G$1)</f>
        <v>62</v>
      </c>
      <c r="H32">
        <f t="shared" si="1"/>
        <v>0.37888198757763975</v>
      </c>
      <c r="I32">
        <f t="shared" si="2"/>
        <v>0.57159202353710359</v>
      </c>
      <c r="J32">
        <f t="shared" si="3"/>
        <v>1.5201046093494605E-2</v>
      </c>
      <c r="K32">
        <f t="shared" si="4"/>
        <v>2.4190912062765611E-2</v>
      </c>
      <c r="L32">
        <f t="shared" si="5"/>
        <v>1.0134030728996404E-2</v>
      </c>
      <c r="R32">
        <f>SUMIFS('2012 President'!$G$2:$G$1000,'2012 President'!$X$2:$X$1000,$A32,'2012 President'!$Y$2:$Y$1000,R$1)</f>
        <v>2976</v>
      </c>
      <c r="S32">
        <f>SUMIFS('2012 President'!$H$2:$H$1000,'2012 President'!$X$2:$X$1000,$A32,'2012 President'!$Y$2:$Y$1000,S$1)</f>
        <v>54</v>
      </c>
      <c r="T32">
        <f>SUMIFS('2012 President'!$I$2:$I$1000,'2012 President'!$X$2:$X$1000,$A32,'2012 President'!$Y$2:$Y$1000,T$1)</f>
        <v>1104</v>
      </c>
      <c r="U32">
        <f>SUMIFS('2012 President'!$J$2:$J$1000,'2012 President'!$X$2:$X$1000,$A32,'2012 President'!$Y$2:$Y$1000,U$1)</f>
        <v>1767</v>
      </c>
      <c r="V32">
        <f>SUMIFS('2012 President'!$K$2:$K$1000,'2012 President'!$X$2:$X$1000,$A32,'2012 President'!$Y$2:$Y$1000,V$1)</f>
        <v>37</v>
      </c>
      <c r="W32">
        <f>SUMIFS('2012 President'!$L$2:$L$1000,'2012 President'!$X$2:$X$1000,$A32,'2012 President'!$Y$2:$Y$1000,W$1)</f>
        <v>14</v>
      </c>
      <c r="Z32">
        <f>SUMIFS('2012 President'!$G$2:$G$1000,'2012 President'!$X$2:$X$1000,$A32,'2012 President'!$Y$2:$Y$1000,Z$1)</f>
        <v>410</v>
      </c>
      <c r="AA32">
        <f>SUMIFS('2012 President'!$H$2:$H$1000,'2012 President'!$X$2:$X$1000,$A32,'2012 President'!$Y$2:$Y$1000,AA$1)</f>
        <v>16</v>
      </c>
      <c r="AB32">
        <f>SUMIFS('2012 President'!$I$2:$I$1000,'2012 President'!$X$2:$X$1000,$A32,'2012 President'!$Y$2:$Y$1000,AB$1)</f>
        <v>155</v>
      </c>
      <c r="AC32">
        <f>SUMIFS('2012 President'!$J$2:$J$1000,'2012 President'!$X$2:$X$1000,$A32,'2012 President'!$Y$2:$Y$1000,AC$1)</f>
        <v>228</v>
      </c>
      <c r="AD32">
        <f>SUMIFS('2012 President'!$K$2:$K$1000,'2012 President'!$X$2:$X$1000,$A32,'2012 President'!$Y$2:$Y$1000,AD$1)</f>
        <v>7</v>
      </c>
      <c r="AE32">
        <f>SUMIFS('2012 President'!$L$2:$L$1000,'2012 President'!$X$2:$X$1000,$A32,'2012 President'!$Y$2:$Y$1000,AE$1)</f>
        <v>4</v>
      </c>
      <c r="AH32">
        <f>SUMIFS('2012 President'!$G$2:$G$1000,'2012 President'!$X$2:$X$1000,$A32,'2012 President'!$Y$2:$Y$1000,AH$1)</f>
        <v>1</v>
      </c>
      <c r="AI32">
        <f>SUMIFS('2012 President'!$H$2:$H$1000,'2012 President'!$X$2:$X$1000,$A32,'2012 President'!$Y$2:$Y$1000,AI$1)</f>
        <v>0</v>
      </c>
      <c r="AJ32">
        <f>SUMIFS('2012 President'!$I$2:$I$1000,'2012 President'!$X$2:$X$1000,$A32,'2012 President'!$Y$2:$Y$1000,AJ$1)</f>
        <v>1</v>
      </c>
      <c r="AK32">
        <f>SUMIFS('2012 President'!$J$2:$J$1000,'2012 President'!$X$2:$X$1000,$A32,'2012 President'!$Y$2:$Y$1000,AK$1)</f>
        <v>0</v>
      </c>
      <c r="AL32">
        <f>SUMIFS('2012 President'!$K$2:$K$1000,'2012 President'!$X$2:$X$1000,$A32,'2012 President'!$Y$2:$Y$1000,AL$1)</f>
        <v>0</v>
      </c>
      <c r="AM32">
        <f>SUMIFS('2012 President'!$L$2:$L$1000,'2012 President'!$X$2:$X$1000,$A32,'2012 President'!$Y$2:$Y$1000,AM$1)</f>
        <v>0</v>
      </c>
      <c r="AP32">
        <f t="shared" si="6"/>
        <v>9505</v>
      </c>
      <c r="AQ32">
        <f t="shared" si="7"/>
        <v>218</v>
      </c>
      <c r="AR32">
        <f t="shared" si="8"/>
        <v>3578</v>
      </c>
      <c r="AS32">
        <f t="shared" si="9"/>
        <v>5492</v>
      </c>
      <c r="AT32">
        <f t="shared" si="10"/>
        <v>137</v>
      </c>
      <c r="AU32">
        <f t="shared" si="11"/>
        <v>80</v>
      </c>
      <c r="AX32">
        <f t="shared" si="12"/>
        <v>0.64366123093108885</v>
      </c>
      <c r="AY32">
        <f t="shared" si="13"/>
        <v>0.31309836927932666</v>
      </c>
      <c r="AZ32">
        <f t="shared" si="14"/>
        <v>4.313519200420831E-2</v>
      </c>
      <c r="BA32">
        <f t="shared" si="15"/>
        <v>1.0520778537611783E-4</v>
      </c>
      <c r="BB32">
        <f t="shared" si="16"/>
        <v>0.57159202353710359</v>
      </c>
      <c r="BC32">
        <f t="shared" si="17"/>
        <v>0.59375</v>
      </c>
      <c r="BD32">
        <f t="shared" si="18"/>
        <v>0.55609756097560981</v>
      </c>
      <c r="BE32">
        <f t="shared" si="19"/>
        <v>0</v>
      </c>
      <c r="BF32">
        <f t="shared" si="20"/>
        <v>0.57780115728563919</v>
      </c>
      <c r="BG32">
        <f t="shared" si="21"/>
        <v>0.37888198757763975</v>
      </c>
      <c r="BH32">
        <f t="shared" si="22"/>
        <v>0.37096774193548387</v>
      </c>
      <c r="BI32">
        <f t="shared" si="23"/>
        <v>0.37804878048780488</v>
      </c>
      <c r="BJ32">
        <f t="shared" si="24"/>
        <v>1</v>
      </c>
      <c r="BK32">
        <f t="shared" si="25"/>
        <v>0.37643345607574963</v>
      </c>
      <c r="BL32">
        <f t="shared" si="26"/>
        <v>0.57159202353710359</v>
      </c>
      <c r="BM32">
        <f t="shared" si="27"/>
        <v>0.59375</v>
      </c>
      <c r="BN32">
        <f t="shared" si="28"/>
        <v>0.55609756097560981</v>
      </c>
      <c r="BO32">
        <f t="shared" si="29"/>
        <v>3</v>
      </c>
      <c r="BP32">
        <f t="shared" si="30"/>
        <v>0.57780115728563919</v>
      </c>
    </row>
    <row r="33" spans="1:68" x14ac:dyDescent="0.3">
      <c r="A33">
        <f t="shared" si="31"/>
        <v>31</v>
      </c>
      <c r="B33">
        <f>SUMIFS('2012 President'!$G$2:$G$1000,'2012 President'!$X$2:$X$1000,$A33,'2012 President'!$Y$2:$Y$1000,B$1)</f>
        <v>6207</v>
      </c>
      <c r="C33">
        <f>SUMIFS('2012 President'!$H$2:$H$1000,'2012 President'!$X$2:$X$1000,$A33,'2012 President'!$Y$2:$Y$1000,C$1)</f>
        <v>166</v>
      </c>
      <c r="D33">
        <f>SUMIFS('2012 President'!$I$2:$I$1000,'2012 President'!$X$2:$X$1000,$A33,'2012 President'!$Y$2:$Y$1000,D$1)</f>
        <v>2994</v>
      </c>
      <c r="E33">
        <f>SUMIFS('2012 President'!$J$2:$J$1000,'2012 President'!$X$2:$X$1000,$A33,'2012 President'!$Y$2:$Y$1000,E$1)</f>
        <v>2922</v>
      </c>
      <c r="F33">
        <f>SUMIFS('2012 President'!$K$2:$K$1000,'2012 President'!$X$2:$X$1000,$A33,'2012 President'!$Y$2:$Y$1000,F$1)</f>
        <v>77</v>
      </c>
      <c r="G33">
        <f>SUMIFS('2012 President'!$L$2:$L$1000,'2012 President'!$X$2:$X$1000,$A33,'2012 President'!$Y$2:$Y$1000,G$1)</f>
        <v>48</v>
      </c>
      <c r="H33">
        <f t="shared" si="1"/>
        <v>0.48235862735621071</v>
      </c>
      <c r="I33">
        <f t="shared" si="2"/>
        <v>0.47075882068632191</v>
      </c>
      <c r="J33">
        <f t="shared" si="3"/>
        <v>1.2405348799742227E-2</v>
      </c>
      <c r="K33">
        <f t="shared" si="4"/>
        <v>2.6743998711132592E-2</v>
      </c>
      <c r="L33">
        <f t="shared" si="5"/>
        <v>7.7332044465925568E-3</v>
      </c>
      <c r="R33">
        <f>SUMIFS('2012 President'!$G$2:$G$1000,'2012 President'!$X$2:$X$1000,$A33,'2012 President'!$Y$2:$Y$1000,R$1)</f>
        <v>1254</v>
      </c>
      <c r="S33">
        <f>SUMIFS('2012 President'!$H$2:$H$1000,'2012 President'!$X$2:$X$1000,$A33,'2012 President'!$Y$2:$Y$1000,S$1)</f>
        <v>35</v>
      </c>
      <c r="T33">
        <f>SUMIFS('2012 President'!$I$2:$I$1000,'2012 President'!$X$2:$X$1000,$A33,'2012 President'!$Y$2:$Y$1000,T$1)</f>
        <v>639</v>
      </c>
      <c r="U33">
        <f>SUMIFS('2012 President'!$J$2:$J$1000,'2012 President'!$X$2:$X$1000,$A33,'2012 President'!$Y$2:$Y$1000,U$1)</f>
        <v>555</v>
      </c>
      <c r="V33">
        <f>SUMIFS('2012 President'!$K$2:$K$1000,'2012 President'!$X$2:$X$1000,$A33,'2012 President'!$Y$2:$Y$1000,V$1)</f>
        <v>10</v>
      </c>
      <c r="W33">
        <f>SUMIFS('2012 President'!$L$2:$L$1000,'2012 President'!$X$2:$X$1000,$A33,'2012 President'!$Y$2:$Y$1000,W$1)</f>
        <v>15</v>
      </c>
      <c r="Z33">
        <f>SUMIFS('2012 President'!$G$2:$G$1000,'2012 President'!$X$2:$X$1000,$A33,'2012 President'!$Y$2:$Y$1000,Z$1)</f>
        <v>673</v>
      </c>
      <c r="AA33">
        <f>SUMIFS('2012 President'!$H$2:$H$1000,'2012 President'!$X$2:$X$1000,$A33,'2012 President'!$Y$2:$Y$1000,AA$1)</f>
        <v>24</v>
      </c>
      <c r="AB33">
        <f>SUMIFS('2012 President'!$I$2:$I$1000,'2012 President'!$X$2:$X$1000,$A33,'2012 President'!$Y$2:$Y$1000,AB$1)</f>
        <v>377</v>
      </c>
      <c r="AC33">
        <f>SUMIFS('2012 President'!$J$2:$J$1000,'2012 President'!$X$2:$X$1000,$A33,'2012 President'!$Y$2:$Y$1000,AC$1)</f>
        <v>247</v>
      </c>
      <c r="AD33">
        <f>SUMIFS('2012 President'!$K$2:$K$1000,'2012 President'!$X$2:$X$1000,$A33,'2012 President'!$Y$2:$Y$1000,AD$1)</f>
        <v>13</v>
      </c>
      <c r="AE33">
        <f>SUMIFS('2012 President'!$L$2:$L$1000,'2012 President'!$X$2:$X$1000,$A33,'2012 President'!$Y$2:$Y$1000,AE$1)</f>
        <v>12</v>
      </c>
      <c r="AH33">
        <f>SUMIFS('2012 President'!$G$2:$G$1000,'2012 President'!$X$2:$X$1000,$A33,'2012 President'!$Y$2:$Y$1000,AH$1)</f>
        <v>1201</v>
      </c>
      <c r="AI33">
        <f>SUMIFS('2012 President'!$H$2:$H$1000,'2012 President'!$X$2:$X$1000,$A33,'2012 President'!$Y$2:$Y$1000,AI$1)</f>
        <v>17</v>
      </c>
      <c r="AJ33">
        <f>SUMIFS('2012 President'!$I$2:$I$1000,'2012 President'!$X$2:$X$1000,$A33,'2012 President'!$Y$2:$Y$1000,AJ$1)</f>
        <v>669</v>
      </c>
      <c r="AK33">
        <f>SUMIFS('2012 President'!$J$2:$J$1000,'2012 President'!$X$2:$X$1000,$A33,'2012 President'!$Y$2:$Y$1000,AK$1)</f>
        <v>495</v>
      </c>
      <c r="AL33">
        <f>SUMIFS('2012 President'!$K$2:$K$1000,'2012 President'!$X$2:$X$1000,$A33,'2012 President'!$Y$2:$Y$1000,AL$1)</f>
        <v>15</v>
      </c>
      <c r="AM33">
        <f>SUMIFS('2012 President'!$L$2:$L$1000,'2012 President'!$X$2:$X$1000,$A33,'2012 President'!$Y$2:$Y$1000,AM$1)</f>
        <v>5</v>
      </c>
      <c r="AP33">
        <f t="shared" si="6"/>
        <v>9335</v>
      </c>
      <c r="AQ33">
        <f t="shared" si="7"/>
        <v>242</v>
      </c>
      <c r="AR33">
        <f t="shared" si="8"/>
        <v>4679</v>
      </c>
      <c r="AS33">
        <f t="shared" si="9"/>
        <v>4219</v>
      </c>
      <c r="AT33">
        <f t="shared" si="10"/>
        <v>115</v>
      </c>
      <c r="AU33">
        <f t="shared" si="11"/>
        <v>80</v>
      </c>
      <c r="AX33">
        <f t="shared" si="12"/>
        <v>0.66491697911087311</v>
      </c>
      <c r="AY33">
        <f t="shared" si="13"/>
        <v>0.13433315479378682</v>
      </c>
      <c r="AZ33">
        <f t="shared" si="14"/>
        <v>7.2094268880557047E-2</v>
      </c>
      <c r="BA33">
        <f t="shared" si="15"/>
        <v>0.12865559721478306</v>
      </c>
      <c r="BB33">
        <f t="shared" si="16"/>
        <v>0.47075882068632191</v>
      </c>
      <c r="BC33">
        <f t="shared" si="17"/>
        <v>0.44258373205741625</v>
      </c>
      <c r="BD33">
        <f t="shared" si="18"/>
        <v>0.36701337295690933</v>
      </c>
      <c r="BE33">
        <f t="shared" si="19"/>
        <v>0.41215653621981679</v>
      </c>
      <c r="BF33">
        <f t="shared" si="20"/>
        <v>0.45195500803427957</v>
      </c>
      <c r="BG33">
        <f t="shared" si="21"/>
        <v>0.48235862735621071</v>
      </c>
      <c r="BH33">
        <f t="shared" si="22"/>
        <v>0.50956937799043067</v>
      </c>
      <c r="BI33">
        <f t="shared" si="23"/>
        <v>0.56017830609212482</v>
      </c>
      <c r="BJ33">
        <f t="shared" si="24"/>
        <v>0.55703580349708581</v>
      </c>
      <c r="BK33">
        <f t="shared" si="25"/>
        <v>0.50123192287091589</v>
      </c>
      <c r="BL33">
        <f t="shared" si="26"/>
        <v>2.4823586273562106</v>
      </c>
      <c r="BM33">
        <f t="shared" si="27"/>
        <v>2.5095693779904309</v>
      </c>
      <c r="BN33">
        <f t="shared" si="28"/>
        <v>2.5601783060921246</v>
      </c>
      <c r="BO33">
        <f t="shared" si="29"/>
        <v>2.5570358034970857</v>
      </c>
      <c r="BP33">
        <f t="shared" si="30"/>
        <v>2.5012319228709159</v>
      </c>
    </row>
    <row r="34" spans="1:68" x14ac:dyDescent="0.3">
      <c r="A34">
        <f t="shared" si="31"/>
        <v>32</v>
      </c>
      <c r="B34">
        <f>SUMIFS('2012 President'!$G$2:$G$1000,'2012 President'!$X$2:$X$1000,$A34,'2012 President'!$Y$2:$Y$1000,B$1)</f>
        <v>6279</v>
      </c>
      <c r="C34">
        <f>SUMIFS('2012 President'!$H$2:$H$1000,'2012 President'!$X$2:$X$1000,$A34,'2012 President'!$Y$2:$Y$1000,C$1)</f>
        <v>195</v>
      </c>
      <c r="D34">
        <f>SUMIFS('2012 President'!$I$2:$I$1000,'2012 President'!$X$2:$X$1000,$A34,'2012 President'!$Y$2:$Y$1000,D$1)</f>
        <v>3889</v>
      </c>
      <c r="E34">
        <f>SUMIFS('2012 President'!$J$2:$J$1000,'2012 President'!$X$2:$X$1000,$A34,'2012 President'!$Y$2:$Y$1000,E$1)</f>
        <v>2047</v>
      </c>
      <c r="F34">
        <f>SUMIFS('2012 President'!$K$2:$K$1000,'2012 President'!$X$2:$X$1000,$A34,'2012 President'!$Y$2:$Y$1000,F$1)</f>
        <v>114</v>
      </c>
      <c r="G34">
        <f>SUMIFS('2012 President'!$L$2:$L$1000,'2012 President'!$X$2:$X$1000,$A34,'2012 President'!$Y$2:$Y$1000,G$1)</f>
        <v>34</v>
      </c>
      <c r="H34">
        <f t="shared" si="1"/>
        <v>0.61936614110527155</v>
      </c>
      <c r="I34">
        <f t="shared" si="2"/>
        <v>0.32600732600732601</v>
      </c>
      <c r="J34">
        <f t="shared" si="3"/>
        <v>1.8155757286192068E-2</v>
      </c>
      <c r="K34">
        <f t="shared" si="4"/>
        <v>3.1055900621118012E-2</v>
      </c>
      <c r="L34">
        <f t="shared" si="5"/>
        <v>5.4148749800923711E-3</v>
      </c>
      <c r="R34">
        <f>SUMIFS('2012 President'!$G$2:$G$1000,'2012 President'!$X$2:$X$1000,$A34,'2012 President'!$Y$2:$Y$1000,R$1)</f>
        <v>2261</v>
      </c>
      <c r="S34">
        <f>SUMIFS('2012 President'!$H$2:$H$1000,'2012 President'!$X$2:$X$1000,$A34,'2012 President'!$Y$2:$Y$1000,S$1)</f>
        <v>57</v>
      </c>
      <c r="T34">
        <f>SUMIFS('2012 President'!$I$2:$I$1000,'2012 President'!$X$2:$X$1000,$A34,'2012 President'!$Y$2:$Y$1000,T$1)</f>
        <v>1394</v>
      </c>
      <c r="U34">
        <f>SUMIFS('2012 President'!$J$2:$J$1000,'2012 President'!$X$2:$X$1000,$A34,'2012 President'!$Y$2:$Y$1000,U$1)</f>
        <v>748</v>
      </c>
      <c r="V34">
        <f>SUMIFS('2012 President'!$K$2:$K$1000,'2012 President'!$X$2:$X$1000,$A34,'2012 President'!$Y$2:$Y$1000,V$1)</f>
        <v>42</v>
      </c>
      <c r="W34">
        <f>SUMIFS('2012 President'!$L$2:$L$1000,'2012 President'!$X$2:$X$1000,$A34,'2012 President'!$Y$2:$Y$1000,W$1)</f>
        <v>20</v>
      </c>
      <c r="Z34">
        <f>SUMIFS('2012 President'!$G$2:$G$1000,'2012 President'!$X$2:$X$1000,$A34,'2012 President'!$Y$2:$Y$1000,Z$1)</f>
        <v>475</v>
      </c>
      <c r="AA34">
        <f>SUMIFS('2012 President'!$H$2:$H$1000,'2012 President'!$X$2:$X$1000,$A34,'2012 President'!$Y$2:$Y$1000,AA$1)</f>
        <v>13</v>
      </c>
      <c r="AB34">
        <f>SUMIFS('2012 President'!$I$2:$I$1000,'2012 President'!$X$2:$X$1000,$A34,'2012 President'!$Y$2:$Y$1000,AB$1)</f>
        <v>315</v>
      </c>
      <c r="AC34">
        <f>SUMIFS('2012 President'!$J$2:$J$1000,'2012 President'!$X$2:$X$1000,$A34,'2012 President'!$Y$2:$Y$1000,AC$1)</f>
        <v>133</v>
      </c>
      <c r="AD34">
        <f>SUMIFS('2012 President'!$K$2:$K$1000,'2012 President'!$X$2:$X$1000,$A34,'2012 President'!$Y$2:$Y$1000,AD$1)</f>
        <v>8</v>
      </c>
      <c r="AE34">
        <f>SUMIFS('2012 President'!$L$2:$L$1000,'2012 President'!$X$2:$X$1000,$A34,'2012 President'!$Y$2:$Y$1000,AE$1)</f>
        <v>6</v>
      </c>
      <c r="AH34">
        <f>SUMIFS('2012 President'!$G$2:$G$1000,'2012 President'!$X$2:$X$1000,$A34,'2012 President'!$Y$2:$Y$1000,AH$1)</f>
        <v>513</v>
      </c>
      <c r="AI34">
        <f>SUMIFS('2012 President'!$H$2:$H$1000,'2012 President'!$X$2:$X$1000,$A34,'2012 President'!$Y$2:$Y$1000,AI$1)</f>
        <v>6</v>
      </c>
      <c r="AJ34">
        <f>SUMIFS('2012 President'!$I$2:$I$1000,'2012 President'!$X$2:$X$1000,$A34,'2012 President'!$Y$2:$Y$1000,AJ$1)</f>
        <v>332</v>
      </c>
      <c r="AK34">
        <f>SUMIFS('2012 President'!$J$2:$J$1000,'2012 President'!$X$2:$X$1000,$A34,'2012 President'!$Y$2:$Y$1000,AK$1)</f>
        <v>167</v>
      </c>
      <c r="AL34">
        <f>SUMIFS('2012 President'!$K$2:$K$1000,'2012 President'!$X$2:$X$1000,$A34,'2012 President'!$Y$2:$Y$1000,AL$1)</f>
        <v>7</v>
      </c>
      <c r="AM34">
        <f>SUMIFS('2012 President'!$L$2:$L$1000,'2012 President'!$X$2:$X$1000,$A34,'2012 President'!$Y$2:$Y$1000,AM$1)</f>
        <v>1</v>
      </c>
      <c r="AP34">
        <f t="shared" si="6"/>
        <v>9528</v>
      </c>
      <c r="AQ34">
        <f t="shared" si="7"/>
        <v>271</v>
      </c>
      <c r="AR34">
        <f t="shared" si="8"/>
        <v>5930</v>
      </c>
      <c r="AS34">
        <f t="shared" si="9"/>
        <v>3095</v>
      </c>
      <c r="AT34">
        <f t="shared" si="10"/>
        <v>171</v>
      </c>
      <c r="AU34">
        <f t="shared" si="11"/>
        <v>61</v>
      </c>
      <c r="AX34">
        <f t="shared" si="12"/>
        <v>0.65900503778337527</v>
      </c>
      <c r="AY34">
        <f t="shared" si="13"/>
        <v>0.23730058774139379</v>
      </c>
      <c r="AZ34">
        <f t="shared" si="14"/>
        <v>4.9853064651553314E-2</v>
      </c>
      <c r="BA34">
        <f t="shared" si="15"/>
        <v>5.3841309823677581E-2</v>
      </c>
      <c r="BB34">
        <f t="shared" si="16"/>
        <v>0.32600732600732601</v>
      </c>
      <c r="BC34">
        <f t="shared" si="17"/>
        <v>0.33082706766917291</v>
      </c>
      <c r="BD34">
        <f t="shared" si="18"/>
        <v>0.28000000000000003</v>
      </c>
      <c r="BE34">
        <f t="shared" si="19"/>
        <v>0.32553606237816762</v>
      </c>
      <c r="BF34">
        <f t="shared" si="20"/>
        <v>0.32483207388748953</v>
      </c>
      <c r="BG34">
        <f t="shared" si="21"/>
        <v>0.61936614110527155</v>
      </c>
      <c r="BH34">
        <f t="shared" si="22"/>
        <v>0.61654135338345861</v>
      </c>
      <c r="BI34">
        <f t="shared" si="23"/>
        <v>0.66315789473684206</v>
      </c>
      <c r="BJ34">
        <f t="shared" si="24"/>
        <v>0.6471734892787524</v>
      </c>
      <c r="BK34">
        <f t="shared" si="25"/>
        <v>0.62237615449202355</v>
      </c>
      <c r="BL34">
        <f t="shared" si="26"/>
        <v>2.6193661411052718</v>
      </c>
      <c r="BM34">
        <f t="shared" si="27"/>
        <v>2.6165413533834587</v>
      </c>
      <c r="BN34">
        <f t="shared" si="28"/>
        <v>2.6631578947368419</v>
      </c>
      <c r="BO34">
        <f t="shared" si="29"/>
        <v>2.6471734892787522</v>
      </c>
      <c r="BP34">
        <f t="shared" si="30"/>
        <v>2.6223761544920237</v>
      </c>
    </row>
    <row r="35" spans="1:68" x14ac:dyDescent="0.3">
      <c r="A35">
        <f t="shared" si="31"/>
        <v>33</v>
      </c>
      <c r="B35">
        <f>SUMIFS('2012 President'!$G$2:$G$1000,'2012 President'!$X$2:$X$1000,$A35,'2012 President'!$Y$2:$Y$1000,B$1)</f>
        <v>5183</v>
      </c>
      <c r="C35">
        <f>SUMIFS('2012 President'!$H$2:$H$1000,'2012 President'!$X$2:$X$1000,$A35,'2012 President'!$Y$2:$Y$1000,C$1)</f>
        <v>189</v>
      </c>
      <c r="D35">
        <f>SUMIFS('2012 President'!$I$2:$I$1000,'2012 President'!$X$2:$X$1000,$A35,'2012 President'!$Y$2:$Y$1000,D$1)</f>
        <v>1887</v>
      </c>
      <c r="E35">
        <f>SUMIFS('2012 President'!$J$2:$J$1000,'2012 President'!$X$2:$X$1000,$A35,'2012 President'!$Y$2:$Y$1000,E$1)</f>
        <v>2979</v>
      </c>
      <c r="F35">
        <f>SUMIFS('2012 President'!$K$2:$K$1000,'2012 President'!$X$2:$X$1000,$A35,'2012 President'!$Y$2:$Y$1000,F$1)</f>
        <v>61</v>
      </c>
      <c r="G35">
        <f>SUMIFS('2012 President'!$L$2:$L$1000,'2012 President'!$X$2:$X$1000,$A35,'2012 President'!$Y$2:$Y$1000,G$1)</f>
        <v>67</v>
      </c>
      <c r="H35">
        <f t="shared" si="1"/>
        <v>0.36407486011962187</v>
      </c>
      <c r="I35">
        <f t="shared" si="2"/>
        <v>0.5747636503955238</v>
      </c>
      <c r="J35">
        <f t="shared" si="3"/>
        <v>1.1769245610650203E-2</v>
      </c>
      <c r="K35">
        <f t="shared" si="4"/>
        <v>3.6465367547752266E-2</v>
      </c>
      <c r="L35">
        <f t="shared" si="5"/>
        <v>1.2926876326451862E-2</v>
      </c>
      <c r="R35">
        <f>SUMIFS('2012 President'!$G$2:$G$1000,'2012 President'!$X$2:$X$1000,$A35,'2012 President'!$Y$2:$Y$1000,R$1)</f>
        <v>1795</v>
      </c>
      <c r="S35">
        <f>SUMIFS('2012 President'!$H$2:$H$1000,'2012 President'!$X$2:$X$1000,$A35,'2012 President'!$Y$2:$Y$1000,S$1)</f>
        <v>48</v>
      </c>
      <c r="T35">
        <f>SUMIFS('2012 President'!$I$2:$I$1000,'2012 President'!$X$2:$X$1000,$A35,'2012 President'!$Y$2:$Y$1000,T$1)</f>
        <v>631</v>
      </c>
      <c r="U35">
        <f>SUMIFS('2012 President'!$J$2:$J$1000,'2012 President'!$X$2:$X$1000,$A35,'2012 President'!$Y$2:$Y$1000,U$1)</f>
        <v>1069</v>
      </c>
      <c r="V35">
        <f>SUMIFS('2012 President'!$K$2:$K$1000,'2012 President'!$X$2:$X$1000,$A35,'2012 President'!$Y$2:$Y$1000,V$1)</f>
        <v>28</v>
      </c>
      <c r="W35">
        <f>SUMIFS('2012 President'!$L$2:$L$1000,'2012 President'!$X$2:$X$1000,$A35,'2012 President'!$Y$2:$Y$1000,W$1)</f>
        <v>19</v>
      </c>
      <c r="Z35">
        <f>SUMIFS('2012 President'!$G$2:$G$1000,'2012 President'!$X$2:$X$1000,$A35,'2012 President'!$Y$2:$Y$1000,Z$1)</f>
        <v>487</v>
      </c>
      <c r="AA35">
        <f>SUMIFS('2012 President'!$H$2:$H$1000,'2012 President'!$X$2:$X$1000,$A35,'2012 President'!$Y$2:$Y$1000,AA$1)</f>
        <v>32</v>
      </c>
      <c r="AB35">
        <f>SUMIFS('2012 President'!$I$2:$I$1000,'2012 President'!$X$2:$X$1000,$A35,'2012 President'!$Y$2:$Y$1000,AB$1)</f>
        <v>193</v>
      </c>
      <c r="AC35">
        <f>SUMIFS('2012 President'!$J$2:$J$1000,'2012 President'!$X$2:$X$1000,$A35,'2012 President'!$Y$2:$Y$1000,AC$1)</f>
        <v>240</v>
      </c>
      <c r="AD35">
        <f>SUMIFS('2012 President'!$K$2:$K$1000,'2012 President'!$X$2:$X$1000,$A35,'2012 President'!$Y$2:$Y$1000,AD$1)</f>
        <v>5</v>
      </c>
      <c r="AE35">
        <f>SUMIFS('2012 President'!$L$2:$L$1000,'2012 President'!$X$2:$X$1000,$A35,'2012 President'!$Y$2:$Y$1000,AE$1)</f>
        <v>17</v>
      </c>
      <c r="AH35">
        <f>SUMIFS('2012 President'!$G$2:$G$1000,'2012 President'!$X$2:$X$1000,$A35,'2012 President'!$Y$2:$Y$1000,AH$1)</f>
        <v>6</v>
      </c>
      <c r="AI35">
        <f>SUMIFS('2012 President'!$H$2:$H$1000,'2012 President'!$X$2:$X$1000,$A35,'2012 President'!$Y$2:$Y$1000,AI$1)</f>
        <v>0</v>
      </c>
      <c r="AJ35">
        <f>SUMIFS('2012 President'!$I$2:$I$1000,'2012 President'!$X$2:$X$1000,$A35,'2012 President'!$Y$2:$Y$1000,AJ$1)</f>
        <v>5</v>
      </c>
      <c r="AK35">
        <f>SUMIFS('2012 President'!$J$2:$J$1000,'2012 President'!$X$2:$X$1000,$A35,'2012 President'!$Y$2:$Y$1000,AK$1)</f>
        <v>1</v>
      </c>
      <c r="AL35">
        <f>SUMIFS('2012 President'!$K$2:$K$1000,'2012 President'!$X$2:$X$1000,$A35,'2012 President'!$Y$2:$Y$1000,AL$1)</f>
        <v>0</v>
      </c>
      <c r="AM35">
        <f>SUMIFS('2012 President'!$L$2:$L$1000,'2012 President'!$X$2:$X$1000,$A35,'2012 President'!$Y$2:$Y$1000,AM$1)</f>
        <v>0</v>
      </c>
      <c r="AP35">
        <f t="shared" si="6"/>
        <v>7471</v>
      </c>
      <c r="AQ35">
        <f t="shared" si="7"/>
        <v>269</v>
      </c>
      <c r="AR35">
        <f t="shared" si="8"/>
        <v>2716</v>
      </c>
      <c r="AS35">
        <f t="shared" si="9"/>
        <v>4289</v>
      </c>
      <c r="AT35">
        <f t="shared" si="10"/>
        <v>94</v>
      </c>
      <c r="AU35">
        <f t="shared" si="11"/>
        <v>103</v>
      </c>
      <c r="AX35">
        <f t="shared" si="12"/>
        <v>0.69374916343193682</v>
      </c>
      <c r="AY35">
        <f t="shared" si="13"/>
        <v>0.2402623477446125</v>
      </c>
      <c r="AZ35">
        <f t="shared" si="14"/>
        <v>6.518538348280016E-2</v>
      </c>
      <c r="BA35">
        <f t="shared" si="15"/>
        <v>8.0310534065051531E-4</v>
      </c>
      <c r="BB35">
        <f t="shared" si="16"/>
        <v>0.5747636503955238</v>
      </c>
      <c r="BC35">
        <f t="shared" si="17"/>
        <v>0.59554317548746516</v>
      </c>
      <c r="BD35">
        <f t="shared" si="18"/>
        <v>0.49281314168377821</v>
      </c>
      <c r="BE35">
        <f t="shared" si="19"/>
        <v>0.16666666666666666</v>
      </c>
      <c r="BF35">
        <f t="shared" si="20"/>
        <v>0.57408646767501004</v>
      </c>
      <c r="BG35">
        <f t="shared" si="21"/>
        <v>0.36407486011962187</v>
      </c>
      <c r="BH35">
        <f t="shared" si="22"/>
        <v>0.35153203342618383</v>
      </c>
      <c r="BI35">
        <f t="shared" si="23"/>
        <v>0.39630390143737165</v>
      </c>
      <c r="BJ35">
        <f t="shared" si="24"/>
        <v>0.83333333333333337</v>
      </c>
      <c r="BK35">
        <f t="shared" si="25"/>
        <v>0.3635390175344666</v>
      </c>
      <c r="BL35">
        <f t="shared" si="26"/>
        <v>0.5747636503955238</v>
      </c>
      <c r="BM35">
        <f t="shared" si="27"/>
        <v>0.59554317548746516</v>
      </c>
      <c r="BN35">
        <f t="shared" si="28"/>
        <v>0.49281314168377821</v>
      </c>
      <c r="BO35">
        <f t="shared" si="29"/>
        <v>2.8333333333333335</v>
      </c>
      <c r="BP35">
        <f t="shared" si="30"/>
        <v>0.57408646767501004</v>
      </c>
    </row>
    <row r="36" spans="1:68" x14ac:dyDescent="0.3">
      <c r="A36">
        <f t="shared" si="31"/>
        <v>34</v>
      </c>
      <c r="B36">
        <f>SUMIFS('2012 President'!$G$2:$G$1000,'2012 President'!$X$2:$X$1000,$A36,'2012 President'!$Y$2:$Y$1000,B$1)</f>
        <v>6248</v>
      </c>
      <c r="C36">
        <f>SUMIFS('2012 President'!$H$2:$H$1000,'2012 President'!$X$2:$X$1000,$A36,'2012 President'!$Y$2:$Y$1000,C$1)</f>
        <v>188</v>
      </c>
      <c r="D36">
        <f>SUMIFS('2012 President'!$I$2:$I$1000,'2012 President'!$X$2:$X$1000,$A36,'2012 President'!$Y$2:$Y$1000,D$1)</f>
        <v>3416</v>
      </c>
      <c r="E36">
        <f>SUMIFS('2012 President'!$J$2:$J$1000,'2012 President'!$X$2:$X$1000,$A36,'2012 President'!$Y$2:$Y$1000,E$1)</f>
        <v>2499</v>
      </c>
      <c r="F36">
        <f>SUMIFS('2012 President'!$K$2:$K$1000,'2012 President'!$X$2:$X$1000,$A36,'2012 President'!$Y$2:$Y$1000,F$1)</f>
        <v>80</v>
      </c>
      <c r="G36">
        <f>SUMIFS('2012 President'!$L$2:$L$1000,'2012 President'!$X$2:$X$1000,$A36,'2012 President'!$Y$2:$Y$1000,G$1)</f>
        <v>65</v>
      </c>
      <c r="H36">
        <f t="shared" si="1"/>
        <v>0.5467349551856594</v>
      </c>
      <c r="I36">
        <f t="shared" si="2"/>
        <v>0.39996798975672215</v>
      </c>
      <c r="J36">
        <f t="shared" si="3"/>
        <v>1.2804097311139564E-2</v>
      </c>
      <c r="K36">
        <f t="shared" si="4"/>
        <v>3.0089628681177975E-2</v>
      </c>
      <c r="L36">
        <f t="shared" si="5"/>
        <v>1.0403329065300896E-2</v>
      </c>
      <c r="R36">
        <f>SUMIFS('2012 President'!$G$2:$G$1000,'2012 President'!$X$2:$X$1000,$A36,'2012 President'!$Y$2:$Y$1000,R$1)</f>
        <v>2072</v>
      </c>
      <c r="S36">
        <f>SUMIFS('2012 President'!$H$2:$H$1000,'2012 President'!$X$2:$X$1000,$A36,'2012 President'!$Y$2:$Y$1000,S$1)</f>
        <v>45</v>
      </c>
      <c r="T36">
        <f>SUMIFS('2012 President'!$I$2:$I$1000,'2012 President'!$X$2:$X$1000,$A36,'2012 President'!$Y$2:$Y$1000,T$1)</f>
        <v>1061</v>
      </c>
      <c r="U36">
        <f>SUMIFS('2012 President'!$J$2:$J$1000,'2012 President'!$X$2:$X$1000,$A36,'2012 President'!$Y$2:$Y$1000,U$1)</f>
        <v>907</v>
      </c>
      <c r="V36">
        <f>SUMIFS('2012 President'!$K$2:$K$1000,'2012 President'!$X$2:$X$1000,$A36,'2012 President'!$Y$2:$Y$1000,V$1)</f>
        <v>40</v>
      </c>
      <c r="W36">
        <f>SUMIFS('2012 President'!$L$2:$L$1000,'2012 President'!$X$2:$X$1000,$A36,'2012 President'!$Y$2:$Y$1000,W$1)</f>
        <v>19</v>
      </c>
      <c r="Z36">
        <f>SUMIFS('2012 President'!$G$2:$G$1000,'2012 President'!$X$2:$X$1000,$A36,'2012 President'!$Y$2:$Y$1000,Z$1)</f>
        <v>289</v>
      </c>
      <c r="AA36">
        <f>SUMIFS('2012 President'!$H$2:$H$1000,'2012 President'!$X$2:$X$1000,$A36,'2012 President'!$Y$2:$Y$1000,AA$1)</f>
        <v>6</v>
      </c>
      <c r="AB36">
        <f>SUMIFS('2012 President'!$I$2:$I$1000,'2012 President'!$X$2:$X$1000,$A36,'2012 President'!$Y$2:$Y$1000,AB$1)</f>
        <v>163</v>
      </c>
      <c r="AC36">
        <f>SUMIFS('2012 President'!$J$2:$J$1000,'2012 President'!$X$2:$X$1000,$A36,'2012 President'!$Y$2:$Y$1000,AC$1)</f>
        <v>112</v>
      </c>
      <c r="AD36">
        <f>SUMIFS('2012 President'!$K$2:$K$1000,'2012 President'!$X$2:$X$1000,$A36,'2012 President'!$Y$2:$Y$1000,AD$1)</f>
        <v>4</v>
      </c>
      <c r="AE36">
        <f>SUMIFS('2012 President'!$L$2:$L$1000,'2012 President'!$X$2:$X$1000,$A36,'2012 President'!$Y$2:$Y$1000,AE$1)</f>
        <v>4</v>
      </c>
      <c r="AH36">
        <f>SUMIFS('2012 President'!$G$2:$G$1000,'2012 President'!$X$2:$X$1000,$A36,'2012 President'!$Y$2:$Y$1000,AH$1)</f>
        <v>28</v>
      </c>
      <c r="AI36">
        <f>SUMIFS('2012 President'!$H$2:$H$1000,'2012 President'!$X$2:$X$1000,$A36,'2012 President'!$Y$2:$Y$1000,AI$1)</f>
        <v>0</v>
      </c>
      <c r="AJ36">
        <f>SUMIFS('2012 President'!$I$2:$I$1000,'2012 President'!$X$2:$X$1000,$A36,'2012 President'!$Y$2:$Y$1000,AJ$1)</f>
        <v>22</v>
      </c>
      <c r="AK36">
        <f>SUMIFS('2012 President'!$J$2:$J$1000,'2012 President'!$X$2:$X$1000,$A36,'2012 President'!$Y$2:$Y$1000,AK$1)</f>
        <v>5</v>
      </c>
      <c r="AL36">
        <f>SUMIFS('2012 President'!$K$2:$K$1000,'2012 President'!$X$2:$X$1000,$A36,'2012 President'!$Y$2:$Y$1000,AL$1)</f>
        <v>0</v>
      </c>
      <c r="AM36">
        <f>SUMIFS('2012 President'!$L$2:$L$1000,'2012 President'!$X$2:$X$1000,$A36,'2012 President'!$Y$2:$Y$1000,AM$1)</f>
        <v>1</v>
      </c>
      <c r="AP36">
        <f t="shared" si="6"/>
        <v>8637</v>
      </c>
      <c r="AQ36">
        <f t="shared" si="7"/>
        <v>239</v>
      </c>
      <c r="AR36">
        <f t="shared" si="8"/>
        <v>4662</v>
      </c>
      <c r="AS36">
        <f t="shared" si="9"/>
        <v>3523</v>
      </c>
      <c r="AT36">
        <f t="shared" si="10"/>
        <v>124</v>
      </c>
      <c r="AU36">
        <f t="shared" si="11"/>
        <v>89</v>
      </c>
      <c r="AX36">
        <f t="shared" si="12"/>
        <v>0.72339932847053379</v>
      </c>
      <c r="AY36">
        <f t="shared" si="13"/>
        <v>0.23989811277063797</v>
      </c>
      <c r="AZ36">
        <f t="shared" si="14"/>
        <v>3.3460692370035891E-2</v>
      </c>
      <c r="BA36">
        <f t="shared" si="15"/>
        <v>3.2418663887924049E-3</v>
      </c>
      <c r="BB36">
        <f t="shared" si="16"/>
        <v>0.39996798975672215</v>
      </c>
      <c r="BC36">
        <f t="shared" si="17"/>
        <v>0.43774131274131273</v>
      </c>
      <c r="BD36">
        <f t="shared" si="18"/>
        <v>0.38754325259515571</v>
      </c>
      <c r="BE36">
        <f t="shared" si="19"/>
        <v>0.17857142857142858</v>
      </c>
      <c r="BF36">
        <f t="shared" si="20"/>
        <v>0.40789626027555864</v>
      </c>
      <c r="BG36">
        <f t="shared" si="21"/>
        <v>0.5467349551856594</v>
      </c>
      <c r="BH36">
        <f t="shared" si="22"/>
        <v>0.51206563706563701</v>
      </c>
      <c r="BI36">
        <f t="shared" si="23"/>
        <v>0.56401384083044981</v>
      </c>
      <c r="BJ36">
        <f t="shared" si="24"/>
        <v>0.7857142857142857</v>
      </c>
      <c r="BK36">
        <f t="shared" si="25"/>
        <v>0.53977075373393535</v>
      </c>
      <c r="BL36">
        <f t="shared" si="26"/>
        <v>2.5467349551856593</v>
      </c>
      <c r="BM36">
        <f t="shared" si="27"/>
        <v>2.5120656370656369</v>
      </c>
      <c r="BN36">
        <f t="shared" si="28"/>
        <v>2.5640138408304498</v>
      </c>
      <c r="BO36">
        <f t="shared" si="29"/>
        <v>2.7857142857142856</v>
      </c>
      <c r="BP36">
        <f t="shared" si="30"/>
        <v>2.5397707537339356</v>
      </c>
    </row>
    <row r="37" spans="1:68" x14ac:dyDescent="0.3">
      <c r="A37">
        <f t="shared" si="31"/>
        <v>35</v>
      </c>
      <c r="B37">
        <f>SUMIFS('2012 President'!$G$2:$G$1000,'2012 President'!$X$2:$X$1000,$A37,'2012 President'!$Y$2:$Y$1000,B$1)</f>
        <v>4791</v>
      </c>
      <c r="C37">
        <f>SUMIFS('2012 President'!$H$2:$H$1000,'2012 President'!$X$2:$X$1000,$A37,'2012 President'!$Y$2:$Y$1000,C$1)</f>
        <v>104</v>
      </c>
      <c r="D37">
        <f>SUMIFS('2012 President'!$I$2:$I$1000,'2012 President'!$X$2:$X$1000,$A37,'2012 President'!$Y$2:$Y$1000,D$1)</f>
        <v>2018</v>
      </c>
      <c r="E37">
        <f>SUMIFS('2012 President'!$J$2:$J$1000,'2012 President'!$X$2:$X$1000,$A37,'2012 President'!$Y$2:$Y$1000,E$1)</f>
        <v>2572</v>
      </c>
      <c r="F37">
        <f>SUMIFS('2012 President'!$K$2:$K$1000,'2012 President'!$X$2:$X$1000,$A37,'2012 President'!$Y$2:$Y$1000,F$1)</f>
        <v>57</v>
      </c>
      <c r="G37">
        <f>SUMIFS('2012 President'!$L$2:$L$1000,'2012 President'!$X$2:$X$1000,$A37,'2012 President'!$Y$2:$Y$1000,G$1)</f>
        <v>40</v>
      </c>
      <c r="H37">
        <f t="shared" si="1"/>
        <v>0.42120642872051761</v>
      </c>
      <c r="I37">
        <f t="shared" si="2"/>
        <v>0.53683990816113547</v>
      </c>
      <c r="J37">
        <f t="shared" si="3"/>
        <v>1.1897307451471509E-2</v>
      </c>
      <c r="K37">
        <f t="shared" si="4"/>
        <v>2.1707367981632229E-2</v>
      </c>
      <c r="L37">
        <f t="shared" si="5"/>
        <v>8.3489876852431647E-3</v>
      </c>
      <c r="R37">
        <f>SUMIFS('2012 President'!$G$2:$G$1000,'2012 President'!$X$2:$X$1000,$A37,'2012 President'!$Y$2:$Y$1000,R$1)</f>
        <v>1781</v>
      </c>
      <c r="S37">
        <f>SUMIFS('2012 President'!$H$2:$H$1000,'2012 President'!$X$2:$X$1000,$A37,'2012 President'!$Y$2:$Y$1000,S$1)</f>
        <v>48</v>
      </c>
      <c r="T37">
        <f>SUMIFS('2012 President'!$I$2:$I$1000,'2012 President'!$X$2:$X$1000,$A37,'2012 President'!$Y$2:$Y$1000,T$1)</f>
        <v>668</v>
      </c>
      <c r="U37">
        <f>SUMIFS('2012 President'!$J$2:$J$1000,'2012 President'!$X$2:$X$1000,$A37,'2012 President'!$Y$2:$Y$1000,U$1)</f>
        <v>1041</v>
      </c>
      <c r="V37">
        <f>SUMIFS('2012 President'!$K$2:$K$1000,'2012 President'!$X$2:$X$1000,$A37,'2012 President'!$Y$2:$Y$1000,V$1)</f>
        <v>8</v>
      </c>
      <c r="W37">
        <f>SUMIFS('2012 President'!$L$2:$L$1000,'2012 President'!$X$2:$X$1000,$A37,'2012 President'!$Y$2:$Y$1000,W$1)</f>
        <v>16</v>
      </c>
      <c r="Z37">
        <f>SUMIFS('2012 President'!$G$2:$G$1000,'2012 President'!$X$2:$X$1000,$A37,'2012 President'!$Y$2:$Y$1000,Z$1)</f>
        <v>357</v>
      </c>
      <c r="AA37">
        <f>SUMIFS('2012 President'!$H$2:$H$1000,'2012 President'!$X$2:$X$1000,$A37,'2012 President'!$Y$2:$Y$1000,AA$1)</f>
        <v>13</v>
      </c>
      <c r="AB37">
        <f>SUMIFS('2012 President'!$I$2:$I$1000,'2012 President'!$X$2:$X$1000,$A37,'2012 President'!$Y$2:$Y$1000,AB$1)</f>
        <v>142</v>
      </c>
      <c r="AC37">
        <f>SUMIFS('2012 President'!$J$2:$J$1000,'2012 President'!$X$2:$X$1000,$A37,'2012 President'!$Y$2:$Y$1000,AC$1)</f>
        <v>191</v>
      </c>
      <c r="AD37">
        <f>SUMIFS('2012 President'!$K$2:$K$1000,'2012 President'!$X$2:$X$1000,$A37,'2012 President'!$Y$2:$Y$1000,AD$1)</f>
        <v>6</v>
      </c>
      <c r="AE37">
        <f>SUMIFS('2012 President'!$L$2:$L$1000,'2012 President'!$X$2:$X$1000,$A37,'2012 President'!$Y$2:$Y$1000,AE$1)</f>
        <v>5</v>
      </c>
      <c r="AH37">
        <f>SUMIFS('2012 President'!$G$2:$G$1000,'2012 President'!$X$2:$X$1000,$A37,'2012 President'!$Y$2:$Y$1000,AH$1)</f>
        <v>3</v>
      </c>
      <c r="AI37">
        <f>SUMIFS('2012 President'!$H$2:$H$1000,'2012 President'!$X$2:$X$1000,$A37,'2012 President'!$Y$2:$Y$1000,AI$1)</f>
        <v>0</v>
      </c>
      <c r="AJ37">
        <f>SUMIFS('2012 President'!$I$2:$I$1000,'2012 President'!$X$2:$X$1000,$A37,'2012 President'!$Y$2:$Y$1000,AJ$1)</f>
        <v>2</v>
      </c>
      <c r="AK37">
        <f>SUMIFS('2012 President'!$J$2:$J$1000,'2012 President'!$X$2:$X$1000,$A37,'2012 President'!$Y$2:$Y$1000,AK$1)</f>
        <v>0</v>
      </c>
      <c r="AL37">
        <f>SUMIFS('2012 President'!$K$2:$K$1000,'2012 President'!$X$2:$X$1000,$A37,'2012 President'!$Y$2:$Y$1000,AL$1)</f>
        <v>0</v>
      </c>
      <c r="AM37">
        <f>SUMIFS('2012 President'!$L$2:$L$1000,'2012 President'!$X$2:$X$1000,$A37,'2012 President'!$Y$2:$Y$1000,AM$1)</f>
        <v>1</v>
      </c>
      <c r="AP37">
        <f t="shared" si="6"/>
        <v>6932</v>
      </c>
      <c r="AQ37">
        <f t="shared" si="7"/>
        <v>165</v>
      </c>
      <c r="AR37">
        <f t="shared" si="8"/>
        <v>2830</v>
      </c>
      <c r="AS37">
        <f t="shared" si="9"/>
        <v>3804</v>
      </c>
      <c r="AT37">
        <f t="shared" si="10"/>
        <v>71</v>
      </c>
      <c r="AU37">
        <f t="shared" si="11"/>
        <v>62</v>
      </c>
      <c r="AX37">
        <f t="shared" si="12"/>
        <v>0.69114252740911719</v>
      </c>
      <c r="AY37">
        <f t="shared" si="13"/>
        <v>0.25692440854010384</v>
      </c>
      <c r="AZ37">
        <f t="shared" si="14"/>
        <v>5.1500288517022506E-2</v>
      </c>
      <c r="BA37">
        <f t="shared" si="15"/>
        <v>4.3277553375649163E-4</v>
      </c>
      <c r="BB37">
        <f t="shared" si="16"/>
        <v>0.53683990816113547</v>
      </c>
      <c r="BC37">
        <f t="shared" si="17"/>
        <v>0.58450308815272323</v>
      </c>
      <c r="BD37">
        <f t="shared" si="18"/>
        <v>0.53501400560224088</v>
      </c>
      <c r="BE37">
        <f t="shared" si="19"/>
        <v>0</v>
      </c>
      <c r="BF37">
        <f t="shared" si="20"/>
        <v>0.54875937680323139</v>
      </c>
      <c r="BG37">
        <f t="shared" si="21"/>
        <v>0.42120642872051761</v>
      </c>
      <c r="BH37">
        <f t="shared" si="22"/>
        <v>0.37507018528916342</v>
      </c>
      <c r="BI37">
        <f t="shared" si="23"/>
        <v>0.39775910364145656</v>
      </c>
      <c r="BJ37">
        <f t="shared" si="24"/>
        <v>0.66666666666666663</v>
      </c>
      <c r="BK37">
        <f t="shared" si="25"/>
        <v>0.40825158684362378</v>
      </c>
      <c r="BL37">
        <f t="shared" si="26"/>
        <v>0.53683990816113547</v>
      </c>
      <c r="BM37">
        <f t="shared" si="27"/>
        <v>0.58450308815272323</v>
      </c>
      <c r="BN37">
        <f t="shared" si="28"/>
        <v>0.53501400560224088</v>
      </c>
      <c r="BO37">
        <f t="shared" si="29"/>
        <v>2.6666666666666665</v>
      </c>
      <c r="BP37">
        <f t="shared" si="30"/>
        <v>0.54875937680323139</v>
      </c>
    </row>
    <row r="38" spans="1:68" x14ac:dyDescent="0.3">
      <c r="A38">
        <f t="shared" si="31"/>
        <v>36</v>
      </c>
      <c r="B38">
        <f>SUMIFS('2012 President'!$G$2:$G$1000,'2012 President'!$X$2:$X$1000,$A38,'2012 President'!$Y$2:$Y$1000,B$1)</f>
        <v>3923</v>
      </c>
      <c r="C38">
        <f>SUMIFS('2012 President'!$H$2:$H$1000,'2012 President'!$X$2:$X$1000,$A38,'2012 President'!$Y$2:$Y$1000,C$1)</f>
        <v>115</v>
      </c>
      <c r="D38">
        <f>SUMIFS('2012 President'!$I$2:$I$1000,'2012 President'!$X$2:$X$1000,$A38,'2012 President'!$Y$2:$Y$1000,D$1)</f>
        <v>2740</v>
      </c>
      <c r="E38">
        <f>SUMIFS('2012 President'!$J$2:$J$1000,'2012 President'!$X$2:$X$1000,$A38,'2012 President'!$Y$2:$Y$1000,E$1)</f>
        <v>983</v>
      </c>
      <c r="F38">
        <f>SUMIFS('2012 President'!$K$2:$K$1000,'2012 President'!$X$2:$X$1000,$A38,'2012 President'!$Y$2:$Y$1000,F$1)</f>
        <v>67</v>
      </c>
      <c r="G38">
        <f>SUMIFS('2012 President'!$L$2:$L$1000,'2012 President'!$X$2:$X$1000,$A38,'2012 President'!$Y$2:$Y$1000,G$1)</f>
        <v>18</v>
      </c>
      <c r="H38">
        <f t="shared" si="1"/>
        <v>0.69844506755034408</v>
      </c>
      <c r="I38">
        <f t="shared" si="2"/>
        <v>0.25057354065765997</v>
      </c>
      <c r="J38">
        <f t="shared" si="3"/>
        <v>1.7078766250318633E-2</v>
      </c>
      <c r="K38">
        <f t="shared" si="4"/>
        <v>2.9314300280397654E-2</v>
      </c>
      <c r="L38">
        <f t="shared" si="5"/>
        <v>4.5883252612796332E-3</v>
      </c>
      <c r="R38">
        <f>SUMIFS('2012 President'!$G$2:$G$1000,'2012 President'!$X$2:$X$1000,$A38,'2012 President'!$Y$2:$Y$1000,R$1)</f>
        <v>732</v>
      </c>
      <c r="S38">
        <f>SUMIFS('2012 President'!$H$2:$H$1000,'2012 President'!$X$2:$X$1000,$A38,'2012 President'!$Y$2:$Y$1000,S$1)</f>
        <v>14</v>
      </c>
      <c r="T38">
        <f>SUMIFS('2012 President'!$I$2:$I$1000,'2012 President'!$X$2:$X$1000,$A38,'2012 President'!$Y$2:$Y$1000,T$1)</f>
        <v>398</v>
      </c>
      <c r="U38">
        <f>SUMIFS('2012 President'!$J$2:$J$1000,'2012 President'!$X$2:$X$1000,$A38,'2012 President'!$Y$2:$Y$1000,U$1)</f>
        <v>305</v>
      </c>
      <c r="V38">
        <f>SUMIFS('2012 President'!$K$2:$K$1000,'2012 President'!$X$2:$X$1000,$A38,'2012 President'!$Y$2:$Y$1000,V$1)</f>
        <v>10</v>
      </c>
      <c r="W38">
        <f>SUMIFS('2012 President'!$L$2:$L$1000,'2012 President'!$X$2:$X$1000,$A38,'2012 President'!$Y$2:$Y$1000,W$1)</f>
        <v>5</v>
      </c>
      <c r="Z38">
        <f>SUMIFS('2012 President'!$G$2:$G$1000,'2012 President'!$X$2:$X$1000,$A38,'2012 President'!$Y$2:$Y$1000,Z$1)</f>
        <v>317</v>
      </c>
      <c r="AA38">
        <f>SUMIFS('2012 President'!$H$2:$H$1000,'2012 President'!$X$2:$X$1000,$A38,'2012 President'!$Y$2:$Y$1000,AA$1)</f>
        <v>8</v>
      </c>
      <c r="AB38">
        <f>SUMIFS('2012 President'!$I$2:$I$1000,'2012 President'!$X$2:$X$1000,$A38,'2012 President'!$Y$2:$Y$1000,AB$1)</f>
        <v>203</v>
      </c>
      <c r="AC38">
        <f>SUMIFS('2012 President'!$J$2:$J$1000,'2012 President'!$X$2:$X$1000,$A38,'2012 President'!$Y$2:$Y$1000,AC$1)</f>
        <v>98</v>
      </c>
      <c r="AD38">
        <f>SUMIFS('2012 President'!$K$2:$K$1000,'2012 President'!$X$2:$X$1000,$A38,'2012 President'!$Y$2:$Y$1000,AD$1)</f>
        <v>5</v>
      </c>
      <c r="AE38">
        <f>SUMIFS('2012 President'!$L$2:$L$1000,'2012 President'!$X$2:$X$1000,$A38,'2012 President'!$Y$2:$Y$1000,AE$1)</f>
        <v>3</v>
      </c>
      <c r="AH38">
        <f>SUMIFS('2012 President'!$G$2:$G$1000,'2012 President'!$X$2:$X$1000,$A38,'2012 President'!$Y$2:$Y$1000,AH$1)</f>
        <v>0</v>
      </c>
      <c r="AI38">
        <f>SUMIFS('2012 President'!$H$2:$H$1000,'2012 President'!$X$2:$X$1000,$A38,'2012 President'!$Y$2:$Y$1000,AI$1)</f>
        <v>0</v>
      </c>
      <c r="AJ38">
        <f>SUMIFS('2012 President'!$I$2:$I$1000,'2012 President'!$X$2:$X$1000,$A38,'2012 President'!$Y$2:$Y$1000,AJ$1)</f>
        <v>0</v>
      </c>
      <c r="AK38">
        <f>SUMIFS('2012 President'!$J$2:$J$1000,'2012 President'!$X$2:$X$1000,$A38,'2012 President'!$Y$2:$Y$1000,AK$1)</f>
        <v>0</v>
      </c>
      <c r="AL38">
        <f>SUMIFS('2012 President'!$K$2:$K$1000,'2012 President'!$X$2:$X$1000,$A38,'2012 President'!$Y$2:$Y$1000,AL$1)</f>
        <v>0</v>
      </c>
      <c r="AM38">
        <f>SUMIFS('2012 President'!$L$2:$L$1000,'2012 President'!$X$2:$X$1000,$A38,'2012 President'!$Y$2:$Y$1000,AM$1)</f>
        <v>0</v>
      </c>
      <c r="AP38">
        <f t="shared" si="6"/>
        <v>4972</v>
      </c>
      <c r="AQ38">
        <f t="shared" si="7"/>
        <v>137</v>
      </c>
      <c r="AR38">
        <f t="shared" si="8"/>
        <v>3341</v>
      </c>
      <c r="AS38">
        <f t="shared" si="9"/>
        <v>1386</v>
      </c>
      <c r="AT38">
        <f t="shared" si="10"/>
        <v>82</v>
      </c>
      <c r="AU38">
        <f t="shared" si="11"/>
        <v>26</v>
      </c>
      <c r="AX38">
        <f t="shared" si="12"/>
        <v>0.78901850362027348</v>
      </c>
      <c r="AY38">
        <f t="shared" si="13"/>
        <v>0.14722445695897024</v>
      </c>
      <c r="AZ38">
        <f t="shared" si="14"/>
        <v>6.3757039420756237E-2</v>
      </c>
      <c r="BA38">
        <f t="shared" si="15"/>
        <v>0</v>
      </c>
      <c r="BB38">
        <f t="shared" si="16"/>
        <v>0.25057354065765997</v>
      </c>
      <c r="BC38">
        <f t="shared" si="17"/>
        <v>0.41666666666666669</v>
      </c>
      <c r="BD38">
        <f t="shared" si="18"/>
        <v>0.30914826498422715</v>
      </c>
      <c r="BE38" t="e">
        <f t="shared" si="19"/>
        <v>#DIV/0!</v>
      </c>
      <c r="BF38">
        <f t="shared" si="20"/>
        <v>0.27876106194690264</v>
      </c>
      <c r="BG38">
        <f t="shared" si="21"/>
        <v>0.69844506755034408</v>
      </c>
      <c r="BH38">
        <f t="shared" si="22"/>
        <v>0.54371584699453557</v>
      </c>
      <c r="BI38">
        <f t="shared" si="23"/>
        <v>0.64037854889589907</v>
      </c>
      <c r="BJ38" t="e">
        <f t="shared" si="24"/>
        <v>#DIV/0!</v>
      </c>
      <c r="BK38">
        <f t="shared" si="25"/>
        <v>0.67196299275945293</v>
      </c>
      <c r="BL38">
        <f t="shared" si="26"/>
        <v>2.698445067550344</v>
      </c>
      <c r="BM38">
        <f t="shared" si="27"/>
        <v>2.5437158469945356</v>
      </c>
      <c r="BN38">
        <f t="shared" si="28"/>
        <v>2.6403785488958991</v>
      </c>
      <c r="BO38" t="e">
        <f t="shared" si="29"/>
        <v>#DIV/0!</v>
      </c>
      <c r="BP38">
        <f t="shared" si="30"/>
        <v>2.671962992759453</v>
      </c>
    </row>
    <row r="39" spans="1:68" x14ac:dyDescent="0.3">
      <c r="A39">
        <f t="shared" si="31"/>
        <v>37</v>
      </c>
      <c r="B39">
        <f>SUMIFS('2012 President'!$G$2:$G$1000,'2012 President'!$X$2:$X$1000,$A39,'2012 President'!$Y$2:$Y$1000,B$1)</f>
        <v>3251</v>
      </c>
      <c r="C39">
        <f>SUMIFS('2012 President'!$H$2:$H$1000,'2012 President'!$X$2:$X$1000,$A39,'2012 President'!$Y$2:$Y$1000,C$1)</f>
        <v>98</v>
      </c>
      <c r="D39">
        <f>SUMIFS('2012 President'!$I$2:$I$1000,'2012 President'!$X$2:$X$1000,$A39,'2012 President'!$Y$2:$Y$1000,D$1)</f>
        <v>2008</v>
      </c>
      <c r="E39">
        <f>SUMIFS('2012 President'!$J$2:$J$1000,'2012 President'!$X$2:$X$1000,$A39,'2012 President'!$Y$2:$Y$1000,E$1)</f>
        <v>1096</v>
      </c>
      <c r="F39">
        <f>SUMIFS('2012 President'!$K$2:$K$1000,'2012 President'!$X$2:$X$1000,$A39,'2012 President'!$Y$2:$Y$1000,F$1)</f>
        <v>25</v>
      </c>
      <c r="G39">
        <f>SUMIFS('2012 President'!$L$2:$L$1000,'2012 President'!$X$2:$X$1000,$A39,'2012 President'!$Y$2:$Y$1000,G$1)</f>
        <v>24</v>
      </c>
      <c r="H39">
        <f t="shared" si="1"/>
        <v>0.61765610581359587</v>
      </c>
      <c r="I39">
        <f t="shared" si="2"/>
        <v>0.33712703783451248</v>
      </c>
      <c r="J39">
        <f t="shared" si="3"/>
        <v>7.6899415564441707E-3</v>
      </c>
      <c r="K39">
        <f t="shared" si="4"/>
        <v>3.0144570901261152E-2</v>
      </c>
      <c r="L39">
        <f t="shared" si="5"/>
        <v>7.3823438941864042E-3</v>
      </c>
      <c r="R39">
        <f>SUMIFS('2012 President'!$G$2:$G$1000,'2012 President'!$X$2:$X$1000,$A39,'2012 President'!$Y$2:$Y$1000,R$1)</f>
        <v>712</v>
      </c>
      <c r="S39">
        <f>SUMIFS('2012 President'!$H$2:$H$1000,'2012 President'!$X$2:$X$1000,$A39,'2012 President'!$Y$2:$Y$1000,S$1)</f>
        <v>9</v>
      </c>
      <c r="T39">
        <f>SUMIFS('2012 President'!$I$2:$I$1000,'2012 President'!$X$2:$X$1000,$A39,'2012 President'!$Y$2:$Y$1000,T$1)</f>
        <v>417</v>
      </c>
      <c r="U39">
        <f>SUMIFS('2012 President'!$J$2:$J$1000,'2012 President'!$X$2:$X$1000,$A39,'2012 President'!$Y$2:$Y$1000,U$1)</f>
        <v>272</v>
      </c>
      <c r="V39">
        <f>SUMIFS('2012 President'!$K$2:$K$1000,'2012 President'!$X$2:$X$1000,$A39,'2012 President'!$Y$2:$Y$1000,V$1)</f>
        <v>11</v>
      </c>
      <c r="W39">
        <f>SUMIFS('2012 President'!$L$2:$L$1000,'2012 President'!$X$2:$X$1000,$A39,'2012 President'!$Y$2:$Y$1000,W$1)</f>
        <v>3</v>
      </c>
      <c r="Z39">
        <f>SUMIFS('2012 President'!$G$2:$G$1000,'2012 President'!$X$2:$X$1000,$A39,'2012 President'!$Y$2:$Y$1000,Z$1)</f>
        <v>372</v>
      </c>
      <c r="AA39">
        <f>SUMIFS('2012 President'!$H$2:$H$1000,'2012 President'!$X$2:$X$1000,$A39,'2012 President'!$Y$2:$Y$1000,AA$1)</f>
        <v>9</v>
      </c>
      <c r="AB39">
        <f>SUMIFS('2012 President'!$I$2:$I$1000,'2012 President'!$X$2:$X$1000,$A39,'2012 President'!$Y$2:$Y$1000,AB$1)</f>
        <v>206</v>
      </c>
      <c r="AC39">
        <f>SUMIFS('2012 President'!$J$2:$J$1000,'2012 President'!$X$2:$X$1000,$A39,'2012 President'!$Y$2:$Y$1000,AC$1)</f>
        <v>149</v>
      </c>
      <c r="AD39">
        <f>SUMIFS('2012 President'!$K$2:$K$1000,'2012 President'!$X$2:$X$1000,$A39,'2012 President'!$Y$2:$Y$1000,AD$1)</f>
        <v>6</v>
      </c>
      <c r="AE39">
        <f>SUMIFS('2012 President'!$L$2:$L$1000,'2012 President'!$X$2:$X$1000,$A39,'2012 President'!$Y$2:$Y$1000,AE$1)</f>
        <v>2</v>
      </c>
      <c r="AH39">
        <f>SUMIFS('2012 President'!$G$2:$G$1000,'2012 President'!$X$2:$X$1000,$A39,'2012 President'!$Y$2:$Y$1000,AH$1)</f>
        <v>0</v>
      </c>
      <c r="AI39">
        <f>SUMIFS('2012 President'!$H$2:$H$1000,'2012 President'!$X$2:$X$1000,$A39,'2012 President'!$Y$2:$Y$1000,AI$1)</f>
        <v>0</v>
      </c>
      <c r="AJ39">
        <f>SUMIFS('2012 President'!$I$2:$I$1000,'2012 President'!$X$2:$X$1000,$A39,'2012 President'!$Y$2:$Y$1000,AJ$1)</f>
        <v>0</v>
      </c>
      <c r="AK39">
        <f>SUMIFS('2012 President'!$J$2:$J$1000,'2012 President'!$X$2:$X$1000,$A39,'2012 President'!$Y$2:$Y$1000,AK$1)</f>
        <v>0</v>
      </c>
      <c r="AL39">
        <f>SUMIFS('2012 President'!$K$2:$K$1000,'2012 President'!$X$2:$X$1000,$A39,'2012 President'!$Y$2:$Y$1000,AL$1)</f>
        <v>0</v>
      </c>
      <c r="AM39">
        <f>SUMIFS('2012 President'!$L$2:$L$1000,'2012 President'!$X$2:$X$1000,$A39,'2012 President'!$Y$2:$Y$1000,AM$1)</f>
        <v>0</v>
      </c>
      <c r="AP39">
        <f t="shared" si="6"/>
        <v>4335</v>
      </c>
      <c r="AQ39">
        <f t="shared" si="7"/>
        <v>116</v>
      </c>
      <c r="AR39">
        <f t="shared" si="8"/>
        <v>2631</v>
      </c>
      <c r="AS39">
        <f t="shared" si="9"/>
        <v>1517</v>
      </c>
      <c r="AT39">
        <f t="shared" si="10"/>
        <v>42</v>
      </c>
      <c r="AU39">
        <f t="shared" si="11"/>
        <v>29</v>
      </c>
      <c r="AX39">
        <f t="shared" si="12"/>
        <v>0.7499423298731257</v>
      </c>
      <c r="AY39">
        <f t="shared" si="13"/>
        <v>0.16424452133794695</v>
      </c>
      <c r="AZ39">
        <f t="shared" si="14"/>
        <v>8.5813148788927332E-2</v>
      </c>
      <c r="BA39">
        <f t="shared" si="15"/>
        <v>0</v>
      </c>
      <c r="BB39">
        <f t="shared" si="16"/>
        <v>0.33712703783451248</v>
      </c>
      <c r="BC39">
        <f t="shared" si="17"/>
        <v>0.38202247191011235</v>
      </c>
      <c r="BD39">
        <f t="shared" si="18"/>
        <v>0.40053763440860213</v>
      </c>
      <c r="BE39" t="e">
        <f t="shared" si="19"/>
        <v>#DIV/0!</v>
      </c>
      <c r="BF39">
        <f t="shared" si="20"/>
        <v>0.34994232987312573</v>
      </c>
      <c r="BG39">
        <f t="shared" si="21"/>
        <v>0.61765610581359587</v>
      </c>
      <c r="BH39">
        <f t="shared" si="22"/>
        <v>0.5856741573033708</v>
      </c>
      <c r="BI39">
        <f t="shared" si="23"/>
        <v>0.55376344086021501</v>
      </c>
      <c r="BJ39" t="e">
        <f t="shared" si="24"/>
        <v>#DIV/0!</v>
      </c>
      <c r="BK39">
        <f t="shared" si="25"/>
        <v>0.60692041522491347</v>
      </c>
      <c r="BL39">
        <f t="shared" si="26"/>
        <v>2.6176561058135959</v>
      </c>
      <c r="BM39">
        <f t="shared" si="27"/>
        <v>2.5856741573033708</v>
      </c>
      <c r="BN39">
        <f t="shared" si="28"/>
        <v>2.553763440860215</v>
      </c>
      <c r="BO39" t="e">
        <f t="shared" si="29"/>
        <v>#DIV/0!</v>
      </c>
      <c r="BP39">
        <f t="shared" si="30"/>
        <v>2.6069204152249137</v>
      </c>
    </row>
    <row r="40" spans="1:68" x14ac:dyDescent="0.3">
      <c r="A40">
        <f t="shared" si="31"/>
        <v>38</v>
      </c>
      <c r="B40">
        <f>SUMIFS('2012 President'!$G$2:$G$1000,'2012 President'!$X$2:$X$1000,$A40,'2012 President'!$Y$2:$Y$1000,B$1)</f>
        <v>5036</v>
      </c>
      <c r="C40">
        <f>SUMIFS('2012 President'!$H$2:$H$1000,'2012 President'!$X$2:$X$1000,$A40,'2012 President'!$Y$2:$Y$1000,C$1)</f>
        <v>153</v>
      </c>
      <c r="D40">
        <f>SUMIFS('2012 President'!$I$2:$I$1000,'2012 President'!$X$2:$X$1000,$A40,'2012 President'!$Y$2:$Y$1000,D$1)</f>
        <v>3093</v>
      </c>
      <c r="E40">
        <f>SUMIFS('2012 President'!$J$2:$J$1000,'2012 President'!$X$2:$X$1000,$A40,'2012 President'!$Y$2:$Y$1000,E$1)</f>
        <v>1594</v>
      </c>
      <c r="F40">
        <f>SUMIFS('2012 President'!$K$2:$K$1000,'2012 President'!$X$2:$X$1000,$A40,'2012 President'!$Y$2:$Y$1000,F$1)</f>
        <v>146</v>
      </c>
      <c r="G40">
        <f>SUMIFS('2012 President'!$L$2:$L$1000,'2012 President'!$X$2:$X$1000,$A40,'2012 President'!$Y$2:$Y$1000,G$1)</f>
        <v>50</v>
      </c>
      <c r="H40">
        <f t="shared" si="1"/>
        <v>0.61417791898332008</v>
      </c>
      <c r="I40">
        <f t="shared" si="2"/>
        <v>0.3165210484511517</v>
      </c>
      <c r="J40">
        <f t="shared" si="3"/>
        <v>2.8991262907069104E-2</v>
      </c>
      <c r="K40">
        <f t="shared" si="4"/>
        <v>3.0381254964257347E-2</v>
      </c>
      <c r="L40">
        <f t="shared" si="5"/>
        <v>9.9285146942017476E-3</v>
      </c>
      <c r="R40">
        <f>SUMIFS('2012 President'!$G$2:$G$1000,'2012 President'!$X$2:$X$1000,$A40,'2012 President'!$Y$2:$Y$1000,R$1)</f>
        <v>1009</v>
      </c>
      <c r="S40">
        <f>SUMIFS('2012 President'!$H$2:$H$1000,'2012 President'!$X$2:$X$1000,$A40,'2012 President'!$Y$2:$Y$1000,S$1)</f>
        <v>18</v>
      </c>
      <c r="T40">
        <f>SUMIFS('2012 President'!$I$2:$I$1000,'2012 President'!$X$2:$X$1000,$A40,'2012 President'!$Y$2:$Y$1000,T$1)</f>
        <v>518</v>
      </c>
      <c r="U40">
        <f>SUMIFS('2012 President'!$J$2:$J$1000,'2012 President'!$X$2:$X$1000,$A40,'2012 President'!$Y$2:$Y$1000,U$1)</f>
        <v>435</v>
      </c>
      <c r="V40">
        <f>SUMIFS('2012 President'!$K$2:$K$1000,'2012 President'!$X$2:$X$1000,$A40,'2012 President'!$Y$2:$Y$1000,V$1)</f>
        <v>29</v>
      </c>
      <c r="W40">
        <f>SUMIFS('2012 President'!$L$2:$L$1000,'2012 President'!$X$2:$X$1000,$A40,'2012 President'!$Y$2:$Y$1000,W$1)</f>
        <v>9</v>
      </c>
      <c r="Z40">
        <f>SUMIFS('2012 President'!$G$2:$G$1000,'2012 President'!$X$2:$X$1000,$A40,'2012 President'!$Y$2:$Y$1000,Z$1)</f>
        <v>396</v>
      </c>
      <c r="AA40">
        <f>SUMIFS('2012 President'!$H$2:$H$1000,'2012 President'!$X$2:$X$1000,$A40,'2012 President'!$Y$2:$Y$1000,AA$1)</f>
        <v>13</v>
      </c>
      <c r="AB40">
        <f>SUMIFS('2012 President'!$I$2:$I$1000,'2012 President'!$X$2:$X$1000,$A40,'2012 President'!$Y$2:$Y$1000,AB$1)</f>
        <v>233</v>
      </c>
      <c r="AC40">
        <f>SUMIFS('2012 President'!$J$2:$J$1000,'2012 President'!$X$2:$X$1000,$A40,'2012 President'!$Y$2:$Y$1000,AC$1)</f>
        <v>131</v>
      </c>
      <c r="AD40">
        <f>SUMIFS('2012 President'!$K$2:$K$1000,'2012 President'!$X$2:$X$1000,$A40,'2012 President'!$Y$2:$Y$1000,AD$1)</f>
        <v>13</v>
      </c>
      <c r="AE40">
        <f>SUMIFS('2012 President'!$L$2:$L$1000,'2012 President'!$X$2:$X$1000,$A40,'2012 President'!$Y$2:$Y$1000,AE$1)</f>
        <v>6</v>
      </c>
      <c r="AH40">
        <f>SUMIFS('2012 President'!$G$2:$G$1000,'2012 President'!$X$2:$X$1000,$A40,'2012 President'!$Y$2:$Y$1000,AH$1)</f>
        <v>373</v>
      </c>
      <c r="AI40">
        <f>SUMIFS('2012 President'!$H$2:$H$1000,'2012 President'!$X$2:$X$1000,$A40,'2012 President'!$Y$2:$Y$1000,AI$1)</f>
        <v>6</v>
      </c>
      <c r="AJ40">
        <f>SUMIFS('2012 President'!$I$2:$I$1000,'2012 President'!$X$2:$X$1000,$A40,'2012 President'!$Y$2:$Y$1000,AJ$1)</f>
        <v>257</v>
      </c>
      <c r="AK40">
        <f>SUMIFS('2012 President'!$J$2:$J$1000,'2012 President'!$X$2:$X$1000,$A40,'2012 President'!$Y$2:$Y$1000,AK$1)</f>
        <v>99</v>
      </c>
      <c r="AL40">
        <f>SUMIFS('2012 President'!$K$2:$K$1000,'2012 President'!$X$2:$X$1000,$A40,'2012 President'!$Y$2:$Y$1000,AL$1)</f>
        <v>9</v>
      </c>
      <c r="AM40">
        <f>SUMIFS('2012 President'!$L$2:$L$1000,'2012 President'!$X$2:$X$1000,$A40,'2012 President'!$Y$2:$Y$1000,AM$1)</f>
        <v>2</v>
      </c>
      <c r="AP40">
        <f t="shared" si="6"/>
        <v>6814</v>
      </c>
      <c r="AQ40">
        <f t="shared" si="7"/>
        <v>190</v>
      </c>
      <c r="AR40">
        <f t="shared" si="8"/>
        <v>4101</v>
      </c>
      <c r="AS40">
        <f t="shared" si="9"/>
        <v>2259</v>
      </c>
      <c r="AT40">
        <f t="shared" si="10"/>
        <v>197</v>
      </c>
      <c r="AU40">
        <f t="shared" si="11"/>
        <v>67</v>
      </c>
      <c r="AX40">
        <f t="shared" si="12"/>
        <v>0.73906662753155272</v>
      </c>
      <c r="AY40">
        <f t="shared" si="13"/>
        <v>0.14807748752568242</v>
      </c>
      <c r="AZ40">
        <f t="shared" si="14"/>
        <v>5.8115644261813912E-2</v>
      </c>
      <c r="BA40">
        <f t="shared" si="15"/>
        <v>5.4740240680950986E-2</v>
      </c>
      <c r="BB40">
        <f t="shared" si="16"/>
        <v>0.3165210484511517</v>
      </c>
      <c r="BC40">
        <f t="shared" si="17"/>
        <v>0.4311199207135778</v>
      </c>
      <c r="BD40">
        <f t="shared" si="18"/>
        <v>0.33080808080808083</v>
      </c>
      <c r="BE40">
        <f t="shared" si="19"/>
        <v>0.26541554959785524</v>
      </c>
      <c r="BF40">
        <f t="shared" si="20"/>
        <v>0.33152333431171116</v>
      </c>
      <c r="BG40">
        <f t="shared" si="21"/>
        <v>0.61417791898332008</v>
      </c>
      <c r="BH40">
        <f t="shared" si="22"/>
        <v>0.51337958374628345</v>
      </c>
      <c r="BI40">
        <f t="shared" si="23"/>
        <v>0.58838383838383834</v>
      </c>
      <c r="BJ40">
        <f t="shared" si="24"/>
        <v>0.68900804289544237</v>
      </c>
      <c r="BK40">
        <f t="shared" si="25"/>
        <v>0.60184913413560315</v>
      </c>
      <c r="BL40">
        <f t="shared" si="26"/>
        <v>2.6141779189833203</v>
      </c>
      <c r="BM40">
        <f t="shared" si="27"/>
        <v>2.5133795837462833</v>
      </c>
      <c r="BN40">
        <f t="shared" si="28"/>
        <v>2.5883838383838382</v>
      </c>
      <c r="BO40">
        <f t="shared" si="29"/>
        <v>2.6890080428954422</v>
      </c>
      <c r="BP40">
        <f t="shared" si="30"/>
        <v>2.6018491341356031</v>
      </c>
    </row>
    <row r="41" spans="1:68" x14ac:dyDescent="0.3">
      <c r="A41">
        <f t="shared" si="31"/>
        <v>39</v>
      </c>
      <c r="B41">
        <f>SUMIFS('2012 President'!$G$2:$G$1000,'2012 President'!$X$2:$X$1000,$A41,'2012 President'!$Y$2:$Y$1000,B$1)</f>
        <v>5099</v>
      </c>
      <c r="C41">
        <f>SUMIFS('2012 President'!$H$2:$H$1000,'2012 President'!$X$2:$X$1000,$A41,'2012 President'!$Y$2:$Y$1000,C$1)</f>
        <v>149</v>
      </c>
      <c r="D41">
        <f>SUMIFS('2012 President'!$I$2:$I$1000,'2012 President'!$X$2:$X$1000,$A41,'2012 President'!$Y$2:$Y$1000,D$1)</f>
        <v>2954</v>
      </c>
      <c r="E41">
        <f>SUMIFS('2012 President'!$J$2:$J$1000,'2012 President'!$X$2:$X$1000,$A41,'2012 President'!$Y$2:$Y$1000,E$1)</f>
        <v>1885</v>
      </c>
      <c r="F41">
        <f>SUMIFS('2012 President'!$K$2:$K$1000,'2012 President'!$X$2:$X$1000,$A41,'2012 President'!$Y$2:$Y$1000,F$1)</f>
        <v>70</v>
      </c>
      <c r="G41">
        <f>SUMIFS('2012 President'!$L$2:$L$1000,'2012 President'!$X$2:$X$1000,$A41,'2012 President'!$Y$2:$Y$1000,G$1)</f>
        <v>41</v>
      </c>
      <c r="H41">
        <f t="shared" si="1"/>
        <v>0.57932928025102959</v>
      </c>
      <c r="I41">
        <f t="shared" si="2"/>
        <v>0.36968032947636792</v>
      </c>
      <c r="J41">
        <f t="shared" si="3"/>
        <v>1.3728181996469895E-2</v>
      </c>
      <c r="K41">
        <f t="shared" si="4"/>
        <v>2.9221415963914494E-2</v>
      </c>
      <c r="L41">
        <f t="shared" si="5"/>
        <v>8.0407923122180827E-3</v>
      </c>
      <c r="R41">
        <f>SUMIFS('2012 President'!$G$2:$G$1000,'2012 President'!$X$2:$X$1000,$A41,'2012 President'!$Y$2:$Y$1000,R$1)</f>
        <v>929</v>
      </c>
      <c r="S41">
        <f>SUMIFS('2012 President'!$H$2:$H$1000,'2012 President'!$X$2:$X$1000,$A41,'2012 President'!$Y$2:$Y$1000,S$1)</f>
        <v>41</v>
      </c>
      <c r="T41">
        <f>SUMIFS('2012 President'!$I$2:$I$1000,'2012 President'!$X$2:$X$1000,$A41,'2012 President'!$Y$2:$Y$1000,T$1)</f>
        <v>356</v>
      </c>
      <c r="U41">
        <f>SUMIFS('2012 President'!$J$2:$J$1000,'2012 President'!$X$2:$X$1000,$A41,'2012 President'!$Y$2:$Y$1000,U$1)</f>
        <v>508</v>
      </c>
      <c r="V41">
        <f>SUMIFS('2012 President'!$K$2:$K$1000,'2012 President'!$X$2:$X$1000,$A41,'2012 President'!$Y$2:$Y$1000,V$1)</f>
        <v>15</v>
      </c>
      <c r="W41">
        <f>SUMIFS('2012 President'!$L$2:$L$1000,'2012 President'!$X$2:$X$1000,$A41,'2012 President'!$Y$2:$Y$1000,W$1)</f>
        <v>9</v>
      </c>
      <c r="Z41">
        <f>SUMIFS('2012 President'!$G$2:$G$1000,'2012 President'!$X$2:$X$1000,$A41,'2012 President'!$Y$2:$Y$1000,Z$1)</f>
        <v>304</v>
      </c>
      <c r="AA41">
        <f>SUMIFS('2012 President'!$H$2:$H$1000,'2012 President'!$X$2:$X$1000,$A41,'2012 President'!$Y$2:$Y$1000,AA$1)</f>
        <v>6</v>
      </c>
      <c r="AB41">
        <f>SUMIFS('2012 President'!$I$2:$I$1000,'2012 President'!$X$2:$X$1000,$A41,'2012 President'!$Y$2:$Y$1000,AB$1)</f>
        <v>193</v>
      </c>
      <c r="AC41">
        <f>SUMIFS('2012 President'!$J$2:$J$1000,'2012 President'!$X$2:$X$1000,$A41,'2012 President'!$Y$2:$Y$1000,AC$1)</f>
        <v>95</v>
      </c>
      <c r="AD41">
        <f>SUMIFS('2012 President'!$K$2:$K$1000,'2012 President'!$X$2:$X$1000,$A41,'2012 President'!$Y$2:$Y$1000,AD$1)</f>
        <v>5</v>
      </c>
      <c r="AE41">
        <f>SUMIFS('2012 President'!$L$2:$L$1000,'2012 President'!$X$2:$X$1000,$A41,'2012 President'!$Y$2:$Y$1000,AE$1)</f>
        <v>5</v>
      </c>
      <c r="AH41">
        <f>SUMIFS('2012 President'!$G$2:$G$1000,'2012 President'!$X$2:$X$1000,$A41,'2012 President'!$Y$2:$Y$1000,AH$1)</f>
        <v>228</v>
      </c>
      <c r="AI41">
        <f>SUMIFS('2012 President'!$H$2:$H$1000,'2012 President'!$X$2:$X$1000,$A41,'2012 President'!$Y$2:$Y$1000,AI$1)</f>
        <v>3</v>
      </c>
      <c r="AJ41">
        <f>SUMIFS('2012 President'!$I$2:$I$1000,'2012 President'!$X$2:$X$1000,$A41,'2012 President'!$Y$2:$Y$1000,AJ$1)</f>
        <v>142</v>
      </c>
      <c r="AK41">
        <f>SUMIFS('2012 President'!$J$2:$J$1000,'2012 President'!$X$2:$X$1000,$A41,'2012 President'!$Y$2:$Y$1000,AK$1)</f>
        <v>78</v>
      </c>
      <c r="AL41">
        <f>SUMIFS('2012 President'!$K$2:$K$1000,'2012 President'!$X$2:$X$1000,$A41,'2012 President'!$Y$2:$Y$1000,AL$1)</f>
        <v>2</v>
      </c>
      <c r="AM41">
        <f>SUMIFS('2012 President'!$L$2:$L$1000,'2012 President'!$X$2:$X$1000,$A41,'2012 President'!$Y$2:$Y$1000,AM$1)</f>
        <v>3</v>
      </c>
      <c r="AP41">
        <f t="shared" si="6"/>
        <v>6560</v>
      </c>
      <c r="AQ41">
        <f t="shared" si="7"/>
        <v>199</v>
      </c>
      <c r="AR41">
        <f t="shared" si="8"/>
        <v>3645</v>
      </c>
      <c r="AS41">
        <f t="shared" si="9"/>
        <v>2566</v>
      </c>
      <c r="AT41">
        <f t="shared" si="10"/>
        <v>92</v>
      </c>
      <c r="AU41">
        <f t="shared" si="11"/>
        <v>58</v>
      </c>
      <c r="AX41">
        <f t="shared" si="12"/>
        <v>0.77728658536585371</v>
      </c>
      <c r="AY41">
        <f t="shared" si="13"/>
        <v>0.14161585365853657</v>
      </c>
      <c r="AZ41">
        <f t="shared" si="14"/>
        <v>4.6341463414634146E-2</v>
      </c>
      <c r="BA41">
        <f t="shared" si="15"/>
        <v>3.4756097560975613E-2</v>
      </c>
      <c r="BB41">
        <f t="shared" si="16"/>
        <v>0.36968032947636792</v>
      </c>
      <c r="BC41">
        <f t="shared" si="17"/>
        <v>0.5468245425188375</v>
      </c>
      <c r="BD41">
        <f t="shared" si="18"/>
        <v>0.3125</v>
      </c>
      <c r="BE41">
        <f t="shared" si="19"/>
        <v>0.34210526315789475</v>
      </c>
      <c r="BF41">
        <f t="shared" si="20"/>
        <v>0.39115853658536587</v>
      </c>
      <c r="BG41">
        <f t="shared" si="21"/>
        <v>0.57932928025102959</v>
      </c>
      <c r="BH41">
        <f t="shared" si="22"/>
        <v>0.38320775026910658</v>
      </c>
      <c r="BI41">
        <f t="shared" si="23"/>
        <v>0.63486842105263153</v>
      </c>
      <c r="BJ41">
        <f t="shared" si="24"/>
        <v>0.6228070175438597</v>
      </c>
      <c r="BK41">
        <f t="shared" si="25"/>
        <v>0.55564024390243905</v>
      </c>
      <c r="BL41">
        <f t="shared" si="26"/>
        <v>2.5793292802510295</v>
      </c>
      <c r="BM41">
        <f t="shared" si="27"/>
        <v>0.5468245425188375</v>
      </c>
      <c r="BN41">
        <f t="shared" si="28"/>
        <v>2.6348684210526314</v>
      </c>
      <c r="BO41">
        <f t="shared" si="29"/>
        <v>2.6228070175438596</v>
      </c>
      <c r="BP41">
        <f t="shared" si="30"/>
        <v>2.555640243902439</v>
      </c>
    </row>
    <row r="42" spans="1:68" x14ac:dyDescent="0.3">
      <c r="A42">
        <f t="shared" si="31"/>
        <v>40</v>
      </c>
      <c r="B42">
        <f>SUMIFS('2012 President'!$G$2:$G$1000,'2012 President'!$X$2:$X$1000,$A42,'2012 President'!$Y$2:$Y$1000,B$1)</f>
        <v>3484</v>
      </c>
      <c r="C42">
        <f>SUMIFS('2012 President'!$H$2:$H$1000,'2012 President'!$X$2:$X$1000,$A42,'2012 President'!$Y$2:$Y$1000,C$1)</f>
        <v>72</v>
      </c>
      <c r="D42">
        <f>SUMIFS('2012 President'!$I$2:$I$1000,'2012 President'!$X$2:$X$1000,$A42,'2012 President'!$Y$2:$Y$1000,D$1)</f>
        <v>2316</v>
      </c>
      <c r="E42">
        <f>SUMIFS('2012 President'!$J$2:$J$1000,'2012 President'!$X$2:$X$1000,$A42,'2012 President'!$Y$2:$Y$1000,E$1)</f>
        <v>1019</v>
      </c>
      <c r="F42">
        <f>SUMIFS('2012 President'!$K$2:$K$1000,'2012 President'!$X$2:$X$1000,$A42,'2012 President'!$Y$2:$Y$1000,F$1)</f>
        <v>49</v>
      </c>
      <c r="G42">
        <f>SUMIFS('2012 President'!$L$2:$L$1000,'2012 President'!$X$2:$X$1000,$A42,'2012 President'!$Y$2:$Y$1000,G$1)</f>
        <v>28</v>
      </c>
      <c r="H42">
        <f t="shared" si="1"/>
        <v>0.66475315729047069</v>
      </c>
      <c r="I42">
        <f t="shared" si="2"/>
        <v>0.29247990815154995</v>
      </c>
      <c r="J42">
        <f t="shared" si="3"/>
        <v>1.4064293915040185E-2</v>
      </c>
      <c r="K42">
        <f t="shared" si="4"/>
        <v>2.0665901262916189E-2</v>
      </c>
      <c r="L42">
        <f t="shared" si="5"/>
        <v>8.0367393800229621E-3</v>
      </c>
      <c r="R42">
        <f>SUMIFS('2012 President'!$G$2:$G$1000,'2012 President'!$X$2:$X$1000,$A42,'2012 President'!$Y$2:$Y$1000,R$1)</f>
        <v>480</v>
      </c>
      <c r="S42">
        <f>SUMIFS('2012 President'!$H$2:$H$1000,'2012 President'!$X$2:$X$1000,$A42,'2012 President'!$Y$2:$Y$1000,S$1)</f>
        <v>6</v>
      </c>
      <c r="T42">
        <f>SUMIFS('2012 President'!$I$2:$I$1000,'2012 President'!$X$2:$X$1000,$A42,'2012 President'!$Y$2:$Y$1000,T$1)</f>
        <v>241</v>
      </c>
      <c r="U42">
        <f>SUMIFS('2012 President'!$J$2:$J$1000,'2012 President'!$X$2:$X$1000,$A42,'2012 President'!$Y$2:$Y$1000,U$1)</f>
        <v>229</v>
      </c>
      <c r="V42">
        <f>SUMIFS('2012 President'!$K$2:$K$1000,'2012 President'!$X$2:$X$1000,$A42,'2012 President'!$Y$2:$Y$1000,V$1)</f>
        <v>4</v>
      </c>
      <c r="W42">
        <f>SUMIFS('2012 President'!$L$2:$L$1000,'2012 President'!$X$2:$X$1000,$A42,'2012 President'!$Y$2:$Y$1000,W$1)</f>
        <v>0</v>
      </c>
      <c r="Z42">
        <f>SUMIFS('2012 President'!$G$2:$G$1000,'2012 President'!$X$2:$X$1000,$A42,'2012 President'!$Y$2:$Y$1000,Z$1)</f>
        <v>268</v>
      </c>
      <c r="AA42">
        <f>SUMIFS('2012 President'!$H$2:$H$1000,'2012 President'!$X$2:$X$1000,$A42,'2012 President'!$Y$2:$Y$1000,AA$1)</f>
        <v>5</v>
      </c>
      <c r="AB42">
        <f>SUMIFS('2012 President'!$I$2:$I$1000,'2012 President'!$X$2:$X$1000,$A42,'2012 President'!$Y$2:$Y$1000,AB$1)</f>
        <v>157</v>
      </c>
      <c r="AC42">
        <f>SUMIFS('2012 President'!$J$2:$J$1000,'2012 President'!$X$2:$X$1000,$A42,'2012 President'!$Y$2:$Y$1000,AC$1)</f>
        <v>99</v>
      </c>
      <c r="AD42">
        <f>SUMIFS('2012 President'!$K$2:$K$1000,'2012 President'!$X$2:$X$1000,$A42,'2012 President'!$Y$2:$Y$1000,AD$1)</f>
        <v>5</v>
      </c>
      <c r="AE42">
        <f>SUMIFS('2012 President'!$L$2:$L$1000,'2012 President'!$X$2:$X$1000,$A42,'2012 President'!$Y$2:$Y$1000,AE$1)</f>
        <v>2</v>
      </c>
      <c r="AH42">
        <f>SUMIFS('2012 President'!$G$2:$G$1000,'2012 President'!$X$2:$X$1000,$A42,'2012 President'!$Y$2:$Y$1000,AH$1)</f>
        <v>3</v>
      </c>
      <c r="AI42">
        <f>SUMIFS('2012 President'!$H$2:$H$1000,'2012 President'!$X$2:$X$1000,$A42,'2012 President'!$Y$2:$Y$1000,AI$1)</f>
        <v>0</v>
      </c>
      <c r="AJ42">
        <f>SUMIFS('2012 President'!$I$2:$I$1000,'2012 President'!$X$2:$X$1000,$A42,'2012 President'!$Y$2:$Y$1000,AJ$1)</f>
        <v>3</v>
      </c>
      <c r="AK42">
        <f>SUMIFS('2012 President'!$J$2:$J$1000,'2012 President'!$X$2:$X$1000,$A42,'2012 President'!$Y$2:$Y$1000,AK$1)</f>
        <v>0</v>
      </c>
      <c r="AL42">
        <f>SUMIFS('2012 President'!$K$2:$K$1000,'2012 President'!$X$2:$X$1000,$A42,'2012 President'!$Y$2:$Y$1000,AL$1)</f>
        <v>0</v>
      </c>
      <c r="AM42">
        <f>SUMIFS('2012 President'!$L$2:$L$1000,'2012 President'!$X$2:$X$1000,$A42,'2012 President'!$Y$2:$Y$1000,AM$1)</f>
        <v>0</v>
      </c>
      <c r="AP42">
        <f t="shared" si="6"/>
        <v>4235</v>
      </c>
      <c r="AQ42">
        <f t="shared" si="7"/>
        <v>83</v>
      </c>
      <c r="AR42">
        <f t="shared" si="8"/>
        <v>2717</v>
      </c>
      <c r="AS42">
        <f t="shared" si="9"/>
        <v>1347</v>
      </c>
      <c r="AT42">
        <f t="shared" si="10"/>
        <v>58</v>
      </c>
      <c r="AU42">
        <f t="shared" si="11"/>
        <v>30</v>
      </c>
      <c r="AX42">
        <f t="shared" si="12"/>
        <v>0.82266824085005907</v>
      </c>
      <c r="AY42">
        <f t="shared" si="13"/>
        <v>0.11334120425029516</v>
      </c>
      <c r="AZ42">
        <f t="shared" si="14"/>
        <v>6.3282172373081466E-2</v>
      </c>
      <c r="BA42">
        <f t="shared" si="15"/>
        <v>7.0838252656434478E-4</v>
      </c>
      <c r="BB42">
        <f t="shared" si="16"/>
        <v>0.29247990815154995</v>
      </c>
      <c r="BC42">
        <f t="shared" si="17"/>
        <v>0.47708333333333336</v>
      </c>
      <c r="BD42">
        <f t="shared" si="18"/>
        <v>0.36940298507462688</v>
      </c>
      <c r="BE42">
        <f t="shared" si="19"/>
        <v>0</v>
      </c>
      <c r="BF42">
        <f t="shared" si="20"/>
        <v>0.31806375442739077</v>
      </c>
      <c r="BG42">
        <f t="shared" si="21"/>
        <v>0.66475315729047069</v>
      </c>
      <c r="BH42">
        <f t="shared" si="22"/>
        <v>0.50208333333333333</v>
      </c>
      <c r="BI42">
        <f t="shared" si="23"/>
        <v>0.58582089552238803</v>
      </c>
      <c r="BJ42">
        <f t="shared" si="24"/>
        <v>1</v>
      </c>
      <c r="BK42">
        <f t="shared" si="25"/>
        <v>0.64155844155844155</v>
      </c>
      <c r="BL42">
        <f t="shared" si="26"/>
        <v>2.6647531572904706</v>
      </c>
      <c r="BM42">
        <f t="shared" si="27"/>
        <v>2.5020833333333332</v>
      </c>
      <c r="BN42">
        <f t="shared" si="28"/>
        <v>2.5858208955223878</v>
      </c>
      <c r="BO42">
        <f t="shared" si="29"/>
        <v>3</v>
      </c>
      <c r="BP42">
        <f t="shared" si="30"/>
        <v>2.6415584415584417</v>
      </c>
    </row>
    <row r="43" spans="1:68" x14ac:dyDescent="0.3">
      <c r="A43" t="s">
        <v>20</v>
      </c>
      <c r="B43">
        <f>SUM(B3:B42)</f>
        <v>203048</v>
      </c>
      <c r="C43">
        <f t="shared" ref="C43:G43" si="32">SUM(C3:C42)</f>
        <v>5285</v>
      </c>
      <c r="D43">
        <f t="shared" si="32"/>
        <v>82508</v>
      </c>
      <c r="E43">
        <f t="shared" si="32"/>
        <v>111249</v>
      </c>
      <c r="F43">
        <f t="shared" si="32"/>
        <v>1987</v>
      </c>
      <c r="G43">
        <f t="shared" si="32"/>
        <v>2019</v>
      </c>
      <c r="H43">
        <f t="shared" ref="H43" si="33">D43/B43</f>
        <v>0.40634726764114887</v>
      </c>
      <c r="I43">
        <f t="shared" ref="I43" si="34">E43/B43</f>
        <v>0.54789507899609946</v>
      </c>
      <c r="J43">
        <f t="shared" ref="J43" si="35">F43/B43</f>
        <v>9.7858634411567714E-3</v>
      </c>
      <c r="K43">
        <f t="shared" ref="K43" si="36">C43/B43</f>
        <v>2.6028328277057641E-2</v>
      </c>
      <c r="L43">
        <f t="shared" ref="L43" si="37">G43/B43</f>
        <v>9.9434616445372524E-3</v>
      </c>
      <c r="R43">
        <f>SUM(R3:R42)</f>
        <v>59692</v>
      </c>
      <c r="S43">
        <f t="shared" ref="S43" si="38">SUM(S3:S42)</f>
        <v>1307</v>
      </c>
      <c r="T43">
        <f t="shared" ref="T43" si="39">SUM(T3:T42)</f>
        <v>23186</v>
      </c>
      <c r="U43">
        <f t="shared" ref="U43" si="40">SUM(U3:U42)</f>
        <v>34152</v>
      </c>
      <c r="V43">
        <f t="shared" ref="V43" si="41">SUM(V3:V42)</f>
        <v>562</v>
      </c>
      <c r="W43">
        <f t="shared" ref="W43" si="42">SUM(W3:W42)</f>
        <v>485</v>
      </c>
      <c r="Z43">
        <f>SUM(Z3:Z42)</f>
        <v>17876</v>
      </c>
      <c r="AA43">
        <f t="shared" ref="AA43" si="43">SUM(AA3:AA42)</f>
        <v>541</v>
      </c>
      <c r="AB43">
        <f t="shared" ref="AB43" si="44">SUM(AB3:AB42)</f>
        <v>7645</v>
      </c>
      <c r="AC43">
        <f t="shared" ref="AC43" si="45">SUM(AC3:AC42)</f>
        <v>9209</v>
      </c>
      <c r="AD43">
        <f t="shared" ref="AD43" si="46">SUM(AD3:AD42)</f>
        <v>225</v>
      </c>
      <c r="AE43">
        <f t="shared" ref="AE43" si="47">SUM(AE3:AE42)</f>
        <v>256</v>
      </c>
      <c r="AH43">
        <f>SUM(AH3:AH42)</f>
        <v>19879</v>
      </c>
      <c r="AI43">
        <f t="shared" ref="AI43" si="48">SUM(AI3:AI42)</f>
        <v>259</v>
      </c>
      <c r="AJ43">
        <f t="shared" ref="AJ43" si="49">SUM(AJ3:AJ42)</f>
        <v>9301</v>
      </c>
      <c r="AK43">
        <f t="shared" ref="AK43" si="50">SUM(AK3:AK42)</f>
        <v>10066</v>
      </c>
      <c r="AL43">
        <f t="shared" ref="AL43" si="51">SUM(AL3:AL42)</f>
        <v>143</v>
      </c>
      <c r="AM43">
        <f t="shared" ref="AM43" si="52">SUM(AM3:AM42)</f>
        <v>110</v>
      </c>
      <c r="AP43">
        <f>SUM(AP3:AP42)</f>
        <v>300495</v>
      </c>
      <c r="AQ43">
        <f t="shared" ref="AQ43" si="53">SUM(AQ3:AQ42)</f>
        <v>7392</v>
      </c>
      <c r="AR43">
        <f t="shared" ref="AR43" si="54">SUM(AR3:AR42)</f>
        <v>122640</v>
      </c>
      <c r="AS43">
        <f t="shared" ref="AS43" si="55">SUM(AS3:AS42)</f>
        <v>164676</v>
      </c>
      <c r="AT43">
        <f t="shared" ref="AT43" si="56">SUM(AT3:AT42)</f>
        <v>2917</v>
      </c>
      <c r="AU43">
        <f t="shared" ref="AU43" si="57">SUM(AU3:AU42)</f>
        <v>2870</v>
      </c>
      <c r="AX43">
        <f t="shared" ref="AX43" si="58">B43/AP43</f>
        <v>0.67571174229188502</v>
      </c>
      <c r="AY43">
        <f t="shared" ref="AY43" si="59">R43/AP43</f>
        <v>0.1986455681458926</v>
      </c>
      <c r="AZ43">
        <f t="shared" ref="AZ43" si="60">Z43/AP43</f>
        <v>5.9488510624136841E-2</v>
      </c>
      <c r="BA43">
        <f t="shared" ref="BA43" si="61">AH43/AP43</f>
        <v>6.6154178938085492E-2</v>
      </c>
      <c r="BB43">
        <f t="shared" ref="BB43" si="62">E43/B43</f>
        <v>0.54789507899609946</v>
      </c>
      <c r="BC43">
        <f t="shared" ref="BC43" si="63">U43/R43</f>
        <v>0.57213696977819473</v>
      </c>
      <c r="BD43">
        <f t="shared" ref="BD43" si="64">AC43/Z43</f>
        <v>0.51515999104945176</v>
      </c>
      <c r="BE43">
        <f t="shared" ref="BE43" si="65">AK43/AH43</f>
        <v>0.50636349916997836</v>
      </c>
      <c r="BF43">
        <f t="shared" ref="BF43" si="66">AS43/AP43</f>
        <v>0.54801577397294465</v>
      </c>
      <c r="BG43">
        <f t="shared" ref="BG43" si="67">D43/B43</f>
        <v>0.40634726764114887</v>
      </c>
      <c r="BH43">
        <f t="shared" ref="BH43" si="68">T43/R43</f>
        <v>0.38842725993432958</v>
      </c>
      <c r="BI43">
        <f t="shared" ref="BI43" si="69">AB43/Z43</f>
        <v>0.42766838218840902</v>
      </c>
      <c r="BJ43">
        <f t="shared" ref="BJ43" si="70">AJ43/AH43</f>
        <v>0.46788067810252026</v>
      </c>
      <c r="BK43">
        <f t="shared" ref="BK43" si="71">AR43/AP43</f>
        <v>0.40812659112464433</v>
      </c>
      <c r="BL43">
        <f t="shared" ref="BL43" si="72">IF(BB43=BG43,9,IF(BB43&gt;BG43,BB43,BG43+2))</f>
        <v>0.54789507899609946</v>
      </c>
      <c r="BM43">
        <f t="shared" ref="BM43" si="73">IF(BC43=BH43,9,IF(BC43&gt;BH43,BC43,BH43+2))</f>
        <v>0.57213696977819473</v>
      </c>
      <c r="BN43">
        <f t="shared" ref="BN43" si="74">IF(BD43=BI43,9,IF(BD43&gt;BI43,BD43,BI43+2))</f>
        <v>0.51515999104945176</v>
      </c>
      <c r="BO43">
        <f t="shared" ref="BO43" si="75">IF(BE43=BJ43,9,IF(BE43&gt;BJ43,BE43,BJ43+2))</f>
        <v>0.50636349916997836</v>
      </c>
      <c r="BP43">
        <f t="shared" ref="BP43" si="76">IF(BF43=BK43,9,IF(BF43&gt;BK43,BF43,BK43+2))</f>
        <v>0.54801577397294465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0"/>
  <sheetViews>
    <sheetView workbookViewId="0">
      <selection activeCell="H1" sqref="H1"/>
    </sheetView>
  </sheetViews>
  <sheetFormatPr defaultRowHeight="14.4" x14ac:dyDescent="0.3"/>
  <cols>
    <col min="2" max="7" width="9.109375" style="8"/>
  </cols>
  <sheetData>
    <row r="1" spans="1:13" x14ac:dyDescent="0.3">
      <c r="A1" t="s">
        <v>1610</v>
      </c>
      <c r="B1" s="8" t="s">
        <v>1618</v>
      </c>
      <c r="C1" t="s">
        <v>1645</v>
      </c>
      <c r="D1" t="s">
        <v>1644</v>
      </c>
      <c r="E1" t="s">
        <v>1642</v>
      </c>
      <c r="F1" t="s">
        <v>1643</v>
      </c>
      <c r="G1" t="s">
        <v>1646</v>
      </c>
      <c r="H1" t="s">
        <v>1611</v>
      </c>
      <c r="I1" t="s">
        <v>1612</v>
      </c>
      <c r="J1" t="s">
        <v>1613</v>
      </c>
      <c r="K1" t="s">
        <v>1614</v>
      </c>
      <c r="L1" t="s">
        <v>1615</v>
      </c>
      <c r="M1" t="s">
        <v>1616</v>
      </c>
    </row>
    <row r="2" spans="1:13" x14ac:dyDescent="0.3">
      <c r="A2" t="s">
        <v>1313</v>
      </c>
      <c r="B2" s="8" t="s">
        <v>1272</v>
      </c>
      <c r="C2" s="8">
        <f>SUMIF('2012 President'!$A$2:$A$638,'Precinct Conversion'!$A2,'2012 President'!F$2:F$638)</f>
        <v>233</v>
      </c>
      <c r="D2" s="8">
        <f>SUMIF('2012 President'!$A$2:$A$638,'Precinct Conversion'!$A2,'2012 President'!G$2:G$638)</f>
        <v>42</v>
      </c>
      <c r="E2" s="8">
        <f>SUMIF('2012 President'!$A$2:$A$638,'Precinct Conversion'!$A2,'2012 President'!I$2:I$638)</f>
        <v>29</v>
      </c>
      <c r="F2" s="8">
        <f>SUMIF('2012 President'!$A$2:$A$638,'Precinct Conversion'!$A2,'2012 President'!J$2:J$638)</f>
        <v>13</v>
      </c>
      <c r="G2" s="8">
        <f>D2/C2</f>
        <v>0.18025751072961374</v>
      </c>
      <c r="H2">
        <f>SUMIF('2012 President'!$A$2:$A$638,'Precinct Conversion'!$A2,'2012 President'!M$2:M$638)</f>
        <v>0.69047619047619047</v>
      </c>
      <c r="I2">
        <f>SUMIF('2012 President'!$A$2:$A$638,'Precinct Conversion'!$A2,'2012 President'!N$2:N$638)</f>
        <v>0.30952380952380953</v>
      </c>
      <c r="J2">
        <f>SUMIF('2012 President'!$A$2:$A$638,'Precinct Conversion'!$A2,'2012 President'!R$2:R$638)</f>
        <v>2.6904761904761907</v>
      </c>
      <c r="K2">
        <f>SUMIF('2012 House'!$A$2:$A$638,'Precinct Conversion'!$A2,'2012 House'!J$2:J$638)</f>
        <v>0.30952380952380953</v>
      </c>
      <c r="L2">
        <f>SUMIF('2012 House'!$A$2:$A$638,'Precinct Conversion'!$A2,'2012 House'!K$2:K$638)</f>
        <v>0.6428571428571429</v>
      </c>
      <c r="M2">
        <f>SUMIF('2012 House'!$A$2:$A$638,'Precinct Conversion'!$A2,'2012 House'!L$2:L$638)</f>
        <v>0.6428571428571429</v>
      </c>
    </row>
    <row r="3" spans="1:13" x14ac:dyDescent="0.3">
      <c r="A3" t="s">
        <v>994</v>
      </c>
      <c r="B3" s="8" t="s">
        <v>975</v>
      </c>
      <c r="C3" s="8">
        <f>SUMIF('2012 President'!$A$2:$A$638,'Precinct Conversion'!$A3,'2012 President'!F$2:F$638)</f>
        <v>2355</v>
      </c>
      <c r="D3" s="8">
        <f>SUMIF('2012 President'!$A$2:$A$638,'Precinct Conversion'!$A3,'2012 President'!G$2:G$638)</f>
        <v>822</v>
      </c>
      <c r="E3" s="8">
        <f>SUMIF('2012 President'!$A$2:$A$638,'Precinct Conversion'!$A3,'2012 President'!I$2:I$638)</f>
        <v>559</v>
      </c>
      <c r="F3" s="8">
        <f>SUMIF('2012 President'!$A$2:$A$638,'Precinct Conversion'!$A3,'2012 President'!J$2:J$638)</f>
        <v>225</v>
      </c>
      <c r="G3" s="8">
        <f t="shared" ref="G3:G66" si="0">D3/C3</f>
        <v>0.34904458598726112</v>
      </c>
      <c r="H3">
        <f>SUMIF('2012 President'!$A$2:$A$638,'Precinct Conversion'!$A3,'2012 President'!M$2:M$638)</f>
        <v>0.68004866180048662</v>
      </c>
      <c r="I3">
        <f>SUMIF('2012 President'!$A$2:$A$638,'Precinct Conversion'!$A3,'2012 President'!N$2:N$638)</f>
        <v>0.27372262773722628</v>
      </c>
      <c r="J3">
        <f>SUMIF('2012 President'!$A$2:$A$638,'Precinct Conversion'!$A3,'2012 President'!R$2:R$638)</f>
        <v>2.6800486618004866</v>
      </c>
      <c r="K3">
        <f>SUMIF('2012 House'!$A$2:$A$638,'Precinct Conversion'!$A3,'2012 House'!J$2:J$638)</f>
        <v>0.53015075376884424</v>
      </c>
      <c r="L3">
        <f>SUMIF('2012 House'!$A$2:$A$638,'Precinct Conversion'!$A3,'2012 House'!K$2:K$638)</f>
        <v>0.38567839195979897</v>
      </c>
      <c r="M3">
        <f>SUMIF('2012 House'!$A$2:$A$638,'Precinct Conversion'!$A3,'2012 House'!L$2:L$638)</f>
        <v>2.5301507537688441</v>
      </c>
    </row>
    <row r="4" spans="1:13" x14ac:dyDescent="0.3">
      <c r="A4" t="s">
        <v>1070</v>
      </c>
      <c r="B4" s="8" t="s">
        <v>1041</v>
      </c>
      <c r="C4" s="8">
        <f>SUMIF('2012 President'!$A$2:$A$638,'Precinct Conversion'!$A4,'2012 President'!F$2:F$638)</f>
        <v>342</v>
      </c>
      <c r="D4" s="8">
        <f>SUMIF('2012 President'!$A$2:$A$638,'Precinct Conversion'!$A4,'2012 President'!G$2:G$638)</f>
        <v>196</v>
      </c>
      <c r="E4" s="8">
        <f>SUMIF('2012 President'!$A$2:$A$638,'Precinct Conversion'!$A4,'2012 President'!I$2:I$638)</f>
        <v>147</v>
      </c>
      <c r="F4" s="8">
        <f>SUMIF('2012 President'!$A$2:$A$638,'Precinct Conversion'!$A4,'2012 President'!J$2:J$638)</f>
        <v>41</v>
      </c>
      <c r="G4" s="8">
        <f t="shared" si="0"/>
        <v>0.57309941520467833</v>
      </c>
      <c r="H4">
        <f>SUMIF('2012 President'!$A$2:$A$638,'Precinct Conversion'!$A4,'2012 President'!M$2:M$638)</f>
        <v>0.75</v>
      </c>
      <c r="I4">
        <f>SUMIF('2012 President'!$A$2:$A$638,'Precinct Conversion'!$A4,'2012 President'!N$2:N$638)</f>
        <v>0.20918367346938777</v>
      </c>
      <c r="J4">
        <f>SUMIF('2012 President'!$A$2:$A$638,'Precinct Conversion'!$A4,'2012 President'!R$2:R$638)</f>
        <v>2.75</v>
      </c>
      <c r="K4">
        <f>SUMIF('2012 House'!$A$2:$A$638,'Precinct Conversion'!$A4,'2012 House'!J$2:J$638)</f>
        <v>0.35567010309278352</v>
      </c>
      <c r="L4">
        <f>SUMIF('2012 House'!$A$2:$A$638,'Precinct Conversion'!$A4,'2012 House'!K$2:K$638)</f>
        <v>0.60824742268041232</v>
      </c>
      <c r="M4">
        <f>SUMIF('2012 House'!$A$2:$A$638,'Precinct Conversion'!$A4,'2012 House'!L$2:L$638)</f>
        <v>0.60824742268041232</v>
      </c>
    </row>
    <row r="5" spans="1:13" x14ac:dyDescent="0.3">
      <c r="A5" t="s">
        <v>1076</v>
      </c>
      <c r="B5" s="8" t="s">
        <v>1047</v>
      </c>
      <c r="C5" s="8">
        <f>SUMIF('2012 President'!$A$2:$A$638,'Precinct Conversion'!$A5,'2012 President'!F$2:F$638)</f>
        <v>391</v>
      </c>
      <c r="D5" s="8">
        <f>SUMIF('2012 President'!$A$2:$A$638,'Precinct Conversion'!$A5,'2012 President'!G$2:G$638)</f>
        <v>188</v>
      </c>
      <c r="E5" s="8">
        <f>SUMIF('2012 President'!$A$2:$A$638,'Precinct Conversion'!$A5,'2012 President'!I$2:I$638)</f>
        <v>132</v>
      </c>
      <c r="F5" s="8">
        <f>SUMIF('2012 President'!$A$2:$A$638,'Precinct Conversion'!$A5,'2012 President'!J$2:J$638)</f>
        <v>52</v>
      </c>
      <c r="G5" s="8">
        <f t="shared" si="0"/>
        <v>0.48081841432225064</v>
      </c>
      <c r="H5">
        <f>SUMIF('2012 President'!$A$2:$A$638,'Precinct Conversion'!$A5,'2012 President'!M$2:M$638)</f>
        <v>0.7021276595744681</v>
      </c>
      <c r="I5">
        <f>SUMIF('2012 President'!$A$2:$A$638,'Precinct Conversion'!$A5,'2012 President'!N$2:N$638)</f>
        <v>0.27659574468085107</v>
      </c>
      <c r="J5">
        <f>SUMIF('2012 President'!$A$2:$A$638,'Precinct Conversion'!$A5,'2012 President'!R$2:R$638)</f>
        <v>2.7021276595744679</v>
      </c>
      <c r="K5">
        <f>SUMIF('2012 House'!$A$2:$A$638,'Precinct Conversion'!$A5,'2012 House'!J$2:J$638)</f>
        <v>0.22043010752688172</v>
      </c>
      <c r="L5">
        <f>SUMIF('2012 House'!$A$2:$A$638,'Precinct Conversion'!$A5,'2012 House'!K$2:K$638)</f>
        <v>0.74193548387096775</v>
      </c>
      <c r="M5">
        <f>SUMIF('2012 House'!$A$2:$A$638,'Precinct Conversion'!$A5,'2012 House'!L$2:L$638)</f>
        <v>0.74193548387096775</v>
      </c>
    </row>
    <row r="6" spans="1:13" x14ac:dyDescent="0.3">
      <c r="A6" t="s">
        <v>992</v>
      </c>
      <c r="B6" s="8" t="s">
        <v>973</v>
      </c>
      <c r="C6" s="8">
        <f>SUMIF('2012 President'!$A$2:$A$638,'Precinct Conversion'!$A6,'2012 President'!F$2:F$638)</f>
        <v>1729</v>
      </c>
      <c r="D6" s="8">
        <f>SUMIF('2012 President'!$A$2:$A$638,'Precinct Conversion'!$A6,'2012 President'!G$2:G$638)</f>
        <v>804</v>
      </c>
      <c r="E6" s="8">
        <f>SUMIF('2012 President'!$A$2:$A$638,'Precinct Conversion'!$A6,'2012 President'!I$2:I$638)</f>
        <v>532</v>
      </c>
      <c r="F6" s="8">
        <f>SUMIF('2012 President'!$A$2:$A$638,'Precinct Conversion'!$A6,'2012 President'!J$2:J$638)</f>
        <v>224</v>
      </c>
      <c r="G6" s="8">
        <f t="shared" si="0"/>
        <v>0.46500867553499131</v>
      </c>
      <c r="H6">
        <f>SUMIF('2012 President'!$A$2:$A$638,'Precinct Conversion'!$A6,'2012 President'!M$2:M$638)</f>
        <v>0.6616915422885572</v>
      </c>
      <c r="I6">
        <f>SUMIF('2012 President'!$A$2:$A$638,'Precinct Conversion'!$A6,'2012 President'!N$2:N$638)</f>
        <v>0.27860696517412936</v>
      </c>
      <c r="J6">
        <f>SUMIF('2012 President'!$A$2:$A$638,'Precinct Conversion'!$A6,'2012 President'!R$2:R$638)</f>
        <v>2.6616915422885574</v>
      </c>
      <c r="K6">
        <f>SUMIF('2012 House'!$A$2:$A$638,'Precinct Conversion'!$A6,'2012 House'!J$2:J$638)</f>
        <v>0.49872448979591838</v>
      </c>
      <c r="L6">
        <f>SUMIF('2012 House'!$A$2:$A$638,'Precinct Conversion'!$A6,'2012 House'!K$2:K$638)</f>
        <v>0.39668367346938777</v>
      </c>
      <c r="M6">
        <f>SUMIF('2012 House'!$A$2:$A$638,'Precinct Conversion'!$A6,'2012 House'!L$2:L$638)</f>
        <v>2.4987244897959182</v>
      </c>
    </row>
    <row r="7" spans="1:13" x14ac:dyDescent="0.3">
      <c r="A7" t="s">
        <v>1489</v>
      </c>
      <c r="B7" s="8" t="s">
        <v>1473</v>
      </c>
      <c r="C7" s="8">
        <f>SUMIF('2012 President'!$A$2:$A$638,'Precinct Conversion'!$A7,'2012 President'!F$2:F$638)</f>
        <v>131</v>
      </c>
      <c r="D7" s="8">
        <f>SUMIF('2012 President'!$A$2:$A$638,'Precinct Conversion'!$A7,'2012 President'!G$2:G$638)</f>
        <v>44</v>
      </c>
      <c r="E7" s="8">
        <f>SUMIF('2012 President'!$A$2:$A$638,'Precinct Conversion'!$A7,'2012 President'!I$2:I$638)</f>
        <v>35</v>
      </c>
      <c r="F7" s="8">
        <f>SUMIF('2012 President'!$A$2:$A$638,'Precinct Conversion'!$A7,'2012 President'!J$2:J$638)</f>
        <v>8</v>
      </c>
      <c r="G7" s="8">
        <f t="shared" si="0"/>
        <v>0.33587786259541985</v>
      </c>
      <c r="H7">
        <f>SUMIF('2012 President'!$A$2:$A$638,'Precinct Conversion'!$A7,'2012 President'!M$2:M$638)</f>
        <v>0.79545454545454541</v>
      </c>
      <c r="I7">
        <f>SUMIF('2012 President'!$A$2:$A$638,'Precinct Conversion'!$A7,'2012 President'!N$2:N$638)</f>
        <v>0.18181818181818182</v>
      </c>
      <c r="J7">
        <f>SUMIF('2012 President'!$A$2:$A$638,'Precinct Conversion'!$A7,'2012 President'!R$2:R$638)</f>
        <v>2.7954545454545454</v>
      </c>
      <c r="K7">
        <f>SUMIF('2012 House'!$A$2:$A$638,'Precinct Conversion'!$A7,'2012 House'!J$2:J$638)</f>
        <v>0.22727272727272727</v>
      </c>
      <c r="L7">
        <f>SUMIF('2012 House'!$A$2:$A$638,'Precinct Conversion'!$A7,'2012 House'!K$2:K$638)</f>
        <v>0.75</v>
      </c>
      <c r="M7">
        <f>SUMIF('2012 House'!$A$2:$A$638,'Precinct Conversion'!$A7,'2012 House'!L$2:L$638)</f>
        <v>0.75</v>
      </c>
    </row>
    <row r="8" spans="1:13" x14ac:dyDescent="0.3">
      <c r="A8" t="s">
        <v>1492</v>
      </c>
      <c r="B8" s="8" t="s">
        <v>1418</v>
      </c>
      <c r="C8" s="8">
        <f>SUMIF('2012 President'!$A$2:$A$638,'Precinct Conversion'!$A8,'2012 President'!F$2:F$638)</f>
        <v>98</v>
      </c>
      <c r="D8" s="8">
        <f>SUMIF('2012 President'!$A$2:$A$638,'Precinct Conversion'!$A8,'2012 President'!G$2:G$638)</f>
        <v>14</v>
      </c>
      <c r="E8" s="8">
        <f>SUMIF('2012 President'!$A$2:$A$638,'Precinct Conversion'!$A8,'2012 President'!I$2:I$638)</f>
        <v>6</v>
      </c>
      <c r="F8" s="8">
        <f>SUMIF('2012 President'!$A$2:$A$638,'Precinct Conversion'!$A8,'2012 President'!J$2:J$638)</f>
        <v>7</v>
      </c>
      <c r="G8" s="8">
        <f t="shared" si="0"/>
        <v>0.14285714285714285</v>
      </c>
      <c r="H8">
        <f>SUMIF('2012 President'!$A$2:$A$638,'Precinct Conversion'!$A8,'2012 President'!M$2:M$638)</f>
        <v>0.42857142857142855</v>
      </c>
      <c r="I8">
        <f>SUMIF('2012 President'!$A$2:$A$638,'Precinct Conversion'!$A8,'2012 President'!N$2:N$638)</f>
        <v>0.5</v>
      </c>
      <c r="J8">
        <f>SUMIF('2012 President'!$A$2:$A$638,'Precinct Conversion'!$A8,'2012 President'!R$2:R$638)</f>
        <v>0.5</v>
      </c>
      <c r="K8">
        <f>SUMIF('2012 House'!$A$2:$A$638,'Precinct Conversion'!$A8,'2012 House'!J$2:J$638)</f>
        <v>0.2857142857142857</v>
      </c>
      <c r="L8">
        <f>SUMIF('2012 House'!$A$2:$A$638,'Precinct Conversion'!$A8,'2012 House'!K$2:K$638)</f>
        <v>0.7142857142857143</v>
      </c>
      <c r="M8">
        <f>SUMIF('2012 House'!$A$2:$A$638,'Precinct Conversion'!$A8,'2012 House'!L$2:L$638)</f>
        <v>0.7142857142857143</v>
      </c>
    </row>
    <row r="9" spans="1:13" x14ac:dyDescent="0.3">
      <c r="A9" t="s">
        <v>1499</v>
      </c>
      <c r="B9" s="8" t="s">
        <v>1425</v>
      </c>
      <c r="C9" s="8">
        <f>SUMIF('2012 President'!$A$2:$A$638,'Precinct Conversion'!$A9,'2012 President'!F$2:F$638)</f>
        <v>505</v>
      </c>
      <c r="D9" s="8">
        <f>SUMIF('2012 President'!$A$2:$A$638,'Precinct Conversion'!$A9,'2012 President'!G$2:G$638)</f>
        <v>192</v>
      </c>
      <c r="E9" s="8">
        <f>SUMIF('2012 President'!$A$2:$A$638,'Precinct Conversion'!$A9,'2012 President'!I$2:I$638)</f>
        <v>155</v>
      </c>
      <c r="F9" s="8">
        <f>SUMIF('2012 President'!$A$2:$A$638,'Precinct Conversion'!$A9,'2012 President'!J$2:J$638)</f>
        <v>35</v>
      </c>
      <c r="G9" s="8">
        <f t="shared" si="0"/>
        <v>0.3801980198019802</v>
      </c>
      <c r="H9">
        <f>SUMIF('2012 President'!$A$2:$A$638,'Precinct Conversion'!$A9,'2012 President'!M$2:M$638)</f>
        <v>0.80729166666666663</v>
      </c>
      <c r="I9">
        <f>SUMIF('2012 President'!$A$2:$A$638,'Precinct Conversion'!$A9,'2012 President'!N$2:N$638)</f>
        <v>0.18229166666666666</v>
      </c>
      <c r="J9">
        <f>SUMIF('2012 President'!$A$2:$A$638,'Precinct Conversion'!$A9,'2012 President'!R$2:R$638)</f>
        <v>2.8072916666666665</v>
      </c>
      <c r="K9">
        <f>SUMIF('2012 House'!$A$2:$A$638,'Precinct Conversion'!$A9,'2012 House'!J$2:J$638)</f>
        <v>0.25263157894736843</v>
      </c>
      <c r="L9">
        <f>SUMIF('2012 House'!$A$2:$A$638,'Precinct Conversion'!$A9,'2012 House'!K$2:K$638)</f>
        <v>0.71578947368421053</v>
      </c>
      <c r="M9">
        <f>SUMIF('2012 House'!$A$2:$A$638,'Precinct Conversion'!$A9,'2012 House'!L$2:L$638)</f>
        <v>0.71578947368421053</v>
      </c>
    </row>
    <row r="10" spans="1:13" x14ac:dyDescent="0.3">
      <c r="A10" t="s">
        <v>1514</v>
      </c>
      <c r="B10" s="8" t="s">
        <v>1440</v>
      </c>
      <c r="C10" s="8">
        <f>SUMIF('2012 President'!$A$2:$A$638,'Precinct Conversion'!$A10,'2012 President'!F$2:F$638)</f>
        <v>125</v>
      </c>
      <c r="D10" s="8">
        <f>SUMIF('2012 President'!$A$2:$A$638,'Precinct Conversion'!$A10,'2012 President'!G$2:G$638)</f>
        <v>54</v>
      </c>
      <c r="E10" s="8">
        <f>SUMIF('2012 President'!$A$2:$A$638,'Precinct Conversion'!$A10,'2012 President'!I$2:I$638)</f>
        <v>49</v>
      </c>
      <c r="F10" s="8">
        <f>SUMIF('2012 President'!$A$2:$A$638,'Precinct Conversion'!$A10,'2012 President'!J$2:J$638)</f>
        <v>4</v>
      </c>
      <c r="G10" s="8">
        <f t="shared" si="0"/>
        <v>0.432</v>
      </c>
      <c r="H10">
        <f>SUMIF('2012 President'!$A$2:$A$638,'Precinct Conversion'!$A10,'2012 President'!M$2:M$638)</f>
        <v>0.90740740740740744</v>
      </c>
      <c r="I10">
        <f>SUMIF('2012 President'!$A$2:$A$638,'Precinct Conversion'!$A10,'2012 President'!N$2:N$638)</f>
        <v>7.407407407407407E-2</v>
      </c>
      <c r="J10">
        <f>SUMIF('2012 President'!$A$2:$A$638,'Precinct Conversion'!$A10,'2012 President'!R$2:R$638)</f>
        <v>2.9074074074074074</v>
      </c>
      <c r="K10">
        <f>SUMIF('2012 House'!$A$2:$A$638,'Precinct Conversion'!$A10,'2012 House'!J$2:J$638)</f>
        <v>0.3888888888888889</v>
      </c>
      <c r="L10">
        <f>SUMIF('2012 House'!$A$2:$A$638,'Precinct Conversion'!$A10,'2012 House'!K$2:K$638)</f>
        <v>0.57407407407407407</v>
      </c>
      <c r="M10">
        <f>SUMIF('2012 House'!$A$2:$A$638,'Precinct Conversion'!$A10,'2012 House'!L$2:L$638)</f>
        <v>0.57407407407407407</v>
      </c>
    </row>
    <row r="11" spans="1:13" x14ac:dyDescent="0.3">
      <c r="A11" t="s">
        <v>1576</v>
      </c>
      <c r="B11" s="8" t="s">
        <v>1564</v>
      </c>
      <c r="C11" s="8">
        <f>SUMIF('2012 President'!$A$2:$A$638,'Precinct Conversion'!$A11,'2012 President'!F$2:F$638)</f>
        <v>174</v>
      </c>
      <c r="D11" s="8">
        <f>SUMIF('2012 President'!$A$2:$A$638,'Precinct Conversion'!$A11,'2012 President'!G$2:G$638)</f>
        <v>78</v>
      </c>
      <c r="E11" s="8">
        <f>SUMIF('2012 President'!$A$2:$A$638,'Precinct Conversion'!$A11,'2012 President'!I$2:I$638)</f>
        <v>60</v>
      </c>
      <c r="F11" s="8">
        <f>SUMIF('2012 President'!$A$2:$A$638,'Precinct Conversion'!$A11,'2012 President'!J$2:J$638)</f>
        <v>15</v>
      </c>
      <c r="G11" s="8">
        <f t="shared" si="0"/>
        <v>0.44827586206896552</v>
      </c>
      <c r="H11">
        <f>SUMIF('2012 President'!$A$2:$A$638,'Precinct Conversion'!$A11,'2012 President'!M$2:M$638)</f>
        <v>0.76923076923076927</v>
      </c>
      <c r="I11">
        <f>SUMIF('2012 President'!$A$2:$A$638,'Precinct Conversion'!$A11,'2012 President'!N$2:N$638)</f>
        <v>0.19230769230769232</v>
      </c>
      <c r="J11">
        <f>SUMIF('2012 President'!$A$2:$A$638,'Precinct Conversion'!$A11,'2012 President'!R$2:R$638)</f>
        <v>2.7692307692307692</v>
      </c>
      <c r="K11">
        <f>SUMIF('2012 House'!$A$2:$A$638,'Precinct Conversion'!$A11,'2012 House'!J$2:J$638)</f>
        <v>0.21518987341772153</v>
      </c>
      <c r="L11">
        <f>SUMIF('2012 House'!$A$2:$A$638,'Precinct Conversion'!$A11,'2012 House'!K$2:K$638)</f>
        <v>0.77215189873417722</v>
      </c>
      <c r="M11">
        <f>SUMIF('2012 House'!$A$2:$A$638,'Precinct Conversion'!$A11,'2012 House'!L$2:L$638)</f>
        <v>0.77215189873417722</v>
      </c>
    </row>
    <row r="12" spans="1:13" x14ac:dyDescent="0.3">
      <c r="A12" t="s">
        <v>1584</v>
      </c>
      <c r="B12" s="8" t="s">
        <v>1543</v>
      </c>
      <c r="C12" s="8">
        <f>SUMIF('2012 President'!$A$2:$A$638,'Precinct Conversion'!$A12,'2012 President'!F$2:F$638)</f>
        <v>227</v>
      </c>
      <c r="D12" s="8">
        <f>SUMIF('2012 President'!$A$2:$A$638,'Precinct Conversion'!$A12,'2012 President'!G$2:G$638)</f>
        <v>77</v>
      </c>
      <c r="E12" s="8">
        <f>SUMIF('2012 President'!$A$2:$A$638,'Precinct Conversion'!$A12,'2012 President'!I$2:I$638)</f>
        <v>51</v>
      </c>
      <c r="F12" s="8">
        <f>SUMIF('2012 President'!$A$2:$A$638,'Precinct Conversion'!$A12,'2012 President'!J$2:J$638)</f>
        <v>26</v>
      </c>
      <c r="G12" s="8">
        <f t="shared" si="0"/>
        <v>0.33920704845814981</v>
      </c>
      <c r="H12">
        <f>SUMIF('2012 President'!$A$2:$A$638,'Precinct Conversion'!$A12,'2012 President'!M$2:M$638)</f>
        <v>0.66233766233766234</v>
      </c>
      <c r="I12">
        <f>SUMIF('2012 President'!$A$2:$A$638,'Precinct Conversion'!$A12,'2012 President'!N$2:N$638)</f>
        <v>0.33766233766233766</v>
      </c>
      <c r="J12">
        <f>SUMIF('2012 President'!$A$2:$A$638,'Precinct Conversion'!$A12,'2012 President'!R$2:R$638)</f>
        <v>2.6623376623376624</v>
      </c>
      <c r="K12">
        <f>SUMIF('2012 House'!$A$2:$A$638,'Precinct Conversion'!$A12,'2012 House'!J$2:J$638)</f>
        <v>0.13157894736842105</v>
      </c>
      <c r="L12">
        <f>SUMIF('2012 House'!$A$2:$A$638,'Precinct Conversion'!$A12,'2012 House'!K$2:K$638)</f>
        <v>0.80263157894736847</v>
      </c>
      <c r="M12">
        <f>SUMIF('2012 House'!$A$2:$A$638,'Precinct Conversion'!$A12,'2012 House'!L$2:L$638)</f>
        <v>0.80263157894736847</v>
      </c>
    </row>
    <row r="13" spans="1:13" x14ac:dyDescent="0.3">
      <c r="A13" t="s">
        <v>1586</v>
      </c>
      <c r="B13" s="8" t="s">
        <v>1568</v>
      </c>
      <c r="C13" s="8">
        <f>SUMIF('2012 President'!$A$2:$A$638,'Precinct Conversion'!$A13,'2012 President'!F$2:F$638)</f>
        <v>82</v>
      </c>
      <c r="D13" s="8">
        <f>SUMIF('2012 President'!$A$2:$A$638,'Precinct Conversion'!$A13,'2012 President'!G$2:G$638)</f>
        <v>34</v>
      </c>
      <c r="E13" s="8">
        <f>SUMIF('2012 President'!$A$2:$A$638,'Precinct Conversion'!$A13,'2012 President'!I$2:I$638)</f>
        <v>30</v>
      </c>
      <c r="F13" s="8">
        <f>SUMIF('2012 President'!$A$2:$A$638,'Precinct Conversion'!$A13,'2012 President'!J$2:J$638)</f>
        <v>3</v>
      </c>
      <c r="G13" s="8">
        <f t="shared" si="0"/>
        <v>0.41463414634146339</v>
      </c>
      <c r="H13">
        <f>SUMIF('2012 President'!$A$2:$A$638,'Precinct Conversion'!$A13,'2012 President'!M$2:M$638)</f>
        <v>0.88235294117647056</v>
      </c>
      <c r="I13">
        <f>SUMIF('2012 President'!$A$2:$A$638,'Precinct Conversion'!$A13,'2012 President'!N$2:N$638)</f>
        <v>8.8235294117647065E-2</v>
      </c>
      <c r="J13">
        <f>SUMIF('2012 President'!$A$2:$A$638,'Precinct Conversion'!$A13,'2012 President'!R$2:R$638)</f>
        <v>2.8823529411764706</v>
      </c>
      <c r="K13">
        <f>SUMIF('2012 House'!$A$2:$A$638,'Precinct Conversion'!$A13,'2012 House'!J$2:J$638)</f>
        <v>9.0909090909090912E-2</v>
      </c>
      <c r="L13">
        <f>SUMIF('2012 House'!$A$2:$A$638,'Precinct Conversion'!$A13,'2012 House'!K$2:K$638)</f>
        <v>0.90909090909090906</v>
      </c>
      <c r="M13">
        <f>SUMIF('2012 House'!$A$2:$A$638,'Precinct Conversion'!$A13,'2012 House'!L$2:L$638)</f>
        <v>0.90909090909090906</v>
      </c>
    </row>
    <row r="14" spans="1:13" x14ac:dyDescent="0.3">
      <c r="A14" t="s">
        <v>1587</v>
      </c>
      <c r="B14" s="8" t="s">
        <v>1546</v>
      </c>
      <c r="C14" s="8">
        <f>SUMIF('2012 President'!$A$2:$A$638,'Precinct Conversion'!$A14,'2012 President'!F$2:F$638)</f>
        <v>1947</v>
      </c>
      <c r="D14" s="8">
        <f>SUMIF('2012 President'!$A$2:$A$638,'Precinct Conversion'!$A14,'2012 President'!G$2:G$638)</f>
        <v>736</v>
      </c>
      <c r="E14" s="8">
        <f>SUMIF('2012 President'!$A$2:$A$638,'Precinct Conversion'!$A14,'2012 President'!I$2:I$638)</f>
        <v>481</v>
      </c>
      <c r="F14" s="8">
        <f>SUMIF('2012 President'!$A$2:$A$638,'Precinct Conversion'!$A14,'2012 President'!J$2:J$638)</f>
        <v>220</v>
      </c>
      <c r="G14" s="8">
        <f t="shared" si="0"/>
        <v>0.37801746276322545</v>
      </c>
      <c r="H14">
        <f>SUMIF('2012 President'!$A$2:$A$638,'Precinct Conversion'!$A14,'2012 President'!M$2:M$638)</f>
        <v>0.65353260869565222</v>
      </c>
      <c r="I14">
        <f>SUMIF('2012 President'!$A$2:$A$638,'Precinct Conversion'!$A14,'2012 President'!N$2:N$638)</f>
        <v>0.29891304347826086</v>
      </c>
      <c r="J14">
        <f>SUMIF('2012 President'!$A$2:$A$638,'Precinct Conversion'!$A14,'2012 President'!R$2:R$638)</f>
        <v>2.6535326086956523</v>
      </c>
      <c r="K14">
        <f>SUMIF('2012 House'!$A$2:$A$638,'Precinct Conversion'!$A14,'2012 House'!J$2:J$638)</f>
        <v>0.24655647382920109</v>
      </c>
      <c r="L14">
        <f>SUMIF('2012 House'!$A$2:$A$638,'Precinct Conversion'!$A14,'2012 House'!K$2:K$638)</f>
        <v>0.69972451790633605</v>
      </c>
      <c r="M14">
        <f>SUMIF('2012 House'!$A$2:$A$638,'Precinct Conversion'!$A14,'2012 House'!L$2:L$638)</f>
        <v>0.69972451790633605</v>
      </c>
    </row>
    <row r="15" spans="1:13" x14ac:dyDescent="0.3">
      <c r="A15" t="s">
        <v>1588</v>
      </c>
      <c r="B15" s="8" t="s">
        <v>1569</v>
      </c>
      <c r="C15" s="8">
        <f>SUMIF('2012 President'!$A$2:$A$638,'Precinct Conversion'!$A15,'2012 President'!F$2:F$638)</f>
        <v>280</v>
      </c>
      <c r="D15" s="8">
        <f>SUMIF('2012 President'!$A$2:$A$638,'Precinct Conversion'!$A15,'2012 President'!G$2:G$638)</f>
        <v>136</v>
      </c>
      <c r="E15" s="8">
        <f>SUMIF('2012 President'!$A$2:$A$638,'Precinct Conversion'!$A15,'2012 President'!I$2:I$638)</f>
        <v>82</v>
      </c>
      <c r="F15" s="8">
        <f>SUMIF('2012 President'!$A$2:$A$638,'Precinct Conversion'!$A15,'2012 President'!J$2:J$638)</f>
        <v>47</v>
      </c>
      <c r="G15" s="8">
        <f t="shared" si="0"/>
        <v>0.48571428571428571</v>
      </c>
      <c r="H15">
        <f>SUMIF('2012 President'!$A$2:$A$638,'Precinct Conversion'!$A15,'2012 President'!M$2:M$638)</f>
        <v>0.6029411764705882</v>
      </c>
      <c r="I15">
        <f>SUMIF('2012 President'!$A$2:$A$638,'Precinct Conversion'!$A15,'2012 President'!N$2:N$638)</f>
        <v>0.34558823529411764</v>
      </c>
      <c r="J15">
        <f>SUMIF('2012 President'!$A$2:$A$638,'Precinct Conversion'!$A15,'2012 President'!R$2:R$638)</f>
        <v>2.6029411764705883</v>
      </c>
      <c r="K15">
        <f>SUMIF('2012 House'!$A$2:$A$638,'Precinct Conversion'!$A15,'2012 House'!J$2:J$638)</f>
        <v>9.4890510948905105E-2</v>
      </c>
      <c r="L15">
        <f>SUMIF('2012 House'!$A$2:$A$638,'Precinct Conversion'!$A15,'2012 House'!K$2:K$638)</f>
        <v>0.86861313868613144</v>
      </c>
      <c r="M15">
        <f>SUMIF('2012 House'!$A$2:$A$638,'Precinct Conversion'!$A15,'2012 House'!L$2:L$638)</f>
        <v>0.86861313868613144</v>
      </c>
    </row>
    <row r="16" spans="1:13" x14ac:dyDescent="0.3">
      <c r="A16" t="s">
        <v>1593</v>
      </c>
      <c r="B16" s="8" t="s">
        <v>1572</v>
      </c>
      <c r="C16" s="8">
        <f>SUMIF('2012 President'!$A$2:$A$638,'Precinct Conversion'!$A16,'2012 President'!F$2:F$638)</f>
        <v>404</v>
      </c>
      <c r="D16" s="8">
        <f>SUMIF('2012 President'!$A$2:$A$638,'Precinct Conversion'!$A16,'2012 President'!G$2:G$638)</f>
        <v>148</v>
      </c>
      <c r="E16" s="8">
        <f>SUMIF('2012 President'!$A$2:$A$638,'Precinct Conversion'!$A16,'2012 President'!I$2:I$638)</f>
        <v>108</v>
      </c>
      <c r="F16" s="8">
        <f>SUMIF('2012 President'!$A$2:$A$638,'Precinct Conversion'!$A16,'2012 President'!J$2:J$638)</f>
        <v>33</v>
      </c>
      <c r="G16" s="8">
        <f t="shared" si="0"/>
        <v>0.36633663366336633</v>
      </c>
      <c r="H16">
        <f>SUMIF('2012 President'!$A$2:$A$638,'Precinct Conversion'!$A16,'2012 President'!M$2:M$638)</f>
        <v>0.72972972972972971</v>
      </c>
      <c r="I16">
        <f>SUMIF('2012 President'!$A$2:$A$638,'Precinct Conversion'!$A16,'2012 President'!N$2:N$638)</f>
        <v>0.22297297297297297</v>
      </c>
      <c r="J16">
        <f>SUMIF('2012 President'!$A$2:$A$638,'Precinct Conversion'!$A16,'2012 President'!R$2:R$638)</f>
        <v>2.7297297297297298</v>
      </c>
      <c r="K16">
        <f>SUMIF('2012 House'!$A$2:$A$638,'Precinct Conversion'!$A16,'2012 House'!J$2:J$638)</f>
        <v>0.14000000000000001</v>
      </c>
      <c r="L16">
        <f>SUMIF('2012 House'!$A$2:$A$638,'Precinct Conversion'!$A16,'2012 House'!K$2:K$638)</f>
        <v>0.84666666666666668</v>
      </c>
      <c r="M16">
        <f>SUMIF('2012 House'!$A$2:$A$638,'Precinct Conversion'!$A16,'2012 House'!L$2:L$638)</f>
        <v>0.84666666666666668</v>
      </c>
    </row>
    <row r="17" spans="1:13" x14ac:dyDescent="0.3">
      <c r="A17" t="s">
        <v>1594</v>
      </c>
      <c r="B17" s="8" t="s">
        <v>1553</v>
      </c>
      <c r="C17" s="8">
        <f>SUMIF('2012 President'!$A$2:$A$638,'Precinct Conversion'!$A17,'2012 President'!F$2:F$638)</f>
        <v>151</v>
      </c>
      <c r="D17" s="8">
        <f>SUMIF('2012 President'!$A$2:$A$638,'Precinct Conversion'!$A17,'2012 President'!G$2:G$638)</f>
        <v>76</v>
      </c>
      <c r="E17" s="8">
        <f>SUMIF('2012 President'!$A$2:$A$638,'Precinct Conversion'!$A17,'2012 President'!I$2:I$638)</f>
        <v>66</v>
      </c>
      <c r="F17" s="8">
        <f>SUMIF('2012 President'!$A$2:$A$638,'Precinct Conversion'!$A17,'2012 President'!J$2:J$638)</f>
        <v>10</v>
      </c>
      <c r="G17" s="8">
        <f t="shared" si="0"/>
        <v>0.50331125827814571</v>
      </c>
      <c r="H17">
        <f>SUMIF('2012 President'!$A$2:$A$638,'Precinct Conversion'!$A17,'2012 President'!M$2:M$638)</f>
        <v>0.86842105263157898</v>
      </c>
      <c r="I17">
        <f>SUMIF('2012 President'!$A$2:$A$638,'Precinct Conversion'!$A17,'2012 President'!N$2:N$638)</f>
        <v>0.13157894736842105</v>
      </c>
      <c r="J17">
        <f>SUMIF('2012 President'!$A$2:$A$638,'Precinct Conversion'!$A17,'2012 President'!R$2:R$638)</f>
        <v>2.8684210526315788</v>
      </c>
      <c r="K17">
        <f>SUMIF('2012 House'!$A$2:$A$638,'Precinct Conversion'!$A17,'2012 House'!J$2:J$638)</f>
        <v>0.24324324324324326</v>
      </c>
      <c r="L17">
        <f>SUMIF('2012 House'!$A$2:$A$638,'Precinct Conversion'!$A17,'2012 House'!K$2:K$638)</f>
        <v>0.7567567567567568</v>
      </c>
      <c r="M17">
        <f>SUMIF('2012 House'!$A$2:$A$638,'Precinct Conversion'!$A17,'2012 House'!L$2:L$638)</f>
        <v>0.7567567567567568</v>
      </c>
    </row>
    <row r="18" spans="1:13" x14ac:dyDescent="0.3">
      <c r="A18" t="s">
        <v>1515</v>
      </c>
      <c r="B18" s="8" t="s">
        <v>1441</v>
      </c>
      <c r="C18" s="8">
        <f>SUMIF('2012 President'!$A$2:$A$638,'Precinct Conversion'!$A18,'2012 President'!F$2:F$638)</f>
        <v>213</v>
      </c>
      <c r="D18" s="8">
        <f>SUMIF('2012 President'!$A$2:$A$638,'Precinct Conversion'!$A18,'2012 President'!G$2:G$638)</f>
        <v>105</v>
      </c>
      <c r="E18" s="8">
        <f>SUMIF('2012 President'!$A$2:$A$638,'Precinct Conversion'!$A18,'2012 President'!I$2:I$638)</f>
        <v>78</v>
      </c>
      <c r="F18" s="8">
        <f>SUMIF('2012 President'!$A$2:$A$638,'Precinct Conversion'!$A18,'2012 President'!J$2:J$638)</f>
        <v>21</v>
      </c>
      <c r="G18" s="8">
        <f t="shared" si="0"/>
        <v>0.49295774647887325</v>
      </c>
      <c r="H18">
        <f>SUMIF('2012 President'!$A$2:$A$638,'Precinct Conversion'!$A18,'2012 President'!M$2:M$638)</f>
        <v>0.74285714285714288</v>
      </c>
      <c r="I18">
        <f>SUMIF('2012 President'!$A$2:$A$638,'Precinct Conversion'!$A18,'2012 President'!N$2:N$638)</f>
        <v>0.2</v>
      </c>
      <c r="J18">
        <f>SUMIF('2012 President'!$A$2:$A$638,'Precinct Conversion'!$A18,'2012 President'!R$2:R$638)</f>
        <v>2.7428571428571429</v>
      </c>
      <c r="K18">
        <f>SUMIF('2012 House'!$A$2:$A$638,'Precinct Conversion'!$A18,'2012 House'!J$2:J$638)</f>
        <v>0.12264150943396226</v>
      </c>
      <c r="L18">
        <f>SUMIF('2012 House'!$A$2:$A$638,'Precinct Conversion'!$A18,'2012 House'!K$2:K$638)</f>
        <v>0.839622641509434</v>
      </c>
      <c r="M18">
        <f>SUMIF('2012 House'!$A$2:$A$638,'Precinct Conversion'!$A18,'2012 House'!L$2:L$638)</f>
        <v>0.839622641509434</v>
      </c>
    </row>
    <row r="19" spans="1:13" x14ac:dyDescent="0.3">
      <c r="A19" t="s">
        <v>1528</v>
      </c>
      <c r="B19" s="8" t="s">
        <v>1484</v>
      </c>
      <c r="C19" s="8">
        <f>SUMIF('2012 President'!$A$2:$A$638,'Precinct Conversion'!$A19,'2012 President'!F$2:F$638)</f>
        <v>158</v>
      </c>
      <c r="D19" s="8">
        <f>SUMIF('2012 President'!$A$2:$A$638,'Precinct Conversion'!$A19,'2012 President'!G$2:G$638)</f>
        <v>61</v>
      </c>
      <c r="E19" s="8">
        <f>SUMIF('2012 President'!$A$2:$A$638,'Precinct Conversion'!$A19,'2012 President'!I$2:I$638)</f>
        <v>43</v>
      </c>
      <c r="F19" s="8">
        <f>SUMIF('2012 President'!$A$2:$A$638,'Precinct Conversion'!$A19,'2012 President'!J$2:J$638)</f>
        <v>13</v>
      </c>
      <c r="G19" s="8">
        <f t="shared" si="0"/>
        <v>0.38607594936708861</v>
      </c>
      <c r="H19">
        <f>SUMIF('2012 President'!$A$2:$A$638,'Precinct Conversion'!$A19,'2012 President'!M$2:M$638)</f>
        <v>0.70491803278688525</v>
      </c>
      <c r="I19">
        <f>SUMIF('2012 President'!$A$2:$A$638,'Precinct Conversion'!$A19,'2012 President'!N$2:N$638)</f>
        <v>0.21311475409836064</v>
      </c>
      <c r="J19">
        <f>SUMIF('2012 President'!$A$2:$A$638,'Precinct Conversion'!$A19,'2012 President'!R$2:R$638)</f>
        <v>2.7049180327868854</v>
      </c>
      <c r="K19">
        <f>SUMIF('2012 House'!$A$2:$A$638,'Precinct Conversion'!$A19,'2012 House'!J$2:J$638)</f>
        <v>0.21666666666666667</v>
      </c>
      <c r="L19">
        <f>SUMIF('2012 House'!$A$2:$A$638,'Precinct Conversion'!$A19,'2012 House'!K$2:K$638)</f>
        <v>0.76666666666666672</v>
      </c>
      <c r="M19">
        <f>SUMIF('2012 House'!$A$2:$A$638,'Precinct Conversion'!$A19,'2012 House'!L$2:L$638)</f>
        <v>0.76666666666666672</v>
      </c>
    </row>
    <row r="20" spans="1:13" x14ac:dyDescent="0.3">
      <c r="A20" t="s">
        <v>1530</v>
      </c>
      <c r="B20" s="8" t="s">
        <v>1457</v>
      </c>
      <c r="C20" s="8">
        <f>SUMIF('2012 President'!$A$2:$A$638,'Precinct Conversion'!$A20,'2012 President'!F$2:F$638)</f>
        <v>101</v>
      </c>
      <c r="D20" s="8">
        <f>SUMIF('2012 President'!$A$2:$A$638,'Precinct Conversion'!$A20,'2012 President'!G$2:G$638)</f>
        <v>60</v>
      </c>
      <c r="E20" s="8">
        <f>SUMIF('2012 President'!$A$2:$A$638,'Precinct Conversion'!$A20,'2012 President'!I$2:I$638)</f>
        <v>44</v>
      </c>
      <c r="F20" s="8">
        <f>SUMIF('2012 President'!$A$2:$A$638,'Precinct Conversion'!$A20,'2012 President'!J$2:J$638)</f>
        <v>7</v>
      </c>
      <c r="G20" s="8">
        <f t="shared" si="0"/>
        <v>0.59405940594059403</v>
      </c>
      <c r="H20">
        <f>SUMIF('2012 President'!$A$2:$A$638,'Precinct Conversion'!$A20,'2012 President'!M$2:M$638)</f>
        <v>0.73333333333333328</v>
      </c>
      <c r="I20">
        <f>SUMIF('2012 President'!$A$2:$A$638,'Precinct Conversion'!$A20,'2012 President'!N$2:N$638)</f>
        <v>0.11666666666666667</v>
      </c>
      <c r="J20">
        <f>SUMIF('2012 President'!$A$2:$A$638,'Precinct Conversion'!$A20,'2012 President'!R$2:R$638)</f>
        <v>2.7333333333333334</v>
      </c>
      <c r="K20">
        <f>SUMIF('2012 House'!$A$2:$A$638,'Precinct Conversion'!$A20,'2012 House'!J$2:J$638)</f>
        <v>0.16393442622950818</v>
      </c>
      <c r="L20">
        <f>SUMIF('2012 House'!$A$2:$A$638,'Precinct Conversion'!$A20,'2012 House'!K$2:K$638)</f>
        <v>0.80327868852459017</v>
      </c>
      <c r="M20">
        <f>SUMIF('2012 House'!$A$2:$A$638,'Precinct Conversion'!$A20,'2012 House'!L$2:L$638)</f>
        <v>0.80327868852459017</v>
      </c>
    </row>
    <row r="21" spans="1:13" x14ac:dyDescent="0.3">
      <c r="A21" t="s">
        <v>1314</v>
      </c>
      <c r="B21" s="8" t="s">
        <v>1273</v>
      </c>
      <c r="C21" s="8">
        <f>SUMIF('2012 President'!$A$2:$A$638,'Precinct Conversion'!$A21,'2012 President'!F$2:F$638)</f>
        <v>1789</v>
      </c>
      <c r="D21" s="8">
        <f>SUMIF('2012 President'!$A$2:$A$638,'Precinct Conversion'!$A21,'2012 President'!G$2:G$638)</f>
        <v>730</v>
      </c>
      <c r="E21" s="8">
        <f>SUMIF('2012 President'!$A$2:$A$638,'Precinct Conversion'!$A21,'2012 President'!I$2:I$638)</f>
        <v>441</v>
      </c>
      <c r="F21" s="8">
        <f>SUMIF('2012 President'!$A$2:$A$638,'Precinct Conversion'!$A21,'2012 President'!J$2:J$638)</f>
        <v>266</v>
      </c>
      <c r="G21" s="8">
        <f t="shared" si="0"/>
        <v>0.40804918949133595</v>
      </c>
      <c r="H21">
        <f>SUMIF('2012 President'!$A$2:$A$638,'Precinct Conversion'!$A21,'2012 President'!M$2:M$638)</f>
        <v>0.60410958904109591</v>
      </c>
      <c r="I21">
        <f>SUMIF('2012 President'!$A$2:$A$638,'Precinct Conversion'!$A21,'2012 President'!N$2:N$638)</f>
        <v>0.36438356164383562</v>
      </c>
      <c r="J21">
        <f>SUMIF('2012 President'!$A$2:$A$638,'Precinct Conversion'!$A21,'2012 President'!R$2:R$638)</f>
        <v>2.6041095890410961</v>
      </c>
      <c r="K21">
        <f>SUMIF('2012 House'!$A$2:$A$638,'Precinct Conversion'!$A21,'2012 House'!J$2:J$638)</f>
        <v>0.37183098591549296</v>
      </c>
      <c r="L21">
        <f>SUMIF('2012 House'!$A$2:$A$638,'Precinct Conversion'!$A21,'2012 House'!K$2:K$638)</f>
        <v>0.53802816901408446</v>
      </c>
      <c r="M21">
        <f>SUMIF('2012 House'!$A$2:$A$638,'Precinct Conversion'!$A21,'2012 House'!L$2:L$638)</f>
        <v>0.53802816901408446</v>
      </c>
    </row>
    <row r="22" spans="1:13" x14ac:dyDescent="0.3">
      <c r="A22" t="s">
        <v>1324</v>
      </c>
      <c r="B22" s="8" t="s">
        <v>1303</v>
      </c>
      <c r="C22" s="8">
        <f>SUMIF('2012 President'!$A$2:$A$638,'Precinct Conversion'!$A22,'2012 President'!F$2:F$638)</f>
        <v>141</v>
      </c>
      <c r="D22" s="8">
        <f>SUMIF('2012 President'!$A$2:$A$638,'Precinct Conversion'!$A22,'2012 President'!G$2:G$638)</f>
        <v>72</v>
      </c>
      <c r="E22" s="8">
        <f>SUMIF('2012 President'!$A$2:$A$638,'Precinct Conversion'!$A22,'2012 President'!I$2:I$638)</f>
        <v>34</v>
      </c>
      <c r="F22" s="8">
        <f>SUMIF('2012 President'!$A$2:$A$638,'Precinct Conversion'!$A22,'2012 President'!J$2:J$638)</f>
        <v>35</v>
      </c>
      <c r="G22" s="8">
        <f t="shared" si="0"/>
        <v>0.51063829787234039</v>
      </c>
      <c r="H22">
        <f>SUMIF('2012 President'!$A$2:$A$638,'Precinct Conversion'!$A22,'2012 President'!M$2:M$638)</f>
        <v>0.47222222222222221</v>
      </c>
      <c r="I22">
        <f>SUMIF('2012 President'!$A$2:$A$638,'Precinct Conversion'!$A22,'2012 President'!N$2:N$638)</f>
        <v>0.4861111111111111</v>
      </c>
      <c r="J22">
        <f>SUMIF('2012 President'!$A$2:$A$638,'Precinct Conversion'!$A22,'2012 President'!R$2:R$638)</f>
        <v>0.4861111111111111</v>
      </c>
      <c r="K22">
        <f>SUMIF('2012 House'!$A$2:$A$638,'Precinct Conversion'!$A22,'2012 House'!J$2:J$638)</f>
        <v>5.5555555555555552E-2</v>
      </c>
      <c r="L22">
        <f>SUMIF('2012 House'!$A$2:$A$638,'Precinct Conversion'!$A22,'2012 House'!K$2:K$638)</f>
        <v>0.91666666666666663</v>
      </c>
      <c r="M22">
        <f>SUMIF('2012 House'!$A$2:$A$638,'Precinct Conversion'!$A22,'2012 House'!L$2:L$638)</f>
        <v>0.91666666666666663</v>
      </c>
    </row>
    <row r="23" spans="1:13" x14ac:dyDescent="0.3">
      <c r="A23" t="s">
        <v>1328</v>
      </c>
      <c r="B23" s="8" t="s">
        <v>1307</v>
      </c>
      <c r="C23" s="8">
        <f>SUMIF('2012 President'!$A$2:$A$638,'Precinct Conversion'!$A23,'2012 President'!F$2:F$638)</f>
        <v>72</v>
      </c>
      <c r="D23" s="8">
        <f>SUMIF('2012 President'!$A$2:$A$638,'Precinct Conversion'!$A23,'2012 President'!G$2:G$638)</f>
        <v>32</v>
      </c>
      <c r="E23" s="8">
        <f>SUMIF('2012 President'!$A$2:$A$638,'Precinct Conversion'!$A23,'2012 President'!I$2:I$638)</f>
        <v>20</v>
      </c>
      <c r="F23" s="8">
        <f>SUMIF('2012 President'!$A$2:$A$638,'Precinct Conversion'!$A23,'2012 President'!J$2:J$638)</f>
        <v>11</v>
      </c>
      <c r="G23" s="8">
        <f t="shared" si="0"/>
        <v>0.44444444444444442</v>
      </c>
      <c r="H23">
        <f>SUMIF('2012 President'!$A$2:$A$638,'Precinct Conversion'!$A23,'2012 President'!M$2:M$638)</f>
        <v>0.625</v>
      </c>
      <c r="I23">
        <f>SUMIF('2012 President'!$A$2:$A$638,'Precinct Conversion'!$A23,'2012 President'!N$2:N$638)</f>
        <v>0.34375</v>
      </c>
      <c r="J23">
        <f>SUMIF('2012 President'!$A$2:$A$638,'Precinct Conversion'!$A23,'2012 President'!R$2:R$638)</f>
        <v>2.625</v>
      </c>
      <c r="K23">
        <f>SUMIF('2012 House'!$A$2:$A$638,'Precinct Conversion'!$A23,'2012 House'!J$2:J$638)</f>
        <v>0.21875</v>
      </c>
      <c r="L23">
        <f>SUMIF('2012 House'!$A$2:$A$638,'Precinct Conversion'!$A23,'2012 House'!K$2:K$638)</f>
        <v>0.78125</v>
      </c>
      <c r="M23">
        <f>SUMIF('2012 House'!$A$2:$A$638,'Precinct Conversion'!$A23,'2012 House'!L$2:L$638)</f>
        <v>0.78125</v>
      </c>
    </row>
    <row r="24" spans="1:13" x14ac:dyDescent="0.3">
      <c r="A24" t="s">
        <v>1329</v>
      </c>
      <c r="B24" s="8" t="s">
        <v>1308</v>
      </c>
      <c r="C24" s="8">
        <f>SUMIF('2012 President'!$A$2:$A$638,'Precinct Conversion'!$A24,'2012 President'!F$2:F$638)</f>
        <v>327</v>
      </c>
      <c r="D24" s="8">
        <f>SUMIF('2012 President'!$A$2:$A$638,'Precinct Conversion'!$A24,'2012 President'!G$2:G$638)</f>
        <v>125</v>
      </c>
      <c r="E24" s="8">
        <f>SUMIF('2012 President'!$A$2:$A$638,'Precinct Conversion'!$A24,'2012 President'!I$2:I$638)</f>
        <v>103</v>
      </c>
      <c r="F24" s="8">
        <f>SUMIF('2012 President'!$A$2:$A$638,'Precinct Conversion'!$A24,'2012 President'!J$2:J$638)</f>
        <v>18</v>
      </c>
      <c r="G24" s="8">
        <f t="shared" si="0"/>
        <v>0.38226299694189603</v>
      </c>
      <c r="H24">
        <f>SUMIF('2012 President'!$A$2:$A$638,'Precinct Conversion'!$A24,'2012 President'!M$2:M$638)</f>
        <v>0.82399999999999995</v>
      </c>
      <c r="I24">
        <f>SUMIF('2012 President'!$A$2:$A$638,'Precinct Conversion'!$A24,'2012 President'!N$2:N$638)</f>
        <v>0.14399999999999999</v>
      </c>
      <c r="J24">
        <f>SUMIF('2012 President'!$A$2:$A$638,'Precinct Conversion'!$A24,'2012 President'!R$2:R$638)</f>
        <v>2.8239999999999998</v>
      </c>
      <c r="K24">
        <f>SUMIF('2012 House'!$A$2:$A$638,'Precinct Conversion'!$A24,'2012 House'!J$2:J$638)</f>
        <v>0.15447154471544716</v>
      </c>
      <c r="L24">
        <f>SUMIF('2012 House'!$A$2:$A$638,'Precinct Conversion'!$A24,'2012 House'!K$2:K$638)</f>
        <v>0.75609756097560976</v>
      </c>
      <c r="M24">
        <f>SUMIF('2012 House'!$A$2:$A$638,'Precinct Conversion'!$A24,'2012 House'!L$2:L$638)</f>
        <v>0.75609756097560976</v>
      </c>
    </row>
    <row r="25" spans="1:13" x14ac:dyDescent="0.3">
      <c r="A25" t="s">
        <v>1523</v>
      </c>
      <c r="B25" s="8" t="s">
        <v>1449</v>
      </c>
      <c r="C25" s="8">
        <f>SUMIF('2012 President'!$A$2:$A$638,'Precinct Conversion'!$A25,'2012 President'!F$2:F$638)</f>
        <v>405</v>
      </c>
      <c r="D25" s="8">
        <f>SUMIF('2012 President'!$A$2:$A$638,'Precinct Conversion'!$A25,'2012 President'!G$2:G$638)</f>
        <v>231</v>
      </c>
      <c r="E25" s="8">
        <f>SUMIF('2012 President'!$A$2:$A$638,'Precinct Conversion'!$A25,'2012 President'!I$2:I$638)</f>
        <v>191</v>
      </c>
      <c r="F25" s="8">
        <f>SUMIF('2012 President'!$A$2:$A$638,'Precinct Conversion'!$A25,'2012 President'!J$2:J$638)</f>
        <v>32</v>
      </c>
      <c r="G25" s="8">
        <f t="shared" si="0"/>
        <v>0.57037037037037042</v>
      </c>
      <c r="H25">
        <f>SUMIF('2012 President'!$A$2:$A$638,'Precinct Conversion'!$A25,'2012 President'!M$2:M$638)</f>
        <v>0.82683982683982682</v>
      </c>
      <c r="I25">
        <f>SUMIF('2012 President'!$A$2:$A$638,'Precinct Conversion'!$A25,'2012 President'!N$2:N$638)</f>
        <v>0.13852813852813853</v>
      </c>
      <c r="J25">
        <f>SUMIF('2012 President'!$A$2:$A$638,'Precinct Conversion'!$A25,'2012 President'!R$2:R$638)</f>
        <v>2.8268398268398269</v>
      </c>
      <c r="K25">
        <f>SUMIF('2012 House'!$A$2:$A$638,'Precinct Conversion'!$A25,'2012 House'!J$2:J$638)</f>
        <v>0.21120689655172414</v>
      </c>
      <c r="L25">
        <f>SUMIF('2012 House'!$A$2:$A$638,'Precinct Conversion'!$A25,'2012 House'!K$2:K$638)</f>
        <v>0.74568965517241381</v>
      </c>
      <c r="M25">
        <f>SUMIF('2012 House'!$A$2:$A$638,'Precinct Conversion'!$A25,'2012 House'!L$2:L$638)</f>
        <v>0.74568965517241381</v>
      </c>
    </row>
    <row r="26" spans="1:13" x14ac:dyDescent="0.3">
      <c r="A26" t="s">
        <v>1518</v>
      </c>
      <c r="B26" s="8" t="s">
        <v>1481</v>
      </c>
      <c r="C26" s="8">
        <f>SUMIF('2012 President'!$A$2:$A$638,'Precinct Conversion'!$A26,'2012 President'!F$2:F$638)</f>
        <v>314</v>
      </c>
      <c r="D26" s="8">
        <f>SUMIF('2012 President'!$A$2:$A$638,'Precinct Conversion'!$A26,'2012 President'!G$2:G$638)</f>
        <v>151</v>
      </c>
      <c r="E26" s="8">
        <f>SUMIF('2012 President'!$A$2:$A$638,'Precinct Conversion'!$A26,'2012 President'!I$2:I$638)</f>
        <v>114</v>
      </c>
      <c r="F26" s="8">
        <f>SUMIF('2012 President'!$A$2:$A$638,'Precinct Conversion'!$A26,'2012 President'!J$2:J$638)</f>
        <v>32</v>
      </c>
      <c r="G26" s="8">
        <f t="shared" si="0"/>
        <v>0.48089171974522293</v>
      </c>
      <c r="H26">
        <f>SUMIF('2012 President'!$A$2:$A$638,'Precinct Conversion'!$A26,'2012 President'!M$2:M$638)</f>
        <v>0.75496688741721851</v>
      </c>
      <c r="I26">
        <f>SUMIF('2012 President'!$A$2:$A$638,'Precinct Conversion'!$A26,'2012 President'!N$2:N$638)</f>
        <v>0.2119205298013245</v>
      </c>
      <c r="J26">
        <f>SUMIF('2012 President'!$A$2:$A$638,'Precinct Conversion'!$A26,'2012 President'!R$2:R$638)</f>
        <v>2.7549668874172184</v>
      </c>
      <c r="K26">
        <f>SUMIF('2012 House'!$A$2:$A$638,'Precinct Conversion'!$A26,'2012 House'!J$2:J$638)</f>
        <v>0.1476510067114094</v>
      </c>
      <c r="L26">
        <f>SUMIF('2012 House'!$A$2:$A$638,'Precinct Conversion'!$A26,'2012 House'!K$2:K$638)</f>
        <v>0.79194630872483218</v>
      </c>
      <c r="M26">
        <f>SUMIF('2012 House'!$A$2:$A$638,'Precinct Conversion'!$A26,'2012 House'!L$2:L$638)</f>
        <v>0.79194630872483218</v>
      </c>
    </row>
    <row r="27" spans="1:13" x14ac:dyDescent="0.3">
      <c r="A27" t="s">
        <v>1516</v>
      </c>
      <c r="B27" s="8" t="s">
        <v>1442</v>
      </c>
      <c r="C27" s="8">
        <f>SUMIF('2012 President'!$A$2:$A$638,'Precinct Conversion'!$A27,'2012 President'!F$2:F$638)</f>
        <v>72</v>
      </c>
      <c r="D27" s="8">
        <f>SUMIF('2012 President'!$A$2:$A$638,'Precinct Conversion'!$A27,'2012 President'!G$2:G$638)</f>
        <v>24</v>
      </c>
      <c r="E27" s="8">
        <f>SUMIF('2012 President'!$A$2:$A$638,'Precinct Conversion'!$A27,'2012 President'!I$2:I$638)</f>
        <v>15</v>
      </c>
      <c r="F27" s="8">
        <f>SUMIF('2012 President'!$A$2:$A$638,'Precinct Conversion'!$A27,'2012 President'!J$2:J$638)</f>
        <v>9</v>
      </c>
      <c r="G27" s="8">
        <f t="shared" si="0"/>
        <v>0.33333333333333331</v>
      </c>
      <c r="H27">
        <f>SUMIF('2012 President'!$A$2:$A$638,'Precinct Conversion'!$A27,'2012 President'!M$2:M$638)</f>
        <v>0.625</v>
      </c>
      <c r="I27">
        <f>SUMIF('2012 President'!$A$2:$A$638,'Precinct Conversion'!$A27,'2012 President'!N$2:N$638)</f>
        <v>0.375</v>
      </c>
      <c r="J27">
        <f>SUMIF('2012 President'!$A$2:$A$638,'Precinct Conversion'!$A27,'2012 President'!R$2:R$638)</f>
        <v>2.625</v>
      </c>
      <c r="K27">
        <f>SUMIF('2012 House'!$A$2:$A$638,'Precinct Conversion'!$A27,'2012 House'!J$2:J$638)</f>
        <v>0.33333333333333331</v>
      </c>
      <c r="L27">
        <f>SUMIF('2012 House'!$A$2:$A$638,'Precinct Conversion'!$A27,'2012 House'!K$2:K$638)</f>
        <v>0.58333333333333337</v>
      </c>
      <c r="M27">
        <f>SUMIF('2012 House'!$A$2:$A$638,'Precinct Conversion'!$A27,'2012 House'!L$2:L$638)</f>
        <v>0.58333333333333337</v>
      </c>
    </row>
    <row r="28" spans="1:13" x14ac:dyDescent="0.3">
      <c r="A28" t="s">
        <v>313</v>
      </c>
      <c r="B28" s="8" t="s">
        <v>302</v>
      </c>
      <c r="C28" s="8">
        <f>SUMIF('2012 President'!$A$2:$A$638,'Precinct Conversion'!$A28,'2012 President'!F$2:F$638)</f>
        <v>603</v>
      </c>
      <c r="D28" s="8">
        <f>SUMIF('2012 President'!$A$2:$A$638,'Precinct Conversion'!$A28,'2012 President'!G$2:G$638)</f>
        <v>148</v>
      </c>
      <c r="E28" s="8">
        <f>SUMIF('2012 President'!$A$2:$A$638,'Precinct Conversion'!$A28,'2012 President'!I$2:I$638)</f>
        <v>39</v>
      </c>
      <c r="F28" s="8">
        <f>SUMIF('2012 President'!$A$2:$A$638,'Precinct Conversion'!$A28,'2012 President'!J$2:J$638)</f>
        <v>92</v>
      </c>
      <c r="G28" s="8">
        <f t="shared" si="0"/>
        <v>0.24543946932006633</v>
      </c>
      <c r="H28">
        <f>SUMIF('2012 President'!$A$2:$A$638,'Precinct Conversion'!$A28,'2012 President'!M$2:M$638)</f>
        <v>0.26351351351351349</v>
      </c>
      <c r="I28">
        <f>SUMIF('2012 President'!$A$2:$A$638,'Precinct Conversion'!$A28,'2012 President'!N$2:N$638)</f>
        <v>0.6216216216216216</v>
      </c>
      <c r="J28">
        <f>SUMIF('2012 President'!$A$2:$A$638,'Precinct Conversion'!$A28,'2012 President'!R$2:R$638)</f>
        <v>0.6216216216216216</v>
      </c>
      <c r="K28">
        <f>SUMIF('2012 House'!$A$2:$A$638,'Precinct Conversion'!$A28,'2012 House'!J$2:J$638)</f>
        <v>0.2</v>
      </c>
      <c r="L28">
        <f>SUMIF('2012 House'!$A$2:$A$638,'Precinct Conversion'!$A28,'2012 House'!K$2:K$638)</f>
        <v>0.69655172413793098</v>
      </c>
      <c r="M28">
        <f>SUMIF('2012 House'!$A$2:$A$638,'Precinct Conversion'!$A28,'2012 House'!L$2:L$638)</f>
        <v>0.69655172413793098</v>
      </c>
    </row>
    <row r="29" spans="1:13" x14ac:dyDescent="0.3">
      <c r="A29" t="s">
        <v>880</v>
      </c>
      <c r="B29" s="8" t="s">
        <v>858</v>
      </c>
      <c r="C29" s="8">
        <f>SUMIF('2012 President'!$A$2:$A$638,'Precinct Conversion'!$A29,'2012 President'!F$2:F$638)</f>
        <v>1842</v>
      </c>
      <c r="D29" s="8">
        <f>SUMIF('2012 President'!$A$2:$A$638,'Precinct Conversion'!$A29,'2012 President'!G$2:G$638)</f>
        <v>703</v>
      </c>
      <c r="E29" s="8">
        <f>SUMIF('2012 President'!$A$2:$A$638,'Precinct Conversion'!$A29,'2012 President'!I$2:I$638)</f>
        <v>134</v>
      </c>
      <c r="F29" s="8">
        <f>SUMIF('2012 President'!$A$2:$A$638,'Precinct Conversion'!$A29,'2012 President'!J$2:J$638)</f>
        <v>549</v>
      </c>
      <c r="G29" s="8">
        <f t="shared" si="0"/>
        <v>0.38165038002171553</v>
      </c>
      <c r="H29">
        <f>SUMIF('2012 President'!$A$2:$A$638,'Precinct Conversion'!$A29,'2012 President'!M$2:M$638)</f>
        <v>0.19061166429587481</v>
      </c>
      <c r="I29">
        <f>SUMIF('2012 President'!$A$2:$A$638,'Precinct Conversion'!$A29,'2012 President'!N$2:N$638)</f>
        <v>0.78093883357041249</v>
      </c>
      <c r="J29">
        <f>SUMIF('2012 President'!$A$2:$A$638,'Precinct Conversion'!$A29,'2012 President'!R$2:R$638)</f>
        <v>0.78093883357041249</v>
      </c>
      <c r="K29">
        <f>SUMIF('2012 House'!$A$2:$A$638,'Precinct Conversion'!$A29,'2012 House'!J$2:J$638)</f>
        <v>0.1777456647398844</v>
      </c>
      <c r="L29">
        <f>SUMIF('2012 House'!$A$2:$A$638,'Precinct Conversion'!$A29,'2012 House'!K$2:K$638)</f>
        <v>0.75289017341040465</v>
      </c>
      <c r="M29">
        <f>SUMIF('2012 House'!$A$2:$A$638,'Precinct Conversion'!$A29,'2012 House'!L$2:L$638)</f>
        <v>0.75289017341040465</v>
      </c>
    </row>
    <row r="30" spans="1:13" x14ac:dyDescent="0.3">
      <c r="A30" t="s">
        <v>934</v>
      </c>
      <c r="B30" s="8" t="s">
        <v>925</v>
      </c>
      <c r="C30" s="8">
        <f>SUMIF('2012 President'!$A$2:$A$638,'Precinct Conversion'!$A30,'2012 President'!F$2:F$638)</f>
        <v>563</v>
      </c>
      <c r="D30" s="8">
        <f>SUMIF('2012 President'!$A$2:$A$638,'Precinct Conversion'!$A30,'2012 President'!G$2:G$638)</f>
        <v>205</v>
      </c>
      <c r="E30" s="8">
        <f>SUMIF('2012 President'!$A$2:$A$638,'Precinct Conversion'!$A30,'2012 President'!I$2:I$638)</f>
        <v>76</v>
      </c>
      <c r="F30" s="8">
        <f>SUMIF('2012 President'!$A$2:$A$638,'Precinct Conversion'!$A30,'2012 President'!J$2:J$638)</f>
        <v>123</v>
      </c>
      <c r="G30" s="8">
        <f t="shared" si="0"/>
        <v>0.36412078152753108</v>
      </c>
      <c r="H30">
        <f>SUMIF('2012 President'!$A$2:$A$638,'Precinct Conversion'!$A30,'2012 President'!M$2:M$638)</f>
        <v>0.37073170731707317</v>
      </c>
      <c r="I30">
        <f>SUMIF('2012 President'!$A$2:$A$638,'Precinct Conversion'!$A30,'2012 President'!N$2:N$638)</f>
        <v>0.6</v>
      </c>
      <c r="J30">
        <f>SUMIF('2012 President'!$A$2:$A$638,'Precinct Conversion'!$A30,'2012 President'!R$2:R$638)</f>
        <v>0.6</v>
      </c>
      <c r="K30">
        <f>SUMIF('2012 House'!$A$2:$A$638,'Precinct Conversion'!$A30,'2012 House'!J$2:J$638)</f>
        <v>0.3316831683168317</v>
      </c>
      <c r="L30">
        <f>SUMIF('2012 House'!$A$2:$A$638,'Precinct Conversion'!$A30,'2012 House'!K$2:K$638)</f>
        <v>0.59405940594059403</v>
      </c>
      <c r="M30">
        <f>SUMIF('2012 House'!$A$2:$A$638,'Precinct Conversion'!$A30,'2012 House'!L$2:L$638)</f>
        <v>0.59405940594059403</v>
      </c>
    </row>
    <row r="31" spans="1:13" x14ac:dyDescent="0.3">
      <c r="A31" t="s">
        <v>935</v>
      </c>
      <c r="B31" s="8" t="s">
        <v>913</v>
      </c>
      <c r="C31" s="8">
        <f>SUMIF('2012 President'!$A$2:$A$638,'Precinct Conversion'!$A31,'2012 President'!F$2:F$638)</f>
        <v>640</v>
      </c>
      <c r="D31" s="8">
        <f>SUMIF('2012 President'!$A$2:$A$638,'Precinct Conversion'!$A31,'2012 President'!G$2:G$638)</f>
        <v>246</v>
      </c>
      <c r="E31" s="8">
        <f>SUMIF('2012 President'!$A$2:$A$638,'Precinct Conversion'!$A31,'2012 President'!I$2:I$638)</f>
        <v>50</v>
      </c>
      <c r="F31" s="8">
        <f>SUMIF('2012 President'!$A$2:$A$638,'Precinct Conversion'!$A31,'2012 President'!J$2:J$638)</f>
        <v>186</v>
      </c>
      <c r="G31" s="8">
        <f t="shared" si="0"/>
        <v>0.38437500000000002</v>
      </c>
      <c r="H31">
        <f>SUMIF('2012 President'!$A$2:$A$638,'Precinct Conversion'!$A31,'2012 President'!M$2:M$638)</f>
        <v>0.2032520325203252</v>
      </c>
      <c r="I31">
        <f>SUMIF('2012 President'!$A$2:$A$638,'Precinct Conversion'!$A31,'2012 President'!N$2:N$638)</f>
        <v>0.75609756097560976</v>
      </c>
      <c r="J31">
        <f>SUMIF('2012 President'!$A$2:$A$638,'Precinct Conversion'!$A31,'2012 President'!R$2:R$638)</f>
        <v>0.75609756097560976</v>
      </c>
      <c r="K31">
        <f>SUMIF('2012 House'!$A$2:$A$638,'Precinct Conversion'!$A31,'2012 House'!J$2:J$638)</f>
        <v>0.19838056680161945</v>
      </c>
      <c r="L31">
        <f>SUMIF('2012 House'!$A$2:$A$638,'Precinct Conversion'!$A31,'2012 House'!K$2:K$638)</f>
        <v>0.70445344129554655</v>
      </c>
      <c r="M31">
        <f>SUMIF('2012 House'!$A$2:$A$638,'Precinct Conversion'!$A31,'2012 House'!L$2:L$638)</f>
        <v>0.70445344129554655</v>
      </c>
    </row>
    <row r="32" spans="1:13" x14ac:dyDescent="0.3">
      <c r="A32" t="s">
        <v>936</v>
      </c>
      <c r="B32" s="8" t="s">
        <v>914</v>
      </c>
      <c r="C32" s="8">
        <f>SUMIF('2012 President'!$A$2:$A$638,'Precinct Conversion'!$A32,'2012 President'!F$2:F$638)</f>
        <v>1024</v>
      </c>
      <c r="D32" s="8">
        <f>SUMIF('2012 President'!$A$2:$A$638,'Precinct Conversion'!$A32,'2012 President'!G$2:G$638)</f>
        <v>331</v>
      </c>
      <c r="E32" s="8">
        <f>SUMIF('2012 President'!$A$2:$A$638,'Precinct Conversion'!$A32,'2012 President'!I$2:I$638)</f>
        <v>76</v>
      </c>
      <c r="F32" s="8">
        <f>SUMIF('2012 President'!$A$2:$A$638,'Precinct Conversion'!$A32,'2012 President'!J$2:J$638)</f>
        <v>245</v>
      </c>
      <c r="G32" s="8">
        <f t="shared" si="0"/>
        <v>0.3232421875</v>
      </c>
      <c r="H32">
        <f>SUMIF('2012 President'!$A$2:$A$638,'Precinct Conversion'!$A32,'2012 President'!M$2:M$638)</f>
        <v>0.22960725075528701</v>
      </c>
      <c r="I32">
        <f>SUMIF('2012 President'!$A$2:$A$638,'Precinct Conversion'!$A32,'2012 President'!N$2:N$638)</f>
        <v>0.74018126888217528</v>
      </c>
      <c r="J32">
        <f>SUMIF('2012 President'!$A$2:$A$638,'Precinct Conversion'!$A32,'2012 President'!R$2:R$638)</f>
        <v>0.74018126888217528</v>
      </c>
      <c r="K32">
        <f>SUMIF('2012 House'!$A$2:$A$638,'Precinct Conversion'!$A32,'2012 House'!J$2:J$638)</f>
        <v>0.17080745341614906</v>
      </c>
      <c r="L32">
        <f>SUMIF('2012 House'!$A$2:$A$638,'Precinct Conversion'!$A32,'2012 House'!K$2:K$638)</f>
        <v>0.75465838509316774</v>
      </c>
      <c r="M32">
        <f>SUMIF('2012 House'!$A$2:$A$638,'Precinct Conversion'!$A32,'2012 House'!L$2:L$638)</f>
        <v>0.75465838509316774</v>
      </c>
    </row>
    <row r="33" spans="1:13" x14ac:dyDescent="0.3">
      <c r="A33" t="s">
        <v>942</v>
      </c>
      <c r="B33" s="8" t="s">
        <v>928</v>
      </c>
      <c r="C33" s="8">
        <f>SUMIF('2012 President'!$A$2:$A$638,'Precinct Conversion'!$A33,'2012 President'!F$2:F$638)</f>
        <v>460</v>
      </c>
      <c r="D33" s="8">
        <f>SUMIF('2012 President'!$A$2:$A$638,'Precinct Conversion'!$A33,'2012 President'!G$2:G$638)</f>
        <v>172</v>
      </c>
      <c r="E33" s="8">
        <f>SUMIF('2012 President'!$A$2:$A$638,'Precinct Conversion'!$A33,'2012 President'!I$2:I$638)</f>
        <v>88</v>
      </c>
      <c r="F33" s="8">
        <f>SUMIF('2012 President'!$A$2:$A$638,'Precinct Conversion'!$A33,'2012 President'!J$2:J$638)</f>
        <v>73</v>
      </c>
      <c r="G33" s="8">
        <f t="shared" si="0"/>
        <v>0.37391304347826088</v>
      </c>
      <c r="H33">
        <f>SUMIF('2012 President'!$A$2:$A$638,'Precinct Conversion'!$A33,'2012 President'!M$2:M$638)</f>
        <v>0.51162790697674421</v>
      </c>
      <c r="I33">
        <f>SUMIF('2012 President'!$A$2:$A$638,'Precinct Conversion'!$A33,'2012 President'!N$2:N$638)</f>
        <v>0.42441860465116277</v>
      </c>
      <c r="J33">
        <f>SUMIF('2012 President'!$A$2:$A$638,'Precinct Conversion'!$A33,'2012 President'!R$2:R$638)</f>
        <v>2.5116279069767442</v>
      </c>
      <c r="K33">
        <f>SUMIF('2012 House'!$A$2:$A$638,'Precinct Conversion'!$A33,'2012 House'!J$2:J$638)</f>
        <v>0.38095238095238093</v>
      </c>
      <c r="L33">
        <f>SUMIF('2012 House'!$A$2:$A$638,'Precinct Conversion'!$A33,'2012 House'!K$2:K$638)</f>
        <v>0.5357142857142857</v>
      </c>
      <c r="M33">
        <f>SUMIF('2012 House'!$A$2:$A$638,'Precinct Conversion'!$A33,'2012 House'!L$2:L$638)</f>
        <v>0.5357142857142857</v>
      </c>
    </row>
    <row r="34" spans="1:13" x14ac:dyDescent="0.3">
      <c r="A34" t="s">
        <v>1131</v>
      </c>
      <c r="B34" s="8" t="s">
        <v>1097</v>
      </c>
      <c r="C34" s="8">
        <f>SUMIF('2012 President'!$A$2:$A$638,'Precinct Conversion'!$A34,'2012 President'!F$2:F$638)</f>
        <v>213</v>
      </c>
      <c r="D34" s="8">
        <f>SUMIF('2012 President'!$A$2:$A$638,'Precinct Conversion'!$A34,'2012 President'!G$2:G$638)</f>
        <v>64</v>
      </c>
      <c r="E34" s="8">
        <f>SUMIF('2012 President'!$A$2:$A$638,'Precinct Conversion'!$A34,'2012 President'!I$2:I$638)</f>
        <v>18</v>
      </c>
      <c r="F34" s="8">
        <f>SUMIF('2012 President'!$A$2:$A$638,'Precinct Conversion'!$A34,'2012 President'!J$2:J$638)</f>
        <v>45</v>
      </c>
      <c r="G34" s="8">
        <f t="shared" si="0"/>
        <v>0.30046948356807512</v>
      </c>
      <c r="H34">
        <f>SUMIF('2012 President'!$A$2:$A$638,'Precinct Conversion'!$A34,'2012 President'!M$2:M$638)</f>
        <v>0.28125</v>
      </c>
      <c r="I34">
        <f>SUMIF('2012 President'!$A$2:$A$638,'Precinct Conversion'!$A34,'2012 President'!N$2:N$638)</f>
        <v>0.703125</v>
      </c>
      <c r="J34">
        <f>SUMIF('2012 President'!$A$2:$A$638,'Precinct Conversion'!$A34,'2012 President'!R$2:R$638)</f>
        <v>0.703125</v>
      </c>
      <c r="K34">
        <f>SUMIF('2012 House'!$A$2:$A$638,'Precinct Conversion'!$A34,'2012 House'!J$2:J$638)</f>
        <v>9.375E-2</v>
      </c>
      <c r="L34">
        <f>SUMIF('2012 House'!$A$2:$A$638,'Precinct Conversion'!$A34,'2012 House'!K$2:K$638)</f>
        <v>0.859375</v>
      </c>
      <c r="M34">
        <f>SUMIF('2012 House'!$A$2:$A$638,'Precinct Conversion'!$A34,'2012 House'!L$2:L$638)</f>
        <v>0.859375</v>
      </c>
    </row>
    <row r="35" spans="1:13" x14ac:dyDescent="0.3">
      <c r="A35" t="s">
        <v>882</v>
      </c>
      <c r="B35" s="8" t="s">
        <v>860</v>
      </c>
      <c r="C35" s="8">
        <f>SUMIF('2012 President'!$A$2:$A$638,'Precinct Conversion'!$A35,'2012 President'!F$2:F$638)</f>
        <v>1732</v>
      </c>
      <c r="D35" s="8">
        <f>SUMIF('2012 President'!$A$2:$A$638,'Precinct Conversion'!$A35,'2012 President'!G$2:G$638)</f>
        <v>836</v>
      </c>
      <c r="E35" s="8">
        <f>SUMIF('2012 President'!$A$2:$A$638,'Precinct Conversion'!$A35,'2012 President'!I$2:I$638)</f>
        <v>154</v>
      </c>
      <c r="F35" s="8">
        <f>SUMIF('2012 President'!$A$2:$A$638,'Precinct Conversion'!$A35,'2012 President'!J$2:J$638)</f>
        <v>653</v>
      </c>
      <c r="G35" s="8">
        <f t="shared" si="0"/>
        <v>0.48267898383371827</v>
      </c>
      <c r="H35">
        <f>SUMIF('2012 President'!$A$2:$A$638,'Precinct Conversion'!$A35,'2012 President'!M$2:M$638)</f>
        <v>0.18421052631578946</v>
      </c>
      <c r="I35">
        <f>SUMIF('2012 President'!$A$2:$A$638,'Precinct Conversion'!$A35,'2012 President'!N$2:N$638)</f>
        <v>0.78110047846889952</v>
      </c>
      <c r="J35">
        <f>SUMIF('2012 President'!$A$2:$A$638,'Precinct Conversion'!$A35,'2012 President'!R$2:R$638)</f>
        <v>0.78110047846889952</v>
      </c>
      <c r="K35">
        <f>SUMIF('2012 House'!$A$2:$A$638,'Precinct Conversion'!$A35,'2012 House'!J$2:J$638)</f>
        <v>0.1433778857837181</v>
      </c>
      <c r="L35">
        <f>SUMIF('2012 House'!$A$2:$A$638,'Precinct Conversion'!$A35,'2012 House'!K$2:K$638)</f>
        <v>0.75820170109356011</v>
      </c>
      <c r="M35">
        <f>SUMIF('2012 House'!$A$2:$A$638,'Precinct Conversion'!$A35,'2012 House'!L$2:L$638)</f>
        <v>0.75820170109356011</v>
      </c>
    </row>
    <row r="36" spans="1:13" x14ac:dyDescent="0.3">
      <c r="A36" t="s">
        <v>883</v>
      </c>
      <c r="B36" s="8" t="s">
        <v>872</v>
      </c>
      <c r="C36" s="8">
        <f>SUMIF('2012 President'!$A$2:$A$638,'Precinct Conversion'!$A36,'2012 President'!F$2:F$638)</f>
        <v>1986</v>
      </c>
      <c r="D36" s="8">
        <f>SUMIF('2012 President'!$A$2:$A$638,'Precinct Conversion'!$A36,'2012 President'!G$2:G$638)</f>
        <v>886</v>
      </c>
      <c r="E36" s="8">
        <f>SUMIF('2012 President'!$A$2:$A$638,'Precinct Conversion'!$A36,'2012 President'!I$2:I$638)</f>
        <v>142</v>
      </c>
      <c r="F36" s="8">
        <f>SUMIF('2012 President'!$A$2:$A$638,'Precinct Conversion'!$A36,'2012 President'!J$2:J$638)</f>
        <v>706</v>
      </c>
      <c r="G36" s="8">
        <f t="shared" si="0"/>
        <v>0.44612286002014101</v>
      </c>
      <c r="H36">
        <f>SUMIF('2012 President'!$A$2:$A$638,'Precinct Conversion'!$A36,'2012 President'!M$2:M$638)</f>
        <v>0.16027088036117382</v>
      </c>
      <c r="I36">
        <f>SUMIF('2012 President'!$A$2:$A$638,'Precinct Conversion'!$A36,'2012 President'!N$2:N$638)</f>
        <v>0.79683972911963885</v>
      </c>
      <c r="J36">
        <f>SUMIF('2012 President'!$A$2:$A$638,'Precinct Conversion'!$A36,'2012 President'!R$2:R$638)</f>
        <v>0.79683972911963885</v>
      </c>
      <c r="K36">
        <f>SUMIF('2012 House'!$A$2:$A$638,'Precinct Conversion'!$A36,'2012 House'!J$2:J$638)</f>
        <v>0.13600000000000001</v>
      </c>
      <c r="L36">
        <f>SUMIF('2012 House'!$A$2:$A$638,'Precinct Conversion'!$A36,'2012 House'!K$2:K$638)</f>
        <v>0.77371428571428569</v>
      </c>
      <c r="M36">
        <f>SUMIF('2012 House'!$A$2:$A$638,'Precinct Conversion'!$A36,'2012 House'!L$2:L$638)</f>
        <v>0.77371428571428569</v>
      </c>
    </row>
    <row r="37" spans="1:13" x14ac:dyDescent="0.3">
      <c r="A37" t="s">
        <v>1386</v>
      </c>
      <c r="B37" s="8" t="s">
        <v>1369</v>
      </c>
      <c r="C37" s="8">
        <f>SUMIF('2012 President'!$A$2:$A$638,'Precinct Conversion'!$A37,'2012 President'!F$2:F$638)</f>
        <v>212</v>
      </c>
      <c r="D37" s="8">
        <f>SUMIF('2012 President'!$A$2:$A$638,'Precinct Conversion'!$A37,'2012 President'!G$2:G$638)</f>
        <v>64</v>
      </c>
      <c r="E37" s="8">
        <f>SUMIF('2012 President'!$A$2:$A$638,'Precinct Conversion'!$A37,'2012 President'!I$2:I$638)</f>
        <v>21</v>
      </c>
      <c r="F37" s="8">
        <f>SUMIF('2012 President'!$A$2:$A$638,'Precinct Conversion'!$A37,'2012 President'!J$2:J$638)</f>
        <v>40</v>
      </c>
      <c r="G37" s="8">
        <f t="shared" si="0"/>
        <v>0.30188679245283018</v>
      </c>
      <c r="H37">
        <f>SUMIF('2012 President'!$A$2:$A$638,'Precinct Conversion'!$A37,'2012 President'!M$2:M$638)</f>
        <v>0.328125</v>
      </c>
      <c r="I37">
        <f>SUMIF('2012 President'!$A$2:$A$638,'Precinct Conversion'!$A37,'2012 President'!N$2:N$638)</f>
        <v>0.625</v>
      </c>
      <c r="J37">
        <f>SUMIF('2012 President'!$A$2:$A$638,'Precinct Conversion'!$A37,'2012 President'!R$2:R$638)</f>
        <v>0.625</v>
      </c>
      <c r="K37">
        <f>SUMIF('2012 House'!$A$2:$A$638,'Precinct Conversion'!$A37,'2012 House'!J$2:J$638)</f>
        <v>0.32307692307692309</v>
      </c>
      <c r="L37">
        <f>SUMIF('2012 House'!$A$2:$A$638,'Precinct Conversion'!$A37,'2012 House'!K$2:K$638)</f>
        <v>0.50769230769230766</v>
      </c>
      <c r="M37">
        <f>SUMIF('2012 House'!$A$2:$A$638,'Precinct Conversion'!$A37,'2012 House'!L$2:L$638)</f>
        <v>0.50769230769230766</v>
      </c>
    </row>
    <row r="38" spans="1:13" x14ac:dyDescent="0.3">
      <c r="A38" t="s">
        <v>1387</v>
      </c>
      <c r="B38" s="8" t="s">
        <v>1370</v>
      </c>
      <c r="C38" s="8">
        <f>SUMIF('2012 President'!$A$2:$A$638,'Precinct Conversion'!$A38,'2012 President'!F$2:F$638)</f>
        <v>280</v>
      </c>
      <c r="D38" s="8">
        <f>SUMIF('2012 President'!$A$2:$A$638,'Precinct Conversion'!$A38,'2012 President'!G$2:G$638)</f>
        <v>101</v>
      </c>
      <c r="E38" s="8">
        <f>SUMIF('2012 President'!$A$2:$A$638,'Precinct Conversion'!$A38,'2012 President'!I$2:I$638)</f>
        <v>86</v>
      </c>
      <c r="F38" s="8">
        <f>SUMIF('2012 President'!$A$2:$A$638,'Precinct Conversion'!$A38,'2012 President'!J$2:J$638)</f>
        <v>8</v>
      </c>
      <c r="G38" s="8">
        <f t="shared" si="0"/>
        <v>0.36071428571428571</v>
      </c>
      <c r="H38">
        <f>SUMIF('2012 President'!$A$2:$A$638,'Precinct Conversion'!$A38,'2012 President'!M$2:M$638)</f>
        <v>0.85148514851485146</v>
      </c>
      <c r="I38">
        <f>SUMIF('2012 President'!$A$2:$A$638,'Precinct Conversion'!$A38,'2012 President'!N$2:N$638)</f>
        <v>7.9207920792079209E-2</v>
      </c>
      <c r="J38">
        <f>SUMIF('2012 President'!$A$2:$A$638,'Precinct Conversion'!$A38,'2012 President'!R$2:R$638)</f>
        <v>2.8514851485148514</v>
      </c>
      <c r="K38">
        <f>SUMIF('2012 House'!$A$2:$A$638,'Precinct Conversion'!$A38,'2012 House'!J$2:J$638)</f>
        <v>0.77083333333333337</v>
      </c>
      <c r="L38">
        <f>SUMIF('2012 House'!$A$2:$A$638,'Precinct Conversion'!$A38,'2012 House'!K$2:K$638)</f>
        <v>0.14583333333333334</v>
      </c>
      <c r="M38">
        <f>SUMIF('2012 House'!$A$2:$A$638,'Precinct Conversion'!$A38,'2012 House'!L$2:L$638)</f>
        <v>2.7708333333333335</v>
      </c>
    </row>
    <row r="39" spans="1:13" x14ac:dyDescent="0.3">
      <c r="A39" t="s">
        <v>1393</v>
      </c>
      <c r="B39" s="8" t="s">
        <v>1342</v>
      </c>
      <c r="C39" s="8">
        <f>SUMIF('2012 President'!$A$2:$A$638,'Precinct Conversion'!$A39,'2012 President'!F$2:F$638)</f>
        <v>144</v>
      </c>
      <c r="D39" s="8">
        <f>SUMIF('2012 President'!$A$2:$A$638,'Precinct Conversion'!$A39,'2012 President'!G$2:G$638)</f>
        <v>49</v>
      </c>
      <c r="E39" s="8">
        <f>SUMIF('2012 President'!$A$2:$A$638,'Precinct Conversion'!$A39,'2012 President'!I$2:I$638)</f>
        <v>19</v>
      </c>
      <c r="F39" s="8">
        <f>SUMIF('2012 President'!$A$2:$A$638,'Precinct Conversion'!$A39,'2012 President'!J$2:J$638)</f>
        <v>30</v>
      </c>
      <c r="G39" s="8">
        <f t="shared" si="0"/>
        <v>0.34027777777777779</v>
      </c>
      <c r="H39">
        <f>SUMIF('2012 President'!$A$2:$A$638,'Precinct Conversion'!$A39,'2012 President'!M$2:M$638)</f>
        <v>0.38775510204081631</v>
      </c>
      <c r="I39">
        <f>SUMIF('2012 President'!$A$2:$A$638,'Precinct Conversion'!$A39,'2012 President'!N$2:N$638)</f>
        <v>0.61224489795918369</v>
      </c>
      <c r="J39">
        <f>SUMIF('2012 President'!$A$2:$A$638,'Precinct Conversion'!$A39,'2012 President'!R$2:R$638)</f>
        <v>0.61224489795918369</v>
      </c>
      <c r="K39">
        <f>SUMIF('2012 House'!$A$2:$A$638,'Precinct Conversion'!$A39,'2012 House'!J$2:J$638)</f>
        <v>0.16326530612244897</v>
      </c>
      <c r="L39">
        <f>SUMIF('2012 House'!$A$2:$A$638,'Precinct Conversion'!$A39,'2012 House'!K$2:K$638)</f>
        <v>0.7142857142857143</v>
      </c>
      <c r="M39">
        <f>SUMIF('2012 House'!$A$2:$A$638,'Precinct Conversion'!$A39,'2012 House'!L$2:L$638)</f>
        <v>0.7142857142857143</v>
      </c>
    </row>
    <row r="40" spans="1:13" x14ac:dyDescent="0.3">
      <c r="A40" t="s">
        <v>1399</v>
      </c>
      <c r="B40" s="8" t="s">
        <v>1348</v>
      </c>
      <c r="C40" s="8">
        <f>SUMIF('2012 President'!$A$2:$A$638,'Precinct Conversion'!$A40,'2012 President'!F$2:F$638)</f>
        <v>187</v>
      </c>
      <c r="D40" s="8">
        <f>SUMIF('2012 President'!$A$2:$A$638,'Precinct Conversion'!$A40,'2012 President'!G$2:G$638)</f>
        <v>89</v>
      </c>
      <c r="E40" s="8">
        <f>SUMIF('2012 President'!$A$2:$A$638,'Precinct Conversion'!$A40,'2012 President'!I$2:I$638)</f>
        <v>78</v>
      </c>
      <c r="F40" s="8">
        <f>SUMIF('2012 President'!$A$2:$A$638,'Precinct Conversion'!$A40,'2012 President'!J$2:J$638)</f>
        <v>10</v>
      </c>
      <c r="G40" s="8">
        <f t="shared" si="0"/>
        <v>0.47593582887700536</v>
      </c>
      <c r="H40">
        <f>SUMIF('2012 President'!$A$2:$A$638,'Precinct Conversion'!$A40,'2012 President'!M$2:M$638)</f>
        <v>0.8764044943820225</v>
      </c>
      <c r="I40">
        <f>SUMIF('2012 President'!$A$2:$A$638,'Precinct Conversion'!$A40,'2012 President'!N$2:N$638)</f>
        <v>0.11235955056179775</v>
      </c>
      <c r="J40">
        <f>SUMIF('2012 President'!$A$2:$A$638,'Precinct Conversion'!$A40,'2012 President'!R$2:R$638)</f>
        <v>2.8764044943820224</v>
      </c>
      <c r="K40">
        <f>SUMIF('2012 House'!$A$2:$A$638,'Precinct Conversion'!$A40,'2012 House'!J$2:J$638)</f>
        <v>0.29069767441860467</v>
      </c>
      <c r="L40">
        <f>SUMIF('2012 House'!$A$2:$A$638,'Precinct Conversion'!$A40,'2012 House'!K$2:K$638)</f>
        <v>0.68604651162790697</v>
      </c>
      <c r="M40">
        <f>SUMIF('2012 House'!$A$2:$A$638,'Precinct Conversion'!$A40,'2012 House'!L$2:L$638)</f>
        <v>0.68604651162790697</v>
      </c>
    </row>
    <row r="41" spans="1:13" x14ac:dyDescent="0.3">
      <c r="A41" t="s">
        <v>1510</v>
      </c>
      <c r="B41" s="8" t="s">
        <v>1436</v>
      </c>
      <c r="C41" s="8">
        <f>SUMIF('2012 President'!$A$2:$A$638,'Precinct Conversion'!$A41,'2012 President'!F$2:F$638)</f>
        <v>72</v>
      </c>
      <c r="D41" s="8">
        <f>SUMIF('2012 President'!$A$2:$A$638,'Precinct Conversion'!$A41,'2012 President'!G$2:G$638)</f>
        <v>15</v>
      </c>
      <c r="E41" s="8">
        <f>SUMIF('2012 President'!$A$2:$A$638,'Precinct Conversion'!$A41,'2012 President'!I$2:I$638)</f>
        <v>14</v>
      </c>
      <c r="F41" s="8">
        <f>SUMIF('2012 President'!$A$2:$A$638,'Precinct Conversion'!$A41,'2012 President'!J$2:J$638)</f>
        <v>0</v>
      </c>
      <c r="G41" s="8">
        <f t="shared" si="0"/>
        <v>0.20833333333333334</v>
      </c>
      <c r="H41">
        <f>SUMIF('2012 President'!$A$2:$A$638,'Precinct Conversion'!$A41,'2012 President'!M$2:M$638)</f>
        <v>0.93333333333333335</v>
      </c>
      <c r="I41">
        <f>SUMIF('2012 President'!$A$2:$A$638,'Precinct Conversion'!$A41,'2012 President'!N$2:N$638)</f>
        <v>0</v>
      </c>
      <c r="J41">
        <f>SUMIF('2012 President'!$A$2:$A$638,'Precinct Conversion'!$A41,'2012 President'!R$2:R$638)</f>
        <v>2.9333333333333336</v>
      </c>
      <c r="K41">
        <f>SUMIF('2012 House'!$A$2:$A$638,'Precinct Conversion'!$A41,'2012 House'!J$2:J$638)</f>
        <v>0.35714285714285715</v>
      </c>
      <c r="L41">
        <f>SUMIF('2012 House'!$A$2:$A$638,'Precinct Conversion'!$A41,'2012 House'!K$2:K$638)</f>
        <v>0.6428571428571429</v>
      </c>
      <c r="M41">
        <f>SUMIF('2012 House'!$A$2:$A$638,'Precinct Conversion'!$A41,'2012 House'!L$2:L$638)</f>
        <v>0.6428571428571429</v>
      </c>
    </row>
    <row r="42" spans="1:13" x14ac:dyDescent="0.3">
      <c r="A42" t="s">
        <v>1268</v>
      </c>
      <c r="B42" s="8" t="s">
        <v>1223</v>
      </c>
      <c r="C42" s="8">
        <f>SUMIF('2012 President'!$A$2:$A$638,'Precinct Conversion'!$A42,'2012 President'!F$2:F$638)</f>
        <v>333</v>
      </c>
      <c r="D42" s="8">
        <f>SUMIF('2012 President'!$A$2:$A$638,'Precinct Conversion'!$A42,'2012 President'!G$2:G$638)</f>
        <v>24</v>
      </c>
      <c r="E42" s="8">
        <f>SUMIF('2012 President'!$A$2:$A$638,'Precinct Conversion'!$A42,'2012 President'!I$2:I$638)</f>
        <v>22</v>
      </c>
      <c r="F42" s="8">
        <f>SUMIF('2012 President'!$A$2:$A$638,'Precinct Conversion'!$A42,'2012 President'!J$2:J$638)</f>
        <v>0</v>
      </c>
      <c r="G42" s="8">
        <f t="shared" si="0"/>
        <v>7.2072072072072071E-2</v>
      </c>
      <c r="H42">
        <f>SUMIF('2012 President'!$A$2:$A$638,'Precinct Conversion'!$A42,'2012 President'!M$2:M$638)</f>
        <v>0.91666666666666663</v>
      </c>
      <c r="I42">
        <f>SUMIF('2012 President'!$A$2:$A$638,'Precinct Conversion'!$A42,'2012 President'!N$2:N$638)</f>
        <v>0</v>
      </c>
      <c r="J42">
        <f>SUMIF('2012 President'!$A$2:$A$638,'Precinct Conversion'!$A42,'2012 President'!R$2:R$638)</f>
        <v>2.9166666666666665</v>
      </c>
      <c r="K42">
        <f>SUMIF('2012 House'!$A$2:$A$638,'Precinct Conversion'!$A42,'2012 House'!J$2:J$638)</f>
        <v>0.2608695652173913</v>
      </c>
      <c r="L42">
        <f>SUMIF('2012 House'!$A$2:$A$638,'Precinct Conversion'!$A42,'2012 House'!K$2:K$638)</f>
        <v>0.69565217391304346</v>
      </c>
      <c r="M42">
        <f>SUMIF('2012 House'!$A$2:$A$638,'Precinct Conversion'!$A42,'2012 House'!L$2:L$638)</f>
        <v>0.69565217391304346</v>
      </c>
    </row>
    <row r="43" spans="1:13" x14ac:dyDescent="0.3">
      <c r="A43" t="s">
        <v>1125</v>
      </c>
      <c r="B43" s="8" t="s">
        <v>1091</v>
      </c>
      <c r="C43" s="8">
        <f>SUMIF('2012 President'!$A$2:$A$638,'Precinct Conversion'!$A43,'2012 President'!F$2:F$638)</f>
        <v>197</v>
      </c>
      <c r="D43" s="8">
        <f>SUMIF('2012 President'!$A$2:$A$638,'Precinct Conversion'!$A43,'2012 President'!G$2:G$638)</f>
        <v>33</v>
      </c>
      <c r="E43" s="8">
        <f>SUMIF('2012 President'!$A$2:$A$638,'Precinct Conversion'!$A43,'2012 President'!I$2:I$638)</f>
        <v>13</v>
      </c>
      <c r="F43" s="8">
        <f>SUMIF('2012 President'!$A$2:$A$638,'Precinct Conversion'!$A43,'2012 President'!J$2:J$638)</f>
        <v>18</v>
      </c>
      <c r="G43" s="8">
        <f t="shared" si="0"/>
        <v>0.16751269035532995</v>
      </c>
      <c r="H43">
        <f>SUMIF('2012 President'!$A$2:$A$638,'Precinct Conversion'!$A43,'2012 President'!M$2:M$638)</f>
        <v>0.39393939393939392</v>
      </c>
      <c r="I43">
        <f>SUMIF('2012 President'!$A$2:$A$638,'Precinct Conversion'!$A43,'2012 President'!N$2:N$638)</f>
        <v>0.54545454545454541</v>
      </c>
      <c r="J43">
        <f>SUMIF('2012 President'!$A$2:$A$638,'Precinct Conversion'!$A43,'2012 President'!R$2:R$638)</f>
        <v>0.54545454545454541</v>
      </c>
      <c r="K43">
        <f>SUMIF('2012 House'!$A$2:$A$638,'Precinct Conversion'!$A43,'2012 House'!J$2:J$638)</f>
        <v>5.8823529411764705E-2</v>
      </c>
      <c r="L43">
        <f>SUMIF('2012 House'!$A$2:$A$638,'Precinct Conversion'!$A43,'2012 House'!K$2:K$638)</f>
        <v>0.91176470588235292</v>
      </c>
      <c r="M43">
        <f>SUMIF('2012 House'!$A$2:$A$638,'Precinct Conversion'!$A43,'2012 House'!L$2:L$638)</f>
        <v>0.91176470588235292</v>
      </c>
    </row>
    <row r="44" spans="1:13" x14ac:dyDescent="0.3">
      <c r="A44" t="s">
        <v>1391</v>
      </c>
      <c r="B44" s="8" t="s">
        <v>1340</v>
      </c>
      <c r="C44" s="8">
        <f>SUMIF('2012 President'!$A$2:$A$638,'Precinct Conversion'!$A44,'2012 President'!F$2:F$638)</f>
        <v>111</v>
      </c>
      <c r="D44" s="8">
        <f>SUMIF('2012 President'!$A$2:$A$638,'Precinct Conversion'!$A44,'2012 President'!G$2:G$638)</f>
        <v>53</v>
      </c>
      <c r="E44" s="8">
        <f>SUMIF('2012 President'!$A$2:$A$638,'Precinct Conversion'!$A44,'2012 President'!I$2:I$638)</f>
        <v>28</v>
      </c>
      <c r="F44" s="8">
        <f>SUMIF('2012 President'!$A$2:$A$638,'Precinct Conversion'!$A44,'2012 President'!J$2:J$638)</f>
        <v>21</v>
      </c>
      <c r="G44" s="8">
        <f t="shared" si="0"/>
        <v>0.47747747747747749</v>
      </c>
      <c r="H44">
        <f>SUMIF('2012 President'!$A$2:$A$638,'Precinct Conversion'!$A44,'2012 President'!M$2:M$638)</f>
        <v>0.52830188679245282</v>
      </c>
      <c r="I44">
        <f>SUMIF('2012 President'!$A$2:$A$638,'Precinct Conversion'!$A44,'2012 President'!N$2:N$638)</f>
        <v>0.39622641509433965</v>
      </c>
      <c r="J44">
        <f>SUMIF('2012 President'!$A$2:$A$638,'Precinct Conversion'!$A44,'2012 President'!R$2:R$638)</f>
        <v>2.5283018867924527</v>
      </c>
      <c r="K44">
        <f>SUMIF('2012 House'!$A$2:$A$638,'Precinct Conversion'!$A44,'2012 House'!J$2:J$638)</f>
        <v>5.7692307692307696E-2</v>
      </c>
      <c r="L44">
        <f>SUMIF('2012 House'!$A$2:$A$638,'Precinct Conversion'!$A44,'2012 House'!K$2:K$638)</f>
        <v>0.94230769230769229</v>
      </c>
      <c r="M44">
        <f>SUMIF('2012 House'!$A$2:$A$638,'Precinct Conversion'!$A44,'2012 House'!L$2:L$638)</f>
        <v>0.94230769230769229</v>
      </c>
    </row>
    <row r="45" spans="1:13" x14ac:dyDescent="0.3">
      <c r="A45" t="s">
        <v>1504</v>
      </c>
      <c r="B45" s="8" t="s">
        <v>1430</v>
      </c>
      <c r="C45" s="8">
        <f>SUMIF('2012 President'!$A$2:$A$638,'Precinct Conversion'!$A45,'2012 President'!F$2:F$638)</f>
        <v>132</v>
      </c>
      <c r="D45" s="8">
        <f>SUMIF('2012 President'!$A$2:$A$638,'Precinct Conversion'!$A45,'2012 President'!G$2:G$638)</f>
        <v>58</v>
      </c>
      <c r="E45" s="8">
        <f>SUMIF('2012 President'!$A$2:$A$638,'Precinct Conversion'!$A45,'2012 President'!I$2:I$638)</f>
        <v>48</v>
      </c>
      <c r="F45" s="8">
        <f>SUMIF('2012 President'!$A$2:$A$638,'Precinct Conversion'!$A45,'2012 President'!J$2:J$638)</f>
        <v>9</v>
      </c>
      <c r="G45" s="8">
        <f t="shared" si="0"/>
        <v>0.43939393939393939</v>
      </c>
      <c r="H45">
        <f>SUMIF('2012 President'!$A$2:$A$638,'Precinct Conversion'!$A45,'2012 President'!M$2:M$638)</f>
        <v>0.82758620689655171</v>
      </c>
      <c r="I45">
        <f>SUMIF('2012 President'!$A$2:$A$638,'Precinct Conversion'!$A45,'2012 President'!N$2:N$638)</f>
        <v>0.15517241379310345</v>
      </c>
      <c r="J45">
        <f>SUMIF('2012 President'!$A$2:$A$638,'Precinct Conversion'!$A45,'2012 President'!R$2:R$638)</f>
        <v>2.8275862068965516</v>
      </c>
      <c r="K45">
        <f>SUMIF('2012 House'!$A$2:$A$638,'Precinct Conversion'!$A45,'2012 House'!J$2:J$638)</f>
        <v>0.15517241379310345</v>
      </c>
      <c r="L45">
        <f>SUMIF('2012 House'!$A$2:$A$638,'Precinct Conversion'!$A45,'2012 House'!K$2:K$638)</f>
        <v>0.84482758620689657</v>
      </c>
      <c r="M45">
        <f>SUMIF('2012 House'!$A$2:$A$638,'Precinct Conversion'!$A45,'2012 House'!L$2:L$638)</f>
        <v>0.84482758620689657</v>
      </c>
    </row>
    <row r="46" spans="1:13" x14ac:dyDescent="0.3">
      <c r="A46" t="s">
        <v>1503</v>
      </c>
      <c r="B46" s="8" t="s">
        <v>1429</v>
      </c>
      <c r="C46" s="8">
        <f>SUMIF('2012 President'!$A$2:$A$638,'Precinct Conversion'!$A46,'2012 President'!F$2:F$638)</f>
        <v>173</v>
      </c>
      <c r="D46" s="8">
        <f>SUMIF('2012 President'!$A$2:$A$638,'Precinct Conversion'!$A46,'2012 President'!G$2:G$638)</f>
        <v>100</v>
      </c>
      <c r="E46" s="8">
        <f>SUMIF('2012 President'!$A$2:$A$638,'Precinct Conversion'!$A46,'2012 President'!I$2:I$638)</f>
        <v>77</v>
      </c>
      <c r="F46" s="8">
        <f>SUMIF('2012 President'!$A$2:$A$638,'Precinct Conversion'!$A46,'2012 President'!J$2:J$638)</f>
        <v>22</v>
      </c>
      <c r="G46" s="8">
        <f t="shared" si="0"/>
        <v>0.5780346820809249</v>
      </c>
      <c r="H46">
        <f>SUMIF('2012 President'!$A$2:$A$638,'Precinct Conversion'!$A46,'2012 President'!M$2:M$638)</f>
        <v>0.77</v>
      </c>
      <c r="I46">
        <f>SUMIF('2012 President'!$A$2:$A$638,'Precinct Conversion'!$A46,'2012 President'!N$2:N$638)</f>
        <v>0.22</v>
      </c>
      <c r="J46">
        <f>SUMIF('2012 President'!$A$2:$A$638,'Precinct Conversion'!$A46,'2012 President'!R$2:R$638)</f>
        <v>2.77</v>
      </c>
      <c r="K46">
        <f>SUMIF('2012 House'!$A$2:$A$638,'Precinct Conversion'!$A46,'2012 House'!J$2:J$638)</f>
        <v>0.22222222222222221</v>
      </c>
      <c r="L46">
        <f>SUMIF('2012 House'!$A$2:$A$638,'Precinct Conversion'!$A46,'2012 House'!K$2:K$638)</f>
        <v>0.73737373737373735</v>
      </c>
      <c r="M46">
        <f>SUMIF('2012 House'!$A$2:$A$638,'Precinct Conversion'!$A46,'2012 House'!L$2:L$638)</f>
        <v>0.73737373737373735</v>
      </c>
    </row>
    <row r="47" spans="1:13" x14ac:dyDescent="0.3">
      <c r="A47" t="s">
        <v>1506</v>
      </c>
      <c r="B47" s="8" t="s">
        <v>1476</v>
      </c>
      <c r="C47" s="8">
        <f>SUMIF('2012 President'!$A$2:$A$638,'Precinct Conversion'!$A47,'2012 President'!F$2:F$638)</f>
        <v>69</v>
      </c>
      <c r="D47" s="8">
        <f>SUMIF('2012 President'!$A$2:$A$638,'Precinct Conversion'!$A47,'2012 President'!G$2:G$638)</f>
        <v>37</v>
      </c>
      <c r="E47" s="8">
        <f>SUMIF('2012 President'!$A$2:$A$638,'Precinct Conversion'!$A47,'2012 President'!I$2:I$638)</f>
        <v>32</v>
      </c>
      <c r="F47" s="8">
        <f>SUMIF('2012 President'!$A$2:$A$638,'Precinct Conversion'!$A47,'2012 President'!J$2:J$638)</f>
        <v>2</v>
      </c>
      <c r="G47" s="8">
        <f t="shared" si="0"/>
        <v>0.53623188405797106</v>
      </c>
      <c r="H47">
        <f>SUMIF('2012 President'!$A$2:$A$638,'Precinct Conversion'!$A47,'2012 President'!M$2:M$638)</f>
        <v>0.86486486486486491</v>
      </c>
      <c r="I47">
        <f>SUMIF('2012 President'!$A$2:$A$638,'Precinct Conversion'!$A47,'2012 President'!N$2:N$638)</f>
        <v>5.4054054054054057E-2</v>
      </c>
      <c r="J47">
        <f>SUMIF('2012 President'!$A$2:$A$638,'Precinct Conversion'!$A47,'2012 President'!R$2:R$638)</f>
        <v>2.8648648648648649</v>
      </c>
      <c r="K47">
        <f>SUMIF('2012 House'!$A$2:$A$638,'Precinct Conversion'!$A47,'2012 House'!J$2:J$638)</f>
        <v>0.32432432432432434</v>
      </c>
      <c r="L47">
        <f>SUMIF('2012 House'!$A$2:$A$638,'Precinct Conversion'!$A47,'2012 House'!K$2:K$638)</f>
        <v>0.64864864864864868</v>
      </c>
      <c r="M47">
        <f>SUMIF('2012 House'!$A$2:$A$638,'Precinct Conversion'!$A47,'2012 House'!L$2:L$638)</f>
        <v>0.64864864864864868</v>
      </c>
    </row>
    <row r="48" spans="1:13" x14ac:dyDescent="0.3">
      <c r="A48" t="s">
        <v>1520</v>
      </c>
      <c r="B48" s="8" t="s">
        <v>1482</v>
      </c>
      <c r="C48" s="8">
        <f>SUMIF('2012 President'!$A$2:$A$638,'Precinct Conversion'!$A48,'2012 President'!F$2:F$638)</f>
        <v>200</v>
      </c>
      <c r="D48" s="8">
        <f>SUMIF('2012 President'!$A$2:$A$638,'Precinct Conversion'!$A48,'2012 President'!G$2:G$638)</f>
        <v>100</v>
      </c>
      <c r="E48" s="8">
        <f>SUMIF('2012 President'!$A$2:$A$638,'Precinct Conversion'!$A48,'2012 President'!I$2:I$638)</f>
        <v>75</v>
      </c>
      <c r="F48" s="8">
        <f>SUMIF('2012 President'!$A$2:$A$638,'Precinct Conversion'!$A48,'2012 President'!J$2:J$638)</f>
        <v>23</v>
      </c>
      <c r="G48" s="8">
        <f t="shared" si="0"/>
        <v>0.5</v>
      </c>
      <c r="H48">
        <f>SUMIF('2012 President'!$A$2:$A$638,'Precinct Conversion'!$A48,'2012 President'!M$2:M$638)</f>
        <v>0.75</v>
      </c>
      <c r="I48">
        <f>SUMIF('2012 President'!$A$2:$A$638,'Precinct Conversion'!$A48,'2012 President'!N$2:N$638)</f>
        <v>0.23</v>
      </c>
      <c r="J48">
        <f>SUMIF('2012 President'!$A$2:$A$638,'Precinct Conversion'!$A48,'2012 President'!R$2:R$638)</f>
        <v>2.75</v>
      </c>
      <c r="K48">
        <f>SUMIF('2012 House'!$A$2:$A$638,'Precinct Conversion'!$A48,'2012 House'!J$2:J$638)</f>
        <v>0.18367346938775511</v>
      </c>
      <c r="L48">
        <f>SUMIF('2012 House'!$A$2:$A$638,'Precinct Conversion'!$A48,'2012 House'!K$2:K$638)</f>
        <v>0.81632653061224492</v>
      </c>
      <c r="M48">
        <f>SUMIF('2012 House'!$A$2:$A$638,'Precinct Conversion'!$A48,'2012 House'!L$2:L$638)</f>
        <v>0.81632653061224492</v>
      </c>
    </row>
    <row r="49" spans="1:13" x14ac:dyDescent="0.3">
      <c r="A49" t="s">
        <v>1230</v>
      </c>
      <c r="B49" s="8" t="s">
        <v>1198</v>
      </c>
      <c r="C49" s="8">
        <f>SUMIF('2012 President'!$A$2:$A$638,'Precinct Conversion'!$A49,'2012 President'!F$2:F$638)</f>
        <v>342</v>
      </c>
      <c r="D49" s="8">
        <f>SUMIF('2012 President'!$A$2:$A$638,'Precinct Conversion'!$A49,'2012 President'!G$2:G$638)</f>
        <v>137</v>
      </c>
      <c r="E49" s="8">
        <f>SUMIF('2012 President'!$A$2:$A$638,'Precinct Conversion'!$A49,'2012 President'!I$2:I$638)</f>
        <v>94</v>
      </c>
      <c r="F49" s="8">
        <f>SUMIF('2012 President'!$A$2:$A$638,'Precinct Conversion'!$A49,'2012 President'!J$2:J$638)</f>
        <v>42</v>
      </c>
      <c r="G49" s="8">
        <f t="shared" si="0"/>
        <v>0.40058479532163743</v>
      </c>
      <c r="H49">
        <f>SUMIF('2012 President'!$A$2:$A$638,'Precinct Conversion'!$A49,'2012 President'!M$2:M$638)</f>
        <v>0.68613138686131392</v>
      </c>
      <c r="I49">
        <f>SUMIF('2012 President'!$A$2:$A$638,'Precinct Conversion'!$A49,'2012 President'!N$2:N$638)</f>
        <v>0.30656934306569344</v>
      </c>
      <c r="J49">
        <f>SUMIF('2012 President'!$A$2:$A$638,'Precinct Conversion'!$A49,'2012 President'!R$2:R$638)</f>
        <v>2.6861313868613141</v>
      </c>
      <c r="K49">
        <f>SUMIF('2012 House'!$A$2:$A$638,'Precinct Conversion'!$A49,'2012 House'!J$2:J$638)</f>
        <v>0.25</v>
      </c>
      <c r="L49">
        <f>SUMIF('2012 House'!$A$2:$A$638,'Precinct Conversion'!$A49,'2012 House'!K$2:K$638)</f>
        <v>0.71323529411764708</v>
      </c>
      <c r="M49">
        <f>SUMIF('2012 House'!$A$2:$A$638,'Precinct Conversion'!$A49,'2012 House'!L$2:L$638)</f>
        <v>0.71323529411764708</v>
      </c>
    </row>
    <row r="50" spans="1:13" x14ac:dyDescent="0.3">
      <c r="A50" t="s">
        <v>1250</v>
      </c>
      <c r="B50" s="8" t="s">
        <v>1211</v>
      </c>
      <c r="C50" s="8">
        <f>SUMIF('2012 President'!$A$2:$A$638,'Precinct Conversion'!$A50,'2012 President'!F$2:F$638)</f>
        <v>261</v>
      </c>
      <c r="D50" s="8">
        <f>SUMIF('2012 President'!$A$2:$A$638,'Precinct Conversion'!$A50,'2012 President'!G$2:G$638)</f>
        <v>123</v>
      </c>
      <c r="E50" s="8">
        <f>SUMIF('2012 President'!$A$2:$A$638,'Precinct Conversion'!$A50,'2012 President'!I$2:I$638)</f>
        <v>67</v>
      </c>
      <c r="F50" s="8">
        <f>SUMIF('2012 President'!$A$2:$A$638,'Precinct Conversion'!$A50,'2012 President'!J$2:J$638)</f>
        <v>48</v>
      </c>
      <c r="G50" s="8">
        <f t="shared" si="0"/>
        <v>0.47126436781609193</v>
      </c>
      <c r="H50">
        <f>SUMIF('2012 President'!$A$2:$A$638,'Precinct Conversion'!$A50,'2012 President'!M$2:M$638)</f>
        <v>0.54471544715447151</v>
      </c>
      <c r="I50">
        <f>SUMIF('2012 President'!$A$2:$A$638,'Precinct Conversion'!$A50,'2012 President'!N$2:N$638)</f>
        <v>0.3902439024390244</v>
      </c>
      <c r="J50">
        <f>SUMIF('2012 President'!$A$2:$A$638,'Precinct Conversion'!$A50,'2012 President'!R$2:R$638)</f>
        <v>2.5447154471544717</v>
      </c>
      <c r="K50">
        <f>SUMIF('2012 House'!$A$2:$A$638,'Precinct Conversion'!$A50,'2012 House'!J$2:J$638)</f>
        <v>0.13821138211382114</v>
      </c>
      <c r="L50">
        <f>SUMIF('2012 House'!$A$2:$A$638,'Precinct Conversion'!$A50,'2012 House'!K$2:K$638)</f>
        <v>0.83739837398373984</v>
      </c>
      <c r="M50">
        <f>SUMIF('2012 House'!$A$2:$A$638,'Precinct Conversion'!$A50,'2012 House'!L$2:L$638)</f>
        <v>0.83739837398373984</v>
      </c>
    </row>
    <row r="51" spans="1:13" x14ac:dyDescent="0.3">
      <c r="A51" t="s">
        <v>1261</v>
      </c>
      <c r="B51" s="8" t="s">
        <v>1218</v>
      </c>
      <c r="C51" s="8">
        <f>SUMIF('2012 President'!$A$2:$A$638,'Precinct Conversion'!$A51,'2012 President'!F$2:F$638)</f>
        <v>65</v>
      </c>
      <c r="D51" s="8">
        <f>SUMIF('2012 President'!$A$2:$A$638,'Precinct Conversion'!$A51,'2012 President'!G$2:G$638)</f>
        <v>32</v>
      </c>
      <c r="E51" s="8">
        <f>SUMIF('2012 President'!$A$2:$A$638,'Precinct Conversion'!$A51,'2012 President'!I$2:I$638)</f>
        <v>29</v>
      </c>
      <c r="F51" s="8">
        <f>SUMIF('2012 President'!$A$2:$A$638,'Precinct Conversion'!$A51,'2012 President'!J$2:J$638)</f>
        <v>2</v>
      </c>
      <c r="G51" s="8">
        <f t="shared" si="0"/>
        <v>0.49230769230769234</v>
      </c>
      <c r="H51">
        <f>SUMIF('2012 President'!$A$2:$A$638,'Precinct Conversion'!$A51,'2012 President'!M$2:M$638)</f>
        <v>0.90625</v>
      </c>
      <c r="I51">
        <f>SUMIF('2012 President'!$A$2:$A$638,'Precinct Conversion'!$A51,'2012 President'!N$2:N$638)</f>
        <v>6.25E-2</v>
      </c>
      <c r="J51">
        <f>SUMIF('2012 President'!$A$2:$A$638,'Precinct Conversion'!$A51,'2012 President'!R$2:R$638)</f>
        <v>2.90625</v>
      </c>
      <c r="K51">
        <f>SUMIF('2012 House'!$A$2:$A$638,'Precinct Conversion'!$A51,'2012 House'!J$2:J$638)</f>
        <v>0.28125</v>
      </c>
      <c r="L51">
        <f>SUMIF('2012 House'!$A$2:$A$638,'Precinct Conversion'!$A51,'2012 House'!K$2:K$638)</f>
        <v>0.6875</v>
      </c>
      <c r="M51">
        <f>SUMIF('2012 House'!$A$2:$A$638,'Precinct Conversion'!$A51,'2012 House'!L$2:L$638)</f>
        <v>0.6875</v>
      </c>
    </row>
    <row r="52" spans="1:13" x14ac:dyDescent="0.3">
      <c r="A52" t="s">
        <v>1318</v>
      </c>
      <c r="B52" s="8" t="s">
        <v>1298</v>
      </c>
      <c r="C52" s="8">
        <f>SUMIF('2012 President'!$A$2:$A$638,'Precinct Conversion'!$A52,'2012 President'!F$2:F$638)</f>
        <v>41</v>
      </c>
      <c r="D52" s="8">
        <f>SUMIF('2012 President'!$A$2:$A$638,'Precinct Conversion'!$A52,'2012 President'!G$2:G$638)</f>
        <v>10</v>
      </c>
      <c r="E52" s="8">
        <f>SUMIF('2012 President'!$A$2:$A$638,'Precinct Conversion'!$A52,'2012 President'!I$2:I$638)</f>
        <v>6</v>
      </c>
      <c r="F52" s="8">
        <f>SUMIF('2012 President'!$A$2:$A$638,'Precinct Conversion'!$A52,'2012 President'!J$2:J$638)</f>
        <v>3</v>
      </c>
      <c r="G52" s="8">
        <f t="shared" si="0"/>
        <v>0.24390243902439024</v>
      </c>
      <c r="H52">
        <f>SUMIF('2012 President'!$A$2:$A$638,'Precinct Conversion'!$A52,'2012 President'!M$2:M$638)</f>
        <v>0.6</v>
      </c>
      <c r="I52">
        <f>SUMIF('2012 President'!$A$2:$A$638,'Precinct Conversion'!$A52,'2012 President'!N$2:N$638)</f>
        <v>0.3</v>
      </c>
      <c r="J52">
        <f>SUMIF('2012 President'!$A$2:$A$638,'Precinct Conversion'!$A52,'2012 President'!R$2:R$638)</f>
        <v>2.6</v>
      </c>
      <c r="K52">
        <f>SUMIF('2012 House'!$A$2:$A$638,'Precinct Conversion'!$A52,'2012 House'!J$2:J$638)</f>
        <v>0</v>
      </c>
      <c r="L52">
        <f>SUMIF('2012 House'!$A$2:$A$638,'Precinct Conversion'!$A52,'2012 House'!K$2:K$638)</f>
        <v>1</v>
      </c>
      <c r="M52">
        <f>SUMIF('2012 House'!$A$2:$A$638,'Precinct Conversion'!$A52,'2012 House'!L$2:L$638)</f>
        <v>1</v>
      </c>
    </row>
    <row r="53" spans="1:13" x14ac:dyDescent="0.3">
      <c r="A53" t="s">
        <v>1320</v>
      </c>
      <c r="B53" s="8" t="s">
        <v>1300</v>
      </c>
      <c r="C53" s="8">
        <f>SUMIF('2012 President'!$A$2:$A$638,'Precinct Conversion'!$A53,'2012 President'!F$2:F$638)</f>
        <v>180</v>
      </c>
      <c r="D53" s="8">
        <f>SUMIF('2012 President'!$A$2:$A$638,'Precinct Conversion'!$A53,'2012 President'!G$2:G$638)</f>
        <v>73</v>
      </c>
      <c r="E53" s="8">
        <f>SUMIF('2012 President'!$A$2:$A$638,'Precinct Conversion'!$A53,'2012 President'!I$2:I$638)</f>
        <v>53</v>
      </c>
      <c r="F53" s="8">
        <f>SUMIF('2012 President'!$A$2:$A$638,'Precinct Conversion'!$A53,'2012 President'!J$2:J$638)</f>
        <v>17</v>
      </c>
      <c r="G53" s="8">
        <f t="shared" si="0"/>
        <v>0.40555555555555556</v>
      </c>
      <c r="H53">
        <f>SUMIF('2012 President'!$A$2:$A$638,'Precinct Conversion'!$A53,'2012 President'!M$2:M$638)</f>
        <v>0.72602739726027399</v>
      </c>
      <c r="I53">
        <f>SUMIF('2012 President'!$A$2:$A$638,'Precinct Conversion'!$A53,'2012 President'!N$2:N$638)</f>
        <v>0.23287671232876711</v>
      </c>
      <c r="J53">
        <f>SUMIF('2012 President'!$A$2:$A$638,'Precinct Conversion'!$A53,'2012 President'!R$2:R$638)</f>
        <v>2.7260273972602738</v>
      </c>
      <c r="K53">
        <f>SUMIF('2012 House'!$A$2:$A$638,'Precinct Conversion'!$A53,'2012 House'!J$2:J$638)</f>
        <v>0.16438356164383561</v>
      </c>
      <c r="L53">
        <f>SUMIF('2012 House'!$A$2:$A$638,'Precinct Conversion'!$A53,'2012 House'!K$2:K$638)</f>
        <v>0.83561643835616439</v>
      </c>
      <c r="M53">
        <f>SUMIF('2012 House'!$A$2:$A$638,'Precinct Conversion'!$A53,'2012 House'!L$2:L$638)</f>
        <v>0.83561643835616439</v>
      </c>
    </row>
    <row r="54" spans="1:13" x14ac:dyDescent="0.3">
      <c r="A54" t="s">
        <v>1330</v>
      </c>
      <c r="B54" s="8" t="s">
        <v>1309</v>
      </c>
      <c r="C54" s="8">
        <f>SUMIF('2012 President'!$A$2:$A$638,'Precinct Conversion'!$A54,'2012 President'!F$2:F$638)</f>
        <v>530</v>
      </c>
      <c r="D54" s="8">
        <f>SUMIF('2012 President'!$A$2:$A$638,'Precinct Conversion'!$A54,'2012 President'!G$2:G$638)</f>
        <v>190</v>
      </c>
      <c r="E54" s="8">
        <f>SUMIF('2012 President'!$A$2:$A$638,'Precinct Conversion'!$A54,'2012 President'!I$2:I$638)</f>
        <v>102</v>
      </c>
      <c r="F54" s="8">
        <f>SUMIF('2012 President'!$A$2:$A$638,'Precinct Conversion'!$A54,'2012 President'!J$2:J$638)</f>
        <v>75</v>
      </c>
      <c r="G54" s="8">
        <f t="shared" si="0"/>
        <v>0.35849056603773582</v>
      </c>
      <c r="H54">
        <f>SUMIF('2012 President'!$A$2:$A$638,'Precinct Conversion'!$A54,'2012 President'!M$2:M$638)</f>
        <v>0.5368421052631579</v>
      </c>
      <c r="I54">
        <f>SUMIF('2012 President'!$A$2:$A$638,'Precinct Conversion'!$A54,'2012 President'!N$2:N$638)</f>
        <v>0.39473684210526316</v>
      </c>
      <c r="J54">
        <f>SUMIF('2012 President'!$A$2:$A$638,'Precinct Conversion'!$A54,'2012 President'!R$2:R$638)</f>
        <v>2.5368421052631578</v>
      </c>
      <c r="K54">
        <f>SUMIF('2012 House'!$A$2:$A$638,'Precinct Conversion'!$A54,'2012 House'!J$2:J$638)</f>
        <v>0.11578947368421053</v>
      </c>
      <c r="L54">
        <f>SUMIF('2012 House'!$A$2:$A$638,'Precinct Conversion'!$A54,'2012 House'!K$2:K$638)</f>
        <v>0.83157894736842108</v>
      </c>
      <c r="M54">
        <f>SUMIF('2012 House'!$A$2:$A$638,'Precinct Conversion'!$A54,'2012 House'!L$2:L$638)</f>
        <v>0.83157894736842108</v>
      </c>
    </row>
    <row r="55" spans="1:13" x14ac:dyDescent="0.3">
      <c r="A55" t="s">
        <v>1228</v>
      </c>
      <c r="B55" s="8" t="s">
        <v>1196</v>
      </c>
      <c r="C55" s="8">
        <f>SUMIF('2012 President'!$A$2:$A$638,'Precinct Conversion'!$A55,'2012 President'!F$2:F$638)</f>
        <v>174</v>
      </c>
      <c r="D55" s="8">
        <f>SUMIF('2012 President'!$A$2:$A$638,'Precinct Conversion'!$A55,'2012 President'!G$2:G$638)</f>
        <v>91</v>
      </c>
      <c r="E55" s="8">
        <f>SUMIF('2012 President'!$A$2:$A$638,'Precinct Conversion'!$A55,'2012 President'!I$2:I$638)</f>
        <v>59</v>
      </c>
      <c r="F55" s="8">
        <f>SUMIF('2012 President'!$A$2:$A$638,'Precinct Conversion'!$A55,'2012 President'!J$2:J$638)</f>
        <v>20</v>
      </c>
      <c r="G55" s="8">
        <f t="shared" si="0"/>
        <v>0.52298850574712641</v>
      </c>
      <c r="H55">
        <f>SUMIF('2012 President'!$A$2:$A$638,'Precinct Conversion'!$A55,'2012 President'!M$2:M$638)</f>
        <v>0.64835164835164838</v>
      </c>
      <c r="I55">
        <f>SUMIF('2012 President'!$A$2:$A$638,'Precinct Conversion'!$A55,'2012 President'!N$2:N$638)</f>
        <v>0.21978021978021978</v>
      </c>
      <c r="J55">
        <f>SUMIF('2012 President'!$A$2:$A$638,'Precinct Conversion'!$A55,'2012 President'!R$2:R$638)</f>
        <v>2.6483516483516483</v>
      </c>
      <c r="K55">
        <f>SUMIF('2012 House'!$A$2:$A$638,'Precinct Conversion'!$A55,'2012 House'!J$2:J$638)</f>
        <v>0.2808988764044944</v>
      </c>
      <c r="L55">
        <f>SUMIF('2012 House'!$A$2:$A$638,'Precinct Conversion'!$A55,'2012 House'!K$2:K$638)</f>
        <v>0.6966292134831461</v>
      </c>
      <c r="M55">
        <f>SUMIF('2012 House'!$A$2:$A$638,'Precinct Conversion'!$A55,'2012 House'!L$2:L$638)</f>
        <v>0.6966292134831461</v>
      </c>
    </row>
    <row r="56" spans="1:13" x14ac:dyDescent="0.3">
      <c r="A56" t="s">
        <v>1229</v>
      </c>
      <c r="B56" s="8" t="s">
        <v>1197</v>
      </c>
      <c r="C56" s="8">
        <f>SUMIF('2012 President'!$A$2:$A$638,'Precinct Conversion'!$A56,'2012 President'!F$2:F$638)</f>
        <v>143</v>
      </c>
      <c r="D56" s="8">
        <f>SUMIF('2012 President'!$A$2:$A$638,'Precinct Conversion'!$A56,'2012 President'!G$2:G$638)</f>
        <v>48</v>
      </c>
      <c r="E56" s="8">
        <f>SUMIF('2012 President'!$A$2:$A$638,'Precinct Conversion'!$A56,'2012 President'!I$2:I$638)</f>
        <v>31</v>
      </c>
      <c r="F56" s="8">
        <f>SUMIF('2012 President'!$A$2:$A$638,'Precinct Conversion'!$A56,'2012 President'!J$2:J$638)</f>
        <v>14</v>
      </c>
      <c r="G56" s="8">
        <f t="shared" si="0"/>
        <v>0.33566433566433568</v>
      </c>
      <c r="H56">
        <f>SUMIF('2012 President'!$A$2:$A$638,'Precinct Conversion'!$A56,'2012 President'!M$2:M$638)</f>
        <v>0.64583333333333337</v>
      </c>
      <c r="I56">
        <f>SUMIF('2012 President'!$A$2:$A$638,'Precinct Conversion'!$A56,'2012 President'!N$2:N$638)</f>
        <v>0.29166666666666669</v>
      </c>
      <c r="J56">
        <f>SUMIF('2012 President'!$A$2:$A$638,'Precinct Conversion'!$A56,'2012 President'!R$2:R$638)</f>
        <v>2.6458333333333335</v>
      </c>
      <c r="K56">
        <f>SUMIF('2012 House'!$A$2:$A$638,'Precinct Conversion'!$A56,'2012 House'!J$2:J$638)</f>
        <v>0.1276595744680851</v>
      </c>
      <c r="L56">
        <f>SUMIF('2012 House'!$A$2:$A$638,'Precinct Conversion'!$A56,'2012 House'!K$2:K$638)</f>
        <v>0.80851063829787229</v>
      </c>
      <c r="M56">
        <f>SUMIF('2012 House'!$A$2:$A$638,'Precinct Conversion'!$A56,'2012 House'!L$2:L$638)</f>
        <v>0.80851063829787229</v>
      </c>
    </row>
    <row r="57" spans="1:13" x14ac:dyDescent="0.3">
      <c r="A57" t="s">
        <v>1240</v>
      </c>
      <c r="B57" s="8" t="s">
        <v>1205</v>
      </c>
      <c r="C57" s="8">
        <f>SUMIF('2012 President'!$A$2:$A$638,'Precinct Conversion'!$A57,'2012 President'!F$2:F$638)</f>
        <v>399</v>
      </c>
      <c r="D57" s="8">
        <f>SUMIF('2012 President'!$A$2:$A$638,'Precinct Conversion'!$A57,'2012 President'!G$2:G$638)</f>
        <v>157</v>
      </c>
      <c r="E57" s="8">
        <f>SUMIF('2012 President'!$A$2:$A$638,'Precinct Conversion'!$A57,'2012 President'!I$2:I$638)</f>
        <v>47</v>
      </c>
      <c r="F57" s="8">
        <f>SUMIF('2012 President'!$A$2:$A$638,'Precinct Conversion'!$A57,'2012 President'!J$2:J$638)</f>
        <v>96</v>
      </c>
      <c r="G57" s="8">
        <f t="shared" si="0"/>
        <v>0.39348370927318294</v>
      </c>
      <c r="H57">
        <f>SUMIF('2012 President'!$A$2:$A$638,'Precinct Conversion'!$A57,'2012 President'!M$2:M$638)</f>
        <v>0.29936305732484075</v>
      </c>
      <c r="I57">
        <f>SUMIF('2012 President'!$A$2:$A$638,'Precinct Conversion'!$A57,'2012 President'!N$2:N$638)</f>
        <v>0.61146496815286622</v>
      </c>
      <c r="J57">
        <f>SUMIF('2012 President'!$A$2:$A$638,'Precinct Conversion'!$A57,'2012 President'!R$2:R$638)</f>
        <v>0.61146496815286622</v>
      </c>
      <c r="K57">
        <f>SUMIF('2012 House'!$A$2:$A$638,'Precinct Conversion'!$A57,'2012 House'!J$2:J$638)</f>
        <v>0.19607843137254902</v>
      </c>
      <c r="L57">
        <f>SUMIF('2012 House'!$A$2:$A$638,'Precinct Conversion'!$A57,'2012 House'!K$2:K$638)</f>
        <v>0.71241830065359479</v>
      </c>
      <c r="M57">
        <f>SUMIF('2012 House'!$A$2:$A$638,'Precinct Conversion'!$A57,'2012 House'!L$2:L$638)</f>
        <v>0.71241830065359479</v>
      </c>
    </row>
    <row r="58" spans="1:13" x14ac:dyDescent="0.3">
      <c r="A58" t="s">
        <v>1248</v>
      </c>
      <c r="B58" s="8" t="s">
        <v>1210</v>
      </c>
      <c r="C58" s="8">
        <f>SUMIF('2012 President'!$A$2:$A$638,'Precinct Conversion'!$A58,'2012 President'!F$2:F$638)</f>
        <v>52</v>
      </c>
      <c r="D58" s="8">
        <f>SUMIF('2012 President'!$A$2:$A$638,'Precinct Conversion'!$A58,'2012 President'!G$2:G$638)</f>
        <v>24</v>
      </c>
      <c r="E58" s="8">
        <f>SUMIF('2012 President'!$A$2:$A$638,'Precinct Conversion'!$A58,'2012 President'!I$2:I$638)</f>
        <v>17</v>
      </c>
      <c r="F58" s="8">
        <f>SUMIF('2012 President'!$A$2:$A$638,'Precinct Conversion'!$A58,'2012 President'!J$2:J$638)</f>
        <v>4</v>
      </c>
      <c r="G58" s="8">
        <f t="shared" si="0"/>
        <v>0.46153846153846156</v>
      </c>
      <c r="H58">
        <f>SUMIF('2012 President'!$A$2:$A$638,'Precinct Conversion'!$A58,'2012 President'!M$2:M$638)</f>
        <v>0.70833333333333337</v>
      </c>
      <c r="I58">
        <f>SUMIF('2012 President'!$A$2:$A$638,'Precinct Conversion'!$A58,'2012 President'!N$2:N$638)</f>
        <v>0.16666666666666666</v>
      </c>
      <c r="J58">
        <f>SUMIF('2012 President'!$A$2:$A$638,'Precinct Conversion'!$A58,'2012 President'!R$2:R$638)</f>
        <v>2.7083333333333335</v>
      </c>
      <c r="K58">
        <f>SUMIF('2012 House'!$A$2:$A$638,'Precinct Conversion'!$A58,'2012 House'!J$2:J$638)</f>
        <v>0.125</v>
      </c>
      <c r="L58">
        <f>SUMIF('2012 House'!$A$2:$A$638,'Precinct Conversion'!$A58,'2012 House'!K$2:K$638)</f>
        <v>0.79166666666666663</v>
      </c>
      <c r="M58">
        <f>SUMIF('2012 House'!$A$2:$A$638,'Precinct Conversion'!$A58,'2012 House'!L$2:L$638)</f>
        <v>0.79166666666666663</v>
      </c>
    </row>
    <row r="59" spans="1:13" x14ac:dyDescent="0.3">
      <c r="A59" t="s">
        <v>1251</v>
      </c>
      <c r="B59" s="8" t="s">
        <v>1212</v>
      </c>
      <c r="C59" s="8">
        <f>SUMIF('2012 President'!$A$2:$A$638,'Precinct Conversion'!$A59,'2012 President'!F$2:F$638)</f>
        <v>419</v>
      </c>
      <c r="D59" s="8">
        <f>SUMIF('2012 President'!$A$2:$A$638,'Precinct Conversion'!$A59,'2012 President'!G$2:G$638)</f>
        <v>159</v>
      </c>
      <c r="E59" s="8">
        <f>SUMIF('2012 President'!$A$2:$A$638,'Precinct Conversion'!$A59,'2012 President'!I$2:I$638)</f>
        <v>70</v>
      </c>
      <c r="F59" s="8">
        <f>SUMIF('2012 President'!$A$2:$A$638,'Precinct Conversion'!$A59,'2012 President'!J$2:J$638)</f>
        <v>83</v>
      </c>
      <c r="G59" s="8">
        <f t="shared" si="0"/>
        <v>0.37947494033412887</v>
      </c>
      <c r="H59">
        <f>SUMIF('2012 President'!$A$2:$A$638,'Precinct Conversion'!$A59,'2012 President'!M$2:M$638)</f>
        <v>0.44025157232704404</v>
      </c>
      <c r="I59">
        <f>SUMIF('2012 President'!$A$2:$A$638,'Precinct Conversion'!$A59,'2012 President'!N$2:N$638)</f>
        <v>0.5220125786163522</v>
      </c>
      <c r="J59">
        <f>SUMIF('2012 President'!$A$2:$A$638,'Precinct Conversion'!$A59,'2012 President'!R$2:R$638)</f>
        <v>0.5220125786163522</v>
      </c>
      <c r="K59">
        <f>SUMIF('2012 House'!$A$2:$A$638,'Precinct Conversion'!$A59,'2012 House'!J$2:J$638)</f>
        <v>0.15189873417721519</v>
      </c>
      <c r="L59">
        <f>SUMIF('2012 House'!$A$2:$A$638,'Precinct Conversion'!$A59,'2012 House'!K$2:K$638)</f>
        <v>0.810126582278481</v>
      </c>
      <c r="M59">
        <f>SUMIF('2012 House'!$A$2:$A$638,'Precinct Conversion'!$A59,'2012 House'!L$2:L$638)</f>
        <v>0.810126582278481</v>
      </c>
    </row>
    <row r="60" spans="1:13" x14ac:dyDescent="0.3">
      <c r="A60" t="s">
        <v>1263</v>
      </c>
      <c r="B60" s="8" t="s">
        <v>1219</v>
      </c>
      <c r="C60" s="8">
        <f>SUMIF('2012 President'!$A$2:$A$638,'Precinct Conversion'!$A60,'2012 President'!F$2:F$638)</f>
        <v>52</v>
      </c>
      <c r="D60" s="8">
        <f>SUMIF('2012 President'!$A$2:$A$638,'Precinct Conversion'!$A60,'2012 President'!G$2:G$638)</f>
        <v>20</v>
      </c>
      <c r="E60" s="8">
        <f>SUMIF('2012 President'!$A$2:$A$638,'Precinct Conversion'!$A60,'2012 President'!I$2:I$638)</f>
        <v>8</v>
      </c>
      <c r="F60" s="8">
        <f>SUMIF('2012 President'!$A$2:$A$638,'Precinct Conversion'!$A60,'2012 President'!J$2:J$638)</f>
        <v>10</v>
      </c>
      <c r="G60" s="8">
        <f t="shared" si="0"/>
        <v>0.38461538461538464</v>
      </c>
      <c r="H60">
        <f>SUMIF('2012 President'!$A$2:$A$638,'Precinct Conversion'!$A60,'2012 President'!M$2:M$638)</f>
        <v>0.4</v>
      </c>
      <c r="I60">
        <f>SUMIF('2012 President'!$A$2:$A$638,'Precinct Conversion'!$A60,'2012 President'!N$2:N$638)</f>
        <v>0.5</v>
      </c>
      <c r="J60">
        <f>SUMIF('2012 President'!$A$2:$A$638,'Precinct Conversion'!$A60,'2012 President'!R$2:R$638)</f>
        <v>0.5</v>
      </c>
      <c r="K60">
        <f>SUMIF('2012 House'!$A$2:$A$638,'Precinct Conversion'!$A60,'2012 House'!J$2:J$638)</f>
        <v>0.10526315789473684</v>
      </c>
      <c r="L60">
        <f>SUMIF('2012 House'!$A$2:$A$638,'Precinct Conversion'!$A60,'2012 House'!K$2:K$638)</f>
        <v>0.89473684210526316</v>
      </c>
      <c r="M60">
        <f>SUMIF('2012 House'!$A$2:$A$638,'Precinct Conversion'!$A60,'2012 House'!L$2:L$638)</f>
        <v>0.89473684210526316</v>
      </c>
    </row>
    <row r="61" spans="1:13" x14ac:dyDescent="0.3">
      <c r="A61" t="s">
        <v>1317</v>
      </c>
      <c r="B61" s="8" t="s">
        <v>1276</v>
      </c>
      <c r="C61" s="8">
        <f>SUMIF('2012 President'!$A$2:$A$638,'Precinct Conversion'!$A61,'2012 President'!F$2:F$638)</f>
        <v>232</v>
      </c>
      <c r="D61" s="8">
        <f>SUMIF('2012 President'!$A$2:$A$638,'Precinct Conversion'!$A61,'2012 President'!G$2:G$638)</f>
        <v>19</v>
      </c>
      <c r="E61" s="8">
        <f>SUMIF('2012 President'!$A$2:$A$638,'Precinct Conversion'!$A61,'2012 President'!I$2:I$638)</f>
        <v>13</v>
      </c>
      <c r="F61" s="8">
        <f>SUMIF('2012 President'!$A$2:$A$638,'Precinct Conversion'!$A61,'2012 President'!J$2:J$638)</f>
        <v>5</v>
      </c>
      <c r="G61" s="8">
        <f t="shared" si="0"/>
        <v>8.1896551724137928E-2</v>
      </c>
      <c r="H61">
        <f>SUMIF('2012 President'!$A$2:$A$638,'Precinct Conversion'!$A61,'2012 President'!M$2:M$638)</f>
        <v>0.68421052631578949</v>
      </c>
      <c r="I61">
        <f>SUMIF('2012 President'!$A$2:$A$638,'Precinct Conversion'!$A61,'2012 President'!N$2:N$638)</f>
        <v>0.26315789473684209</v>
      </c>
      <c r="J61">
        <f>SUMIF('2012 President'!$A$2:$A$638,'Precinct Conversion'!$A61,'2012 President'!R$2:R$638)</f>
        <v>2.6842105263157894</v>
      </c>
      <c r="K61">
        <f>SUMIF('2012 House'!$A$2:$A$638,'Precinct Conversion'!$A61,'2012 House'!J$2:J$638)</f>
        <v>9.5238095238095233E-2</v>
      </c>
      <c r="L61">
        <f>SUMIF('2012 House'!$A$2:$A$638,'Precinct Conversion'!$A61,'2012 House'!K$2:K$638)</f>
        <v>0.76190476190476186</v>
      </c>
      <c r="M61">
        <f>SUMIF('2012 House'!$A$2:$A$638,'Precinct Conversion'!$A61,'2012 House'!L$2:L$638)</f>
        <v>0.76190476190476186</v>
      </c>
    </row>
    <row r="62" spans="1:13" x14ac:dyDescent="0.3">
      <c r="A62" t="s">
        <v>1322</v>
      </c>
      <c r="B62" s="8" t="s">
        <v>1302</v>
      </c>
      <c r="C62" s="8">
        <f>SUMIF('2012 President'!$A$2:$A$638,'Precinct Conversion'!$A62,'2012 President'!F$2:F$638)</f>
        <v>200</v>
      </c>
      <c r="D62" s="8">
        <f>SUMIF('2012 President'!$A$2:$A$638,'Precinct Conversion'!$A62,'2012 President'!G$2:G$638)</f>
        <v>81</v>
      </c>
      <c r="E62" s="8">
        <f>SUMIF('2012 President'!$A$2:$A$638,'Precinct Conversion'!$A62,'2012 President'!I$2:I$638)</f>
        <v>55</v>
      </c>
      <c r="F62" s="8">
        <f>SUMIF('2012 President'!$A$2:$A$638,'Precinct Conversion'!$A62,'2012 President'!J$2:J$638)</f>
        <v>19</v>
      </c>
      <c r="G62" s="8">
        <f t="shared" si="0"/>
        <v>0.40500000000000003</v>
      </c>
      <c r="H62">
        <f>SUMIF('2012 President'!$A$2:$A$638,'Precinct Conversion'!$A62,'2012 President'!M$2:M$638)</f>
        <v>0.67901234567901236</v>
      </c>
      <c r="I62">
        <f>SUMIF('2012 President'!$A$2:$A$638,'Precinct Conversion'!$A62,'2012 President'!N$2:N$638)</f>
        <v>0.23456790123456789</v>
      </c>
      <c r="J62">
        <f>SUMIF('2012 President'!$A$2:$A$638,'Precinct Conversion'!$A62,'2012 President'!R$2:R$638)</f>
        <v>2.6790123456790123</v>
      </c>
      <c r="K62">
        <f>SUMIF('2012 House'!$A$2:$A$638,'Precinct Conversion'!$A62,'2012 House'!J$2:J$638)</f>
        <v>0.16049382716049382</v>
      </c>
      <c r="L62">
        <f>SUMIF('2012 House'!$A$2:$A$638,'Precinct Conversion'!$A62,'2012 House'!K$2:K$638)</f>
        <v>0.83950617283950613</v>
      </c>
      <c r="M62">
        <f>SUMIF('2012 House'!$A$2:$A$638,'Precinct Conversion'!$A62,'2012 House'!L$2:L$638)</f>
        <v>0.83950617283950613</v>
      </c>
    </row>
    <row r="63" spans="1:13" x14ac:dyDescent="0.3">
      <c r="A63" t="s">
        <v>1327</v>
      </c>
      <c r="B63" s="8" t="s">
        <v>1306</v>
      </c>
      <c r="C63" s="8">
        <f>SUMIF('2012 President'!$A$2:$A$638,'Precinct Conversion'!$A63,'2012 President'!F$2:F$638)</f>
        <v>479</v>
      </c>
      <c r="D63" s="8">
        <f>SUMIF('2012 President'!$A$2:$A$638,'Precinct Conversion'!$A63,'2012 President'!G$2:G$638)</f>
        <v>174</v>
      </c>
      <c r="E63" s="8">
        <f>SUMIF('2012 President'!$A$2:$A$638,'Precinct Conversion'!$A63,'2012 President'!I$2:I$638)</f>
        <v>71</v>
      </c>
      <c r="F63" s="8">
        <f>SUMIF('2012 President'!$A$2:$A$638,'Precinct Conversion'!$A63,'2012 President'!J$2:J$638)</f>
        <v>95</v>
      </c>
      <c r="G63" s="8">
        <f t="shared" si="0"/>
        <v>0.36325678496868474</v>
      </c>
      <c r="H63">
        <f>SUMIF('2012 President'!$A$2:$A$638,'Precinct Conversion'!$A63,'2012 President'!M$2:M$638)</f>
        <v>0.40804597701149425</v>
      </c>
      <c r="I63">
        <f>SUMIF('2012 President'!$A$2:$A$638,'Precinct Conversion'!$A63,'2012 President'!N$2:N$638)</f>
        <v>0.54597701149425293</v>
      </c>
      <c r="J63">
        <f>SUMIF('2012 President'!$A$2:$A$638,'Precinct Conversion'!$A63,'2012 President'!R$2:R$638)</f>
        <v>0.54597701149425293</v>
      </c>
      <c r="K63">
        <f>SUMIF('2012 House'!$A$2:$A$638,'Precinct Conversion'!$A63,'2012 House'!J$2:J$638)</f>
        <v>0.11764705882352941</v>
      </c>
      <c r="L63">
        <f>SUMIF('2012 House'!$A$2:$A$638,'Precinct Conversion'!$A63,'2012 House'!K$2:K$638)</f>
        <v>0.8294117647058824</v>
      </c>
      <c r="M63">
        <f>SUMIF('2012 House'!$A$2:$A$638,'Precinct Conversion'!$A63,'2012 House'!L$2:L$638)</f>
        <v>0.8294117647058824</v>
      </c>
    </row>
    <row r="64" spans="1:13" x14ac:dyDescent="0.3">
      <c r="A64" t="s">
        <v>1319</v>
      </c>
      <c r="B64" s="8" t="s">
        <v>1299</v>
      </c>
      <c r="C64" s="8">
        <f>SUMIF('2012 President'!$A$2:$A$638,'Precinct Conversion'!$A64,'2012 President'!F$2:F$638)</f>
        <v>117</v>
      </c>
      <c r="D64" s="8">
        <f>SUMIF('2012 President'!$A$2:$A$638,'Precinct Conversion'!$A64,'2012 President'!G$2:G$638)</f>
        <v>31</v>
      </c>
      <c r="E64" s="8">
        <f>SUMIF('2012 President'!$A$2:$A$638,'Precinct Conversion'!$A64,'2012 President'!I$2:I$638)</f>
        <v>1</v>
      </c>
      <c r="F64" s="8">
        <f>SUMIF('2012 President'!$A$2:$A$638,'Precinct Conversion'!$A64,'2012 President'!J$2:J$638)</f>
        <v>30</v>
      </c>
      <c r="G64" s="8">
        <f t="shared" si="0"/>
        <v>0.26495726495726496</v>
      </c>
      <c r="H64">
        <f>SUMIF('2012 President'!$A$2:$A$638,'Precinct Conversion'!$A64,'2012 President'!M$2:M$638)</f>
        <v>3.2258064516129031E-2</v>
      </c>
      <c r="I64">
        <f>SUMIF('2012 President'!$A$2:$A$638,'Precinct Conversion'!$A64,'2012 President'!N$2:N$638)</f>
        <v>0.967741935483871</v>
      </c>
      <c r="J64">
        <f>SUMIF('2012 President'!$A$2:$A$638,'Precinct Conversion'!$A64,'2012 President'!R$2:R$638)</f>
        <v>0.967741935483871</v>
      </c>
      <c r="K64">
        <f>SUMIF('2012 House'!$A$2:$A$638,'Precinct Conversion'!$A64,'2012 House'!J$2:J$638)</f>
        <v>0</v>
      </c>
      <c r="L64">
        <f>SUMIF('2012 House'!$A$2:$A$638,'Precinct Conversion'!$A64,'2012 House'!K$2:K$638)</f>
        <v>0.93548387096774188</v>
      </c>
      <c r="M64">
        <f>SUMIF('2012 House'!$A$2:$A$638,'Precinct Conversion'!$A64,'2012 House'!L$2:L$638)</f>
        <v>0.93548387096774188</v>
      </c>
    </row>
    <row r="65" spans="1:13" x14ac:dyDescent="0.3">
      <c r="A65" t="s">
        <v>1323</v>
      </c>
      <c r="B65" s="8" t="s">
        <v>1282</v>
      </c>
      <c r="C65" s="8">
        <f>SUMIF('2012 President'!$A$2:$A$638,'Precinct Conversion'!$A65,'2012 President'!F$2:F$638)</f>
        <v>339</v>
      </c>
      <c r="D65" s="8">
        <f>SUMIF('2012 President'!$A$2:$A$638,'Precinct Conversion'!$A65,'2012 President'!G$2:G$638)</f>
        <v>126</v>
      </c>
      <c r="E65" s="8">
        <f>SUMIF('2012 President'!$A$2:$A$638,'Precinct Conversion'!$A65,'2012 President'!I$2:I$638)</f>
        <v>56</v>
      </c>
      <c r="F65" s="8">
        <f>SUMIF('2012 President'!$A$2:$A$638,'Precinct Conversion'!$A65,'2012 President'!J$2:J$638)</f>
        <v>67</v>
      </c>
      <c r="G65" s="8">
        <f t="shared" si="0"/>
        <v>0.37168141592920356</v>
      </c>
      <c r="H65">
        <f>SUMIF('2012 President'!$A$2:$A$638,'Precinct Conversion'!$A65,'2012 President'!M$2:M$638)</f>
        <v>0.44444444444444442</v>
      </c>
      <c r="I65">
        <f>SUMIF('2012 President'!$A$2:$A$638,'Precinct Conversion'!$A65,'2012 President'!N$2:N$638)</f>
        <v>0.53174603174603174</v>
      </c>
      <c r="J65">
        <f>SUMIF('2012 President'!$A$2:$A$638,'Precinct Conversion'!$A65,'2012 President'!R$2:R$638)</f>
        <v>0.53174603174603174</v>
      </c>
      <c r="K65">
        <f>SUMIF('2012 House'!$A$2:$A$638,'Precinct Conversion'!$A65,'2012 House'!J$2:J$638)</f>
        <v>0.11811023622047244</v>
      </c>
      <c r="L65">
        <f>SUMIF('2012 House'!$A$2:$A$638,'Precinct Conversion'!$A65,'2012 House'!K$2:K$638)</f>
        <v>0.83464566929133854</v>
      </c>
      <c r="M65">
        <f>SUMIF('2012 House'!$A$2:$A$638,'Precinct Conversion'!$A65,'2012 House'!L$2:L$638)</f>
        <v>0.83464566929133854</v>
      </c>
    </row>
    <row r="66" spans="1:13" x14ac:dyDescent="0.3">
      <c r="A66" t="s">
        <v>1312</v>
      </c>
      <c r="B66" s="8" t="s">
        <v>1271</v>
      </c>
      <c r="C66" s="8">
        <f>SUMIF('2012 President'!$A$2:$A$638,'Precinct Conversion'!$A66,'2012 President'!F$2:F$638)</f>
        <v>470</v>
      </c>
      <c r="D66" s="8">
        <f>SUMIF('2012 President'!$A$2:$A$638,'Precinct Conversion'!$A66,'2012 President'!G$2:G$638)</f>
        <v>81</v>
      </c>
      <c r="E66" s="8">
        <f>SUMIF('2012 President'!$A$2:$A$638,'Precinct Conversion'!$A66,'2012 President'!I$2:I$638)</f>
        <v>52</v>
      </c>
      <c r="F66" s="8">
        <f>SUMIF('2012 President'!$A$2:$A$638,'Precinct Conversion'!$A66,'2012 President'!J$2:J$638)</f>
        <v>22</v>
      </c>
      <c r="G66" s="8">
        <f t="shared" si="0"/>
        <v>0.17234042553191489</v>
      </c>
      <c r="H66">
        <f>SUMIF('2012 President'!$A$2:$A$638,'Precinct Conversion'!$A66,'2012 President'!M$2:M$638)</f>
        <v>0.64197530864197527</v>
      </c>
      <c r="I66">
        <f>SUMIF('2012 President'!$A$2:$A$638,'Precinct Conversion'!$A66,'2012 President'!N$2:N$638)</f>
        <v>0.27160493827160492</v>
      </c>
      <c r="J66">
        <f>SUMIF('2012 President'!$A$2:$A$638,'Precinct Conversion'!$A66,'2012 President'!R$2:R$638)</f>
        <v>2.6419753086419755</v>
      </c>
      <c r="K66">
        <f>SUMIF('2012 House'!$A$2:$A$638,'Precinct Conversion'!$A66,'2012 House'!J$2:J$638)</f>
        <v>0.44871794871794873</v>
      </c>
      <c r="L66">
        <f>SUMIF('2012 House'!$A$2:$A$638,'Precinct Conversion'!$A66,'2012 House'!K$2:K$638)</f>
        <v>0.47435897435897434</v>
      </c>
      <c r="M66">
        <f>SUMIF('2012 House'!$A$2:$A$638,'Precinct Conversion'!$A66,'2012 House'!L$2:L$638)</f>
        <v>0.47435897435897434</v>
      </c>
    </row>
    <row r="67" spans="1:13" x14ac:dyDescent="0.3">
      <c r="A67" t="s">
        <v>1407</v>
      </c>
      <c r="B67" s="8" t="s">
        <v>1356</v>
      </c>
      <c r="C67" s="8">
        <f>SUMIF('2012 President'!$A$2:$A$638,'Precinct Conversion'!$A67,'2012 President'!F$2:F$638)</f>
        <v>215</v>
      </c>
      <c r="D67" s="8">
        <f>SUMIF('2012 President'!$A$2:$A$638,'Precinct Conversion'!$A67,'2012 President'!G$2:G$638)</f>
        <v>97</v>
      </c>
      <c r="E67" s="8">
        <f>SUMIF('2012 President'!$A$2:$A$638,'Precinct Conversion'!$A67,'2012 President'!I$2:I$638)</f>
        <v>74</v>
      </c>
      <c r="F67" s="8">
        <f>SUMIF('2012 President'!$A$2:$A$638,'Precinct Conversion'!$A67,'2012 President'!J$2:J$638)</f>
        <v>19</v>
      </c>
      <c r="G67" s="8">
        <f t="shared" ref="G67:G130" si="1">D67/C67</f>
        <v>0.4511627906976744</v>
      </c>
      <c r="H67">
        <f>SUMIF('2012 President'!$A$2:$A$638,'Precinct Conversion'!$A67,'2012 President'!M$2:M$638)</f>
        <v>0.76288659793814428</v>
      </c>
      <c r="I67">
        <f>SUMIF('2012 President'!$A$2:$A$638,'Precinct Conversion'!$A67,'2012 President'!N$2:N$638)</f>
        <v>0.19587628865979381</v>
      </c>
      <c r="J67">
        <f>SUMIF('2012 President'!$A$2:$A$638,'Precinct Conversion'!$A67,'2012 President'!R$2:R$638)</f>
        <v>2.7628865979381443</v>
      </c>
      <c r="K67">
        <f>SUMIF('2012 House'!$A$2:$A$638,'Precinct Conversion'!$A67,'2012 House'!J$2:J$638)</f>
        <v>0.19387755102040816</v>
      </c>
      <c r="L67">
        <f>SUMIF('2012 House'!$A$2:$A$638,'Precinct Conversion'!$A67,'2012 House'!K$2:K$638)</f>
        <v>0.79591836734693877</v>
      </c>
      <c r="M67">
        <f>SUMIF('2012 House'!$A$2:$A$638,'Precinct Conversion'!$A67,'2012 House'!L$2:L$638)</f>
        <v>0.79591836734693877</v>
      </c>
    </row>
    <row r="68" spans="1:13" x14ac:dyDescent="0.3">
      <c r="A68" t="s">
        <v>1403</v>
      </c>
      <c r="B68" s="8" t="s">
        <v>1375</v>
      </c>
      <c r="C68" s="8">
        <f>SUMIF('2012 President'!$A$2:$A$638,'Precinct Conversion'!$A68,'2012 President'!F$2:F$638)</f>
        <v>414</v>
      </c>
      <c r="D68" s="8">
        <f>SUMIF('2012 President'!$A$2:$A$638,'Precinct Conversion'!$A68,'2012 President'!G$2:G$638)</f>
        <v>173</v>
      </c>
      <c r="E68" s="8">
        <f>SUMIF('2012 President'!$A$2:$A$638,'Precinct Conversion'!$A68,'2012 President'!I$2:I$638)</f>
        <v>149</v>
      </c>
      <c r="F68" s="8">
        <f>SUMIF('2012 President'!$A$2:$A$638,'Precinct Conversion'!$A68,'2012 President'!J$2:J$638)</f>
        <v>23</v>
      </c>
      <c r="G68" s="8">
        <f t="shared" si="1"/>
        <v>0.41787439613526572</v>
      </c>
      <c r="H68">
        <f>SUMIF('2012 President'!$A$2:$A$638,'Precinct Conversion'!$A68,'2012 President'!M$2:M$638)</f>
        <v>0.86127167630057799</v>
      </c>
      <c r="I68">
        <f>SUMIF('2012 President'!$A$2:$A$638,'Precinct Conversion'!$A68,'2012 President'!N$2:N$638)</f>
        <v>0.13294797687861271</v>
      </c>
      <c r="J68">
        <f>SUMIF('2012 President'!$A$2:$A$638,'Precinct Conversion'!$A68,'2012 President'!R$2:R$638)</f>
        <v>2.8612716763005781</v>
      </c>
      <c r="K68">
        <f>SUMIF('2012 House'!$A$2:$A$638,'Precinct Conversion'!$A68,'2012 House'!J$2:J$638)</f>
        <v>0.14619883040935672</v>
      </c>
      <c r="L68">
        <f>SUMIF('2012 House'!$A$2:$A$638,'Precinct Conversion'!$A68,'2012 House'!K$2:K$638)</f>
        <v>0.84210526315789469</v>
      </c>
      <c r="M68">
        <f>SUMIF('2012 House'!$A$2:$A$638,'Precinct Conversion'!$A68,'2012 House'!L$2:L$638)</f>
        <v>0.84210526315789469</v>
      </c>
    </row>
    <row r="69" spans="1:13" x14ac:dyDescent="0.3">
      <c r="A69" t="s">
        <v>1404</v>
      </c>
      <c r="B69" s="8" t="s">
        <v>1376</v>
      </c>
      <c r="C69" s="8">
        <f>SUMIF('2012 President'!$A$2:$A$638,'Precinct Conversion'!$A69,'2012 President'!F$2:F$638)</f>
        <v>429</v>
      </c>
      <c r="D69" s="8">
        <f>SUMIF('2012 President'!$A$2:$A$638,'Precinct Conversion'!$A69,'2012 President'!G$2:G$638)</f>
        <v>183</v>
      </c>
      <c r="E69" s="8">
        <f>SUMIF('2012 President'!$A$2:$A$638,'Precinct Conversion'!$A69,'2012 President'!I$2:I$638)</f>
        <v>132</v>
      </c>
      <c r="F69" s="8">
        <f>SUMIF('2012 President'!$A$2:$A$638,'Precinct Conversion'!$A69,'2012 President'!J$2:J$638)</f>
        <v>3</v>
      </c>
      <c r="G69" s="8">
        <f t="shared" si="1"/>
        <v>0.42657342657342656</v>
      </c>
      <c r="H69">
        <f>SUMIF('2012 President'!$A$2:$A$638,'Precinct Conversion'!$A69,'2012 President'!M$2:M$638)</f>
        <v>0.72131147540983609</v>
      </c>
      <c r="I69">
        <f>SUMIF('2012 President'!$A$2:$A$638,'Precinct Conversion'!$A69,'2012 President'!N$2:N$638)</f>
        <v>1.6393442622950821E-2</v>
      </c>
      <c r="J69">
        <f>SUMIF('2012 President'!$A$2:$A$638,'Precinct Conversion'!$A69,'2012 President'!R$2:R$638)</f>
        <v>2.721311475409836</v>
      </c>
      <c r="K69">
        <f>SUMIF('2012 House'!$A$2:$A$638,'Precinct Conversion'!$A69,'2012 House'!J$2:J$638)</f>
        <v>0.29189189189189191</v>
      </c>
      <c r="L69">
        <f>SUMIF('2012 House'!$A$2:$A$638,'Precinct Conversion'!$A69,'2012 House'!K$2:K$638)</f>
        <v>0.68108108108108112</v>
      </c>
      <c r="M69">
        <f>SUMIF('2012 House'!$A$2:$A$638,'Precinct Conversion'!$A69,'2012 House'!L$2:L$638)</f>
        <v>0.68108108108108112</v>
      </c>
    </row>
    <row r="70" spans="1:13" x14ac:dyDescent="0.3">
      <c r="A70" t="s">
        <v>1406</v>
      </c>
      <c r="B70" s="8" t="s">
        <v>1378</v>
      </c>
      <c r="C70" s="8">
        <f>SUMIF('2012 President'!$A$2:$A$638,'Precinct Conversion'!$A70,'2012 President'!F$2:F$638)</f>
        <v>269</v>
      </c>
      <c r="D70" s="8">
        <f>SUMIF('2012 President'!$A$2:$A$638,'Precinct Conversion'!$A70,'2012 President'!G$2:G$638)</f>
        <v>117</v>
      </c>
      <c r="E70" s="8">
        <f>SUMIF('2012 President'!$A$2:$A$638,'Precinct Conversion'!$A70,'2012 President'!I$2:I$638)</f>
        <v>93</v>
      </c>
      <c r="F70" s="8">
        <f>SUMIF('2012 President'!$A$2:$A$638,'Precinct Conversion'!$A70,'2012 President'!J$2:J$638)</f>
        <v>19</v>
      </c>
      <c r="G70" s="8">
        <f t="shared" si="1"/>
        <v>0.43494423791821563</v>
      </c>
      <c r="H70">
        <f>SUMIF('2012 President'!$A$2:$A$638,'Precinct Conversion'!$A70,'2012 President'!M$2:M$638)</f>
        <v>0.79487179487179482</v>
      </c>
      <c r="I70">
        <f>SUMIF('2012 President'!$A$2:$A$638,'Precinct Conversion'!$A70,'2012 President'!N$2:N$638)</f>
        <v>0.1623931623931624</v>
      </c>
      <c r="J70">
        <f>SUMIF('2012 President'!$A$2:$A$638,'Precinct Conversion'!$A70,'2012 President'!R$2:R$638)</f>
        <v>2.7948717948717947</v>
      </c>
      <c r="K70">
        <f>SUMIF('2012 House'!$A$2:$A$638,'Precinct Conversion'!$A70,'2012 House'!J$2:J$638)</f>
        <v>0.1111111111111111</v>
      </c>
      <c r="L70">
        <f>SUMIF('2012 House'!$A$2:$A$638,'Precinct Conversion'!$A70,'2012 House'!K$2:K$638)</f>
        <v>0.86324786324786329</v>
      </c>
      <c r="M70">
        <f>SUMIF('2012 House'!$A$2:$A$638,'Precinct Conversion'!$A70,'2012 House'!L$2:L$638)</f>
        <v>0.86324786324786329</v>
      </c>
    </row>
    <row r="71" spans="1:13" x14ac:dyDescent="0.3">
      <c r="A71" t="s">
        <v>1408</v>
      </c>
      <c r="B71" s="8" t="s">
        <v>1357</v>
      </c>
      <c r="C71" s="8">
        <f>SUMIF('2012 President'!$A$2:$A$638,'Precinct Conversion'!$A71,'2012 President'!F$2:F$638)</f>
        <v>431</v>
      </c>
      <c r="D71" s="8">
        <f>SUMIF('2012 President'!$A$2:$A$638,'Precinct Conversion'!$A71,'2012 President'!G$2:G$638)</f>
        <v>178</v>
      </c>
      <c r="E71" s="8">
        <f>SUMIF('2012 President'!$A$2:$A$638,'Precinct Conversion'!$A71,'2012 President'!I$2:I$638)</f>
        <v>112</v>
      </c>
      <c r="F71" s="8">
        <f>SUMIF('2012 President'!$A$2:$A$638,'Precinct Conversion'!$A71,'2012 President'!J$2:J$638)</f>
        <v>55</v>
      </c>
      <c r="G71" s="8">
        <f t="shared" si="1"/>
        <v>0.41299303944315546</v>
      </c>
      <c r="H71">
        <f>SUMIF('2012 President'!$A$2:$A$638,'Precinct Conversion'!$A71,'2012 President'!M$2:M$638)</f>
        <v>0.6292134831460674</v>
      </c>
      <c r="I71">
        <f>SUMIF('2012 President'!$A$2:$A$638,'Precinct Conversion'!$A71,'2012 President'!N$2:N$638)</f>
        <v>0.3089887640449438</v>
      </c>
      <c r="J71">
        <f>SUMIF('2012 President'!$A$2:$A$638,'Precinct Conversion'!$A71,'2012 President'!R$2:R$638)</f>
        <v>2.6292134831460672</v>
      </c>
      <c r="K71">
        <f>SUMIF('2012 House'!$A$2:$A$638,'Precinct Conversion'!$A71,'2012 House'!J$2:J$638)</f>
        <v>0.13966480446927373</v>
      </c>
      <c r="L71">
        <f>SUMIF('2012 House'!$A$2:$A$638,'Precinct Conversion'!$A71,'2012 House'!K$2:K$638)</f>
        <v>0.83240223463687146</v>
      </c>
      <c r="M71">
        <f>SUMIF('2012 House'!$A$2:$A$638,'Precinct Conversion'!$A71,'2012 House'!L$2:L$638)</f>
        <v>0.83240223463687146</v>
      </c>
    </row>
    <row r="72" spans="1:13" x14ac:dyDescent="0.3">
      <c r="A72" t="s">
        <v>1412</v>
      </c>
      <c r="B72" s="8" t="s">
        <v>1361</v>
      </c>
      <c r="C72" s="8">
        <f>SUMIF('2012 President'!$A$2:$A$638,'Precinct Conversion'!$A72,'2012 President'!F$2:F$638)</f>
        <v>349</v>
      </c>
      <c r="D72" s="8">
        <f>SUMIF('2012 President'!$A$2:$A$638,'Precinct Conversion'!$A72,'2012 President'!G$2:G$638)</f>
        <v>121</v>
      </c>
      <c r="E72" s="8">
        <f>SUMIF('2012 President'!$A$2:$A$638,'Precinct Conversion'!$A72,'2012 President'!I$2:I$638)</f>
        <v>104</v>
      </c>
      <c r="F72" s="8">
        <f>SUMIF('2012 President'!$A$2:$A$638,'Precinct Conversion'!$A72,'2012 President'!J$2:J$638)</f>
        <v>14</v>
      </c>
      <c r="G72" s="8">
        <f t="shared" si="1"/>
        <v>0.34670487106017189</v>
      </c>
      <c r="H72">
        <f>SUMIF('2012 President'!$A$2:$A$638,'Precinct Conversion'!$A72,'2012 President'!M$2:M$638)</f>
        <v>0.85950413223140498</v>
      </c>
      <c r="I72">
        <f>SUMIF('2012 President'!$A$2:$A$638,'Precinct Conversion'!$A72,'2012 President'!N$2:N$638)</f>
        <v>0.11570247933884298</v>
      </c>
      <c r="J72">
        <f>SUMIF('2012 President'!$A$2:$A$638,'Precinct Conversion'!$A72,'2012 President'!R$2:R$638)</f>
        <v>2.8595041322314048</v>
      </c>
      <c r="K72">
        <f>SUMIF('2012 House'!$A$2:$A$638,'Precinct Conversion'!$A72,'2012 House'!J$2:J$638)</f>
        <v>0.27272727272727271</v>
      </c>
      <c r="L72">
        <f>SUMIF('2012 House'!$A$2:$A$638,'Precinct Conversion'!$A72,'2012 House'!K$2:K$638)</f>
        <v>0.69421487603305787</v>
      </c>
      <c r="M72">
        <f>SUMIF('2012 House'!$A$2:$A$638,'Precinct Conversion'!$A72,'2012 House'!L$2:L$638)</f>
        <v>0.69421487603305787</v>
      </c>
    </row>
    <row r="73" spans="1:13" x14ac:dyDescent="0.3">
      <c r="A73" t="s">
        <v>1531</v>
      </c>
      <c r="B73" s="8" t="s">
        <v>1486</v>
      </c>
      <c r="C73" s="8">
        <f>SUMIF('2012 President'!$A$2:$A$638,'Precinct Conversion'!$A73,'2012 President'!F$2:F$638)</f>
        <v>152</v>
      </c>
      <c r="D73" s="8">
        <f>SUMIF('2012 President'!$A$2:$A$638,'Precinct Conversion'!$A73,'2012 President'!G$2:G$638)</f>
        <v>65</v>
      </c>
      <c r="E73" s="8">
        <f>SUMIF('2012 President'!$A$2:$A$638,'Precinct Conversion'!$A73,'2012 President'!I$2:I$638)</f>
        <v>42</v>
      </c>
      <c r="F73" s="8">
        <f>SUMIF('2012 President'!$A$2:$A$638,'Precinct Conversion'!$A73,'2012 President'!J$2:J$638)</f>
        <v>18</v>
      </c>
      <c r="G73" s="8">
        <f t="shared" si="1"/>
        <v>0.42763157894736842</v>
      </c>
      <c r="H73">
        <f>SUMIF('2012 President'!$A$2:$A$638,'Precinct Conversion'!$A73,'2012 President'!M$2:M$638)</f>
        <v>0.64615384615384619</v>
      </c>
      <c r="I73">
        <f>SUMIF('2012 President'!$A$2:$A$638,'Precinct Conversion'!$A73,'2012 President'!N$2:N$638)</f>
        <v>0.27692307692307694</v>
      </c>
      <c r="J73">
        <f>SUMIF('2012 President'!$A$2:$A$638,'Precinct Conversion'!$A73,'2012 President'!R$2:R$638)</f>
        <v>2.6461538461538461</v>
      </c>
      <c r="K73">
        <f>SUMIF('2012 House'!$A$2:$A$638,'Precinct Conversion'!$A73,'2012 House'!J$2:J$638)</f>
        <v>0.19047619047619047</v>
      </c>
      <c r="L73">
        <f>SUMIF('2012 House'!$A$2:$A$638,'Precinct Conversion'!$A73,'2012 House'!K$2:K$638)</f>
        <v>0.79365079365079361</v>
      </c>
      <c r="M73">
        <f>SUMIF('2012 House'!$A$2:$A$638,'Precinct Conversion'!$A73,'2012 House'!L$2:L$638)</f>
        <v>0.79365079365079361</v>
      </c>
    </row>
    <row r="74" spans="1:13" x14ac:dyDescent="0.3">
      <c r="A74" t="s">
        <v>1233</v>
      </c>
      <c r="B74" s="8" t="s">
        <v>1144</v>
      </c>
      <c r="C74" s="8">
        <f>SUMIF('2012 President'!$A$2:$A$638,'Precinct Conversion'!$A74,'2012 President'!F$2:F$638)</f>
        <v>239</v>
      </c>
      <c r="D74" s="8">
        <f>SUMIF('2012 President'!$A$2:$A$638,'Precinct Conversion'!$A74,'2012 President'!G$2:G$638)</f>
        <v>97</v>
      </c>
      <c r="E74" s="8">
        <f>SUMIF('2012 President'!$A$2:$A$638,'Precinct Conversion'!$A74,'2012 President'!I$2:I$638)</f>
        <v>88</v>
      </c>
      <c r="F74" s="8">
        <f>SUMIF('2012 President'!$A$2:$A$638,'Precinct Conversion'!$A74,'2012 President'!J$2:J$638)</f>
        <v>5</v>
      </c>
      <c r="G74" s="8">
        <f t="shared" si="1"/>
        <v>0.40585774058577406</v>
      </c>
      <c r="H74">
        <f>SUMIF('2012 President'!$A$2:$A$638,'Precinct Conversion'!$A74,'2012 President'!M$2:M$638)</f>
        <v>0.90721649484536082</v>
      </c>
      <c r="I74">
        <f>SUMIF('2012 President'!$A$2:$A$638,'Precinct Conversion'!$A74,'2012 President'!N$2:N$638)</f>
        <v>5.1546391752577317E-2</v>
      </c>
      <c r="J74">
        <f>SUMIF('2012 President'!$A$2:$A$638,'Precinct Conversion'!$A74,'2012 President'!R$2:R$638)</f>
        <v>2.9072164948453607</v>
      </c>
      <c r="K74">
        <f>SUMIF('2012 House'!$A$2:$A$638,'Precinct Conversion'!$A74,'2012 House'!J$2:J$638)</f>
        <v>0.14432989690721648</v>
      </c>
      <c r="L74">
        <f>SUMIF('2012 House'!$A$2:$A$638,'Precinct Conversion'!$A74,'2012 House'!K$2:K$638)</f>
        <v>0.77319587628865982</v>
      </c>
      <c r="M74">
        <f>SUMIF('2012 House'!$A$2:$A$638,'Precinct Conversion'!$A74,'2012 House'!L$2:L$638)</f>
        <v>0.77319587628865982</v>
      </c>
    </row>
    <row r="75" spans="1:13" x14ac:dyDescent="0.3">
      <c r="A75" t="s">
        <v>1239</v>
      </c>
      <c r="B75" s="8" t="s">
        <v>1204</v>
      </c>
      <c r="C75" s="8">
        <f>SUMIF('2012 President'!$A$2:$A$638,'Precinct Conversion'!$A75,'2012 President'!F$2:F$638)</f>
        <v>250</v>
      </c>
      <c r="D75" s="8">
        <f>SUMIF('2012 President'!$A$2:$A$638,'Precinct Conversion'!$A75,'2012 President'!G$2:G$638)</f>
        <v>76</v>
      </c>
      <c r="E75" s="8">
        <f>SUMIF('2012 President'!$A$2:$A$638,'Precinct Conversion'!$A75,'2012 President'!I$2:I$638)</f>
        <v>68</v>
      </c>
      <c r="F75" s="8">
        <f>SUMIF('2012 President'!$A$2:$A$638,'Precinct Conversion'!$A75,'2012 President'!J$2:J$638)</f>
        <v>7</v>
      </c>
      <c r="G75" s="8">
        <f t="shared" si="1"/>
        <v>0.30399999999999999</v>
      </c>
      <c r="H75">
        <f>SUMIF('2012 President'!$A$2:$A$638,'Precinct Conversion'!$A75,'2012 President'!M$2:M$638)</f>
        <v>0.89473684210526316</v>
      </c>
      <c r="I75">
        <f>SUMIF('2012 President'!$A$2:$A$638,'Precinct Conversion'!$A75,'2012 President'!N$2:N$638)</f>
        <v>9.2105263157894732E-2</v>
      </c>
      <c r="J75">
        <f>SUMIF('2012 President'!$A$2:$A$638,'Precinct Conversion'!$A75,'2012 President'!R$2:R$638)</f>
        <v>2.8947368421052633</v>
      </c>
      <c r="K75">
        <f>SUMIF('2012 House'!$A$2:$A$638,'Precinct Conversion'!$A75,'2012 House'!J$2:J$638)</f>
        <v>0.11842105263157894</v>
      </c>
      <c r="L75">
        <f>SUMIF('2012 House'!$A$2:$A$638,'Precinct Conversion'!$A75,'2012 House'!K$2:K$638)</f>
        <v>0.88157894736842102</v>
      </c>
      <c r="M75">
        <f>SUMIF('2012 House'!$A$2:$A$638,'Precinct Conversion'!$A75,'2012 House'!L$2:L$638)</f>
        <v>0.88157894736842102</v>
      </c>
    </row>
    <row r="76" spans="1:13" x14ac:dyDescent="0.3">
      <c r="A76" t="s">
        <v>1241</v>
      </c>
      <c r="B76" s="8" t="s">
        <v>1206</v>
      </c>
      <c r="C76" s="8">
        <f>SUMIF('2012 President'!$A$2:$A$638,'Precinct Conversion'!$A76,'2012 President'!F$2:F$638)</f>
        <v>334</v>
      </c>
      <c r="D76" s="8">
        <f>SUMIF('2012 President'!$A$2:$A$638,'Precinct Conversion'!$A76,'2012 President'!G$2:G$638)</f>
        <v>123</v>
      </c>
      <c r="E76" s="8">
        <f>SUMIF('2012 President'!$A$2:$A$638,'Precinct Conversion'!$A76,'2012 President'!I$2:I$638)</f>
        <v>104</v>
      </c>
      <c r="F76" s="8">
        <f>SUMIF('2012 President'!$A$2:$A$638,'Precinct Conversion'!$A76,'2012 President'!J$2:J$638)</f>
        <v>11</v>
      </c>
      <c r="G76" s="8">
        <f t="shared" si="1"/>
        <v>0.36826347305389223</v>
      </c>
      <c r="H76">
        <f>SUMIF('2012 President'!$A$2:$A$638,'Precinct Conversion'!$A76,'2012 President'!M$2:M$638)</f>
        <v>0.84552845528455289</v>
      </c>
      <c r="I76">
        <f>SUMIF('2012 President'!$A$2:$A$638,'Precinct Conversion'!$A76,'2012 President'!N$2:N$638)</f>
        <v>8.943089430894309E-2</v>
      </c>
      <c r="J76">
        <f>SUMIF('2012 President'!$A$2:$A$638,'Precinct Conversion'!$A76,'2012 President'!R$2:R$638)</f>
        <v>2.845528455284553</v>
      </c>
      <c r="K76">
        <f>SUMIF('2012 House'!$A$2:$A$638,'Precinct Conversion'!$A76,'2012 House'!J$2:J$638)</f>
        <v>0.31707317073170732</v>
      </c>
      <c r="L76">
        <f>SUMIF('2012 House'!$A$2:$A$638,'Precinct Conversion'!$A76,'2012 House'!K$2:K$638)</f>
        <v>0.65853658536585369</v>
      </c>
      <c r="M76">
        <f>SUMIF('2012 House'!$A$2:$A$638,'Precinct Conversion'!$A76,'2012 House'!L$2:L$638)</f>
        <v>0.65853658536585369</v>
      </c>
    </row>
    <row r="77" spans="1:13" x14ac:dyDescent="0.3">
      <c r="A77" t="s">
        <v>1245</v>
      </c>
      <c r="B77" s="8" t="s">
        <v>1209</v>
      </c>
      <c r="C77" s="8">
        <f>SUMIF('2012 President'!$A$2:$A$638,'Precinct Conversion'!$A77,'2012 President'!F$2:F$638)</f>
        <v>199</v>
      </c>
      <c r="D77" s="8">
        <f>SUMIF('2012 President'!$A$2:$A$638,'Precinct Conversion'!$A77,'2012 President'!G$2:G$638)</f>
        <v>85</v>
      </c>
      <c r="E77" s="8">
        <f>SUMIF('2012 President'!$A$2:$A$638,'Precinct Conversion'!$A77,'2012 President'!I$2:I$638)</f>
        <v>64</v>
      </c>
      <c r="F77" s="8">
        <f>SUMIF('2012 President'!$A$2:$A$638,'Precinct Conversion'!$A77,'2012 President'!J$2:J$638)</f>
        <v>14</v>
      </c>
      <c r="G77" s="8">
        <f t="shared" si="1"/>
        <v>0.42713567839195982</v>
      </c>
      <c r="H77">
        <f>SUMIF('2012 President'!$A$2:$A$638,'Precinct Conversion'!$A77,'2012 President'!M$2:M$638)</f>
        <v>0.75294117647058822</v>
      </c>
      <c r="I77">
        <f>SUMIF('2012 President'!$A$2:$A$638,'Precinct Conversion'!$A77,'2012 President'!N$2:N$638)</f>
        <v>0.16470588235294117</v>
      </c>
      <c r="J77">
        <f>SUMIF('2012 President'!$A$2:$A$638,'Precinct Conversion'!$A77,'2012 President'!R$2:R$638)</f>
        <v>2.7529411764705882</v>
      </c>
      <c r="K77">
        <f>SUMIF('2012 House'!$A$2:$A$638,'Precinct Conversion'!$A77,'2012 House'!J$2:J$638)</f>
        <v>0.18823529411764706</v>
      </c>
      <c r="L77">
        <f>SUMIF('2012 House'!$A$2:$A$638,'Precinct Conversion'!$A77,'2012 House'!K$2:K$638)</f>
        <v>0.76470588235294112</v>
      </c>
      <c r="M77">
        <f>SUMIF('2012 House'!$A$2:$A$638,'Precinct Conversion'!$A77,'2012 House'!L$2:L$638)</f>
        <v>0.76470588235294112</v>
      </c>
    </row>
    <row r="78" spans="1:13" x14ac:dyDescent="0.3">
      <c r="A78" t="s">
        <v>1255</v>
      </c>
      <c r="B78" s="8" t="s">
        <v>1216</v>
      </c>
      <c r="C78" s="8">
        <f>SUMIF('2012 President'!$A$2:$A$638,'Precinct Conversion'!$A78,'2012 President'!F$2:F$638)</f>
        <v>208</v>
      </c>
      <c r="D78" s="8">
        <f>SUMIF('2012 President'!$A$2:$A$638,'Precinct Conversion'!$A78,'2012 President'!G$2:G$638)</f>
        <v>89</v>
      </c>
      <c r="E78" s="8">
        <f>SUMIF('2012 President'!$A$2:$A$638,'Precinct Conversion'!$A78,'2012 President'!I$2:I$638)</f>
        <v>76</v>
      </c>
      <c r="F78" s="8">
        <f>SUMIF('2012 President'!$A$2:$A$638,'Precinct Conversion'!$A78,'2012 President'!J$2:J$638)</f>
        <v>11</v>
      </c>
      <c r="G78" s="8">
        <f t="shared" si="1"/>
        <v>0.42788461538461536</v>
      </c>
      <c r="H78">
        <f>SUMIF('2012 President'!$A$2:$A$638,'Precinct Conversion'!$A78,'2012 President'!M$2:M$638)</f>
        <v>0.8539325842696629</v>
      </c>
      <c r="I78">
        <f>SUMIF('2012 President'!$A$2:$A$638,'Precinct Conversion'!$A78,'2012 President'!N$2:N$638)</f>
        <v>0.12359550561797752</v>
      </c>
      <c r="J78">
        <f>SUMIF('2012 President'!$A$2:$A$638,'Precinct Conversion'!$A78,'2012 President'!R$2:R$638)</f>
        <v>2.8539325842696628</v>
      </c>
      <c r="K78">
        <f>SUMIF('2012 House'!$A$2:$A$638,'Precinct Conversion'!$A78,'2012 House'!J$2:J$638)</f>
        <v>0.19101123595505617</v>
      </c>
      <c r="L78">
        <f>SUMIF('2012 House'!$A$2:$A$638,'Precinct Conversion'!$A78,'2012 House'!K$2:K$638)</f>
        <v>0.797752808988764</v>
      </c>
      <c r="M78">
        <f>SUMIF('2012 House'!$A$2:$A$638,'Precinct Conversion'!$A78,'2012 House'!L$2:L$638)</f>
        <v>0.797752808988764</v>
      </c>
    </row>
    <row r="79" spans="1:13" x14ac:dyDescent="0.3">
      <c r="A79" t="s">
        <v>1582</v>
      </c>
      <c r="B79" s="8" t="s">
        <v>1541</v>
      </c>
      <c r="C79" s="8">
        <f>SUMIF('2012 President'!$A$2:$A$638,'Precinct Conversion'!$A79,'2012 President'!F$2:F$638)</f>
        <v>83</v>
      </c>
      <c r="D79" s="8">
        <f>SUMIF('2012 President'!$A$2:$A$638,'Precinct Conversion'!$A79,'2012 President'!G$2:G$638)</f>
        <v>34</v>
      </c>
      <c r="E79" s="8">
        <f>SUMIF('2012 President'!$A$2:$A$638,'Precinct Conversion'!$A79,'2012 President'!I$2:I$638)</f>
        <v>29</v>
      </c>
      <c r="F79" s="8">
        <f>SUMIF('2012 President'!$A$2:$A$638,'Precinct Conversion'!$A79,'2012 President'!J$2:J$638)</f>
        <v>4</v>
      </c>
      <c r="G79" s="8">
        <f t="shared" si="1"/>
        <v>0.40963855421686746</v>
      </c>
      <c r="H79">
        <f>SUMIF('2012 President'!$A$2:$A$638,'Precinct Conversion'!$A79,'2012 President'!M$2:M$638)</f>
        <v>0.8529411764705882</v>
      </c>
      <c r="I79">
        <f>SUMIF('2012 President'!$A$2:$A$638,'Precinct Conversion'!$A79,'2012 President'!N$2:N$638)</f>
        <v>0.11764705882352941</v>
      </c>
      <c r="J79">
        <f>SUMIF('2012 President'!$A$2:$A$638,'Precinct Conversion'!$A79,'2012 President'!R$2:R$638)</f>
        <v>2.8529411764705883</v>
      </c>
      <c r="K79">
        <f>SUMIF('2012 House'!$A$2:$A$638,'Precinct Conversion'!$A79,'2012 House'!J$2:J$638)</f>
        <v>0.38235294117647056</v>
      </c>
      <c r="L79">
        <f>SUMIF('2012 House'!$A$2:$A$638,'Precinct Conversion'!$A79,'2012 House'!K$2:K$638)</f>
        <v>0.61764705882352944</v>
      </c>
      <c r="M79">
        <f>SUMIF('2012 House'!$A$2:$A$638,'Precinct Conversion'!$A79,'2012 House'!L$2:L$638)</f>
        <v>0.61764705882352944</v>
      </c>
    </row>
    <row r="80" spans="1:13" x14ac:dyDescent="0.3">
      <c r="A80" t="s">
        <v>1405</v>
      </c>
      <c r="B80" s="8" t="s">
        <v>1377</v>
      </c>
      <c r="C80" s="8">
        <f>SUMIF('2012 President'!$A$2:$A$638,'Precinct Conversion'!$A80,'2012 President'!F$2:F$638)</f>
        <v>542</v>
      </c>
      <c r="D80" s="8">
        <f>SUMIF('2012 President'!$A$2:$A$638,'Precinct Conversion'!$A80,'2012 President'!G$2:G$638)</f>
        <v>221</v>
      </c>
      <c r="E80" s="8">
        <f>SUMIF('2012 President'!$A$2:$A$638,'Precinct Conversion'!$A80,'2012 President'!I$2:I$638)</f>
        <v>183</v>
      </c>
      <c r="F80" s="8">
        <f>SUMIF('2012 President'!$A$2:$A$638,'Precinct Conversion'!$A80,'2012 President'!J$2:J$638)</f>
        <v>31</v>
      </c>
      <c r="G80" s="8">
        <f t="shared" si="1"/>
        <v>0.40774907749077488</v>
      </c>
      <c r="H80">
        <f>SUMIF('2012 President'!$A$2:$A$638,'Precinct Conversion'!$A80,'2012 President'!M$2:M$638)</f>
        <v>0.82805429864253388</v>
      </c>
      <c r="I80">
        <f>SUMIF('2012 President'!$A$2:$A$638,'Precinct Conversion'!$A80,'2012 President'!N$2:N$638)</f>
        <v>0.14027149321266968</v>
      </c>
      <c r="J80">
        <f>SUMIF('2012 President'!$A$2:$A$638,'Precinct Conversion'!$A80,'2012 President'!R$2:R$638)</f>
        <v>2.8280542986425337</v>
      </c>
      <c r="K80">
        <f>SUMIF('2012 House'!$A$2:$A$638,'Precinct Conversion'!$A80,'2012 House'!J$2:J$638)</f>
        <v>0.15</v>
      </c>
      <c r="L80">
        <f>SUMIF('2012 House'!$A$2:$A$638,'Precinct Conversion'!$A80,'2012 House'!K$2:K$638)</f>
        <v>0.82727272727272727</v>
      </c>
      <c r="M80">
        <f>SUMIF('2012 House'!$A$2:$A$638,'Precinct Conversion'!$A80,'2012 House'!L$2:L$638)</f>
        <v>0.82727272727272727</v>
      </c>
    </row>
    <row r="81" spans="1:13" x14ac:dyDescent="0.3">
      <c r="A81" t="s">
        <v>1411</v>
      </c>
      <c r="B81" s="8" t="s">
        <v>1380</v>
      </c>
      <c r="C81" s="8">
        <f>SUMIF('2012 President'!$A$2:$A$638,'Precinct Conversion'!$A81,'2012 President'!F$2:F$638)</f>
        <v>232</v>
      </c>
      <c r="D81" s="8">
        <f>SUMIF('2012 President'!$A$2:$A$638,'Precinct Conversion'!$A81,'2012 President'!G$2:G$638)</f>
        <v>122</v>
      </c>
      <c r="E81" s="8">
        <f>SUMIF('2012 President'!$A$2:$A$638,'Precinct Conversion'!$A81,'2012 President'!I$2:I$638)</f>
        <v>105</v>
      </c>
      <c r="F81" s="8">
        <f>SUMIF('2012 President'!$A$2:$A$638,'Precinct Conversion'!$A81,'2012 President'!J$2:J$638)</f>
        <v>15</v>
      </c>
      <c r="G81" s="8">
        <f t="shared" si="1"/>
        <v>0.52586206896551724</v>
      </c>
      <c r="H81">
        <f>SUMIF('2012 President'!$A$2:$A$638,'Precinct Conversion'!$A81,'2012 President'!M$2:M$638)</f>
        <v>0.86065573770491799</v>
      </c>
      <c r="I81">
        <f>SUMIF('2012 President'!$A$2:$A$638,'Precinct Conversion'!$A81,'2012 President'!N$2:N$638)</f>
        <v>0.12295081967213115</v>
      </c>
      <c r="J81">
        <f>SUMIF('2012 President'!$A$2:$A$638,'Precinct Conversion'!$A81,'2012 President'!R$2:R$638)</f>
        <v>2.860655737704918</v>
      </c>
      <c r="K81">
        <f>SUMIF('2012 House'!$A$2:$A$638,'Precinct Conversion'!$A81,'2012 House'!J$2:J$638)</f>
        <v>0.18852459016393441</v>
      </c>
      <c r="L81">
        <f>SUMIF('2012 House'!$A$2:$A$638,'Precinct Conversion'!$A81,'2012 House'!K$2:K$638)</f>
        <v>0.78688524590163933</v>
      </c>
      <c r="M81">
        <f>SUMIF('2012 House'!$A$2:$A$638,'Precinct Conversion'!$A81,'2012 House'!L$2:L$638)</f>
        <v>0.78688524590163933</v>
      </c>
    </row>
    <row r="82" spans="1:13" x14ac:dyDescent="0.3">
      <c r="A82" t="s">
        <v>1256</v>
      </c>
      <c r="B82" s="8" t="s">
        <v>1168</v>
      </c>
      <c r="C82" s="8">
        <f>SUMIF('2012 President'!$A$2:$A$638,'Precinct Conversion'!$A82,'2012 President'!F$2:F$638)</f>
        <v>137</v>
      </c>
      <c r="D82" s="8">
        <f>SUMIF('2012 President'!$A$2:$A$638,'Precinct Conversion'!$A82,'2012 President'!G$2:G$638)</f>
        <v>68</v>
      </c>
      <c r="E82" s="8">
        <f>SUMIF('2012 President'!$A$2:$A$638,'Precinct Conversion'!$A82,'2012 President'!I$2:I$638)</f>
        <v>52</v>
      </c>
      <c r="F82" s="8">
        <f>SUMIF('2012 President'!$A$2:$A$638,'Precinct Conversion'!$A82,'2012 President'!J$2:J$638)</f>
        <v>12</v>
      </c>
      <c r="G82" s="8">
        <f t="shared" si="1"/>
        <v>0.49635036496350365</v>
      </c>
      <c r="H82">
        <f>SUMIF('2012 President'!$A$2:$A$638,'Precinct Conversion'!$A82,'2012 President'!M$2:M$638)</f>
        <v>0.76470588235294112</v>
      </c>
      <c r="I82">
        <f>SUMIF('2012 President'!$A$2:$A$638,'Precinct Conversion'!$A82,'2012 President'!N$2:N$638)</f>
        <v>0.17647058823529413</v>
      </c>
      <c r="J82">
        <f>SUMIF('2012 President'!$A$2:$A$638,'Precinct Conversion'!$A82,'2012 President'!R$2:R$638)</f>
        <v>2.7647058823529411</v>
      </c>
      <c r="K82">
        <f>SUMIF('2012 House'!$A$2:$A$638,'Precinct Conversion'!$A82,'2012 House'!J$2:J$638)</f>
        <v>0.17391304347826086</v>
      </c>
      <c r="L82">
        <f>SUMIF('2012 House'!$A$2:$A$638,'Precinct Conversion'!$A82,'2012 House'!K$2:K$638)</f>
        <v>0.75362318840579712</v>
      </c>
      <c r="M82">
        <f>SUMIF('2012 House'!$A$2:$A$638,'Precinct Conversion'!$A82,'2012 House'!L$2:L$638)</f>
        <v>0.75362318840579712</v>
      </c>
    </row>
    <row r="83" spans="1:13" x14ac:dyDescent="0.3">
      <c r="A83" t="s">
        <v>1264</v>
      </c>
      <c r="B83" s="8" t="s">
        <v>1177</v>
      </c>
      <c r="C83" s="8">
        <f>SUMIF('2012 President'!$A$2:$A$638,'Precinct Conversion'!$A83,'2012 President'!F$2:F$638)</f>
        <v>333</v>
      </c>
      <c r="D83" s="8">
        <f>SUMIF('2012 President'!$A$2:$A$638,'Precinct Conversion'!$A83,'2012 President'!G$2:G$638)</f>
        <v>159</v>
      </c>
      <c r="E83" s="8">
        <f>SUMIF('2012 President'!$A$2:$A$638,'Precinct Conversion'!$A83,'2012 President'!I$2:I$638)</f>
        <v>138</v>
      </c>
      <c r="F83" s="8">
        <f>SUMIF('2012 President'!$A$2:$A$638,'Precinct Conversion'!$A83,'2012 President'!J$2:J$638)</f>
        <v>18</v>
      </c>
      <c r="G83" s="8">
        <f t="shared" si="1"/>
        <v>0.47747747747747749</v>
      </c>
      <c r="H83">
        <f>SUMIF('2012 President'!$A$2:$A$638,'Precinct Conversion'!$A83,'2012 President'!M$2:M$638)</f>
        <v>0.86792452830188682</v>
      </c>
      <c r="I83">
        <f>SUMIF('2012 President'!$A$2:$A$638,'Precinct Conversion'!$A83,'2012 President'!N$2:N$638)</f>
        <v>0.11320754716981132</v>
      </c>
      <c r="J83">
        <f>SUMIF('2012 President'!$A$2:$A$638,'Precinct Conversion'!$A83,'2012 President'!R$2:R$638)</f>
        <v>2.867924528301887</v>
      </c>
      <c r="K83">
        <f>SUMIF('2012 House'!$A$2:$A$638,'Precinct Conversion'!$A83,'2012 House'!J$2:J$638)</f>
        <v>0.25316455696202533</v>
      </c>
      <c r="L83">
        <f>SUMIF('2012 House'!$A$2:$A$638,'Precinct Conversion'!$A83,'2012 House'!K$2:K$638)</f>
        <v>0.70886075949367089</v>
      </c>
      <c r="M83">
        <f>SUMIF('2012 House'!$A$2:$A$638,'Precinct Conversion'!$A83,'2012 House'!L$2:L$638)</f>
        <v>0.70886075949367089</v>
      </c>
    </row>
    <row r="84" spans="1:13" x14ac:dyDescent="0.3">
      <c r="A84" t="s">
        <v>1267</v>
      </c>
      <c r="B84" s="8" t="s">
        <v>1222</v>
      </c>
      <c r="C84" s="8">
        <f>SUMIF('2012 President'!$A$2:$A$638,'Precinct Conversion'!$A84,'2012 President'!F$2:F$638)</f>
        <v>201</v>
      </c>
      <c r="D84" s="8">
        <f>SUMIF('2012 President'!$A$2:$A$638,'Precinct Conversion'!$A84,'2012 President'!G$2:G$638)</f>
        <v>82</v>
      </c>
      <c r="E84" s="8">
        <f>SUMIF('2012 President'!$A$2:$A$638,'Precinct Conversion'!$A84,'2012 President'!I$2:I$638)</f>
        <v>68</v>
      </c>
      <c r="F84" s="8">
        <f>SUMIF('2012 President'!$A$2:$A$638,'Precinct Conversion'!$A84,'2012 President'!J$2:J$638)</f>
        <v>8</v>
      </c>
      <c r="G84" s="8">
        <f t="shared" si="1"/>
        <v>0.4079601990049751</v>
      </c>
      <c r="H84">
        <f>SUMIF('2012 President'!$A$2:$A$638,'Precinct Conversion'!$A84,'2012 President'!M$2:M$638)</f>
        <v>0.82926829268292679</v>
      </c>
      <c r="I84">
        <f>SUMIF('2012 President'!$A$2:$A$638,'Precinct Conversion'!$A84,'2012 President'!N$2:N$638)</f>
        <v>9.7560975609756101E-2</v>
      </c>
      <c r="J84">
        <f>SUMIF('2012 President'!$A$2:$A$638,'Precinct Conversion'!$A84,'2012 President'!R$2:R$638)</f>
        <v>2.8292682926829267</v>
      </c>
      <c r="K84">
        <f>SUMIF('2012 House'!$A$2:$A$638,'Precinct Conversion'!$A84,'2012 House'!J$2:J$638)</f>
        <v>0.32098765432098764</v>
      </c>
      <c r="L84">
        <f>SUMIF('2012 House'!$A$2:$A$638,'Precinct Conversion'!$A84,'2012 House'!K$2:K$638)</f>
        <v>0.64197530864197527</v>
      </c>
      <c r="M84">
        <f>SUMIF('2012 House'!$A$2:$A$638,'Precinct Conversion'!$A84,'2012 House'!L$2:L$638)</f>
        <v>0.64197530864197527</v>
      </c>
    </row>
    <row r="85" spans="1:13" x14ac:dyDescent="0.3">
      <c r="A85" t="s">
        <v>1402</v>
      </c>
      <c r="B85" s="8" t="s">
        <v>1374</v>
      </c>
      <c r="C85" s="8">
        <f>SUMIF('2012 President'!$A$2:$A$638,'Precinct Conversion'!$A85,'2012 President'!F$2:F$638)</f>
        <v>296</v>
      </c>
      <c r="D85" s="8">
        <f>SUMIF('2012 President'!$A$2:$A$638,'Precinct Conversion'!$A85,'2012 President'!G$2:G$638)</f>
        <v>139</v>
      </c>
      <c r="E85" s="8">
        <f>SUMIF('2012 President'!$A$2:$A$638,'Precinct Conversion'!$A85,'2012 President'!I$2:I$638)</f>
        <v>111</v>
      </c>
      <c r="F85" s="8">
        <f>SUMIF('2012 President'!$A$2:$A$638,'Precinct Conversion'!$A85,'2012 President'!J$2:J$638)</f>
        <v>27</v>
      </c>
      <c r="G85" s="8">
        <f t="shared" si="1"/>
        <v>0.46959459459459457</v>
      </c>
      <c r="H85">
        <f>SUMIF('2012 President'!$A$2:$A$638,'Precinct Conversion'!$A85,'2012 President'!M$2:M$638)</f>
        <v>0.79856115107913672</v>
      </c>
      <c r="I85">
        <f>SUMIF('2012 President'!$A$2:$A$638,'Precinct Conversion'!$A85,'2012 President'!N$2:N$638)</f>
        <v>0.19424460431654678</v>
      </c>
      <c r="J85">
        <f>SUMIF('2012 President'!$A$2:$A$638,'Precinct Conversion'!$A85,'2012 President'!R$2:R$638)</f>
        <v>2.7985611510791366</v>
      </c>
      <c r="K85">
        <f>SUMIF('2012 House'!$A$2:$A$638,'Precinct Conversion'!$A85,'2012 House'!J$2:J$638)</f>
        <v>0.12857142857142856</v>
      </c>
      <c r="L85">
        <f>SUMIF('2012 House'!$A$2:$A$638,'Precinct Conversion'!$A85,'2012 House'!K$2:K$638)</f>
        <v>0.85</v>
      </c>
      <c r="M85">
        <f>SUMIF('2012 House'!$A$2:$A$638,'Precinct Conversion'!$A85,'2012 House'!L$2:L$638)</f>
        <v>0.85</v>
      </c>
    </row>
    <row r="86" spans="1:13" x14ac:dyDescent="0.3">
      <c r="A86" t="s">
        <v>1409</v>
      </c>
      <c r="B86" s="8" t="s">
        <v>1379</v>
      </c>
      <c r="C86" s="8">
        <f>SUMIF('2012 President'!$A$2:$A$638,'Precinct Conversion'!$A86,'2012 President'!F$2:F$638)</f>
        <v>95</v>
      </c>
      <c r="D86" s="8">
        <f>SUMIF('2012 President'!$A$2:$A$638,'Precinct Conversion'!$A86,'2012 President'!G$2:G$638)</f>
        <v>52</v>
      </c>
      <c r="E86" s="8">
        <f>SUMIF('2012 President'!$A$2:$A$638,'Precinct Conversion'!$A86,'2012 President'!I$2:I$638)</f>
        <v>45</v>
      </c>
      <c r="F86" s="8">
        <f>SUMIF('2012 President'!$A$2:$A$638,'Precinct Conversion'!$A86,'2012 President'!J$2:J$638)</f>
        <v>4</v>
      </c>
      <c r="G86" s="8">
        <f t="shared" si="1"/>
        <v>0.54736842105263162</v>
      </c>
      <c r="H86">
        <f>SUMIF('2012 President'!$A$2:$A$638,'Precinct Conversion'!$A86,'2012 President'!M$2:M$638)</f>
        <v>0.86538461538461542</v>
      </c>
      <c r="I86">
        <f>SUMIF('2012 President'!$A$2:$A$638,'Precinct Conversion'!$A86,'2012 President'!N$2:N$638)</f>
        <v>7.6923076923076927E-2</v>
      </c>
      <c r="J86">
        <f>SUMIF('2012 President'!$A$2:$A$638,'Precinct Conversion'!$A86,'2012 President'!R$2:R$638)</f>
        <v>2.8653846153846154</v>
      </c>
      <c r="K86">
        <f>SUMIF('2012 House'!$A$2:$A$638,'Precinct Conversion'!$A86,'2012 House'!J$2:J$638)</f>
        <v>0.15094339622641509</v>
      </c>
      <c r="L86">
        <f>SUMIF('2012 House'!$A$2:$A$638,'Precinct Conversion'!$A86,'2012 House'!K$2:K$638)</f>
        <v>0.84905660377358494</v>
      </c>
      <c r="M86">
        <f>SUMIF('2012 House'!$A$2:$A$638,'Precinct Conversion'!$A86,'2012 House'!L$2:L$638)</f>
        <v>0.84905660377358494</v>
      </c>
    </row>
    <row r="87" spans="1:13" x14ac:dyDescent="0.3">
      <c r="A87" t="s">
        <v>1521</v>
      </c>
      <c r="B87" s="8" t="s">
        <v>1447</v>
      </c>
      <c r="C87" s="8">
        <f>SUMIF('2012 President'!$A$2:$A$638,'Precinct Conversion'!$A87,'2012 President'!F$2:F$638)</f>
        <v>1037</v>
      </c>
      <c r="D87" s="8">
        <f>SUMIF('2012 President'!$A$2:$A$638,'Precinct Conversion'!$A87,'2012 President'!G$2:G$638)</f>
        <v>459</v>
      </c>
      <c r="E87" s="8">
        <f>SUMIF('2012 President'!$A$2:$A$638,'Precinct Conversion'!$A87,'2012 President'!I$2:I$638)</f>
        <v>257</v>
      </c>
      <c r="F87" s="8">
        <f>SUMIF('2012 President'!$A$2:$A$638,'Precinct Conversion'!$A87,'2012 President'!J$2:J$638)</f>
        <v>181</v>
      </c>
      <c r="G87" s="8">
        <f t="shared" si="1"/>
        <v>0.44262295081967212</v>
      </c>
      <c r="H87">
        <f>SUMIF('2012 President'!$A$2:$A$638,'Precinct Conversion'!$A87,'2012 President'!M$2:M$638)</f>
        <v>0.55991285403050106</v>
      </c>
      <c r="I87">
        <f>SUMIF('2012 President'!$A$2:$A$638,'Precinct Conversion'!$A87,'2012 President'!N$2:N$638)</f>
        <v>0.39433551198257083</v>
      </c>
      <c r="J87">
        <f>SUMIF('2012 President'!$A$2:$A$638,'Precinct Conversion'!$A87,'2012 President'!R$2:R$638)</f>
        <v>2.5599128540305012</v>
      </c>
      <c r="K87">
        <f>SUMIF('2012 House'!$A$2:$A$638,'Precinct Conversion'!$A87,'2012 House'!J$2:J$638)</f>
        <v>0.270509977827051</v>
      </c>
      <c r="L87">
        <f>SUMIF('2012 House'!$A$2:$A$638,'Precinct Conversion'!$A87,'2012 House'!K$2:K$638)</f>
        <v>0.67627494456762749</v>
      </c>
      <c r="M87">
        <f>SUMIF('2012 House'!$A$2:$A$638,'Precinct Conversion'!$A87,'2012 House'!L$2:L$638)</f>
        <v>0.67627494456762749</v>
      </c>
    </row>
    <row r="88" spans="1:13" x14ac:dyDescent="0.3">
      <c r="A88" t="s">
        <v>1522</v>
      </c>
      <c r="B88" s="8" t="s">
        <v>1448</v>
      </c>
      <c r="C88" s="8">
        <f>SUMIF('2012 President'!$A$2:$A$638,'Precinct Conversion'!$A88,'2012 President'!F$2:F$638)</f>
        <v>1449</v>
      </c>
      <c r="D88" s="8">
        <f>SUMIF('2012 President'!$A$2:$A$638,'Precinct Conversion'!$A88,'2012 President'!G$2:G$638)</f>
        <v>623</v>
      </c>
      <c r="E88" s="8">
        <f>SUMIF('2012 President'!$A$2:$A$638,'Precinct Conversion'!$A88,'2012 President'!I$2:I$638)</f>
        <v>364</v>
      </c>
      <c r="F88" s="8">
        <f>SUMIF('2012 President'!$A$2:$A$638,'Precinct Conversion'!$A88,'2012 President'!J$2:J$638)</f>
        <v>221</v>
      </c>
      <c r="G88" s="8">
        <f t="shared" si="1"/>
        <v>0.42995169082125606</v>
      </c>
      <c r="H88">
        <f>SUMIF('2012 President'!$A$2:$A$638,'Precinct Conversion'!$A88,'2012 President'!M$2:M$638)</f>
        <v>0.5842696629213483</v>
      </c>
      <c r="I88">
        <f>SUMIF('2012 President'!$A$2:$A$638,'Precinct Conversion'!$A88,'2012 President'!N$2:N$638)</f>
        <v>0.3547351524879615</v>
      </c>
      <c r="J88">
        <f>SUMIF('2012 President'!$A$2:$A$638,'Precinct Conversion'!$A88,'2012 President'!R$2:R$638)</f>
        <v>2.5842696629213484</v>
      </c>
      <c r="K88">
        <f>SUMIF('2012 House'!$A$2:$A$638,'Precinct Conversion'!$A88,'2012 House'!J$2:J$638)</f>
        <v>0.28664495114006516</v>
      </c>
      <c r="L88">
        <f>SUMIF('2012 House'!$A$2:$A$638,'Precinct Conversion'!$A88,'2012 House'!K$2:K$638)</f>
        <v>0.6824104234527687</v>
      </c>
      <c r="M88">
        <f>SUMIF('2012 House'!$A$2:$A$638,'Precinct Conversion'!$A88,'2012 House'!L$2:L$638)</f>
        <v>0.6824104234527687</v>
      </c>
    </row>
    <row r="89" spans="1:13" x14ac:dyDescent="0.3">
      <c r="A89" t="s">
        <v>1525</v>
      </c>
      <c r="B89" s="8" t="s">
        <v>1483</v>
      </c>
      <c r="C89" s="8">
        <f>SUMIF('2012 President'!$A$2:$A$638,'Precinct Conversion'!$A89,'2012 President'!F$2:F$638)</f>
        <v>340</v>
      </c>
      <c r="D89" s="8">
        <f>SUMIF('2012 President'!$A$2:$A$638,'Precinct Conversion'!$A89,'2012 President'!G$2:G$638)</f>
        <v>194</v>
      </c>
      <c r="E89" s="8">
        <f>SUMIF('2012 President'!$A$2:$A$638,'Precinct Conversion'!$A89,'2012 President'!I$2:I$638)</f>
        <v>154</v>
      </c>
      <c r="F89" s="8">
        <f>SUMIF('2012 President'!$A$2:$A$638,'Precinct Conversion'!$A89,'2012 President'!J$2:J$638)</f>
        <v>36</v>
      </c>
      <c r="G89" s="8">
        <f t="shared" si="1"/>
        <v>0.57058823529411762</v>
      </c>
      <c r="H89">
        <f>SUMIF('2012 President'!$A$2:$A$638,'Precinct Conversion'!$A89,'2012 President'!M$2:M$638)</f>
        <v>0.79381443298969068</v>
      </c>
      <c r="I89">
        <f>SUMIF('2012 President'!$A$2:$A$638,'Precinct Conversion'!$A89,'2012 President'!N$2:N$638)</f>
        <v>0.18556701030927836</v>
      </c>
      <c r="J89">
        <f>SUMIF('2012 President'!$A$2:$A$638,'Precinct Conversion'!$A89,'2012 President'!R$2:R$638)</f>
        <v>2.7938144329896906</v>
      </c>
      <c r="K89">
        <f>SUMIF('2012 House'!$A$2:$A$638,'Precinct Conversion'!$A89,'2012 House'!J$2:J$638)</f>
        <v>0.17616580310880828</v>
      </c>
      <c r="L89">
        <f>SUMIF('2012 House'!$A$2:$A$638,'Precinct Conversion'!$A89,'2012 House'!K$2:K$638)</f>
        <v>0.82383419689119175</v>
      </c>
      <c r="M89">
        <f>SUMIF('2012 House'!$A$2:$A$638,'Precinct Conversion'!$A89,'2012 House'!L$2:L$638)</f>
        <v>0.82383419689119175</v>
      </c>
    </row>
    <row r="90" spans="1:13" x14ac:dyDescent="0.3">
      <c r="A90" t="s">
        <v>1227</v>
      </c>
      <c r="B90" s="8" t="s">
        <v>1195</v>
      </c>
      <c r="C90" s="8">
        <f>SUMIF('2012 President'!$A$2:$A$638,'Precinct Conversion'!$A90,'2012 President'!F$2:F$638)</f>
        <v>314</v>
      </c>
      <c r="D90" s="8">
        <f>SUMIF('2012 President'!$A$2:$A$638,'Precinct Conversion'!$A90,'2012 President'!G$2:G$638)</f>
        <v>112</v>
      </c>
      <c r="E90" s="8">
        <f>SUMIF('2012 President'!$A$2:$A$638,'Precinct Conversion'!$A90,'2012 President'!I$2:I$638)</f>
        <v>87</v>
      </c>
      <c r="F90" s="8">
        <f>SUMIF('2012 President'!$A$2:$A$638,'Precinct Conversion'!$A90,'2012 President'!J$2:J$638)</f>
        <v>22</v>
      </c>
      <c r="G90" s="8">
        <f t="shared" si="1"/>
        <v>0.35668789808917195</v>
      </c>
      <c r="H90">
        <f>SUMIF('2012 President'!$A$2:$A$638,'Precinct Conversion'!$A90,'2012 President'!M$2:M$638)</f>
        <v>0.7767857142857143</v>
      </c>
      <c r="I90">
        <f>SUMIF('2012 President'!$A$2:$A$638,'Precinct Conversion'!$A90,'2012 President'!N$2:N$638)</f>
        <v>0.19642857142857142</v>
      </c>
      <c r="J90">
        <f>SUMIF('2012 President'!$A$2:$A$638,'Precinct Conversion'!$A90,'2012 President'!R$2:R$638)</f>
        <v>2.7767857142857144</v>
      </c>
      <c r="K90">
        <f>SUMIF('2012 House'!$A$2:$A$638,'Precinct Conversion'!$A90,'2012 House'!J$2:J$638)</f>
        <v>0.25892857142857145</v>
      </c>
      <c r="L90">
        <f>SUMIF('2012 House'!$A$2:$A$638,'Precinct Conversion'!$A90,'2012 House'!K$2:K$638)</f>
        <v>0.7053571428571429</v>
      </c>
      <c r="M90">
        <f>SUMIF('2012 House'!$A$2:$A$638,'Precinct Conversion'!$A90,'2012 House'!L$2:L$638)</f>
        <v>0.7053571428571429</v>
      </c>
    </row>
    <row r="91" spans="1:13" x14ac:dyDescent="0.3">
      <c r="A91" t="s">
        <v>1232</v>
      </c>
      <c r="B91" s="8" t="s">
        <v>1200</v>
      </c>
      <c r="C91" s="8">
        <f>SUMIF('2012 President'!$A$2:$A$638,'Precinct Conversion'!$A91,'2012 President'!F$2:F$638)</f>
        <v>133</v>
      </c>
      <c r="D91" s="8">
        <f>SUMIF('2012 President'!$A$2:$A$638,'Precinct Conversion'!$A91,'2012 President'!G$2:G$638)</f>
        <v>51</v>
      </c>
      <c r="E91" s="8">
        <f>SUMIF('2012 President'!$A$2:$A$638,'Precinct Conversion'!$A91,'2012 President'!I$2:I$638)</f>
        <v>37</v>
      </c>
      <c r="F91" s="8">
        <f>SUMIF('2012 President'!$A$2:$A$638,'Precinct Conversion'!$A91,'2012 President'!J$2:J$638)</f>
        <v>9</v>
      </c>
      <c r="G91" s="8">
        <f t="shared" si="1"/>
        <v>0.38345864661654133</v>
      </c>
      <c r="H91">
        <f>SUMIF('2012 President'!$A$2:$A$638,'Precinct Conversion'!$A91,'2012 President'!M$2:M$638)</f>
        <v>0.72549019607843135</v>
      </c>
      <c r="I91">
        <f>SUMIF('2012 President'!$A$2:$A$638,'Precinct Conversion'!$A91,'2012 President'!N$2:N$638)</f>
        <v>0.17647058823529413</v>
      </c>
      <c r="J91">
        <f>SUMIF('2012 President'!$A$2:$A$638,'Precinct Conversion'!$A91,'2012 President'!R$2:R$638)</f>
        <v>2.7254901960784315</v>
      </c>
      <c r="K91">
        <f>SUMIF('2012 House'!$A$2:$A$638,'Precinct Conversion'!$A91,'2012 House'!J$2:J$638)</f>
        <v>0.37254901960784315</v>
      </c>
      <c r="L91">
        <f>SUMIF('2012 House'!$A$2:$A$638,'Precinct Conversion'!$A91,'2012 House'!K$2:K$638)</f>
        <v>0.62745098039215685</v>
      </c>
      <c r="M91">
        <f>SUMIF('2012 House'!$A$2:$A$638,'Precinct Conversion'!$A91,'2012 House'!L$2:L$638)</f>
        <v>0.62745098039215685</v>
      </c>
    </row>
    <row r="92" spans="1:13" x14ac:dyDescent="0.3">
      <c r="A92" t="s">
        <v>1244</v>
      </c>
      <c r="B92" s="8" t="s">
        <v>1208</v>
      </c>
      <c r="C92" s="8">
        <f>SUMIF('2012 President'!$A$2:$A$638,'Precinct Conversion'!$A92,'2012 President'!F$2:F$638)</f>
        <v>356</v>
      </c>
      <c r="D92" s="8">
        <f>SUMIF('2012 President'!$A$2:$A$638,'Precinct Conversion'!$A92,'2012 President'!G$2:G$638)</f>
        <v>145</v>
      </c>
      <c r="E92" s="8">
        <f>SUMIF('2012 President'!$A$2:$A$638,'Precinct Conversion'!$A92,'2012 President'!I$2:I$638)</f>
        <v>122</v>
      </c>
      <c r="F92" s="8">
        <f>SUMIF('2012 President'!$A$2:$A$638,'Precinct Conversion'!$A92,'2012 President'!J$2:J$638)</f>
        <v>16</v>
      </c>
      <c r="G92" s="8">
        <f t="shared" si="1"/>
        <v>0.40730337078651685</v>
      </c>
      <c r="H92">
        <f>SUMIF('2012 President'!$A$2:$A$638,'Precinct Conversion'!$A92,'2012 President'!M$2:M$638)</f>
        <v>0.8413793103448276</v>
      </c>
      <c r="I92">
        <f>SUMIF('2012 President'!$A$2:$A$638,'Precinct Conversion'!$A92,'2012 President'!N$2:N$638)</f>
        <v>0.1103448275862069</v>
      </c>
      <c r="J92">
        <f>SUMIF('2012 President'!$A$2:$A$638,'Precinct Conversion'!$A92,'2012 President'!R$2:R$638)</f>
        <v>2.8413793103448275</v>
      </c>
      <c r="K92">
        <f>SUMIF('2012 House'!$A$2:$A$638,'Precinct Conversion'!$A92,'2012 House'!J$2:J$638)</f>
        <v>0.24475524475524477</v>
      </c>
      <c r="L92">
        <f>SUMIF('2012 House'!$A$2:$A$638,'Precinct Conversion'!$A92,'2012 House'!K$2:K$638)</f>
        <v>0.72727272727272729</v>
      </c>
      <c r="M92">
        <f>SUMIF('2012 House'!$A$2:$A$638,'Precinct Conversion'!$A92,'2012 House'!L$2:L$638)</f>
        <v>0.72727272727272729</v>
      </c>
    </row>
    <row r="93" spans="1:13" x14ac:dyDescent="0.3">
      <c r="A93" t="s">
        <v>1252</v>
      </c>
      <c r="B93" s="8" t="s">
        <v>1213</v>
      </c>
      <c r="C93" s="8">
        <f>SUMIF('2012 President'!$A$2:$A$638,'Precinct Conversion'!$A93,'2012 President'!F$2:F$638)</f>
        <v>223</v>
      </c>
      <c r="D93" s="8">
        <f>SUMIF('2012 President'!$A$2:$A$638,'Precinct Conversion'!$A93,'2012 President'!G$2:G$638)</f>
        <v>78</v>
      </c>
      <c r="E93" s="8">
        <f>SUMIF('2012 President'!$A$2:$A$638,'Precinct Conversion'!$A93,'2012 President'!I$2:I$638)</f>
        <v>56</v>
      </c>
      <c r="F93" s="8">
        <f>SUMIF('2012 President'!$A$2:$A$638,'Precinct Conversion'!$A93,'2012 President'!J$2:J$638)</f>
        <v>19</v>
      </c>
      <c r="G93" s="8">
        <f t="shared" si="1"/>
        <v>0.34977578475336324</v>
      </c>
      <c r="H93">
        <f>SUMIF('2012 President'!$A$2:$A$638,'Precinct Conversion'!$A93,'2012 President'!M$2:M$638)</f>
        <v>0.71794871794871795</v>
      </c>
      <c r="I93">
        <f>SUMIF('2012 President'!$A$2:$A$638,'Precinct Conversion'!$A93,'2012 President'!N$2:N$638)</f>
        <v>0.24358974358974358</v>
      </c>
      <c r="J93">
        <f>SUMIF('2012 President'!$A$2:$A$638,'Precinct Conversion'!$A93,'2012 President'!R$2:R$638)</f>
        <v>2.7179487179487181</v>
      </c>
      <c r="K93">
        <f>SUMIF('2012 House'!$A$2:$A$638,'Precinct Conversion'!$A93,'2012 House'!J$2:J$638)</f>
        <v>6.4102564102564097E-2</v>
      </c>
      <c r="L93">
        <f>SUMIF('2012 House'!$A$2:$A$638,'Precinct Conversion'!$A93,'2012 House'!K$2:K$638)</f>
        <v>0.92307692307692313</v>
      </c>
      <c r="M93">
        <f>SUMIF('2012 House'!$A$2:$A$638,'Precinct Conversion'!$A93,'2012 House'!L$2:L$638)</f>
        <v>0.92307692307692313</v>
      </c>
    </row>
    <row r="94" spans="1:13" x14ac:dyDescent="0.3">
      <c r="A94" t="s">
        <v>1260</v>
      </c>
      <c r="B94" s="8" t="s">
        <v>1172</v>
      </c>
      <c r="C94" s="8">
        <f>SUMIF('2012 President'!$A$2:$A$638,'Precinct Conversion'!$A94,'2012 President'!F$2:F$638)</f>
        <v>168</v>
      </c>
      <c r="D94" s="8">
        <f>SUMIF('2012 President'!$A$2:$A$638,'Precinct Conversion'!$A94,'2012 President'!G$2:G$638)</f>
        <v>83</v>
      </c>
      <c r="E94" s="8">
        <f>SUMIF('2012 President'!$A$2:$A$638,'Precinct Conversion'!$A94,'2012 President'!I$2:I$638)</f>
        <v>59</v>
      </c>
      <c r="F94" s="8">
        <f>SUMIF('2012 President'!$A$2:$A$638,'Precinct Conversion'!$A94,'2012 President'!J$2:J$638)</f>
        <v>15</v>
      </c>
      <c r="G94" s="8">
        <f t="shared" si="1"/>
        <v>0.49404761904761907</v>
      </c>
      <c r="H94">
        <f>SUMIF('2012 President'!$A$2:$A$638,'Precinct Conversion'!$A94,'2012 President'!M$2:M$638)</f>
        <v>0.71084337349397586</v>
      </c>
      <c r="I94">
        <f>SUMIF('2012 President'!$A$2:$A$638,'Precinct Conversion'!$A94,'2012 President'!N$2:N$638)</f>
        <v>0.18072289156626506</v>
      </c>
      <c r="J94">
        <f>SUMIF('2012 President'!$A$2:$A$638,'Precinct Conversion'!$A94,'2012 President'!R$2:R$638)</f>
        <v>2.7108433734939759</v>
      </c>
      <c r="K94">
        <f>SUMIF('2012 House'!$A$2:$A$638,'Precinct Conversion'!$A94,'2012 House'!J$2:J$638)</f>
        <v>0.12941176470588237</v>
      </c>
      <c r="L94">
        <f>SUMIF('2012 House'!$A$2:$A$638,'Precinct Conversion'!$A94,'2012 House'!K$2:K$638)</f>
        <v>0.83529411764705885</v>
      </c>
      <c r="M94">
        <f>SUMIF('2012 House'!$A$2:$A$638,'Precinct Conversion'!$A94,'2012 House'!L$2:L$638)</f>
        <v>0.83529411764705885</v>
      </c>
    </row>
    <row r="95" spans="1:13" x14ac:dyDescent="0.3">
      <c r="A95" t="s">
        <v>1265</v>
      </c>
      <c r="B95" s="8" t="s">
        <v>1220</v>
      </c>
      <c r="C95" s="8">
        <f>SUMIF('2012 President'!$A$2:$A$638,'Precinct Conversion'!$A95,'2012 President'!F$2:F$638)</f>
        <v>225</v>
      </c>
      <c r="D95" s="8">
        <f>SUMIF('2012 President'!$A$2:$A$638,'Precinct Conversion'!$A95,'2012 President'!G$2:G$638)</f>
        <v>67</v>
      </c>
      <c r="E95" s="8">
        <f>SUMIF('2012 President'!$A$2:$A$638,'Precinct Conversion'!$A95,'2012 President'!I$2:I$638)</f>
        <v>49</v>
      </c>
      <c r="F95" s="8">
        <f>SUMIF('2012 President'!$A$2:$A$638,'Precinct Conversion'!$A95,'2012 President'!J$2:J$638)</f>
        <v>9</v>
      </c>
      <c r="G95" s="8">
        <f t="shared" si="1"/>
        <v>0.29777777777777775</v>
      </c>
      <c r="H95">
        <f>SUMIF('2012 President'!$A$2:$A$638,'Precinct Conversion'!$A95,'2012 President'!M$2:M$638)</f>
        <v>0.73134328358208955</v>
      </c>
      <c r="I95">
        <f>SUMIF('2012 President'!$A$2:$A$638,'Precinct Conversion'!$A95,'2012 President'!N$2:N$638)</f>
        <v>0.13432835820895522</v>
      </c>
      <c r="J95">
        <f>SUMIF('2012 President'!$A$2:$A$638,'Precinct Conversion'!$A95,'2012 President'!R$2:R$638)</f>
        <v>2.7313432835820897</v>
      </c>
      <c r="K95">
        <f>SUMIF('2012 House'!$A$2:$A$638,'Precinct Conversion'!$A95,'2012 House'!J$2:J$638)</f>
        <v>0.20895522388059701</v>
      </c>
      <c r="L95">
        <f>SUMIF('2012 House'!$A$2:$A$638,'Precinct Conversion'!$A95,'2012 House'!K$2:K$638)</f>
        <v>0.76119402985074625</v>
      </c>
      <c r="M95">
        <f>SUMIF('2012 House'!$A$2:$A$638,'Precinct Conversion'!$A95,'2012 House'!L$2:L$638)</f>
        <v>0.76119402985074625</v>
      </c>
    </row>
    <row r="96" spans="1:13" x14ac:dyDescent="0.3">
      <c r="A96" t="s">
        <v>1315</v>
      </c>
      <c r="B96" s="8" t="s">
        <v>1274</v>
      </c>
      <c r="C96" s="8">
        <f>SUMIF('2012 President'!$A$2:$A$638,'Precinct Conversion'!$A96,'2012 President'!F$2:F$638)</f>
        <v>1945</v>
      </c>
      <c r="D96" s="8">
        <f>SUMIF('2012 President'!$A$2:$A$638,'Precinct Conversion'!$A96,'2012 President'!G$2:G$638)</f>
        <v>600</v>
      </c>
      <c r="E96" s="8">
        <f>SUMIF('2012 President'!$A$2:$A$638,'Precinct Conversion'!$A96,'2012 President'!I$2:I$638)</f>
        <v>437</v>
      </c>
      <c r="F96" s="8">
        <f>SUMIF('2012 President'!$A$2:$A$638,'Precinct Conversion'!$A96,'2012 President'!J$2:J$638)</f>
        <v>141</v>
      </c>
      <c r="G96" s="8">
        <f t="shared" si="1"/>
        <v>0.30848329048843187</v>
      </c>
      <c r="H96">
        <f>SUMIF('2012 President'!$A$2:$A$638,'Precinct Conversion'!$A96,'2012 President'!M$2:M$638)</f>
        <v>0.72833333333333339</v>
      </c>
      <c r="I96">
        <f>SUMIF('2012 President'!$A$2:$A$638,'Precinct Conversion'!$A96,'2012 President'!N$2:N$638)</f>
        <v>0.23499999999999999</v>
      </c>
      <c r="J96">
        <f>SUMIF('2012 President'!$A$2:$A$638,'Precinct Conversion'!$A96,'2012 President'!R$2:R$638)</f>
        <v>2.7283333333333335</v>
      </c>
      <c r="K96">
        <f>SUMIF('2012 House'!$A$2:$A$638,'Precinct Conversion'!$A96,'2012 House'!J$2:J$638)</f>
        <v>0.29747899159663865</v>
      </c>
      <c r="L96">
        <f>SUMIF('2012 House'!$A$2:$A$638,'Precinct Conversion'!$A96,'2012 House'!K$2:K$638)</f>
        <v>0.64033613445378146</v>
      </c>
      <c r="M96">
        <f>SUMIF('2012 House'!$A$2:$A$638,'Precinct Conversion'!$A96,'2012 House'!L$2:L$638)</f>
        <v>0.64033613445378146</v>
      </c>
    </row>
    <row r="97" spans="1:13" x14ac:dyDescent="0.3">
      <c r="A97" t="s">
        <v>1326</v>
      </c>
      <c r="B97" s="8" t="s">
        <v>1305</v>
      </c>
      <c r="C97" s="8">
        <f>SUMIF('2012 President'!$A$2:$A$638,'Precinct Conversion'!$A97,'2012 President'!F$2:F$638)</f>
        <v>308</v>
      </c>
      <c r="D97" s="8">
        <f>SUMIF('2012 President'!$A$2:$A$638,'Precinct Conversion'!$A97,'2012 President'!G$2:G$638)</f>
        <v>115</v>
      </c>
      <c r="E97" s="8">
        <f>SUMIF('2012 President'!$A$2:$A$638,'Precinct Conversion'!$A97,'2012 President'!I$2:I$638)</f>
        <v>75</v>
      </c>
      <c r="F97" s="8">
        <f>SUMIF('2012 President'!$A$2:$A$638,'Precinct Conversion'!$A97,'2012 President'!J$2:J$638)</f>
        <v>35</v>
      </c>
      <c r="G97" s="8">
        <f t="shared" si="1"/>
        <v>0.37337662337662336</v>
      </c>
      <c r="H97">
        <f>SUMIF('2012 President'!$A$2:$A$638,'Precinct Conversion'!$A97,'2012 President'!M$2:M$638)</f>
        <v>0.65217391304347827</v>
      </c>
      <c r="I97">
        <f>SUMIF('2012 President'!$A$2:$A$638,'Precinct Conversion'!$A97,'2012 President'!N$2:N$638)</f>
        <v>0.30434782608695654</v>
      </c>
      <c r="J97">
        <f>SUMIF('2012 President'!$A$2:$A$638,'Precinct Conversion'!$A97,'2012 President'!R$2:R$638)</f>
        <v>2.6521739130434785</v>
      </c>
      <c r="K97">
        <f>SUMIF('2012 House'!$A$2:$A$638,'Precinct Conversion'!$A97,'2012 House'!J$2:J$638)</f>
        <v>0.19130434782608696</v>
      </c>
      <c r="L97">
        <f>SUMIF('2012 House'!$A$2:$A$638,'Precinct Conversion'!$A97,'2012 House'!K$2:K$638)</f>
        <v>0.79130434782608694</v>
      </c>
      <c r="M97">
        <f>SUMIF('2012 House'!$A$2:$A$638,'Precinct Conversion'!$A97,'2012 House'!L$2:L$638)</f>
        <v>0.79130434782608694</v>
      </c>
    </row>
    <row r="98" spans="1:13" x14ac:dyDescent="0.3">
      <c r="A98" t="s">
        <v>1266</v>
      </c>
      <c r="B98" s="8" t="s">
        <v>1221</v>
      </c>
      <c r="C98" s="8">
        <f>SUMIF('2012 President'!$A$2:$A$638,'Precinct Conversion'!$A98,'2012 President'!F$2:F$638)</f>
        <v>186</v>
      </c>
      <c r="D98" s="8">
        <f>SUMIF('2012 President'!$A$2:$A$638,'Precinct Conversion'!$A98,'2012 President'!G$2:G$638)</f>
        <v>91</v>
      </c>
      <c r="E98" s="8">
        <f>SUMIF('2012 President'!$A$2:$A$638,'Precinct Conversion'!$A98,'2012 President'!I$2:I$638)</f>
        <v>76</v>
      </c>
      <c r="F98" s="8">
        <f>SUMIF('2012 President'!$A$2:$A$638,'Precinct Conversion'!$A98,'2012 President'!J$2:J$638)</f>
        <v>12</v>
      </c>
      <c r="G98" s="8">
        <f t="shared" si="1"/>
        <v>0.489247311827957</v>
      </c>
      <c r="H98">
        <f>SUMIF('2012 President'!$A$2:$A$638,'Precinct Conversion'!$A98,'2012 President'!M$2:M$638)</f>
        <v>0.8351648351648352</v>
      </c>
      <c r="I98">
        <f>SUMIF('2012 President'!$A$2:$A$638,'Precinct Conversion'!$A98,'2012 President'!N$2:N$638)</f>
        <v>0.13186813186813187</v>
      </c>
      <c r="J98">
        <f>SUMIF('2012 President'!$A$2:$A$638,'Precinct Conversion'!$A98,'2012 President'!R$2:R$638)</f>
        <v>2.8351648351648353</v>
      </c>
      <c r="K98">
        <f>SUMIF('2012 House'!$A$2:$A$638,'Precinct Conversion'!$A98,'2012 House'!J$2:J$638)</f>
        <v>0.10869565217391304</v>
      </c>
      <c r="L98">
        <f>SUMIF('2012 House'!$A$2:$A$638,'Precinct Conversion'!$A98,'2012 House'!K$2:K$638)</f>
        <v>0.86956521739130432</v>
      </c>
      <c r="M98">
        <f>SUMIF('2012 House'!$A$2:$A$638,'Precinct Conversion'!$A98,'2012 House'!L$2:L$638)</f>
        <v>0.86956521739130432</v>
      </c>
    </row>
    <row r="99" spans="1:13" x14ac:dyDescent="0.3">
      <c r="A99" t="s">
        <v>1243</v>
      </c>
      <c r="B99" s="8" t="s">
        <v>1155</v>
      </c>
      <c r="C99" s="8">
        <f>SUMIF('2012 President'!$A$2:$A$638,'Precinct Conversion'!$A99,'2012 President'!F$2:F$638)</f>
        <v>233</v>
      </c>
      <c r="D99" s="8">
        <f>SUMIF('2012 President'!$A$2:$A$638,'Precinct Conversion'!$A99,'2012 President'!G$2:G$638)</f>
        <v>100</v>
      </c>
      <c r="E99" s="8">
        <f>SUMIF('2012 President'!$A$2:$A$638,'Precinct Conversion'!$A99,'2012 President'!I$2:I$638)</f>
        <v>79</v>
      </c>
      <c r="F99" s="8">
        <f>SUMIF('2012 President'!$A$2:$A$638,'Precinct Conversion'!$A99,'2012 President'!J$2:J$638)</f>
        <v>17</v>
      </c>
      <c r="G99" s="8">
        <f t="shared" si="1"/>
        <v>0.42918454935622319</v>
      </c>
      <c r="H99">
        <f>SUMIF('2012 President'!$A$2:$A$638,'Precinct Conversion'!$A99,'2012 President'!M$2:M$638)</f>
        <v>0.79</v>
      </c>
      <c r="I99">
        <f>SUMIF('2012 President'!$A$2:$A$638,'Precinct Conversion'!$A99,'2012 President'!N$2:N$638)</f>
        <v>0.17</v>
      </c>
      <c r="J99">
        <f>SUMIF('2012 President'!$A$2:$A$638,'Precinct Conversion'!$A99,'2012 President'!R$2:R$638)</f>
        <v>2.79</v>
      </c>
      <c r="K99">
        <f>SUMIF('2012 House'!$A$2:$A$638,'Precinct Conversion'!$A99,'2012 House'!J$2:J$638)</f>
        <v>0.10784313725490197</v>
      </c>
      <c r="L99">
        <f>SUMIF('2012 House'!$A$2:$A$638,'Precinct Conversion'!$A99,'2012 House'!K$2:K$638)</f>
        <v>0.86274509803921573</v>
      </c>
      <c r="M99">
        <f>SUMIF('2012 House'!$A$2:$A$638,'Precinct Conversion'!$A99,'2012 House'!L$2:L$638)</f>
        <v>0.86274509803921573</v>
      </c>
    </row>
    <row r="100" spans="1:13" x14ac:dyDescent="0.3">
      <c r="A100" t="s">
        <v>1253</v>
      </c>
      <c r="B100" s="8" t="s">
        <v>1214</v>
      </c>
      <c r="C100" s="8">
        <f>SUMIF('2012 President'!$A$2:$A$638,'Precinct Conversion'!$A100,'2012 President'!F$2:F$638)</f>
        <v>201</v>
      </c>
      <c r="D100" s="8">
        <f>SUMIF('2012 President'!$A$2:$A$638,'Precinct Conversion'!$A100,'2012 President'!G$2:G$638)</f>
        <v>82</v>
      </c>
      <c r="E100" s="8">
        <f>SUMIF('2012 President'!$A$2:$A$638,'Precinct Conversion'!$A100,'2012 President'!I$2:I$638)</f>
        <v>69</v>
      </c>
      <c r="F100" s="8">
        <f>SUMIF('2012 President'!$A$2:$A$638,'Precinct Conversion'!$A100,'2012 President'!J$2:J$638)</f>
        <v>12</v>
      </c>
      <c r="G100" s="8">
        <f t="shared" si="1"/>
        <v>0.4079601990049751</v>
      </c>
      <c r="H100">
        <f>SUMIF('2012 President'!$A$2:$A$638,'Precinct Conversion'!$A100,'2012 President'!M$2:M$638)</f>
        <v>0.84146341463414631</v>
      </c>
      <c r="I100">
        <f>SUMIF('2012 President'!$A$2:$A$638,'Precinct Conversion'!$A100,'2012 President'!N$2:N$638)</f>
        <v>0.14634146341463414</v>
      </c>
      <c r="J100">
        <f>SUMIF('2012 President'!$A$2:$A$638,'Precinct Conversion'!$A100,'2012 President'!R$2:R$638)</f>
        <v>2.8414634146341462</v>
      </c>
      <c r="K100">
        <f>SUMIF('2012 House'!$A$2:$A$638,'Precinct Conversion'!$A100,'2012 House'!J$2:J$638)</f>
        <v>0.25609756097560976</v>
      </c>
      <c r="L100">
        <f>SUMIF('2012 House'!$A$2:$A$638,'Precinct Conversion'!$A100,'2012 House'!K$2:K$638)</f>
        <v>0.74390243902439024</v>
      </c>
      <c r="M100">
        <f>SUMIF('2012 House'!$A$2:$A$638,'Precinct Conversion'!$A100,'2012 House'!L$2:L$638)</f>
        <v>0.74390243902439024</v>
      </c>
    </row>
    <row r="101" spans="1:13" x14ac:dyDescent="0.3">
      <c r="A101" t="s">
        <v>1316</v>
      </c>
      <c r="B101" s="8" t="s">
        <v>1275</v>
      </c>
      <c r="C101" s="8">
        <f>SUMIF('2012 President'!$A$2:$A$638,'Precinct Conversion'!$A101,'2012 President'!F$2:F$638)</f>
        <v>1924</v>
      </c>
      <c r="D101" s="8">
        <f>SUMIF('2012 President'!$A$2:$A$638,'Precinct Conversion'!$A101,'2012 President'!G$2:G$638)</f>
        <v>703</v>
      </c>
      <c r="E101" s="8">
        <f>SUMIF('2012 President'!$A$2:$A$638,'Precinct Conversion'!$A101,'2012 President'!I$2:I$638)</f>
        <v>443</v>
      </c>
      <c r="F101" s="8">
        <f>SUMIF('2012 President'!$A$2:$A$638,'Precinct Conversion'!$A101,'2012 President'!J$2:J$638)</f>
        <v>217</v>
      </c>
      <c r="G101" s="8">
        <f t="shared" si="1"/>
        <v>0.36538461538461536</v>
      </c>
      <c r="H101">
        <f>SUMIF('2012 President'!$A$2:$A$638,'Precinct Conversion'!$A101,'2012 President'!M$2:M$638)</f>
        <v>0.63015647226173543</v>
      </c>
      <c r="I101">
        <f>SUMIF('2012 President'!$A$2:$A$638,'Precinct Conversion'!$A101,'2012 President'!N$2:N$638)</f>
        <v>0.30867709815078237</v>
      </c>
      <c r="J101">
        <f>SUMIF('2012 President'!$A$2:$A$638,'Precinct Conversion'!$A101,'2012 President'!R$2:R$638)</f>
        <v>2.6301564722617354</v>
      </c>
      <c r="K101">
        <f>SUMIF('2012 House'!$A$2:$A$638,'Precinct Conversion'!$A101,'2012 House'!J$2:J$638)</f>
        <v>0.33910533910533913</v>
      </c>
      <c r="L101">
        <f>SUMIF('2012 House'!$A$2:$A$638,'Precinct Conversion'!$A101,'2012 House'!K$2:K$638)</f>
        <v>0.59740259740259738</v>
      </c>
      <c r="M101">
        <f>SUMIF('2012 House'!$A$2:$A$638,'Precinct Conversion'!$A101,'2012 House'!L$2:L$638)</f>
        <v>0.59740259740259738</v>
      </c>
    </row>
    <row r="102" spans="1:13" x14ac:dyDescent="0.3">
      <c r="A102" t="s">
        <v>1410</v>
      </c>
      <c r="B102" s="8" t="s">
        <v>1359</v>
      </c>
      <c r="C102" s="8">
        <f>SUMIF('2012 President'!$A$2:$A$638,'Precinct Conversion'!$A102,'2012 President'!F$2:F$638)</f>
        <v>333</v>
      </c>
      <c r="D102" s="8">
        <f>SUMIF('2012 President'!$A$2:$A$638,'Precinct Conversion'!$A102,'2012 President'!G$2:G$638)</f>
        <v>166</v>
      </c>
      <c r="E102" s="8">
        <f>SUMIF('2012 President'!$A$2:$A$638,'Precinct Conversion'!$A102,'2012 President'!I$2:I$638)</f>
        <v>126</v>
      </c>
      <c r="F102" s="8">
        <f>SUMIF('2012 President'!$A$2:$A$638,'Precinct Conversion'!$A102,'2012 President'!J$2:J$638)</f>
        <v>38</v>
      </c>
      <c r="G102" s="8">
        <f t="shared" si="1"/>
        <v>0.49849849849849848</v>
      </c>
      <c r="H102">
        <f>SUMIF('2012 President'!$A$2:$A$638,'Precinct Conversion'!$A102,'2012 President'!M$2:M$638)</f>
        <v>0.75903614457831325</v>
      </c>
      <c r="I102">
        <f>SUMIF('2012 President'!$A$2:$A$638,'Precinct Conversion'!$A102,'2012 President'!N$2:N$638)</f>
        <v>0.2289156626506024</v>
      </c>
      <c r="J102">
        <f>SUMIF('2012 President'!$A$2:$A$638,'Precinct Conversion'!$A102,'2012 President'!R$2:R$638)</f>
        <v>2.7590361445783134</v>
      </c>
      <c r="K102">
        <f>SUMIF('2012 House'!$A$2:$A$638,'Precinct Conversion'!$A102,'2012 House'!J$2:J$638)</f>
        <v>0.15476190476190477</v>
      </c>
      <c r="L102">
        <f>SUMIF('2012 House'!$A$2:$A$638,'Precinct Conversion'!$A102,'2012 House'!K$2:K$638)</f>
        <v>0.8392857142857143</v>
      </c>
      <c r="M102">
        <f>SUMIF('2012 House'!$A$2:$A$638,'Precinct Conversion'!$A102,'2012 House'!L$2:L$638)</f>
        <v>0.8392857142857143</v>
      </c>
    </row>
    <row r="103" spans="1:13" x14ac:dyDescent="0.3">
      <c r="A103" t="s">
        <v>1258</v>
      </c>
      <c r="B103" s="8" t="s">
        <v>1170</v>
      </c>
      <c r="C103" s="8">
        <f>SUMIF('2012 President'!$A$2:$A$638,'Precinct Conversion'!$A103,'2012 President'!F$2:F$638)</f>
        <v>231</v>
      </c>
      <c r="D103" s="8">
        <f>SUMIF('2012 President'!$A$2:$A$638,'Precinct Conversion'!$A103,'2012 President'!G$2:G$638)</f>
        <v>88</v>
      </c>
      <c r="E103" s="8">
        <f>SUMIF('2012 President'!$A$2:$A$638,'Precinct Conversion'!$A103,'2012 President'!I$2:I$638)</f>
        <v>70</v>
      </c>
      <c r="F103" s="8">
        <f>SUMIF('2012 President'!$A$2:$A$638,'Precinct Conversion'!$A103,'2012 President'!J$2:J$638)</f>
        <v>15</v>
      </c>
      <c r="G103" s="8">
        <f t="shared" si="1"/>
        <v>0.38095238095238093</v>
      </c>
      <c r="H103">
        <f>SUMIF('2012 President'!$A$2:$A$638,'Precinct Conversion'!$A103,'2012 President'!M$2:M$638)</f>
        <v>0.79545454545454541</v>
      </c>
      <c r="I103">
        <f>SUMIF('2012 President'!$A$2:$A$638,'Precinct Conversion'!$A103,'2012 President'!N$2:N$638)</f>
        <v>0.17045454545454544</v>
      </c>
      <c r="J103">
        <f>SUMIF('2012 President'!$A$2:$A$638,'Precinct Conversion'!$A103,'2012 President'!R$2:R$638)</f>
        <v>2.7954545454545454</v>
      </c>
      <c r="K103">
        <f>SUMIF('2012 House'!$A$2:$A$638,'Precinct Conversion'!$A103,'2012 House'!J$2:J$638)</f>
        <v>0.15730337078651685</v>
      </c>
      <c r="L103">
        <f>SUMIF('2012 House'!$A$2:$A$638,'Precinct Conversion'!$A103,'2012 House'!K$2:K$638)</f>
        <v>0.8089887640449438</v>
      </c>
      <c r="M103">
        <f>SUMIF('2012 House'!$A$2:$A$638,'Precinct Conversion'!$A103,'2012 House'!L$2:L$638)</f>
        <v>0.8089887640449438</v>
      </c>
    </row>
    <row r="104" spans="1:13" x14ac:dyDescent="0.3">
      <c r="A104" t="s">
        <v>1269</v>
      </c>
      <c r="B104" s="8" t="s">
        <v>1182</v>
      </c>
      <c r="C104" s="8">
        <f>SUMIF('2012 President'!$A$2:$A$638,'Precinct Conversion'!$A104,'2012 President'!F$2:F$638)</f>
        <v>117</v>
      </c>
      <c r="D104" s="8">
        <f>SUMIF('2012 President'!$A$2:$A$638,'Precinct Conversion'!$A104,'2012 President'!G$2:G$638)</f>
        <v>65</v>
      </c>
      <c r="E104" s="8">
        <f>SUMIF('2012 President'!$A$2:$A$638,'Precinct Conversion'!$A104,'2012 President'!I$2:I$638)</f>
        <v>42</v>
      </c>
      <c r="F104" s="8">
        <f>SUMIF('2012 President'!$A$2:$A$638,'Precinct Conversion'!$A104,'2012 President'!J$2:J$638)</f>
        <v>19</v>
      </c>
      <c r="G104" s="8">
        <f t="shared" si="1"/>
        <v>0.55555555555555558</v>
      </c>
      <c r="H104">
        <f>SUMIF('2012 President'!$A$2:$A$638,'Precinct Conversion'!$A104,'2012 President'!M$2:M$638)</f>
        <v>0.64615384615384619</v>
      </c>
      <c r="I104">
        <f>SUMIF('2012 President'!$A$2:$A$638,'Precinct Conversion'!$A104,'2012 President'!N$2:N$638)</f>
        <v>0.29230769230769232</v>
      </c>
      <c r="J104">
        <f>SUMIF('2012 President'!$A$2:$A$638,'Precinct Conversion'!$A104,'2012 President'!R$2:R$638)</f>
        <v>2.6461538461538461</v>
      </c>
      <c r="K104">
        <f>SUMIF('2012 House'!$A$2:$A$638,'Precinct Conversion'!$A104,'2012 House'!J$2:J$638)</f>
        <v>0.12121212121212122</v>
      </c>
      <c r="L104">
        <f>SUMIF('2012 House'!$A$2:$A$638,'Precinct Conversion'!$A104,'2012 House'!K$2:K$638)</f>
        <v>0.83333333333333337</v>
      </c>
      <c r="M104">
        <f>SUMIF('2012 House'!$A$2:$A$638,'Precinct Conversion'!$A104,'2012 House'!L$2:L$638)</f>
        <v>0.83333333333333337</v>
      </c>
    </row>
    <row r="105" spans="1:13" x14ac:dyDescent="0.3">
      <c r="A105" t="s">
        <v>1249</v>
      </c>
      <c r="B105" s="8" t="s">
        <v>1161</v>
      </c>
      <c r="C105" s="8">
        <f>SUMIF('2012 President'!$A$2:$A$638,'Precinct Conversion'!$A105,'2012 President'!F$2:F$638)</f>
        <v>170</v>
      </c>
      <c r="D105" s="8">
        <f>SUMIF('2012 President'!$A$2:$A$638,'Precinct Conversion'!$A105,'2012 President'!G$2:G$638)</f>
        <v>93</v>
      </c>
      <c r="E105" s="8">
        <f>SUMIF('2012 President'!$A$2:$A$638,'Precinct Conversion'!$A105,'2012 President'!I$2:I$638)</f>
        <v>62</v>
      </c>
      <c r="F105" s="8">
        <f>SUMIF('2012 President'!$A$2:$A$638,'Precinct Conversion'!$A105,'2012 President'!J$2:J$638)</f>
        <v>20</v>
      </c>
      <c r="G105" s="8">
        <f t="shared" si="1"/>
        <v>0.54705882352941182</v>
      </c>
      <c r="H105">
        <f>SUMIF('2012 President'!$A$2:$A$638,'Precinct Conversion'!$A105,'2012 President'!M$2:M$638)</f>
        <v>0.66666666666666663</v>
      </c>
      <c r="I105">
        <f>SUMIF('2012 President'!$A$2:$A$638,'Precinct Conversion'!$A105,'2012 President'!N$2:N$638)</f>
        <v>0.21505376344086022</v>
      </c>
      <c r="J105">
        <f>SUMIF('2012 President'!$A$2:$A$638,'Precinct Conversion'!$A105,'2012 President'!R$2:R$638)</f>
        <v>2.6666666666666665</v>
      </c>
      <c r="K105">
        <f>SUMIF('2012 House'!$A$2:$A$638,'Precinct Conversion'!$A105,'2012 House'!J$2:J$638)</f>
        <v>0.1702127659574468</v>
      </c>
      <c r="L105">
        <f>SUMIF('2012 House'!$A$2:$A$638,'Precinct Conversion'!$A105,'2012 House'!K$2:K$638)</f>
        <v>0.78723404255319152</v>
      </c>
      <c r="M105">
        <f>SUMIF('2012 House'!$A$2:$A$638,'Precinct Conversion'!$A105,'2012 House'!L$2:L$638)</f>
        <v>0.78723404255319152</v>
      </c>
    </row>
    <row r="106" spans="1:13" x14ac:dyDescent="0.3">
      <c r="A106" t="s">
        <v>1238</v>
      </c>
      <c r="B106" s="8" t="s">
        <v>1150</v>
      </c>
      <c r="C106" s="8">
        <f>SUMIF('2012 President'!$A$2:$A$638,'Precinct Conversion'!$A106,'2012 President'!F$2:F$638)</f>
        <v>129</v>
      </c>
      <c r="D106" s="8">
        <f>SUMIF('2012 President'!$A$2:$A$638,'Precinct Conversion'!$A106,'2012 President'!G$2:G$638)</f>
        <v>53</v>
      </c>
      <c r="E106" s="8">
        <f>SUMIF('2012 President'!$A$2:$A$638,'Precinct Conversion'!$A106,'2012 President'!I$2:I$638)</f>
        <v>50</v>
      </c>
      <c r="F106" s="8">
        <f>SUMIF('2012 President'!$A$2:$A$638,'Precinct Conversion'!$A106,'2012 President'!J$2:J$638)</f>
        <v>3</v>
      </c>
      <c r="G106" s="8">
        <f t="shared" si="1"/>
        <v>0.41085271317829458</v>
      </c>
      <c r="H106">
        <f>SUMIF('2012 President'!$A$2:$A$638,'Precinct Conversion'!$A106,'2012 President'!M$2:M$638)</f>
        <v>0.94339622641509435</v>
      </c>
      <c r="I106">
        <f>SUMIF('2012 President'!$A$2:$A$638,'Precinct Conversion'!$A106,'2012 President'!N$2:N$638)</f>
        <v>5.6603773584905662E-2</v>
      </c>
      <c r="J106">
        <f>SUMIF('2012 President'!$A$2:$A$638,'Precinct Conversion'!$A106,'2012 President'!R$2:R$638)</f>
        <v>2.9433962264150946</v>
      </c>
      <c r="K106">
        <f>SUMIF('2012 House'!$A$2:$A$638,'Precinct Conversion'!$A106,'2012 House'!J$2:J$638)</f>
        <v>0.13207547169811321</v>
      </c>
      <c r="L106">
        <f>SUMIF('2012 House'!$A$2:$A$638,'Precinct Conversion'!$A106,'2012 House'!K$2:K$638)</f>
        <v>0.84905660377358494</v>
      </c>
      <c r="M106">
        <f>SUMIF('2012 House'!$A$2:$A$638,'Precinct Conversion'!$A106,'2012 House'!L$2:L$638)</f>
        <v>0.84905660377358494</v>
      </c>
    </row>
    <row r="107" spans="1:13" x14ac:dyDescent="0.3">
      <c r="A107" t="s">
        <v>1231</v>
      </c>
      <c r="B107" s="8" t="s">
        <v>1199</v>
      </c>
      <c r="C107" s="8">
        <f>SUMIF('2012 President'!$A$2:$A$638,'Precinct Conversion'!$A107,'2012 President'!F$2:F$638)</f>
        <v>60</v>
      </c>
      <c r="D107" s="8">
        <f>SUMIF('2012 President'!$A$2:$A$638,'Precinct Conversion'!$A107,'2012 President'!G$2:G$638)</f>
        <v>22</v>
      </c>
      <c r="E107" s="8">
        <f>SUMIF('2012 President'!$A$2:$A$638,'Precinct Conversion'!$A107,'2012 President'!I$2:I$638)</f>
        <v>10</v>
      </c>
      <c r="F107" s="8">
        <f>SUMIF('2012 President'!$A$2:$A$638,'Precinct Conversion'!$A107,'2012 President'!J$2:J$638)</f>
        <v>11</v>
      </c>
      <c r="G107" s="8">
        <f t="shared" si="1"/>
        <v>0.36666666666666664</v>
      </c>
      <c r="H107">
        <f>SUMIF('2012 President'!$A$2:$A$638,'Precinct Conversion'!$A107,'2012 President'!M$2:M$638)</f>
        <v>0.45454545454545453</v>
      </c>
      <c r="I107">
        <f>SUMIF('2012 President'!$A$2:$A$638,'Precinct Conversion'!$A107,'2012 President'!N$2:N$638)</f>
        <v>0.5</v>
      </c>
      <c r="J107">
        <f>SUMIF('2012 President'!$A$2:$A$638,'Precinct Conversion'!$A107,'2012 President'!R$2:R$638)</f>
        <v>0.5</v>
      </c>
      <c r="K107">
        <f>SUMIF('2012 House'!$A$2:$A$638,'Precinct Conversion'!$A107,'2012 House'!J$2:J$638)</f>
        <v>9.0909090909090912E-2</v>
      </c>
      <c r="L107">
        <f>SUMIF('2012 House'!$A$2:$A$638,'Precinct Conversion'!$A107,'2012 House'!K$2:K$638)</f>
        <v>0.90909090909090906</v>
      </c>
      <c r="M107">
        <f>SUMIF('2012 House'!$A$2:$A$638,'Precinct Conversion'!$A107,'2012 House'!L$2:L$638)</f>
        <v>0.90909090909090906</v>
      </c>
    </row>
    <row r="108" spans="1:13" x14ac:dyDescent="0.3">
      <c r="A108" t="s">
        <v>1519</v>
      </c>
      <c r="B108" s="8" t="s">
        <v>1445</v>
      </c>
      <c r="C108" s="8">
        <f>SUMIF('2012 President'!$A$2:$A$638,'Precinct Conversion'!$A108,'2012 President'!F$2:F$638)</f>
        <v>109</v>
      </c>
      <c r="D108" s="8">
        <f>SUMIF('2012 President'!$A$2:$A$638,'Precinct Conversion'!$A108,'2012 President'!G$2:G$638)</f>
        <v>76</v>
      </c>
      <c r="E108" s="8">
        <f>SUMIF('2012 President'!$A$2:$A$638,'Precinct Conversion'!$A108,'2012 President'!I$2:I$638)</f>
        <v>52</v>
      </c>
      <c r="F108" s="8">
        <f>SUMIF('2012 President'!$A$2:$A$638,'Precinct Conversion'!$A108,'2012 President'!J$2:J$638)</f>
        <v>21</v>
      </c>
      <c r="G108" s="8">
        <f t="shared" si="1"/>
        <v>0.69724770642201839</v>
      </c>
      <c r="H108">
        <f>SUMIF('2012 President'!$A$2:$A$638,'Precinct Conversion'!$A108,'2012 President'!M$2:M$638)</f>
        <v>0.68421052631578949</v>
      </c>
      <c r="I108">
        <f>SUMIF('2012 President'!$A$2:$A$638,'Precinct Conversion'!$A108,'2012 President'!N$2:N$638)</f>
        <v>0.27631578947368424</v>
      </c>
      <c r="J108">
        <f>SUMIF('2012 President'!$A$2:$A$638,'Precinct Conversion'!$A108,'2012 President'!R$2:R$638)</f>
        <v>2.6842105263157894</v>
      </c>
      <c r="K108">
        <f>SUMIF('2012 House'!$A$2:$A$638,'Precinct Conversion'!$A108,'2012 House'!J$2:J$638)</f>
        <v>9.3333333333333338E-2</v>
      </c>
      <c r="L108">
        <f>SUMIF('2012 House'!$A$2:$A$638,'Precinct Conversion'!$A108,'2012 House'!K$2:K$638)</f>
        <v>0.88</v>
      </c>
      <c r="M108">
        <f>SUMIF('2012 House'!$A$2:$A$638,'Precinct Conversion'!$A108,'2012 House'!L$2:L$638)</f>
        <v>0.88</v>
      </c>
    </row>
    <row r="109" spans="1:13" x14ac:dyDescent="0.3">
      <c r="A109" t="s">
        <v>1524</v>
      </c>
      <c r="B109" s="8" t="s">
        <v>1450</v>
      </c>
      <c r="C109" s="8">
        <f>SUMIF('2012 President'!$A$2:$A$638,'Precinct Conversion'!$A109,'2012 President'!F$2:F$638)</f>
        <v>150</v>
      </c>
      <c r="D109" s="8">
        <f>SUMIF('2012 President'!$A$2:$A$638,'Precinct Conversion'!$A109,'2012 President'!G$2:G$638)</f>
        <v>82</v>
      </c>
      <c r="E109" s="8">
        <f>SUMIF('2012 President'!$A$2:$A$638,'Precinct Conversion'!$A109,'2012 President'!I$2:I$638)</f>
        <v>57</v>
      </c>
      <c r="F109" s="8">
        <f>SUMIF('2012 President'!$A$2:$A$638,'Precinct Conversion'!$A109,'2012 President'!J$2:J$638)</f>
        <v>20</v>
      </c>
      <c r="G109" s="8">
        <f t="shared" si="1"/>
        <v>0.54666666666666663</v>
      </c>
      <c r="H109">
        <f>SUMIF('2012 President'!$A$2:$A$638,'Precinct Conversion'!$A109,'2012 President'!M$2:M$638)</f>
        <v>0.69512195121951215</v>
      </c>
      <c r="I109">
        <f>SUMIF('2012 President'!$A$2:$A$638,'Precinct Conversion'!$A109,'2012 President'!N$2:N$638)</f>
        <v>0.24390243902439024</v>
      </c>
      <c r="J109">
        <f>SUMIF('2012 President'!$A$2:$A$638,'Precinct Conversion'!$A109,'2012 President'!R$2:R$638)</f>
        <v>2.6951219512195124</v>
      </c>
      <c r="K109">
        <f>SUMIF('2012 House'!$A$2:$A$638,'Precinct Conversion'!$A109,'2012 House'!J$2:J$638)</f>
        <v>9.7560975609756101E-2</v>
      </c>
      <c r="L109">
        <f>SUMIF('2012 House'!$A$2:$A$638,'Precinct Conversion'!$A109,'2012 House'!K$2:K$638)</f>
        <v>0.84146341463414631</v>
      </c>
      <c r="M109">
        <f>SUMIF('2012 House'!$A$2:$A$638,'Precinct Conversion'!$A109,'2012 House'!L$2:L$638)</f>
        <v>0.84146341463414631</v>
      </c>
    </row>
    <row r="110" spans="1:13" x14ac:dyDescent="0.3">
      <c r="A110" t="s">
        <v>1526</v>
      </c>
      <c r="B110" s="8" t="s">
        <v>1453</v>
      </c>
      <c r="C110" s="8">
        <f>SUMIF('2012 President'!$A$2:$A$638,'Precinct Conversion'!$A110,'2012 President'!F$2:F$638)</f>
        <v>199</v>
      </c>
      <c r="D110" s="8">
        <f>SUMIF('2012 President'!$A$2:$A$638,'Precinct Conversion'!$A110,'2012 President'!G$2:G$638)</f>
        <v>67</v>
      </c>
      <c r="E110" s="8">
        <f>SUMIF('2012 President'!$A$2:$A$638,'Precinct Conversion'!$A110,'2012 President'!I$2:I$638)</f>
        <v>42</v>
      </c>
      <c r="F110" s="8">
        <f>SUMIF('2012 President'!$A$2:$A$638,'Precinct Conversion'!$A110,'2012 President'!J$2:J$638)</f>
        <v>19</v>
      </c>
      <c r="G110" s="8">
        <f t="shared" si="1"/>
        <v>0.33668341708542715</v>
      </c>
      <c r="H110">
        <f>SUMIF('2012 President'!$A$2:$A$638,'Precinct Conversion'!$A110,'2012 President'!M$2:M$638)</f>
        <v>0.62686567164179108</v>
      </c>
      <c r="I110">
        <f>SUMIF('2012 President'!$A$2:$A$638,'Precinct Conversion'!$A110,'2012 President'!N$2:N$638)</f>
        <v>0.28358208955223879</v>
      </c>
      <c r="J110">
        <f>SUMIF('2012 President'!$A$2:$A$638,'Precinct Conversion'!$A110,'2012 President'!R$2:R$638)</f>
        <v>2.6268656716417911</v>
      </c>
      <c r="K110">
        <f>SUMIF('2012 House'!$A$2:$A$638,'Precinct Conversion'!$A110,'2012 House'!J$2:J$638)</f>
        <v>0.15942028985507245</v>
      </c>
      <c r="L110">
        <f>SUMIF('2012 House'!$A$2:$A$638,'Precinct Conversion'!$A110,'2012 House'!K$2:K$638)</f>
        <v>0.81159420289855078</v>
      </c>
      <c r="M110">
        <f>SUMIF('2012 House'!$A$2:$A$638,'Precinct Conversion'!$A110,'2012 House'!L$2:L$638)</f>
        <v>0.81159420289855078</v>
      </c>
    </row>
    <row r="111" spans="1:13" x14ac:dyDescent="0.3">
      <c r="A111" t="s">
        <v>1581</v>
      </c>
      <c r="B111" s="8" t="s">
        <v>1540</v>
      </c>
      <c r="C111" s="8">
        <f>SUMIF('2012 President'!$A$2:$A$638,'Precinct Conversion'!$A111,'2012 President'!F$2:F$638)</f>
        <v>354</v>
      </c>
      <c r="D111" s="8">
        <f>SUMIF('2012 President'!$A$2:$A$638,'Precinct Conversion'!$A111,'2012 President'!G$2:G$638)</f>
        <v>91</v>
      </c>
      <c r="E111" s="8">
        <f>SUMIF('2012 President'!$A$2:$A$638,'Precinct Conversion'!$A111,'2012 President'!I$2:I$638)</f>
        <v>74</v>
      </c>
      <c r="F111" s="8">
        <f>SUMIF('2012 President'!$A$2:$A$638,'Precinct Conversion'!$A111,'2012 President'!J$2:J$638)</f>
        <v>12</v>
      </c>
      <c r="G111" s="8">
        <f t="shared" si="1"/>
        <v>0.25706214689265539</v>
      </c>
      <c r="H111">
        <f>SUMIF('2012 President'!$A$2:$A$638,'Precinct Conversion'!$A111,'2012 President'!M$2:M$638)</f>
        <v>0.81318681318681318</v>
      </c>
      <c r="I111">
        <f>SUMIF('2012 President'!$A$2:$A$638,'Precinct Conversion'!$A111,'2012 President'!N$2:N$638)</f>
        <v>0.13186813186813187</v>
      </c>
      <c r="J111">
        <f>SUMIF('2012 President'!$A$2:$A$638,'Precinct Conversion'!$A111,'2012 President'!R$2:R$638)</f>
        <v>2.813186813186813</v>
      </c>
      <c r="K111">
        <f>SUMIF('2012 House'!$A$2:$A$638,'Precinct Conversion'!$A111,'2012 House'!J$2:J$638)</f>
        <v>0.26373626373626374</v>
      </c>
      <c r="L111">
        <f>SUMIF('2012 House'!$A$2:$A$638,'Precinct Conversion'!$A111,'2012 House'!K$2:K$638)</f>
        <v>0.68131868131868134</v>
      </c>
      <c r="M111">
        <f>SUMIF('2012 House'!$A$2:$A$638,'Precinct Conversion'!$A111,'2012 House'!L$2:L$638)</f>
        <v>0.68131868131868134</v>
      </c>
    </row>
    <row r="112" spans="1:13" x14ac:dyDescent="0.3">
      <c r="A112" t="s">
        <v>1589</v>
      </c>
      <c r="B112" s="8" t="s">
        <v>1570</v>
      </c>
      <c r="C112" s="8">
        <f>SUMIF('2012 President'!$A$2:$A$638,'Precinct Conversion'!$A112,'2012 President'!F$2:F$638)</f>
        <v>369</v>
      </c>
      <c r="D112" s="8">
        <f>SUMIF('2012 President'!$A$2:$A$638,'Precinct Conversion'!$A112,'2012 President'!G$2:G$638)</f>
        <v>144</v>
      </c>
      <c r="E112" s="8">
        <f>SUMIF('2012 President'!$A$2:$A$638,'Precinct Conversion'!$A112,'2012 President'!I$2:I$638)</f>
        <v>77</v>
      </c>
      <c r="F112" s="8">
        <f>SUMIF('2012 President'!$A$2:$A$638,'Precinct Conversion'!$A112,'2012 President'!J$2:J$638)</f>
        <v>59</v>
      </c>
      <c r="G112" s="8">
        <f t="shared" si="1"/>
        <v>0.3902439024390244</v>
      </c>
      <c r="H112">
        <f>SUMIF('2012 President'!$A$2:$A$638,'Precinct Conversion'!$A112,'2012 President'!M$2:M$638)</f>
        <v>0.53472222222222221</v>
      </c>
      <c r="I112">
        <f>SUMIF('2012 President'!$A$2:$A$638,'Precinct Conversion'!$A112,'2012 President'!N$2:N$638)</f>
        <v>0.40972222222222221</v>
      </c>
      <c r="J112">
        <f>SUMIF('2012 President'!$A$2:$A$638,'Precinct Conversion'!$A112,'2012 President'!R$2:R$638)</f>
        <v>2.5347222222222223</v>
      </c>
      <c r="K112">
        <f>SUMIF('2012 House'!$A$2:$A$638,'Precinct Conversion'!$A112,'2012 House'!J$2:J$638)</f>
        <v>0.11805555555555555</v>
      </c>
      <c r="L112">
        <f>SUMIF('2012 House'!$A$2:$A$638,'Precinct Conversion'!$A112,'2012 House'!K$2:K$638)</f>
        <v>0.88194444444444442</v>
      </c>
      <c r="M112">
        <f>SUMIF('2012 House'!$A$2:$A$638,'Precinct Conversion'!$A112,'2012 House'!L$2:L$638)</f>
        <v>0.88194444444444442</v>
      </c>
    </row>
    <row r="113" spans="1:13" x14ac:dyDescent="0.3">
      <c r="A113" t="s">
        <v>1517</v>
      </c>
      <c r="B113" s="8" t="s">
        <v>1480</v>
      </c>
      <c r="C113" s="8">
        <f>SUMIF('2012 President'!$A$2:$A$638,'Precinct Conversion'!$A113,'2012 President'!F$2:F$638)</f>
        <v>185</v>
      </c>
      <c r="D113" s="8">
        <f>SUMIF('2012 President'!$A$2:$A$638,'Precinct Conversion'!$A113,'2012 President'!G$2:G$638)</f>
        <v>103</v>
      </c>
      <c r="E113" s="8">
        <f>SUMIF('2012 President'!$A$2:$A$638,'Precinct Conversion'!$A113,'2012 President'!I$2:I$638)</f>
        <v>74</v>
      </c>
      <c r="F113" s="8">
        <f>SUMIF('2012 President'!$A$2:$A$638,'Precinct Conversion'!$A113,'2012 President'!J$2:J$638)</f>
        <v>20</v>
      </c>
      <c r="G113" s="8">
        <f t="shared" si="1"/>
        <v>0.55675675675675673</v>
      </c>
      <c r="H113">
        <f>SUMIF('2012 President'!$A$2:$A$638,'Precinct Conversion'!$A113,'2012 President'!M$2:M$638)</f>
        <v>0.71844660194174759</v>
      </c>
      <c r="I113">
        <f>SUMIF('2012 President'!$A$2:$A$638,'Precinct Conversion'!$A113,'2012 President'!N$2:N$638)</f>
        <v>0.1941747572815534</v>
      </c>
      <c r="J113">
        <f>SUMIF('2012 President'!$A$2:$A$638,'Precinct Conversion'!$A113,'2012 President'!R$2:R$638)</f>
        <v>2.7184466019417477</v>
      </c>
      <c r="K113">
        <f>SUMIF('2012 House'!$A$2:$A$638,'Precinct Conversion'!$A113,'2012 House'!J$2:J$638)</f>
        <v>0.11764705882352941</v>
      </c>
      <c r="L113">
        <f>SUMIF('2012 House'!$A$2:$A$638,'Precinct Conversion'!$A113,'2012 House'!K$2:K$638)</f>
        <v>0.86274509803921573</v>
      </c>
      <c r="M113">
        <f>SUMIF('2012 House'!$A$2:$A$638,'Precinct Conversion'!$A113,'2012 House'!L$2:L$638)</f>
        <v>0.86274509803921573</v>
      </c>
    </row>
    <row r="114" spans="1:13" x14ac:dyDescent="0.3">
      <c r="A114" t="s">
        <v>1527</v>
      </c>
      <c r="B114" s="8" t="s">
        <v>1454</v>
      </c>
      <c r="C114" s="8">
        <f>SUMIF('2012 President'!$A$2:$A$638,'Precinct Conversion'!$A114,'2012 President'!F$2:F$638)</f>
        <v>289</v>
      </c>
      <c r="D114" s="8">
        <f>SUMIF('2012 President'!$A$2:$A$638,'Precinct Conversion'!$A114,'2012 President'!G$2:G$638)</f>
        <v>97</v>
      </c>
      <c r="E114" s="8">
        <f>SUMIF('2012 President'!$A$2:$A$638,'Precinct Conversion'!$A114,'2012 President'!I$2:I$638)</f>
        <v>61</v>
      </c>
      <c r="F114" s="8">
        <f>SUMIF('2012 President'!$A$2:$A$638,'Precinct Conversion'!$A114,'2012 President'!J$2:J$638)</f>
        <v>30</v>
      </c>
      <c r="G114" s="8">
        <f t="shared" si="1"/>
        <v>0.33564013840830448</v>
      </c>
      <c r="H114">
        <f>SUMIF('2012 President'!$A$2:$A$638,'Precinct Conversion'!$A114,'2012 President'!M$2:M$638)</f>
        <v>0.62886597938144329</v>
      </c>
      <c r="I114">
        <f>SUMIF('2012 President'!$A$2:$A$638,'Precinct Conversion'!$A114,'2012 President'!N$2:N$638)</f>
        <v>0.30927835051546393</v>
      </c>
      <c r="J114">
        <f>SUMIF('2012 President'!$A$2:$A$638,'Precinct Conversion'!$A114,'2012 President'!R$2:R$638)</f>
        <v>2.6288659793814433</v>
      </c>
      <c r="K114">
        <f>SUMIF('2012 House'!$A$2:$A$638,'Precinct Conversion'!$A114,'2012 House'!J$2:J$638)</f>
        <v>0.22680412371134021</v>
      </c>
      <c r="L114">
        <f>SUMIF('2012 House'!$A$2:$A$638,'Precinct Conversion'!$A114,'2012 House'!K$2:K$638)</f>
        <v>0.72164948453608246</v>
      </c>
      <c r="M114">
        <f>SUMIF('2012 House'!$A$2:$A$638,'Precinct Conversion'!$A114,'2012 House'!L$2:L$638)</f>
        <v>0.72164948453608246</v>
      </c>
    </row>
    <row r="115" spans="1:13" x14ac:dyDescent="0.3">
      <c r="A115" t="s">
        <v>1529</v>
      </c>
      <c r="B115" s="8" t="s">
        <v>1485</v>
      </c>
      <c r="C115" s="8">
        <f>SUMIF('2012 President'!$A$2:$A$638,'Precinct Conversion'!$A115,'2012 President'!F$2:F$638)</f>
        <v>523</v>
      </c>
      <c r="D115" s="8">
        <f>SUMIF('2012 President'!$A$2:$A$638,'Precinct Conversion'!$A115,'2012 President'!G$2:G$638)</f>
        <v>268</v>
      </c>
      <c r="E115" s="8">
        <f>SUMIF('2012 President'!$A$2:$A$638,'Precinct Conversion'!$A115,'2012 President'!I$2:I$638)</f>
        <v>163</v>
      </c>
      <c r="F115" s="8">
        <f>SUMIF('2012 President'!$A$2:$A$638,'Precinct Conversion'!$A115,'2012 President'!J$2:J$638)</f>
        <v>89</v>
      </c>
      <c r="G115" s="8">
        <f t="shared" si="1"/>
        <v>0.5124282982791587</v>
      </c>
      <c r="H115">
        <f>SUMIF('2012 President'!$A$2:$A$638,'Precinct Conversion'!$A115,'2012 President'!M$2:M$638)</f>
        <v>0.60820895522388063</v>
      </c>
      <c r="I115">
        <f>SUMIF('2012 President'!$A$2:$A$638,'Precinct Conversion'!$A115,'2012 President'!N$2:N$638)</f>
        <v>0.33208955223880599</v>
      </c>
      <c r="J115">
        <f>SUMIF('2012 President'!$A$2:$A$638,'Precinct Conversion'!$A115,'2012 President'!R$2:R$638)</f>
        <v>2.6082089552238807</v>
      </c>
      <c r="K115">
        <f>SUMIF('2012 House'!$A$2:$A$638,'Precinct Conversion'!$A115,'2012 House'!J$2:J$638)</f>
        <v>0.21348314606741572</v>
      </c>
      <c r="L115">
        <f>SUMIF('2012 House'!$A$2:$A$638,'Precinct Conversion'!$A115,'2012 House'!K$2:K$638)</f>
        <v>0.77153558052434457</v>
      </c>
      <c r="M115">
        <f>SUMIF('2012 House'!$A$2:$A$638,'Precinct Conversion'!$A115,'2012 House'!L$2:L$638)</f>
        <v>0.77153558052434457</v>
      </c>
    </row>
    <row r="116" spans="1:13" x14ac:dyDescent="0.3">
      <c r="A116" t="s">
        <v>1321</v>
      </c>
      <c r="B116" s="8" t="s">
        <v>1301</v>
      </c>
      <c r="C116" s="8">
        <f>SUMIF('2012 President'!$A$2:$A$638,'Precinct Conversion'!$A116,'2012 President'!F$2:F$638)</f>
        <v>118</v>
      </c>
      <c r="D116" s="8">
        <f>SUMIF('2012 President'!$A$2:$A$638,'Precinct Conversion'!$A116,'2012 President'!G$2:G$638)</f>
        <v>15</v>
      </c>
      <c r="E116" s="8">
        <f>SUMIF('2012 President'!$A$2:$A$638,'Precinct Conversion'!$A116,'2012 President'!I$2:I$638)</f>
        <v>0</v>
      </c>
      <c r="F116" s="8">
        <f>SUMIF('2012 President'!$A$2:$A$638,'Precinct Conversion'!$A116,'2012 President'!J$2:J$638)</f>
        <v>14</v>
      </c>
      <c r="G116" s="8">
        <f t="shared" si="1"/>
        <v>0.1271186440677966</v>
      </c>
      <c r="H116">
        <f>SUMIF('2012 President'!$A$2:$A$638,'Precinct Conversion'!$A116,'2012 President'!M$2:M$638)</f>
        <v>0</v>
      </c>
      <c r="I116">
        <f>SUMIF('2012 President'!$A$2:$A$638,'Precinct Conversion'!$A116,'2012 President'!N$2:N$638)</f>
        <v>0.93333333333333335</v>
      </c>
      <c r="J116">
        <f>SUMIF('2012 President'!$A$2:$A$638,'Precinct Conversion'!$A116,'2012 President'!R$2:R$638)</f>
        <v>0.93333333333333335</v>
      </c>
      <c r="K116">
        <f>SUMIF('2012 House'!$A$2:$A$638,'Precinct Conversion'!$A116,'2012 House'!J$2:J$638)</f>
        <v>0.13333333333333333</v>
      </c>
      <c r="L116">
        <f>SUMIF('2012 House'!$A$2:$A$638,'Precinct Conversion'!$A116,'2012 House'!K$2:K$638)</f>
        <v>0.8666666666666667</v>
      </c>
      <c r="M116">
        <f>SUMIF('2012 House'!$A$2:$A$638,'Precinct Conversion'!$A116,'2012 House'!L$2:L$638)</f>
        <v>0.8666666666666667</v>
      </c>
    </row>
    <row r="117" spans="1:13" x14ac:dyDescent="0.3">
      <c r="A117" t="s">
        <v>1325</v>
      </c>
      <c r="B117" s="8" t="s">
        <v>1304</v>
      </c>
      <c r="C117" s="8">
        <f>SUMIF('2012 President'!$A$2:$A$638,'Precinct Conversion'!$A117,'2012 President'!F$2:F$638)</f>
        <v>71</v>
      </c>
      <c r="D117" s="8">
        <f>SUMIF('2012 President'!$A$2:$A$638,'Precinct Conversion'!$A117,'2012 President'!G$2:G$638)</f>
        <v>32</v>
      </c>
      <c r="E117" s="8">
        <f>SUMIF('2012 President'!$A$2:$A$638,'Precinct Conversion'!$A117,'2012 President'!I$2:I$638)</f>
        <v>17</v>
      </c>
      <c r="F117" s="8">
        <f>SUMIF('2012 President'!$A$2:$A$638,'Precinct Conversion'!$A117,'2012 President'!J$2:J$638)</f>
        <v>13</v>
      </c>
      <c r="G117" s="8">
        <f t="shared" si="1"/>
        <v>0.45070422535211269</v>
      </c>
      <c r="H117">
        <f>SUMIF('2012 President'!$A$2:$A$638,'Precinct Conversion'!$A117,'2012 President'!M$2:M$638)</f>
        <v>0.53125</v>
      </c>
      <c r="I117">
        <f>SUMIF('2012 President'!$A$2:$A$638,'Precinct Conversion'!$A117,'2012 President'!N$2:N$638)</f>
        <v>0.40625</v>
      </c>
      <c r="J117">
        <f>SUMIF('2012 President'!$A$2:$A$638,'Precinct Conversion'!$A117,'2012 President'!R$2:R$638)</f>
        <v>2.53125</v>
      </c>
      <c r="K117">
        <f>SUMIF('2012 House'!$A$2:$A$638,'Precinct Conversion'!$A117,'2012 House'!J$2:J$638)</f>
        <v>0.12121212121212122</v>
      </c>
      <c r="L117">
        <f>SUMIF('2012 House'!$A$2:$A$638,'Precinct Conversion'!$A117,'2012 House'!K$2:K$638)</f>
        <v>0.81818181818181823</v>
      </c>
      <c r="M117">
        <f>SUMIF('2012 House'!$A$2:$A$638,'Precinct Conversion'!$A117,'2012 House'!L$2:L$638)</f>
        <v>0.81818181818181823</v>
      </c>
    </row>
    <row r="118" spans="1:13" x14ac:dyDescent="0.3">
      <c r="A118" t="s">
        <v>1129</v>
      </c>
      <c r="B118" s="8" t="s">
        <v>1116</v>
      </c>
      <c r="C118" s="8">
        <f>SUMIF('2012 President'!$A$2:$A$638,'Precinct Conversion'!$A118,'2012 President'!F$2:F$638)</f>
        <v>135</v>
      </c>
      <c r="D118" s="8">
        <f>SUMIF('2012 President'!$A$2:$A$638,'Precinct Conversion'!$A118,'2012 President'!G$2:G$638)</f>
        <v>55</v>
      </c>
      <c r="E118" s="8">
        <f>SUMIF('2012 President'!$A$2:$A$638,'Precinct Conversion'!$A118,'2012 President'!I$2:I$638)</f>
        <v>28</v>
      </c>
      <c r="F118" s="8">
        <f>SUMIF('2012 President'!$A$2:$A$638,'Precinct Conversion'!$A118,'2012 President'!J$2:J$638)</f>
        <v>22</v>
      </c>
      <c r="G118" s="8">
        <f t="shared" si="1"/>
        <v>0.40740740740740738</v>
      </c>
      <c r="H118">
        <f>SUMIF('2012 President'!$A$2:$A$638,'Precinct Conversion'!$A118,'2012 President'!M$2:M$638)</f>
        <v>0.50909090909090904</v>
      </c>
      <c r="I118">
        <f>SUMIF('2012 President'!$A$2:$A$638,'Precinct Conversion'!$A118,'2012 President'!N$2:N$638)</f>
        <v>0.4</v>
      </c>
      <c r="J118">
        <f>SUMIF('2012 President'!$A$2:$A$638,'Precinct Conversion'!$A118,'2012 President'!R$2:R$638)</f>
        <v>2.5090909090909088</v>
      </c>
      <c r="K118">
        <f>SUMIF('2012 House'!$A$2:$A$638,'Precinct Conversion'!$A118,'2012 House'!J$2:J$638)</f>
        <v>9.2592592592592587E-2</v>
      </c>
      <c r="L118">
        <f>SUMIF('2012 House'!$A$2:$A$638,'Precinct Conversion'!$A118,'2012 House'!K$2:K$638)</f>
        <v>0.87037037037037035</v>
      </c>
      <c r="M118">
        <f>SUMIF('2012 House'!$A$2:$A$638,'Precinct Conversion'!$A118,'2012 House'!L$2:L$638)</f>
        <v>0.87037037037037035</v>
      </c>
    </row>
    <row r="119" spans="1:13" x14ac:dyDescent="0.3">
      <c r="A119" t="s">
        <v>1122</v>
      </c>
      <c r="B119" s="8" t="s">
        <v>1114</v>
      </c>
      <c r="C119" s="8">
        <f>SUMIF('2012 President'!$A$2:$A$638,'Precinct Conversion'!$A119,'2012 President'!F$2:F$638)</f>
        <v>137</v>
      </c>
      <c r="D119" s="8">
        <f>SUMIF('2012 President'!$A$2:$A$638,'Precinct Conversion'!$A119,'2012 President'!G$2:G$638)</f>
        <v>44</v>
      </c>
      <c r="E119" s="8">
        <f>SUMIF('2012 President'!$A$2:$A$638,'Precinct Conversion'!$A119,'2012 President'!I$2:I$638)</f>
        <v>12</v>
      </c>
      <c r="F119" s="8">
        <f>SUMIF('2012 President'!$A$2:$A$638,'Precinct Conversion'!$A119,'2012 President'!J$2:J$638)</f>
        <v>29</v>
      </c>
      <c r="G119" s="8">
        <f t="shared" si="1"/>
        <v>0.32116788321167883</v>
      </c>
      <c r="H119">
        <f>SUMIF('2012 President'!$A$2:$A$638,'Precinct Conversion'!$A119,'2012 President'!M$2:M$638)</f>
        <v>0.27272727272727271</v>
      </c>
      <c r="I119">
        <f>SUMIF('2012 President'!$A$2:$A$638,'Precinct Conversion'!$A119,'2012 President'!N$2:N$638)</f>
        <v>0.65909090909090906</v>
      </c>
      <c r="J119">
        <f>SUMIF('2012 President'!$A$2:$A$638,'Precinct Conversion'!$A119,'2012 President'!R$2:R$638)</f>
        <v>0.65909090909090906</v>
      </c>
      <c r="K119">
        <f>SUMIF('2012 House'!$A$2:$A$638,'Precinct Conversion'!$A119,'2012 House'!J$2:J$638)</f>
        <v>0.38095238095238093</v>
      </c>
      <c r="L119">
        <f>SUMIF('2012 House'!$A$2:$A$638,'Precinct Conversion'!$A119,'2012 House'!K$2:K$638)</f>
        <v>0.52380952380952384</v>
      </c>
      <c r="M119">
        <f>SUMIF('2012 House'!$A$2:$A$638,'Precinct Conversion'!$A119,'2012 House'!L$2:L$638)</f>
        <v>0.52380952380952384</v>
      </c>
    </row>
    <row r="120" spans="1:13" x14ac:dyDescent="0.3">
      <c r="A120" t="s">
        <v>1124</v>
      </c>
      <c r="B120" s="8" t="s">
        <v>1090</v>
      </c>
      <c r="C120" s="8">
        <f>SUMIF('2012 President'!$A$2:$A$638,'Precinct Conversion'!$A120,'2012 President'!F$2:F$638)</f>
        <v>1906</v>
      </c>
      <c r="D120" s="8">
        <f>SUMIF('2012 President'!$A$2:$A$638,'Precinct Conversion'!$A120,'2012 President'!G$2:G$638)</f>
        <v>560</v>
      </c>
      <c r="E120" s="8">
        <f>SUMIF('2012 President'!$A$2:$A$638,'Precinct Conversion'!$A120,'2012 President'!I$2:I$638)</f>
        <v>183</v>
      </c>
      <c r="F120" s="8">
        <f>SUMIF('2012 President'!$A$2:$A$638,'Precinct Conversion'!$A120,'2012 President'!J$2:J$638)</f>
        <v>352</v>
      </c>
      <c r="G120" s="8">
        <f t="shared" si="1"/>
        <v>0.2938090241343127</v>
      </c>
      <c r="H120">
        <f>SUMIF('2012 President'!$A$2:$A$638,'Precinct Conversion'!$A120,'2012 President'!M$2:M$638)</f>
        <v>0.32678571428571429</v>
      </c>
      <c r="I120">
        <f>SUMIF('2012 President'!$A$2:$A$638,'Precinct Conversion'!$A120,'2012 President'!N$2:N$638)</f>
        <v>0.62857142857142856</v>
      </c>
      <c r="J120">
        <f>SUMIF('2012 President'!$A$2:$A$638,'Precinct Conversion'!$A120,'2012 President'!R$2:R$638)</f>
        <v>0.62857142857142856</v>
      </c>
      <c r="K120">
        <f>SUMIF('2012 House'!$A$2:$A$638,'Precinct Conversion'!$A120,'2012 House'!J$2:J$638)</f>
        <v>0.29465930018416209</v>
      </c>
      <c r="L120">
        <f>SUMIF('2012 House'!$A$2:$A$638,'Precinct Conversion'!$A120,'2012 House'!K$2:K$638)</f>
        <v>0.60036832412523022</v>
      </c>
      <c r="M120">
        <f>SUMIF('2012 House'!$A$2:$A$638,'Precinct Conversion'!$A120,'2012 House'!L$2:L$638)</f>
        <v>0.60036832412523022</v>
      </c>
    </row>
    <row r="121" spans="1:13" x14ac:dyDescent="0.3">
      <c r="A121" t="s">
        <v>1130</v>
      </c>
      <c r="B121" s="8" t="s">
        <v>1096</v>
      </c>
      <c r="C121" s="8">
        <f>SUMIF('2012 President'!$A$2:$A$638,'Precinct Conversion'!$A121,'2012 President'!F$2:F$638)</f>
        <v>136</v>
      </c>
      <c r="D121" s="8">
        <f>SUMIF('2012 President'!$A$2:$A$638,'Precinct Conversion'!$A121,'2012 President'!G$2:G$638)</f>
        <v>68</v>
      </c>
      <c r="E121" s="8">
        <f>SUMIF('2012 President'!$A$2:$A$638,'Precinct Conversion'!$A121,'2012 President'!I$2:I$638)</f>
        <v>50</v>
      </c>
      <c r="F121" s="8">
        <f>SUMIF('2012 President'!$A$2:$A$638,'Precinct Conversion'!$A121,'2012 President'!J$2:J$638)</f>
        <v>15</v>
      </c>
      <c r="G121" s="8">
        <f t="shared" si="1"/>
        <v>0.5</v>
      </c>
      <c r="H121">
        <f>SUMIF('2012 President'!$A$2:$A$638,'Precinct Conversion'!$A121,'2012 President'!M$2:M$638)</f>
        <v>0.73529411764705888</v>
      </c>
      <c r="I121">
        <f>SUMIF('2012 President'!$A$2:$A$638,'Precinct Conversion'!$A121,'2012 President'!N$2:N$638)</f>
        <v>0.22058823529411764</v>
      </c>
      <c r="J121">
        <f>SUMIF('2012 President'!$A$2:$A$638,'Precinct Conversion'!$A121,'2012 President'!R$2:R$638)</f>
        <v>2.7352941176470589</v>
      </c>
      <c r="K121">
        <f>SUMIF('2012 House'!$A$2:$A$638,'Precinct Conversion'!$A121,'2012 House'!J$2:J$638)</f>
        <v>0.23529411764705882</v>
      </c>
      <c r="L121">
        <f>SUMIF('2012 House'!$A$2:$A$638,'Precinct Conversion'!$A121,'2012 House'!K$2:K$638)</f>
        <v>0.73529411764705888</v>
      </c>
      <c r="M121">
        <f>SUMIF('2012 House'!$A$2:$A$638,'Precinct Conversion'!$A121,'2012 House'!L$2:L$638)</f>
        <v>0.73529411764705888</v>
      </c>
    </row>
    <row r="122" spans="1:13" x14ac:dyDescent="0.3">
      <c r="A122" t="s">
        <v>1128</v>
      </c>
      <c r="B122" s="8" t="s">
        <v>1115</v>
      </c>
      <c r="C122" s="8">
        <f>SUMIF('2012 President'!$A$2:$A$638,'Precinct Conversion'!$A122,'2012 President'!F$2:F$638)</f>
        <v>3256</v>
      </c>
      <c r="D122" s="8">
        <f>SUMIF('2012 President'!$A$2:$A$638,'Precinct Conversion'!$A122,'2012 President'!G$2:G$638)</f>
        <v>1464</v>
      </c>
      <c r="E122" s="8">
        <f>SUMIF('2012 President'!$A$2:$A$638,'Precinct Conversion'!$A122,'2012 President'!I$2:I$638)</f>
        <v>513</v>
      </c>
      <c r="F122" s="8">
        <f>SUMIF('2012 President'!$A$2:$A$638,'Precinct Conversion'!$A122,'2012 President'!J$2:J$638)</f>
        <v>887</v>
      </c>
      <c r="G122" s="8">
        <f t="shared" si="1"/>
        <v>0.44963144963144963</v>
      </c>
      <c r="H122">
        <f>SUMIF('2012 President'!$A$2:$A$638,'Precinct Conversion'!$A122,'2012 President'!M$2:M$638)</f>
        <v>0.35040983606557374</v>
      </c>
      <c r="I122">
        <f>SUMIF('2012 President'!$A$2:$A$638,'Precinct Conversion'!$A122,'2012 President'!N$2:N$638)</f>
        <v>0.60587431693989069</v>
      </c>
      <c r="J122">
        <f>SUMIF('2012 President'!$A$2:$A$638,'Precinct Conversion'!$A122,'2012 President'!R$2:R$638)</f>
        <v>0.60587431693989069</v>
      </c>
      <c r="K122">
        <f>SUMIF('2012 House'!$A$2:$A$638,'Precinct Conversion'!$A122,'2012 House'!J$2:J$638)</f>
        <v>0.24267782426778242</v>
      </c>
      <c r="L122">
        <f>SUMIF('2012 House'!$A$2:$A$638,'Precinct Conversion'!$A122,'2012 House'!K$2:K$638)</f>
        <v>0.69735006973500702</v>
      </c>
      <c r="M122">
        <f>SUMIF('2012 House'!$A$2:$A$638,'Precinct Conversion'!$A122,'2012 House'!L$2:L$638)</f>
        <v>0.69735006973500702</v>
      </c>
    </row>
    <row r="123" spans="1:13" x14ac:dyDescent="0.3">
      <c r="A123" t="s">
        <v>1126</v>
      </c>
      <c r="B123" s="8" t="s">
        <v>1092</v>
      </c>
      <c r="C123" s="8">
        <f>SUMIF('2012 President'!$A$2:$A$638,'Precinct Conversion'!$A123,'2012 President'!F$2:F$638)</f>
        <v>1833</v>
      </c>
      <c r="D123" s="8">
        <f>SUMIF('2012 President'!$A$2:$A$638,'Precinct Conversion'!$A123,'2012 President'!G$2:G$638)</f>
        <v>698</v>
      </c>
      <c r="E123" s="8">
        <f>SUMIF('2012 President'!$A$2:$A$638,'Precinct Conversion'!$A123,'2012 President'!I$2:I$638)</f>
        <v>311</v>
      </c>
      <c r="F123" s="8">
        <f>SUMIF('2012 President'!$A$2:$A$638,'Precinct Conversion'!$A123,'2012 President'!J$2:J$638)</f>
        <v>360</v>
      </c>
      <c r="G123" s="8">
        <f t="shared" si="1"/>
        <v>0.38079650845608293</v>
      </c>
      <c r="H123">
        <f>SUMIF('2012 President'!$A$2:$A$638,'Precinct Conversion'!$A123,'2012 President'!M$2:M$638)</f>
        <v>0.44555873925501432</v>
      </c>
      <c r="I123">
        <f>SUMIF('2012 President'!$A$2:$A$638,'Precinct Conversion'!$A123,'2012 President'!N$2:N$638)</f>
        <v>0.51575931232091687</v>
      </c>
      <c r="J123">
        <f>SUMIF('2012 President'!$A$2:$A$638,'Precinct Conversion'!$A123,'2012 President'!R$2:R$638)</f>
        <v>0.51575931232091687</v>
      </c>
      <c r="K123">
        <f>SUMIF('2012 House'!$A$2:$A$638,'Precinct Conversion'!$A123,'2012 House'!J$2:J$638)</f>
        <v>0.28865979381443296</v>
      </c>
      <c r="L123">
        <f>SUMIF('2012 House'!$A$2:$A$638,'Precinct Conversion'!$A123,'2012 House'!K$2:K$638)</f>
        <v>0.63770250368188508</v>
      </c>
      <c r="M123">
        <f>SUMIF('2012 House'!$A$2:$A$638,'Precinct Conversion'!$A123,'2012 House'!L$2:L$638)</f>
        <v>0.63770250368188508</v>
      </c>
    </row>
    <row r="124" spans="1:13" x14ac:dyDescent="0.3">
      <c r="A124" t="s">
        <v>1127</v>
      </c>
      <c r="B124" s="8" t="s">
        <v>1093</v>
      </c>
      <c r="C124" s="8">
        <f>SUMIF('2012 President'!$A$2:$A$638,'Precinct Conversion'!$A124,'2012 President'!F$2:F$638)</f>
        <v>1856</v>
      </c>
      <c r="D124" s="8">
        <f>SUMIF('2012 President'!$A$2:$A$638,'Precinct Conversion'!$A124,'2012 President'!G$2:G$638)</f>
        <v>725</v>
      </c>
      <c r="E124" s="8">
        <f>SUMIF('2012 President'!$A$2:$A$638,'Precinct Conversion'!$A124,'2012 President'!I$2:I$638)</f>
        <v>358</v>
      </c>
      <c r="F124" s="8">
        <f>SUMIF('2012 President'!$A$2:$A$638,'Precinct Conversion'!$A124,'2012 President'!J$2:J$638)</f>
        <v>344</v>
      </c>
      <c r="G124" s="8">
        <f t="shared" si="1"/>
        <v>0.390625</v>
      </c>
      <c r="H124">
        <f>SUMIF('2012 President'!$A$2:$A$638,'Precinct Conversion'!$A124,'2012 President'!M$2:M$638)</f>
        <v>0.49379310344827587</v>
      </c>
      <c r="I124">
        <f>SUMIF('2012 President'!$A$2:$A$638,'Precinct Conversion'!$A124,'2012 President'!N$2:N$638)</f>
        <v>0.47448275862068967</v>
      </c>
      <c r="J124">
        <f>SUMIF('2012 President'!$A$2:$A$638,'Precinct Conversion'!$A124,'2012 President'!R$2:R$638)</f>
        <v>2.4937931034482759</v>
      </c>
      <c r="K124">
        <f>SUMIF('2012 House'!$A$2:$A$638,'Precinct Conversion'!$A124,'2012 House'!J$2:J$638)</f>
        <v>0.27943262411347519</v>
      </c>
      <c r="L124">
        <f>SUMIF('2012 House'!$A$2:$A$638,'Precinct Conversion'!$A124,'2012 House'!K$2:K$638)</f>
        <v>0.66241134751773045</v>
      </c>
      <c r="M124">
        <f>SUMIF('2012 House'!$A$2:$A$638,'Precinct Conversion'!$A124,'2012 House'!L$2:L$638)</f>
        <v>0.66241134751773045</v>
      </c>
    </row>
    <row r="125" spans="1:13" x14ac:dyDescent="0.3">
      <c r="A125" t="s">
        <v>1398</v>
      </c>
      <c r="B125" s="8" t="s">
        <v>1347</v>
      </c>
      <c r="C125" s="8">
        <f>SUMIF('2012 President'!$A$2:$A$638,'Precinct Conversion'!$A125,'2012 President'!F$2:F$638)</f>
        <v>128</v>
      </c>
      <c r="D125" s="8">
        <f>SUMIF('2012 President'!$A$2:$A$638,'Precinct Conversion'!$A125,'2012 President'!G$2:G$638)</f>
        <v>46</v>
      </c>
      <c r="E125" s="8">
        <f>SUMIF('2012 President'!$A$2:$A$638,'Precinct Conversion'!$A125,'2012 President'!I$2:I$638)</f>
        <v>36</v>
      </c>
      <c r="F125" s="8">
        <f>SUMIF('2012 President'!$A$2:$A$638,'Precinct Conversion'!$A125,'2012 President'!J$2:J$638)</f>
        <v>7</v>
      </c>
      <c r="G125" s="8">
        <f t="shared" si="1"/>
        <v>0.359375</v>
      </c>
      <c r="H125">
        <f>SUMIF('2012 President'!$A$2:$A$638,'Precinct Conversion'!$A125,'2012 President'!M$2:M$638)</f>
        <v>0.78260869565217395</v>
      </c>
      <c r="I125">
        <f>SUMIF('2012 President'!$A$2:$A$638,'Precinct Conversion'!$A125,'2012 President'!N$2:N$638)</f>
        <v>0.15217391304347827</v>
      </c>
      <c r="J125">
        <f>SUMIF('2012 President'!$A$2:$A$638,'Precinct Conversion'!$A125,'2012 President'!R$2:R$638)</f>
        <v>2.7826086956521738</v>
      </c>
      <c r="K125">
        <f>SUMIF('2012 House'!$A$2:$A$638,'Precinct Conversion'!$A125,'2012 House'!J$2:J$638)</f>
        <v>0.30434782608695654</v>
      </c>
      <c r="L125">
        <f>SUMIF('2012 House'!$A$2:$A$638,'Precinct Conversion'!$A125,'2012 House'!K$2:K$638)</f>
        <v>0.63043478260869568</v>
      </c>
      <c r="M125">
        <f>SUMIF('2012 House'!$A$2:$A$638,'Precinct Conversion'!$A125,'2012 House'!L$2:L$638)</f>
        <v>0.63043478260869568</v>
      </c>
    </row>
    <row r="126" spans="1:13" x14ac:dyDescent="0.3">
      <c r="A126" t="s">
        <v>1400</v>
      </c>
      <c r="B126" s="8" t="s">
        <v>1349</v>
      </c>
      <c r="C126" s="8">
        <f>SUMIF('2012 President'!$A$2:$A$638,'Precinct Conversion'!$A126,'2012 President'!F$2:F$638)</f>
        <v>41</v>
      </c>
      <c r="D126" s="8">
        <f>SUMIF('2012 President'!$A$2:$A$638,'Precinct Conversion'!$A126,'2012 President'!G$2:G$638)</f>
        <v>12</v>
      </c>
      <c r="E126" s="8">
        <f>SUMIF('2012 President'!$A$2:$A$638,'Precinct Conversion'!$A126,'2012 President'!I$2:I$638)</f>
        <v>3</v>
      </c>
      <c r="F126" s="8">
        <f>SUMIF('2012 President'!$A$2:$A$638,'Precinct Conversion'!$A126,'2012 President'!J$2:J$638)</f>
        <v>9</v>
      </c>
      <c r="G126" s="8">
        <f t="shared" si="1"/>
        <v>0.29268292682926828</v>
      </c>
      <c r="H126">
        <f>SUMIF('2012 President'!$A$2:$A$638,'Precinct Conversion'!$A126,'2012 President'!M$2:M$638)</f>
        <v>0.25</v>
      </c>
      <c r="I126">
        <f>SUMIF('2012 President'!$A$2:$A$638,'Precinct Conversion'!$A126,'2012 President'!N$2:N$638)</f>
        <v>0.75</v>
      </c>
      <c r="J126">
        <f>SUMIF('2012 President'!$A$2:$A$638,'Precinct Conversion'!$A126,'2012 President'!R$2:R$638)</f>
        <v>0.75</v>
      </c>
      <c r="K126">
        <f>SUMIF('2012 House'!$A$2:$A$638,'Precinct Conversion'!$A126,'2012 House'!J$2:J$638)</f>
        <v>0</v>
      </c>
      <c r="L126">
        <f>SUMIF('2012 House'!$A$2:$A$638,'Precinct Conversion'!$A126,'2012 House'!K$2:K$638)</f>
        <v>1</v>
      </c>
      <c r="M126">
        <f>SUMIF('2012 House'!$A$2:$A$638,'Precinct Conversion'!$A126,'2012 House'!L$2:L$638)</f>
        <v>1</v>
      </c>
    </row>
    <row r="127" spans="1:13" x14ac:dyDescent="0.3">
      <c r="A127" t="s">
        <v>1501</v>
      </c>
      <c r="B127" s="8" t="s">
        <v>1427</v>
      </c>
      <c r="C127" s="8">
        <f>SUMIF('2012 President'!$A$2:$A$638,'Precinct Conversion'!$A127,'2012 President'!F$2:F$638)</f>
        <v>248</v>
      </c>
      <c r="D127" s="8">
        <f>SUMIF('2012 President'!$A$2:$A$638,'Precinct Conversion'!$A127,'2012 President'!G$2:G$638)</f>
        <v>177</v>
      </c>
      <c r="E127" s="8">
        <f>SUMIF('2012 President'!$A$2:$A$638,'Precinct Conversion'!$A127,'2012 President'!I$2:I$638)</f>
        <v>89</v>
      </c>
      <c r="F127" s="8">
        <f>SUMIF('2012 President'!$A$2:$A$638,'Precinct Conversion'!$A127,'2012 President'!J$2:J$638)</f>
        <v>81</v>
      </c>
      <c r="G127" s="8">
        <f t="shared" si="1"/>
        <v>0.71370967741935487</v>
      </c>
      <c r="H127">
        <f>SUMIF('2012 President'!$A$2:$A$638,'Precinct Conversion'!$A127,'2012 President'!M$2:M$638)</f>
        <v>0.50282485875706218</v>
      </c>
      <c r="I127">
        <f>SUMIF('2012 President'!$A$2:$A$638,'Precinct Conversion'!$A127,'2012 President'!N$2:N$638)</f>
        <v>0.4576271186440678</v>
      </c>
      <c r="J127">
        <f>SUMIF('2012 President'!$A$2:$A$638,'Precinct Conversion'!$A127,'2012 President'!R$2:R$638)</f>
        <v>2.5028248587570623</v>
      </c>
      <c r="K127">
        <f>SUMIF('2012 House'!$A$2:$A$638,'Precinct Conversion'!$A127,'2012 House'!J$2:J$638)</f>
        <v>0.20786516853932585</v>
      </c>
      <c r="L127">
        <f>SUMIF('2012 House'!$A$2:$A$638,'Precinct Conversion'!$A127,'2012 House'!K$2:K$638)</f>
        <v>0.7584269662921348</v>
      </c>
      <c r="M127">
        <f>SUMIF('2012 House'!$A$2:$A$638,'Precinct Conversion'!$A127,'2012 House'!L$2:L$638)</f>
        <v>0.7584269662921348</v>
      </c>
    </row>
    <row r="128" spans="1:13" x14ac:dyDescent="0.3">
      <c r="A128" t="s">
        <v>1394</v>
      </c>
      <c r="B128" s="8" t="s">
        <v>1373</v>
      </c>
      <c r="C128" s="8">
        <f>SUMIF('2012 President'!$A$2:$A$638,'Precinct Conversion'!$A128,'2012 President'!F$2:F$638)</f>
        <v>283</v>
      </c>
      <c r="D128" s="8">
        <f>SUMIF('2012 President'!$A$2:$A$638,'Precinct Conversion'!$A128,'2012 President'!G$2:G$638)</f>
        <v>115</v>
      </c>
      <c r="E128" s="8">
        <f>SUMIF('2012 President'!$A$2:$A$638,'Precinct Conversion'!$A128,'2012 President'!I$2:I$638)</f>
        <v>52</v>
      </c>
      <c r="F128" s="8">
        <f>SUMIF('2012 President'!$A$2:$A$638,'Precinct Conversion'!$A128,'2012 President'!J$2:J$638)</f>
        <v>57</v>
      </c>
      <c r="G128" s="8">
        <f t="shared" si="1"/>
        <v>0.40636042402826855</v>
      </c>
      <c r="H128">
        <f>SUMIF('2012 President'!$A$2:$A$638,'Precinct Conversion'!$A128,'2012 President'!M$2:M$638)</f>
        <v>0.45217391304347826</v>
      </c>
      <c r="I128">
        <f>SUMIF('2012 President'!$A$2:$A$638,'Precinct Conversion'!$A128,'2012 President'!N$2:N$638)</f>
        <v>0.4956521739130435</v>
      </c>
      <c r="J128">
        <f>SUMIF('2012 President'!$A$2:$A$638,'Precinct Conversion'!$A128,'2012 President'!R$2:R$638)</f>
        <v>0.4956521739130435</v>
      </c>
      <c r="K128">
        <f>SUMIF('2012 House'!$A$2:$A$638,'Precinct Conversion'!$A128,'2012 House'!J$2:J$638)</f>
        <v>0.20353982300884957</v>
      </c>
      <c r="L128">
        <f>SUMIF('2012 House'!$A$2:$A$638,'Precinct Conversion'!$A128,'2012 House'!K$2:K$638)</f>
        <v>0.74336283185840712</v>
      </c>
      <c r="M128">
        <f>SUMIF('2012 House'!$A$2:$A$638,'Precinct Conversion'!$A128,'2012 House'!L$2:L$638)</f>
        <v>0.74336283185840712</v>
      </c>
    </row>
    <row r="129" spans="1:13" x14ac:dyDescent="0.3">
      <c r="A129" t="s">
        <v>1247</v>
      </c>
      <c r="B129" s="8" t="s">
        <v>1159</v>
      </c>
      <c r="C129" s="8">
        <f>SUMIF('2012 President'!$A$2:$A$638,'Precinct Conversion'!$A129,'2012 President'!F$2:F$638)</f>
        <v>156</v>
      </c>
      <c r="D129" s="8">
        <f>SUMIF('2012 President'!$A$2:$A$638,'Precinct Conversion'!$A129,'2012 President'!G$2:G$638)</f>
        <v>58</v>
      </c>
      <c r="E129" s="8">
        <f>SUMIF('2012 President'!$A$2:$A$638,'Precinct Conversion'!$A129,'2012 President'!I$2:I$638)</f>
        <v>40</v>
      </c>
      <c r="F129" s="8">
        <f>SUMIF('2012 President'!$A$2:$A$638,'Precinct Conversion'!$A129,'2012 President'!J$2:J$638)</f>
        <v>17</v>
      </c>
      <c r="G129" s="8">
        <f t="shared" si="1"/>
        <v>0.37179487179487181</v>
      </c>
      <c r="H129">
        <f>SUMIF('2012 President'!$A$2:$A$638,'Precinct Conversion'!$A129,'2012 President'!M$2:M$638)</f>
        <v>0.68965517241379315</v>
      </c>
      <c r="I129">
        <f>SUMIF('2012 President'!$A$2:$A$638,'Precinct Conversion'!$A129,'2012 President'!N$2:N$638)</f>
        <v>0.29310344827586204</v>
      </c>
      <c r="J129">
        <f>SUMIF('2012 President'!$A$2:$A$638,'Precinct Conversion'!$A129,'2012 President'!R$2:R$638)</f>
        <v>2.6896551724137931</v>
      </c>
      <c r="K129">
        <f>SUMIF('2012 House'!$A$2:$A$638,'Precinct Conversion'!$A129,'2012 House'!J$2:J$638)</f>
        <v>0.20689655172413793</v>
      </c>
      <c r="L129">
        <f>SUMIF('2012 House'!$A$2:$A$638,'Precinct Conversion'!$A129,'2012 House'!K$2:K$638)</f>
        <v>0.75862068965517238</v>
      </c>
      <c r="M129">
        <f>SUMIF('2012 House'!$A$2:$A$638,'Precinct Conversion'!$A129,'2012 House'!L$2:L$638)</f>
        <v>0.75862068965517238</v>
      </c>
    </row>
    <row r="130" spans="1:13" x14ac:dyDescent="0.3">
      <c r="A130" t="s">
        <v>1257</v>
      </c>
      <c r="B130" s="8" t="s">
        <v>1169</v>
      </c>
      <c r="C130" s="8">
        <f>SUMIF('2012 President'!$A$2:$A$638,'Precinct Conversion'!$A130,'2012 President'!F$2:F$638)</f>
        <v>291</v>
      </c>
      <c r="D130" s="8">
        <f>SUMIF('2012 President'!$A$2:$A$638,'Precinct Conversion'!$A130,'2012 President'!G$2:G$638)</f>
        <v>48</v>
      </c>
      <c r="E130" s="8">
        <f>SUMIF('2012 President'!$A$2:$A$638,'Precinct Conversion'!$A130,'2012 President'!I$2:I$638)</f>
        <v>33</v>
      </c>
      <c r="F130" s="8">
        <f>SUMIF('2012 President'!$A$2:$A$638,'Precinct Conversion'!$A130,'2012 President'!J$2:J$638)</f>
        <v>12</v>
      </c>
      <c r="G130" s="8">
        <f t="shared" si="1"/>
        <v>0.16494845360824742</v>
      </c>
      <c r="H130">
        <f>SUMIF('2012 President'!$A$2:$A$638,'Precinct Conversion'!$A130,'2012 President'!M$2:M$638)</f>
        <v>0.6875</v>
      </c>
      <c r="I130">
        <f>SUMIF('2012 President'!$A$2:$A$638,'Precinct Conversion'!$A130,'2012 President'!N$2:N$638)</f>
        <v>0.25</v>
      </c>
      <c r="J130">
        <f>SUMIF('2012 President'!$A$2:$A$638,'Precinct Conversion'!$A130,'2012 President'!R$2:R$638)</f>
        <v>2.6875</v>
      </c>
      <c r="K130">
        <f>SUMIF('2012 House'!$A$2:$A$638,'Precinct Conversion'!$A130,'2012 House'!J$2:J$638)</f>
        <v>0.25531914893617019</v>
      </c>
      <c r="L130">
        <f>SUMIF('2012 House'!$A$2:$A$638,'Precinct Conversion'!$A130,'2012 House'!K$2:K$638)</f>
        <v>0.65957446808510634</v>
      </c>
      <c r="M130">
        <f>SUMIF('2012 House'!$A$2:$A$638,'Precinct Conversion'!$A130,'2012 House'!L$2:L$638)</f>
        <v>0.65957446808510634</v>
      </c>
    </row>
    <row r="131" spans="1:13" x14ac:dyDescent="0.3">
      <c r="A131" t="s">
        <v>1262</v>
      </c>
      <c r="B131" s="8" t="s">
        <v>1174</v>
      </c>
      <c r="C131" s="8">
        <f>SUMIF('2012 President'!$A$2:$A$638,'Precinct Conversion'!$A131,'2012 President'!F$2:F$638)</f>
        <v>127</v>
      </c>
      <c r="D131" s="8">
        <f>SUMIF('2012 President'!$A$2:$A$638,'Precinct Conversion'!$A131,'2012 President'!G$2:G$638)</f>
        <v>32</v>
      </c>
      <c r="E131" s="8">
        <f>SUMIF('2012 President'!$A$2:$A$638,'Precinct Conversion'!$A131,'2012 President'!I$2:I$638)</f>
        <v>21</v>
      </c>
      <c r="F131" s="8">
        <f>SUMIF('2012 President'!$A$2:$A$638,'Precinct Conversion'!$A131,'2012 President'!J$2:J$638)</f>
        <v>10</v>
      </c>
      <c r="G131" s="8">
        <f t="shared" ref="G131:G194" si="2">D131/C131</f>
        <v>0.25196850393700787</v>
      </c>
      <c r="H131">
        <f>SUMIF('2012 President'!$A$2:$A$638,'Precinct Conversion'!$A131,'2012 President'!M$2:M$638)</f>
        <v>0.65625</v>
      </c>
      <c r="I131">
        <f>SUMIF('2012 President'!$A$2:$A$638,'Precinct Conversion'!$A131,'2012 President'!N$2:N$638)</f>
        <v>0.3125</v>
      </c>
      <c r="J131">
        <f>SUMIF('2012 President'!$A$2:$A$638,'Precinct Conversion'!$A131,'2012 President'!R$2:R$638)</f>
        <v>2.65625</v>
      </c>
      <c r="K131">
        <f>SUMIF('2012 House'!$A$2:$A$638,'Precinct Conversion'!$A131,'2012 House'!J$2:J$638)</f>
        <v>9.375E-2</v>
      </c>
      <c r="L131">
        <f>SUMIF('2012 House'!$A$2:$A$638,'Precinct Conversion'!$A131,'2012 House'!K$2:K$638)</f>
        <v>0.875</v>
      </c>
      <c r="M131">
        <f>SUMIF('2012 House'!$A$2:$A$638,'Precinct Conversion'!$A131,'2012 House'!L$2:L$638)</f>
        <v>0.875</v>
      </c>
    </row>
    <row r="132" spans="1:13" x14ac:dyDescent="0.3">
      <c r="A132" t="s">
        <v>1237</v>
      </c>
      <c r="B132" s="8" t="s">
        <v>1203</v>
      </c>
      <c r="C132" s="8">
        <f>SUMIF('2012 President'!$A$2:$A$638,'Precinct Conversion'!$A132,'2012 President'!F$2:F$638)</f>
        <v>79</v>
      </c>
      <c r="D132" s="8">
        <f>SUMIF('2012 President'!$A$2:$A$638,'Precinct Conversion'!$A132,'2012 President'!G$2:G$638)</f>
        <v>36</v>
      </c>
      <c r="E132" s="8">
        <f>SUMIF('2012 President'!$A$2:$A$638,'Precinct Conversion'!$A132,'2012 President'!I$2:I$638)</f>
        <v>23</v>
      </c>
      <c r="F132" s="8">
        <f>SUMIF('2012 President'!$A$2:$A$638,'Precinct Conversion'!$A132,'2012 President'!J$2:J$638)</f>
        <v>12</v>
      </c>
      <c r="G132" s="8">
        <f t="shared" si="2"/>
        <v>0.45569620253164556</v>
      </c>
      <c r="H132">
        <f>SUMIF('2012 President'!$A$2:$A$638,'Precinct Conversion'!$A132,'2012 President'!M$2:M$638)</f>
        <v>0.63888888888888884</v>
      </c>
      <c r="I132">
        <f>SUMIF('2012 President'!$A$2:$A$638,'Precinct Conversion'!$A132,'2012 President'!N$2:N$638)</f>
        <v>0.33333333333333331</v>
      </c>
      <c r="J132">
        <f>SUMIF('2012 President'!$A$2:$A$638,'Precinct Conversion'!$A132,'2012 President'!R$2:R$638)</f>
        <v>2.6388888888888888</v>
      </c>
      <c r="K132">
        <f>SUMIF('2012 House'!$A$2:$A$638,'Precinct Conversion'!$A132,'2012 House'!J$2:J$638)</f>
        <v>0.25714285714285712</v>
      </c>
      <c r="L132">
        <f>SUMIF('2012 House'!$A$2:$A$638,'Precinct Conversion'!$A132,'2012 House'!K$2:K$638)</f>
        <v>0.7142857142857143</v>
      </c>
      <c r="M132">
        <f>SUMIF('2012 House'!$A$2:$A$638,'Precinct Conversion'!$A132,'2012 House'!L$2:L$638)</f>
        <v>0.7142857142857143</v>
      </c>
    </row>
    <row r="133" spans="1:13" x14ac:dyDescent="0.3">
      <c r="A133" t="s">
        <v>1235</v>
      </c>
      <c r="B133" s="8" t="s">
        <v>1201</v>
      </c>
      <c r="C133" s="8">
        <f>SUMIF('2012 President'!$A$2:$A$638,'Precinct Conversion'!$A133,'2012 President'!F$2:F$638)</f>
        <v>70</v>
      </c>
      <c r="D133" s="8">
        <f>SUMIF('2012 President'!$A$2:$A$638,'Precinct Conversion'!$A133,'2012 President'!G$2:G$638)</f>
        <v>32</v>
      </c>
      <c r="E133" s="8">
        <f>SUMIF('2012 President'!$A$2:$A$638,'Precinct Conversion'!$A133,'2012 President'!I$2:I$638)</f>
        <v>26</v>
      </c>
      <c r="F133" s="8">
        <f>SUMIF('2012 President'!$A$2:$A$638,'Precinct Conversion'!$A133,'2012 President'!J$2:J$638)</f>
        <v>4</v>
      </c>
      <c r="G133" s="8">
        <f t="shared" si="2"/>
        <v>0.45714285714285713</v>
      </c>
      <c r="H133">
        <f>SUMIF('2012 President'!$A$2:$A$638,'Precinct Conversion'!$A133,'2012 President'!M$2:M$638)</f>
        <v>0.8125</v>
      </c>
      <c r="I133">
        <f>SUMIF('2012 President'!$A$2:$A$638,'Precinct Conversion'!$A133,'2012 President'!N$2:N$638)</f>
        <v>0.125</v>
      </c>
      <c r="J133">
        <f>SUMIF('2012 President'!$A$2:$A$638,'Precinct Conversion'!$A133,'2012 President'!R$2:R$638)</f>
        <v>2.8125</v>
      </c>
      <c r="K133">
        <f>SUMIF('2012 House'!$A$2:$A$638,'Precinct Conversion'!$A133,'2012 House'!J$2:J$638)</f>
        <v>0.25</v>
      </c>
      <c r="L133">
        <f>SUMIF('2012 House'!$A$2:$A$638,'Precinct Conversion'!$A133,'2012 House'!K$2:K$638)</f>
        <v>0.65625</v>
      </c>
      <c r="M133">
        <f>SUMIF('2012 House'!$A$2:$A$638,'Precinct Conversion'!$A133,'2012 House'!L$2:L$638)</f>
        <v>0.65625</v>
      </c>
    </row>
    <row r="134" spans="1:13" x14ac:dyDescent="0.3">
      <c r="A134" t="s">
        <v>1242</v>
      </c>
      <c r="B134" s="8" t="s">
        <v>1207</v>
      </c>
      <c r="C134" s="8">
        <f>SUMIF('2012 President'!$A$2:$A$638,'Precinct Conversion'!$A134,'2012 President'!F$2:F$638)</f>
        <v>111</v>
      </c>
      <c r="D134" s="8">
        <f>SUMIF('2012 President'!$A$2:$A$638,'Precinct Conversion'!$A134,'2012 President'!G$2:G$638)</f>
        <v>51</v>
      </c>
      <c r="E134" s="8">
        <f>SUMIF('2012 President'!$A$2:$A$638,'Precinct Conversion'!$A134,'2012 President'!I$2:I$638)</f>
        <v>34</v>
      </c>
      <c r="F134" s="8">
        <f>SUMIF('2012 President'!$A$2:$A$638,'Precinct Conversion'!$A134,'2012 President'!J$2:J$638)</f>
        <v>16</v>
      </c>
      <c r="G134" s="8">
        <f t="shared" si="2"/>
        <v>0.45945945945945948</v>
      </c>
      <c r="H134">
        <f>SUMIF('2012 President'!$A$2:$A$638,'Precinct Conversion'!$A134,'2012 President'!M$2:M$638)</f>
        <v>0.66666666666666663</v>
      </c>
      <c r="I134">
        <f>SUMIF('2012 President'!$A$2:$A$638,'Precinct Conversion'!$A134,'2012 President'!N$2:N$638)</f>
        <v>0.31372549019607843</v>
      </c>
      <c r="J134">
        <f>SUMIF('2012 President'!$A$2:$A$638,'Precinct Conversion'!$A134,'2012 President'!R$2:R$638)</f>
        <v>2.6666666666666665</v>
      </c>
      <c r="K134">
        <f>SUMIF('2012 House'!$A$2:$A$638,'Precinct Conversion'!$A134,'2012 House'!J$2:J$638)</f>
        <v>0.06</v>
      </c>
      <c r="L134">
        <f>SUMIF('2012 House'!$A$2:$A$638,'Precinct Conversion'!$A134,'2012 House'!K$2:K$638)</f>
        <v>0.92</v>
      </c>
      <c r="M134">
        <f>SUMIF('2012 House'!$A$2:$A$638,'Precinct Conversion'!$A134,'2012 House'!L$2:L$638)</f>
        <v>0.92</v>
      </c>
    </row>
    <row r="135" spans="1:13" x14ac:dyDescent="0.3">
      <c r="A135" t="s">
        <v>1254</v>
      </c>
      <c r="B135" s="8" t="s">
        <v>1215</v>
      </c>
      <c r="C135" s="8">
        <f>SUMIF('2012 President'!$A$2:$A$638,'Precinct Conversion'!$A135,'2012 President'!F$2:F$638)</f>
        <v>289</v>
      </c>
      <c r="D135" s="8">
        <f>SUMIF('2012 President'!$A$2:$A$638,'Precinct Conversion'!$A135,'2012 President'!G$2:G$638)</f>
        <v>129</v>
      </c>
      <c r="E135" s="8">
        <f>SUMIF('2012 President'!$A$2:$A$638,'Precinct Conversion'!$A135,'2012 President'!I$2:I$638)</f>
        <v>102</v>
      </c>
      <c r="F135" s="8">
        <f>SUMIF('2012 President'!$A$2:$A$638,'Precinct Conversion'!$A135,'2012 President'!J$2:J$638)</f>
        <v>22</v>
      </c>
      <c r="G135" s="8">
        <f t="shared" si="2"/>
        <v>0.44636678200692043</v>
      </c>
      <c r="H135">
        <f>SUMIF('2012 President'!$A$2:$A$638,'Precinct Conversion'!$A135,'2012 President'!M$2:M$638)</f>
        <v>0.79069767441860461</v>
      </c>
      <c r="I135">
        <f>SUMIF('2012 President'!$A$2:$A$638,'Precinct Conversion'!$A135,'2012 President'!N$2:N$638)</f>
        <v>0.17054263565891473</v>
      </c>
      <c r="J135">
        <f>SUMIF('2012 President'!$A$2:$A$638,'Precinct Conversion'!$A135,'2012 President'!R$2:R$638)</f>
        <v>2.7906976744186047</v>
      </c>
      <c r="K135">
        <f>SUMIF('2012 House'!$A$2:$A$638,'Precinct Conversion'!$A135,'2012 House'!J$2:J$638)</f>
        <v>0.13953488372093023</v>
      </c>
      <c r="L135">
        <f>SUMIF('2012 House'!$A$2:$A$638,'Precinct Conversion'!$A135,'2012 House'!K$2:K$638)</f>
        <v>0.8294573643410853</v>
      </c>
      <c r="M135">
        <f>SUMIF('2012 House'!$A$2:$A$638,'Precinct Conversion'!$A135,'2012 House'!L$2:L$638)</f>
        <v>0.8294573643410853</v>
      </c>
    </row>
    <row r="136" spans="1:13" x14ac:dyDescent="0.3">
      <c r="A136" t="s">
        <v>1236</v>
      </c>
      <c r="B136" s="8" t="s">
        <v>1202</v>
      </c>
      <c r="C136" s="8">
        <f>SUMIF('2012 President'!$A$2:$A$638,'Precinct Conversion'!$A136,'2012 President'!F$2:F$638)</f>
        <v>1550</v>
      </c>
      <c r="D136" s="8">
        <f>SUMIF('2012 President'!$A$2:$A$638,'Precinct Conversion'!$A136,'2012 President'!G$2:G$638)</f>
        <v>696</v>
      </c>
      <c r="E136" s="8">
        <f>SUMIF('2012 President'!$A$2:$A$638,'Precinct Conversion'!$A136,'2012 President'!I$2:I$638)</f>
        <v>424</v>
      </c>
      <c r="F136" s="8">
        <f>SUMIF('2012 President'!$A$2:$A$638,'Precinct Conversion'!$A136,'2012 President'!J$2:J$638)</f>
        <v>239</v>
      </c>
      <c r="G136" s="8">
        <f t="shared" si="2"/>
        <v>0.44903225806451613</v>
      </c>
      <c r="H136">
        <f>SUMIF('2012 President'!$A$2:$A$638,'Precinct Conversion'!$A136,'2012 President'!M$2:M$638)</f>
        <v>0.60919540229885061</v>
      </c>
      <c r="I136">
        <f>SUMIF('2012 President'!$A$2:$A$638,'Precinct Conversion'!$A136,'2012 President'!N$2:N$638)</f>
        <v>0.34339080459770116</v>
      </c>
      <c r="J136">
        <f>SUMIF('2012 President'!$A$2:$A$638,'Precinct Conversion'!$A136,'2012 President'!R$2:R$638)</f>
        <v>2.6091954022988508</v>
      </c>
      <c r="K136">
        <f>SUMIF('2012 House'!$A$2:$A$638,'Precinct Conversion'!$A136,'2012 House'!J$2:J$638)</f>
        <v>0.3717201166180758</v>
      </c>
      <c r="L136">
        <f>SUMIF('2012 House'!$A$2:$A$638,'Precinct Conversion'!$A136,'2012 House'!K$2:K$638)</f>
        <v>0.5714285714285714</v>
      </c>
      <c r="M136">
        <f>SUMIF('2012 House'!$A$2:$A$638,'Precinct Conversion'!$A136,'2012 House'!L$2:L$638)</f>
        <v>0.5714285714285714</v>
      </c>
    </row>
    <row r="137" spans="1:13" x14ac:dyDescent="0.3">
      <c r="A137" t="s">
        <v>1234</v>
      </c>
      <c r="B137" s="8" t="s">
        <v>1145</v>
      </c>
      <c r="C137" s="8">
        <f>SUMIF('2012 President'!$A$2:$A$638,'Precinct Conversion'!$A137,'2012 President'!F$2:F$638)</f>
        <v>64</v>
      </c>
      <c r="D137" s="8">
        <f>SUMIF('2012 President'!$A$2:$A$638,'Precinct Conversion'!$A137,'2012 President'!G$2:G$638)</f>
        <v>23</v>
      </c>
      <c r="E137" s="8">
        <f>SUMIF('2012 President'!$A$2:$A$638,'Precinct Conversion'!$A137,'2012 President'!I$2:I$638)</f>
        <v>15</v>
      </c>
      <c r="F137" s="8">
        <f>SUMIF('2012 President'!$A$2:$A$638,'Precinct Conversion'!$A137,'2012 President'!J$2:J$638)</f>
        <v>8</v>
      </c>
      <c r="G137" s="8">
        <f t="shared" si="2"/>
        <v>0.359375</v>
      </c>
      <c r="H137">
        <f>SUMIF('2012 President'!$A$2:$A$638,'Precinct Conversion'!$A137,'2012 President'!M$2:M$638)</f>
        <v>0.65217391304347827</v>
      </c>
      <c r="I137">
        <f>SUMIF('2012 President'!$A$2:$A$638,'Precinct Conversion'!$A137,'2012 President'!N$2:N$638)</f>
        <v>0.34782608695652173</v>
      </c>
      <c r="J137">
        <f>SUMIF('2012 President'!$A$2:$A$638,'Precinct Conversion'!$A137,'2012 President'!R$2:R$638)</f>
        <v>2.6521739130434785</v>
      </c>
      <c r="K137">
        <f>SUMIF('2012 House'!$A$2:$A$638,'Precinct Conversion'!$A137,'2012 House'!J$2:J$638)</f>
        <v>0.17391304347826086</v>
      </c>
      <c r="L137">
        <f>SUMIF('2012 House'!$A$2:$A$638,'Precinct Conversion'!$A137,'2012 House'!K$2:K$638)</f>
        <v>0.78260869565217395</v>
      </c>
      <c r="M137">
        <f>SUMIF('2012 House'!$A$2:$A$638,'Precinct Conversion'!$A137,'2012 House'!L$2:L$638)</f>
        <v>0.78260869565217395</v>
      </c>
    </row>
    <row r="138" spans="1:13" x14ac:dyDescent="0.3">
      <c r="C138" s="8">
        <f>SUMIF('2012 President'!$A$2:$A$638,'Precinct Conversion'!$A138,'2012 President'!F$2:F$638)</f>
        <v>0</v>
      </c>
      <c r="D138" s="8">
        <f>SUMIF('2012 President'!$A$2:$A$638,'Precinct Conversion'!$A138,'2012 President'!G$2:G$638)</f>
        <v>0</v>
      </c>
      <c r="E138" s="8">
        <f>SUMIF('2012 President'!$A$2:$A$638,'Precinct Conversion'!$A138,'2012 President'!I$2:I$638)</f>
        <v>0</v>
      </c>
      <c r="F138" s="8">
        <f>SUMIF('2012 President'!$A$2:$A$638,'Precinct Conversion'!$A138,'2012 President'!J$2:J$638)</f>
        <v>0</v>
      </c>
      <c r="G138" s="8">
        <v>0</v>
      </c>
      <c r="H138">
        <f>SUMIF('2012 President'!$A$2:$A$638,'Precinct Conversion'!$A138,'2012 President'!M$2:M$638)</f>
        <v>0</v>
      </c>
      <c r="I138">
        <f>SUMIF('2012 President'!$A$2:$A$638,'Precinct Conversion'!$A138,'2012 President'!N$2:N$638)</f>
        <v>0</v>
      </c>
      <c r="J138">
        <f>SUMIF('2012 President'!$A$2:$A$638,'Precinct Conversion'!$A138,'2012 President'!R$2:R$638)</f>
        <v>0</v>
      </c>
      <c r="K138">
        <f>SUMIF('2012 House'!$A$2:$A$638,'Precinct Conversion'!$A138,'2012 House'!J$2:J$638)</f>
        <v>0</v>
      </c>
      <c r="L138">
        <f>SUMIF('2012 House'!$A$2:$A$638,'Precinct Conversion'!$A138,'2012 House'!K$2:K$638)</f>
        <v>0</v>
      </c>
      <c r="M138">
        <f>SUMIF('2012 House'!$A$2:$A$638,'Precinct Conversion'!$A138,'2012 House'!L$2:L$638)</f>
        <v>0</v>
      </c>
    </row>
    <row r="139" spans="1:13" x14ac:dyDescent="0.3">
      <c r="A139" t="s">
        <v>1509</v>
      </c>
      <c r="B139" s="8" t="s">
        <v>1435</v>
      </c>
      <c r="C139" s="8">
        <f>SUMIF('2012 President'!$A$2:$A$638,'Precinct Conversion'!$A139,'2012 President'!F$2:F$638)</f>
        <v>194</v>
      </c>
      <c r="D139" s="8">
        <f>SUMIF('2012 President'!$A$2:$A$638,'Precinct Conversion'!$A139,'2012 President'!G$2:G$638)</f>
        <v>80</v>
      </c>
      <c r="E139" s="8">
        <f>SUMIF('2012 President'!$A$2:$A$638,'Precinct Conversion'!$A139,'2012 President'!I$2:I$638)</f>
        <v>57</v>
      </c>
      <c r="F139" s="8">
        <f>SUMIF('2012 President'!$A$2:$A$638,'Precinct Conversion'!$A139,'2012 President'!J$2:J$638)</f>
        <v>20</v>
      </c>
      <c r="G139" s="8">
        <f t="shared" si="2"/>
        <v>0.41237113402061853</v>
      </c>
      <c r="H139">
        <f>SUMIF('2012 President'!$A$2:$A$638,'Precinct Conversion'!$A139,'2012 President'!M$2:M$638)</f>
        <v>0.71250000000000002</v>
      </c>
      <c r="I139">
        <f>SUMIF('2012 President'!$A$2:$A$638,'Precinct Conversion'!$A139,'2012 President'!N$2:N$638)</f>
        <v>0.25</v>
      </c>
      <c r="J139">
        <f>SUMIF('2012 President'!$A$2:$A$638,'Precinct Conversion'!$A139,'2012 President'!R$2:R$638)</f>
        <v>2.7124999999999999</v>
      </c>
      <c r="K139">
        <f>SUMIF('2012 House'!$A$2:$A$638,'Precinct Conversion'!$A139,'2012 House'!J$2:J$638)</f>
        <v>0.14814814814814814</v>
      </c>
      <c r="L139">
        <f>SUMIF('2012 House'!$A$2:$A$638,'Precinct Conversion'!$A139,'2012 House'!K$2:K$638)</f>
        <v>0.8271604938271605</v>
      </c>
      <c r="M139">
        <f>SUMIF('2012 House'!$A$2:$A$638,'Precinct Conversion'!$A139,'2012 House'!L$2:L$638)</f>
        <v>0.8271604938271605</v>
      </c>
    </row>
    <row r="140" spans="1:13" x14ac:dyDescent="0.3">
      <c r="A140" t="s">
        <v>1259</v>
      </c>
      <c r="B140" s="8" t="s">
        <v>1217</v>
      </c>
      <c r="C140" s="8">
        <f>SUMIF('2012 President'!$A$2:$A$638,'Precinct Conversion'!$A140,'2012 President'!F$2:F$638)</f>
        <v>54</v>
      </c>
      <c r="D140" s="8">
        <f>SUMIF('2012 President'!$A$2:$A$638,'Precinct Conversion'!$A140,'2012 President'!G$2:G$638)</f>
        <v>12</v>
      </c>
      <c r="E140" s="8">
        <f>SUMIF('2012 President'!$A$2:$A$638,'Precinct Conversion'!$A140,'2012 President'!I$2:I$638)</f>
        <v>6</v>
      </c>
      <c r="F140" s="8">
        <f>SUMIF('2012 President'!$A$2:$A$638,'Precinct Conversion'!$A140,'2012 President'!J$2:J$638)</f>
        <v>5</v>
      </c>
      <c r="G140" s="8">
        <f t="shared" si="2"/>
        <v>0.22222222222222221</v>
      </c>
      <c r="H140">
        <f>SUMIF('2012 President'!$A$2:$A$638,'Precinct Conversion'!$A140,'2012 President'!M$2:M$638)</f>
        <v>0.5</v>
      </c>
      <c r="I140">
        <f>SUMIF('2012 President'!$A$2:$A$638,'Precinct Conversion'!$A140,'2012 President'!N$2:N$638)</f>
        <v>0.41666666666666669</v>
      </c>
      <c r="J140">
        <f>SUMIF('2012 President'!$A$2:$A$638,'Precinct Conversion'!$A140,'2012 President'!R$2:R$638)</f>
        <v>2.5</v>
      </c>
      <c r="K140">
        <f>SUMIF('2012 House'!$A$2:$A$638,'Precinct Conversion'!$A140,'2012 House'!J$2:J$638)</f>
        <v>0.25</v>
      </c>
      <c r="L140">
        <f>SUMIF('2012 House'!$A$2:$A$638,'Precinct Conversion'!$A140,'2012 House'!K$2:K$638)</f>
        <v>0.75</v>
      </c>
      <c r="M140">
        <f>SUMIF('2012 House'!$A$2:$A$638,'Precinct Conversion'!$A140,'2012 House'!L$2:L$638)</f>
        <v>0.75</v>
      </c>
    </row>
    <row r="141" spans="1:13" x14ac:dyDescent="0.3">
      <c r="A141" t="s">
        <v>1246</v>
      </c>
      <c r="B141" s="8" t="s">
        <v>1158</v>
      </c>
      <c r="C141" s="8">
        <f>SUMIF('2012 President'!$A$2:$A$638,'Precinct Conversion'!$A141,'2012 President'!F$2:F$638)</f>
        <v>220</v>
      </c>
      <c r="D141" s="8">
        <f>SUMIF('2012 President'!$A$2:$A$638,'Precinct Conversion'!$A141,'2012 President'!G$2:G$638)</f>
        <v>82</v>
      </c>
      <c r="E141" s="8">
        <f>SUMIF('2012 President'!$A$2:$A$638,'Precinct Conversion'!$A141,'2012 President'!I$2:I$638)</f>
        <v>46</v>
      </c>
      <c r="F141" s="8">
        <f>SUMIF('2012 President'!$A$2:$A$638,'Precinct Conversion'!$A141,'2012 President'!J$2:J$638)</f>
        <v>34</v>
      </c>
      <c r="G141" s="8">
        <f t="shared" si="2"/>
        <v>0.37272727272727274</v>
      </c>
      <c r="H141">
        <f>SUMIF('2012 President'!$A$2:$A$638,'Precinct Conversion'!$A141,'2012 President'!M$2:M$638)</f>
        <v>0.56097560975609762</v>
      </c>
      <c r="I141">
        <f>SUMIF('2012 President'!$A$2:$A$638,'Precinct Conversion'!$A141,'2012 President'!N$2:N$638)</f>
        <v>0.41463414634146339</v>
      </c>
      <c r="J141">
        <f>SUMIF('2012 President'!$A$2:$A$638,'Precinct Conversion'!$A141,'2012 President'!R$2:R$638)</f>
        <v>2.5609756097560976</v>
      </c>
      <c r="K141">
        <f>SUMIF('2012 House'!$A$2:$A$638,'Precinct Conversion'!$A141,'2012 House'!J$2:J$638)</f>
        <v>0.24691358024691357</v>
      </c>
      <c r="L141">
        <f>SUMIF('2012 House'!$A$2:$A$638,'Precinct Conversion'!$A141,'2012 House'!K$2:K$638)</f>
        <v>0.71604938271604934</v>
      </c>
      <c r="M141">
        <f>SUMIF('2012 House'!$A$2:$A$638,'Precinct Conversion'!$A141,'2012 House'!L$2:L$638)</f>
        <v>0.71604938271604934</v>
      </c>
    </row>
    <row r="142" spans="1:13" x14ac:dyDescent="0.3">
      <c r="A142" t="s">
        <v>932</v>
      </c>
      <c r="B142" s="8" t="s">
        <v>924</v>
      </c>
      <c r="C142" s="8">
        <f>SUMIF('2012 President'!$A$2:$A$638,'Precinct Conversion'!$A142,'2012 President'!F$2:F$638)</f>
        <v>1701</v>
      </c>
      <c r="D142" s="8">
        <f>SUMIF('2012 President'!$A$2:$A$638,'Precinct Conversion'!$A142,'2012 President'!G$2:G$638)</f>
        <v>757</v>
      </c>
      <c r="E142" s="8">
        <f>SUMIF('2012 President'!$A$2:$A$638,'Precinct Conversion'!$A142,'2012 President'!I$2:I$638)</f>
        <v>180</v>
      </c>
      <c r="F142" s="8">
        <f>SUMIF('2012 President'!$A$2:$A$638,'Precinct Conversion'!$A142,'2012 President'!J$2:J$638)</f>
        <v>548</v>
      </c>
      <c r="G142" s="8">
        <f t="shared" si="2"/>
        <v>0.44503233392122282</v>
      </c>
      <c r="H142">
        <f>SUMIF('2012 President'!$A$2:$A$638,'Precinct Conversion'!$A142,'2012 President'!M$2:M$638)</f>
        <v>0.23778071334214002</v>
      </c>
      <c r="I142">
        <f>SUMIF('2012 President'!$A$2:$A$638,'Precinct Conversion'!$A142,'2012 President'!N$2:N$638)</f>
        <v>0.7239101717305152</v>
      </c>
      <c r="J142">
        <f>SUMIF('2012 President'!$A$2:$A$638,'Precinct Conversion'!$A142,'2012 President'!R$2:R$638)</f>
        <v>0.7239101717305152</v>
      </c>
      <c r="K142">
        <f>SUMIF('2012 House'!$A$2:$A$638,'Precinct Conversion'!$A142,'2012 House'!J$2:J$638)</f>
        <v>0.21428571428571427</v>
      </c>
      <c r="L142">
        <f>SUMIF('2012 House'!$A$2:$A$638,'Precinct Conversion'!$A142,'2012 House'!K$2:K$638)</f>
        <v>0.70889487870619949</v>
      </c>
      <c r="M142">
        <f>SUMIF('2012 House'!$A$2:$A$638,'Precinct Conversion'!$A142,'2012 House'!L$2:L$638)</f>
        <v>0.70889487870619949</v>
      </c>
    </row>
    <row r="143" spans="1:13" x14ac:dyDescent="0.3">
      <c r="A143" t="s">
        <v>939</v>
      </c>
      <c r="B143" s="8" t="s">
        <v>926</v>
      </c>
      <c r="C143" s="8">
        <f>SUMIF('2012 President'!$A$2:$A$638,'Precinct Conversion'!$A143,'2012 President'!F$2:F$638)</f>
        <v>1662</v>
      </c>
      <c r="D143" s="8">
        <f>SUMIF('2012 President'!$A$2:$A$638,'Precinct Conversion'!$A143,'2012 President'!G$2:G$638)</f>
        <v>774</v>
      </c>
      <c r="E143" s="8">
        <f>SUMIF('2012 President'!$A$2:$A$638,'Precinct Conversion'!$A143,'2012 President'!I$2:I$638)</f>
        <v>410</v>
      </c>
      <c r="F143" s="8">
        <f>SUMIF('2012 President'!$A$2:$A$638,'Precinct Conversion'!$A143,'2012 President'!J$2:J$638)</f>
        <v>326</v>
      </c>
      <c r="G143" s="8">
        <f t="shared" si="2"/>
        <v>0.46570397111913359</v>
      </c>
      <c r="H143">
        <f>SUMIF('2012 President'!$A$2:$A$638,'Precinct Conversion'!$A143,'2012 President'!M$2:M$638)</f>
        <v>0.52971576227390182</v>
      </c>
      <c r="I143">
        <f>SUMIF('2012 President'!$A$2:$A$638,'Precinct Conversion'!$A143,'2012 President'!N$2:N$638)</f>
        <v>0.42118863049095606</v>
      </c>
      <c r="J143">
        <f>SUMIF('2012 President'!$A$2:$A$638,'Precinct Conversion'!$A143,'2012 President'!R$2:R$638)</f>
        <v>2.5297157622739017</v>
      </c>
      <c r="K143">
        <f>SUMIF('2012 House'!$A$2:$A$638,'Precinct Conversion'!$A143,'2012 House'!J$2:J$638)</f>
        <v>0.46409574468085107</v>
      </c>
      <c r="L143">
        <f>SUMIF('2012 House'!$A$2:$A$638,'Precinct Conversion'!$A143,'2012 House'!K$2:K$638)</f>
        <v>0.46542553191489361</v>
      </c>
      <c r="M143">
        <f>SUMIF('2012 House'!$A$2:$A$638,'Precinct Conversion'!$A143,'2012 House'!L$2:L$638)</f>
        <v>0.46542553191489361</v>
      </c>
    </row>
    <row r="144" spans="1:13" x14ac:dyDescent="0.3">
      <c r="A144" t="s">
        <v>941</v>
      </c>
      <c r="B144" s="8" t="s">
        <v>927</v>
      </c>
      <c r="C144" s="8">
        <f>SUMIF('2012 President'!$A$2:$A$638,'Precinct Conversion'!$A144,'2012 President'!F$2:F$638)</f>
        <v>1217</v>
      </c>
      <c r="D144" s="8">
        <f>SUMIF('2012 President'!$A$2:$A$638,'Precinct Conversion'!$A144,'2012 President'!G$2:G$638)</f>
        <v>475</v>
      </c>
      <c r="E144" s="8">
        <f>SUMIF('2012 President'!$A$2:$A$638,'Precinct Conversion'!$A144,'2012 President'!I$2:I$638)</f>
        <v>124</v>
      </c>
      <c r="F144" s="8">
        <f>SUMIF('2012 President'!$A$2:$A$638,'Precinct Conversion'!$A144,'2012 President'!J$2:J$638)</f>
        <v>324</v>
      </c>
      <c r="G144" s="8">
        <f t="shared" si="2"/>
        <v>0.390304026294166</v>
      </c>
      <c r="H144">
        <f>SUMIF('2012 President'!$A$2:$A$638,'Precinct Conversion'!$A144,'2012 President'!M$2:M$638)</f>
        <v>0.26105263157894737</v>
      </c>
      <c r="I144">
        <f>SUMIF('2012 President'!$A$2:$A$638,'Precinct Conversion'!$A144,'2012 President'!N$2:N$638)</f>
        <v>0.68210526315789477</v>
      </c>
      <c r="J144">
        <f>SUMIF('2012 President'!$A$2:$A$638,'Precinct Conversion'!$A144,'2012 President'!R$2:R$638)</f>
        <v>0.68210526315789477</v>
      </c>
      <c r="K144">
        <f>SUMIF('2012 House'!$A$2:$A$638,'Precinct Conversion'!$A144,'2012 House'!J$2:J$638)</f>
        <v>0.21914893617021278</v>
      </c>
      <c r="L144">
        <f>SUMIF('2012 House'!$A$2:$A$638,'Precinct Conversion'!$A144,'2012 House'!K$2:K$638)</f>
        <v>0.67659574468085104</v>
      </c>
      <c r="M144">
        <f>SUMIF('2012 House'!$A$2:$A$638,'Precinct Conversion'!$A144,'2012 House'!L$2:L$638)</f>
        <v>0.67659574468085104</v>
      </c>
    </row>
    <row r="145" spans="1:13" x14ac:dyDescent="0.3">
      <c r="A145" t="s">
        <v>933</v>
      </c>
      <c r="B145" s="8" t="s">
        <v>911</v>
      </c>
      <c r="C145" s="8">
        <f>SUMIF('2012 President'!$A$2:$A$638,'Precinct Conversion'!$A145,'2012 President'!F$2:F$638)</f>
        <v>1012</v>
      </c>
      <c r="D145" s="8">
        <f>SUMIF('2012 President'!$A$2:$A$638,'Precinct Conversion'!$A145,'2012 President'!G$2:G$638)</f>
        <v>430</v>
      </c>
      <c r="E145" s="8">
        <f>SUMIF('2012 President'!$A$2:$A$638,'Precinct Conversion'!$A145,'2012 President'!I$2:I$638)</f>
        <v>229</v>
      </c>
      <c r="F145" s="8">
        <f>SUMIF('2012 President'!$A$2:$A$638,'Precinct Conversion'!$A145,'2012 President'!J$2:J$638)</f>
        <v>180</v>
      </c>
      <c r="G145" s="8">
        <f t="shared" si="2"/>
        <v>0.42490118577075098</v>
      </c>
      <c r="H145">
        <f>SUMIF('2012 President'!$A$2:$A$638,'Precinct Conversion'!$A145,'2012 President'!M$2:M$638)</f>
        <v>0.53255813953488373</v>
      </c>
      <c r="I145">
        <f>SUMIF('2012 President'!$A$2:$A$638,'Precinct Conversion'!$A145,'2012 President'!N$2:N$638)</f>
        <v>0.41860465116279072</v>
      </c>
      <c r="J145">
        <f>SUMIF('2012 President'!$A$2:$A$638,'Precinct Conversion'!$A145,'2012 President'!R$2:R$638)</f>
        <v>2.532558139534884</v>
      </c>
      <c r="K145">
        <f>SUMIF('2012 House'!$A$2:$A$638,'Precinct Conversion'!$A145,'2012 House'!J$2:J$638)</f>
        <v>0.49289099526066349</v>
      </c>
      <c r="L145">
        <f>SUMIF('2012 House'!$A$2:$A$638,'Precinct Conversion'!$A145,'2012 House'!K$2:K$638)</f>
        <v>0.43838862559241704</v>
      </c>
      <c r="M145">
        <f>SUMIF('2012 House'!$A$2:$A$638,'Precinct Conversion'!$A145,'2012 House'!L$2:L$638)</f>
        <v>2.4928909952606633</v>
      </c>
    </row>
    <row r="146" spans="1:13" x14ac:dyDescent="0.3">
      <c r="A146" t="s">
        <v>938</v>
      </c>
      <c r="B146" s="8" t="s">
        <v>916</v>
      </c>
      <c r="C146" s="8">
        <f>SUMIF('2012 President'!$A$2:$A$638,'Precinct Conversion'!$A146,'2012 President'!F$2:F$638)</f>
        <v>1981</v>
      </c>
      <c r="D146" s="8">
        <f>SUMIF('2012 President'!$A$2:$A$638,'Precinct Conversion'!$A146,'2012 President'!G$2:G$638)</f>
        <v>751</v>
      </c>
      <c r="E146" s="8">
        <f>SUMIF('2012 President'!$A$2:$A$638,'Precinct Conversion'!$A146,'2012 President'!I$2:I$638)</f>
        <v>313</v>
      </c>
      <c r="F146" s="8">
        <f>SUMIF('2012 President'!$A$2:$A$638,'Precinct Conversion'!$A146,'2012 President'!J$2:J$638)</f>
        <v>395</v>
      </c>
      <c r="G146" s="8">
        <f t="shared" si="2"/>
        <v>0.37910146390711763</v>
      </c>
      <c r="H146">
        <f>SUMIF('2012 President'!$A$2:$A$638,'Precinct Conversion'!$A146,'2012 President'!M$2:M$638)</f>
        <v>0.41677762982689748</v>
      </c>
      <c r="I146">
        <f>SUMIF('2012 President'!$A$2:$A$638,'Precinct Conversion'!$A146,'2012 President'!N$2:N$638)</f>
        <v>0.52596537949400801</v>
      </c>
      <c r="J146">
        <f>SUMIF('2012 President'!$A$2:$A$638,'Precinct Conversion'!$A146,'2012 President'!R$2:R$638)</f>
        <v>0.52596537949400801</v>
      </c>
      <c r="K146">
        <f>SUMIF('2012 House'!$A$2:$A$638,'Precinct Conversion'!$A146,'2012 House'!J$2:J$638)</f>
        <v>0.35334242837653479</v>
      </c>
      <c r="L146">
        <f>SUMIF('2012 House'!$A$2:$A$638,'Precinct Conversion'!$A146,'2012 House'!K$2:K$638)</f>
        <v>0.55798090040927695</v>
      </c>
      <c r="M146">
        <f>SUMIF('2012 House'!$A$2:$A$638,'Precinct Conversion'!$A146,'2012 House'!L$2:L$638)</f>
        <v>0.55798090040927695</v>
      </c>
    </row>
    <row r="147" spans="1:13" x14ac:dyDescent="0.3">
      <c r="A147" t="s">
        <v>937</v>
      </c>
      <c r="B147" s="8" t="s">
        <v>915</v>
      </c>
      <c r="C147" s="8">
        <f>SUMIF('2012 President'!$A$2:$A$638,'Precinct Conversion'!$A147,'2012 President'!F$2:F$638)</f>
        <v>2455</v>
      </c>
      <c r="D147" s="8">
        <f>SUMIF('2012 President'!$A$2:$A$638,'Precinct Conversion'!$A147,'2012 President'!G$2:G$638)</f>
        <v>991</v>
      </c>
      <c r="E147" s="8">
        <f>SUMIF('2012 President'!$A$2:$A$638,'Precinct Conversion'!$A147,'2012 President'!I$2:I$638)</f>
        <v>463</v>
      </c>
      <c r="F147" s="8">
        <f>SUMIF('2012 President'!$A$2:$A$638,'Precinct Conversion'!$A147,'2012 President'!J$2:J$638)</f>
        <v>476</v>
      </c>
      <c r="G147" s="8">
        <f t="shared" si="2"/>
        <v>0.40366598778004076</v>
      </c>
      <c r="H147">
        <f>SUMIF('2012 President'!$A$2:$A$638,'Precinct Conversion'!$A147,'2012 President'!M$2:M$638)</f>
        <v>0.467204843592331</v>
      </c>
      <c r="I147">
        <f>SUMIF('2012 President'!$A$2:$A$638,'Precinct Conversion'!$A147,'2012 President'!N$2:N$638)</f>
        <v>0.48032290615539858</v>
      </c>
      <c r="J147">
        <f>SUMIF('2012 President'!$A$2:$A$638,'Precinct Conversion'!$A147,'2012 President'!R$2:R$638)</f>
        <v>0.48032290615539858</v>
      </c>
      <c r="K147">
        <f>SUMIF('2012 House'!$A$2:$A$638,'Precinct Conversion'!$A147,'2012 House'!J$2:J$638)</f>
        <v>0.37860082304526749</v>
      </c>
      <c r="L147">
        <f>SUMIF('2012 House'!$A$2:$A$638,'Precinct Conversion'!$A147,'2012 House'!K$2:K$638)</f>
        <v>0.55452674897119336</v>
      </c>
      <c r="M147">
        <f>SUMIF('2012 House'!$A$2:$A$638,'Precinct Conversion'!$A147,'2012 House'!L$2:L$638)</f>
        <v>0.55452674897119336</v>
      </c>
    </row>
    <row r="148" spans="1:13" x14ac:dyDescent="0.3">
      <c r="A148" t="s">
        <v>905</v>
      </c>
      <c r="B148" s="8" t="s">
        <v>891</v>
      </c>
      <c r="C148" s="8">
        <f>SUMIF('2012 President'!$A$2:$A$638,'Precinct Conversion'!$A148,'2012 President'!F$2:F$638)</f>
        <v>2495</v>
      </c>
      <c r="D148" s="8">
        <f>SUMIF('2012 President'!$A$2:$A$638,'Precinct Conversion'!$A148,'2012 President'!G$2:G$638)</f>
        <v>1041</v>
      </c>
      <c r="E148" s="8">
        <f>SUMIF('2012 President'!$A$2:$A$638,'Precinct Conversion'!$A148,'2012 President'!I$2:I$638)</f>
        <v>254</v>
      </c>
      <c r="F148" s="8">
        <f>SUMIF('2012 President'!$A$2:$A$638,'Precinct Conversion'!$A148,'2012 President'!J$2:J$638)</f>
        <v>736</v>
      </c>
      <c r="G148" s="8">
        <f t="shared" si="2"/>
        <v>0.41723446893787575</v>
      </c>
      <c r="H148">
        <f>SUMIF('2012 President'!$A$2:$A$638,'Precinct Conversion'!$A148,'2012 President'!M$2:M$638)</f>
        <v>0.24399615754082613</v>
      </c>
      <c r="I148">
        <f>SUMIF('2012 President'!$A$2:$A$638,'Precinct Conversion'!$A148,'2012 President'!N$2:N$638)</f>
        <v>0.70701248799231509</v>
      </c>
      <c r="J148">
        <f>SUMIF('2012 President'!$A$2:$A$638,'Precinct Conversion'!$A148,'2012 President'!R$2:R$638)</f>
        <v>0.70701248799231509</v>
      </c>
      <c r="K148">
        <f>SUMIF('2012 House'!$A$2:$A$638,'Precinct Conversion'!$A148,'2012 House'!J$2:J$638)</f>
        <v>0.17583497053045186</v>
      </c>
      <c r="L148">
        <f>SUMIF('2012 House'!$A$2:$A$638,'Precinct Conversion'!$A148,'2012 House'!K$2:K$638)</f>
        <v>0.73673870333988212</v>
      </c>
      <c r="M148">
        <f>SUMIF('2012 House'!$A$2:$A$638,'Precinct Conversion'!$A148,'2012 House'!L$2:L$638)</f>
        <v>0.73673870333988212</v>
      </c>
    </row>
    <row r="149" spans="1:13" x14ac:dyDescent="0.3">
      <c r="A149" t="s">
        <v>940</v>
      </c>
      <c r="B149" s="8" t="s">
        <v>918</v>
      </c>
      <c r="C149" s="8">
        <f>SUMIF('2012 President'!$A$2:$A$638,'Precinct Conversion'!$A149,'2012 President'!F$2:F$638)</f>
        <v>2310</v>
      </c>
      <c r="D149" s="8">
        <f>SUMIF('2012 President'!$A$2:$A$638,'Precinct Conversion'!$A149,'2012 President'!G$2:G$638)</f>
        <v>986</v>
      </c>
      <c r="E149" s="8">
        <f>SUMIF('2012 President'!$A$2:$A$638,'Precinct Conversion'!$A149,'2012 President'!I$2:I$638)</f>
        <v>309</v>
      </c>
      <c r="F149" s="8">
        <f>SUMIF('2012 President'!$A$2:$A$638,'Precinct Conversion'!$A149,'2012 President'!J$2:J$638)</f>
        <v>621</v>
      </c>
      <c r="G149" s="8">
        <f t="shared" si="2"/>
        <v>0.42683982683982685</v>
      </c>
      <c r="H149">
        <f>SUMIF('2012 President'!$A$2:$A$638,'Precinct Conversion'!$A149,'2012 President'!M$2:M$638)</f>
        <v>0.31338742393509128</v>
      </c>
      <c r="I149">
        <f>SUMIF('2012 President'!$A$2:$A$638,'Precinct Conversion'!$A149,'2012 President'!N$2:N$638)</f>
        <v>0.62981744421906694</v>
      </c>
      <c r="J149">
        <f>SUMIF('2012 President'!$A$2:$A$638,'Precinct Conversion'!$A149,'2012 President'!R$2:R$638)</f>
        <v>0.62981744421906694</v>
      </c>
      <c r="K149">
        <f>SUMIF('2012 House'!$A$2:$A$638,'Precinct Conversion'!$A149,'2012 House'!J$2:J$638)</f>
        <v>0.24098867147270855</v>
      </c>
      <c r="L149">
        <f>SUMIF('2012 House'!$A$2:$A$638,'Precinct Conversion'!$A149,'2012 House'!K$2:K$638)</f>
        <v>0.62718846549948504</v>
      </c>
      <c r="M149">
        <f>SUMIF('2012 House'!$A$2:$A$638,'Precinct Conversion'!$A149,'2012 House'!L$2:L$638)</f>
        <v>0.62718846549948504</v>
      </c>
    </row>
    <row r="150" spans="1:13" x14ac:dyDescent="0.3">
      <c r="A150" t="s">
        <v>904</v>
      </c>
      <c r="B150" s="8" t="s">
        <v>900</v>
      </c>
      <c r="C150" s="8">
        <f>SUMIF('2012 President'!$A$2:$A$638,'Precinct Conversion'!$A150,'2012 President'!F$2:F$638)</f>
        <v>2475</v>
      </c>
      <c r="D150" s="8">
        <f>SUMIF('2012 President'!$A$2:$A$638,'Precinct Conversion'!$A150,'2012 President'!G$2:G$638)</f>
        <v>1059</v>
      </c>
      <c r="E150" s="8">
        <f>SUMIF('2012 President'!$A$2:$A$638,'Precinct Conversion'!$A150,'2012 President'!I$2:I$638)</f>
        <v>223</v>
      </c>
      <c r="F150" s="8">
        <f>SUMIF('2012 President'!$A$2:$A$638,'Precinct Conversion'!$A150,'2012 President'!J$2:J$638)</f>
        <v>805</v>
      </c>
      <c r="G150" s="8">
        <f t="shared" si="2"/>
        <v>0.42787878787878786</v>
      </c>
      <c r="H150">
        <f>SUMIF('2012 President'!$A$2:$A$638,'Precinct Conversion'!$A150,'2012 President'!M$2:M$638)</f>
        <v>0.210576015108593</v>
      </c>
      <c r="I150">
        <f>SUMIF('2012 President'!$A$2:$A$638,'Precinct Conversion'!$A150,'2012 President'!N$2:N$638)</f>
        <v>0.76015108593012271</v>
      </c>
      <c r="J150">
        <f>SUMIF('2012 President'!$A$2:$A$638,'Precinct Conversion'!$A150,'2012 President'!R$2:R$638)</f>
        <v>0.76015108593012271</v>
      </c>
      <c r="K150">
        <f>SUMIF('2012 House'!$A$2:$A$638,'Precinct Conversion'!$A150,'2012 House'!J$2:J$638)</f>
        <v>0.17304015296367112</v>
      </c>
      <c r="L150">
        <f>SUMIF('2012 House'!$A$2:$A$638,'Precinct Conversion'!$A150,'2012 House'!K$2:K$638)</f>
        <v>0.75717017208413007</v>
      </c>
      <c r="M150">
        <f>SUMIF('2012 House'!$A$2:$A$638,'Precinct Conversion'!$A150,'2012 House'!L$2:L$638)</f>
        <v>0.75717017208413007</v>
      </c>
    </row>
    <row r="151" spans="1:13" x14ac:dyDescent="0.3">
      <c r="A151" t="s">
        <v>903</v>
      </c>
      <c r="B151" s="8" t="s">
        <v>888</v>
      </c>
      <c r="C151" s="8">
        <f>SUMIF('2012 President'!$A$2:$A$638,'Precinct Conversion'!$A151,'2012 President'!F$2:F$638)</f>
        <v>2455</v>
      </c>
      <c r="D151" s="8">
        <f>SUMIF('2012 President'!$A$2:$A$638,'Precinct Conversion'!$A151,'2012 President'!G$2:G$638)</f>
        <v>968</v>
      </c>
      <c r="E151" s="8">
        <f>SUMIF('2012 President'!$A$2:$A$638,'Precinct Conversion'!$A151,'2012 President'!I$2:I$638)</f>
        <v>194</v>
      </c>
      <c r="F151" s="8">
        <f>SUMIF('2012 President'!$A$2:$A$638,'Precinct Conversion'!$A151,'2012 President'!J$2:J$638)</f>
        <v>737</v>
      </c>
      <c r="G151" s="8">
        <f t="shared" si="2"/>
        <v>0.39429735234215885</v>
      </c>
      <c r="H151">
        <f>SUMIF('2012 President'!$A$2:$A$638,'Precinct Conversion'!$A151,'2012 President'!M$2:M$638)</f>
        <v>0.20041322314049587</v>
      </c>
      <c r="I151">
        <f>SUMIF('2012 President'!$A$2:$A$638,'Precinct Conversion'!$A151,'2012 President'!N$2:N$638)</f>
        <v>0.76136363636363635</v>
      </c>
      <c r="J151">
        <f>SUMIF('2012 President'!$A$2:$A$638,'Precinct Conversion'!$A151,'2012 President'!R$2:R$638)</f>
        <v>0.76136363636363635</v>
      </c>
      <c r="K151">
        <f>SUMIF('2012 House'!$A$2:$A$638,'Precinct Conversion'!$A151,'2012 House'!J$2:J$638)</f>
        <v>0.18335089567966281</v>
      </c>
      <c r="L151">
        <f>SUMIF('2012 House'!$A$2:$A$638,'Precinct Conversion'!$A151,'2012 House'!K$2:K$638)</f>
        <v>0.73972602739726023</v>
      </c>
      <c r="M151">
        <f>SUMIF('2012 House'!$A$2:$A$638,'Precinct Conversion'!$A151,'2012 House'!L$2:L$638)</f>
        <v>0.73972602739726023</v>
      </c>
    </row>
    <row r="152" spans="1:13" x14ac:dyDescent="0.3">
      <c r="A152" t="s">
        <v>906</v>
      </c>
      <c r="B152" s="8" t="s">
        <v>892</v>
      </c>
      <c r="C152" s="8">
        <f>SUMIF('2012 President'!$A$2:$A$638,'Precinct Conversion'!$A152,'2012 President'!F$2:F$638)</f>
        <v>1356</v>
      </c>
      <c r="D152" s="8">
        <f>SUMIF('2012 President'!$A$2:$A$638,'Precinct Conversion'!$A152,'2012 President'!G$2:G$638)</f>
        <v>530</v>
      </c>
      <c r="E152" s="8">
        <f>SUMIF('2012 President'!$A$2:$A$638,'Precinct Conversion'!$A152,'2012 President'!I$2:I$638)</f>
        <v>143</v>
      </c>
      <c r="F152" s="8">
        <f>SUMIF('2012 President'!$A$2:$A$638,'Precinct Conversion'!$A152,'2012 President'!J$2:J$638)</f>
        <v>364</v>
      </c>
      <c r="G152" s="8">
        <f t="shared" si="2"/>
        <v>0.39085545722713866</v>
      </c>
      <c r="H152">
        <f>SUMIF('2012 President'!$A$2:$A$638,'Precinct Conversion'!$A152,'2012 President'!M$2:M$638)</f>
        <v>0.26981132075471698</v>
      </c>
      <c r="I152">
        <f>SUMIF('2012 President'!$A$2:$A$638,'Precinct Conversion'!$A152,'2012 President'!N$2:N$638)</f>
        <v>0.68679245283018864</v>
      </c>
      <c r="J152">
        <f>SUMIF('2012 President'!$A$2:$A$638,'Precinct Conversion'!$A152,'2012 President'!R$2:R$638)</f>
        <v>0.68679245283018864</v>
      </c>
      <c r="K152">
        <f>SUMIF('2012 House'!$A$2:$A$638,'Precinct Conversion'!$A152,'2012 House'!J$2:J$638)</f>
        <v>0.20992366412213739</v>
      </c>
      <c r="L152">
        <f>SUMIF('2012 House'!$A$2:$A$638,'Precinct Conversion'!$A152,'2012 House'!K$2:K$638)</f>
        <v>0.70610687022900764</v>
      </c>
      <c r="M152">
        <f>SUMIF('2012 House'!$A$2:$A$638,'Precinct Conversion'!$A152,'2012 House'!L$2:L$638)</f>
        <v>0.70610687022900764</v>
      </c>
    </row>
    <row r="153" spans="1:13" x14ac:dyDescent="0.3">
      <c r="A153" t="s">
        <v>907</v>
      </c>
      <c r="B153" s="8" t="s">
        <v>893</v>
      </c>
      <c r="C153" s="8">
        <f>SUMIF('2012 President'!$A$2:$A$638,'Precinct Conversion'!$A153,'2012 President'!F$2:F$638)</f>
        <v>1265</v>
      </c>
      <c r="D153" s="8">
        <f>SUMIF('2012 President'!$A$2:$A$638,'Precinct Conversion'!$A153,'2012 President'!G$2:G$638)</f>
        <v>535</v>
      </c>
      <c r="E153" s="8">
        <f>SUMIF('2012 President'!$A$2:$A$638,'Precinct Conversion'!$A153,'2012 President'!I$2:I$638)</f>
        <v>136</v>
      </c>
      <c r="F153" s="8">
        <f>SUMIF('2012 President'!$A$2:$A$638,'Precinct Conversion'!$A153,'2012 President'!J$2:J$638)</f>
        <v>377</v>
      </c>
      <c r="G153" s="8">
        <f t="shared" si="2"/>
        <v>0.42292490118577075</v>
      </c>
      <c r="H153">
        <f>SUMIF('2012 President'!$A$2:$A$638,'Precinct Conversion'!$A153,'2012 President'!M$2:M$638)</f>
        <v>0.25420560747663551</v>
      </c>
      <c r="I153">
        <f>SUMIF('2012 President'!$A$2:$A$638,'Precinct Conversion'!$A153,'2012 President'!N$2:N$638)</f>
        <v>0.70467289719626169</v>
      </c>
      <c r="J153">
        <f>SUMIF('2012 President'!$A$2:$A$638,'Precinct Conversion'!$A153,'2012 President'!R$2:R$638)</f>
        <v>0.70467289719626169</v>
      </c>
      <c r="K153">
        <f>SUMIF('2012 House'!$A$2:$A$638,'Precinct Conversion'!$A153,'2012 House'!J$2:J$638)</f>
        <v>0.21606118546845124</v>
      </c>
      <c r="L153">
        <f>SUMIF('2012 House'!$A$2:$A$638,'Precinct Conversion'!$A153,'2012 House'!K$2:K$638)</f>
        <v>0.71319311663479923</v>
      </c>
      <c r="M153">
        <f>SUMIF('2012 House'!$A$2:$A$638,'Precinct Conversion'!$A153,'2012 House'!L$2:L$638)</f>
        <v>0.71319311663479923</v>
      </c>
    </row>
    <row r="154" spans="1:13" x14ac:dyDescent="0.3">
      <c r="A154" t="s">
        <v>908</v>
      </c>
      <c r="B154" s="8" t="s">
        <v>894</v>
      </c>
      <c r="C154" s="8">
        <f>SUMIF('2012 President'!$A$2:$A$638,'Precinct Conversion'!$A154,'2012 President'!F$2:F$638)</f>
        <v>3373</v>
      </c>
      <c r="D154" s="8">
        <f>SUMIF('2012 President'!$A$2:$A$638,'Precinct Conversion'!$A154,'2012 President'!G$2:G$638)</f>
        <v>1343</v>
      </c>
      <c r="E154" s="8">
        <f>SUMIF('2012 President'!$A$2:$A$638,'Precinct Conversion'!$A154,'2012 President'!I$2:I$638)</f>
        <v>357</v>
      </c>
      <c r="F154" s="8">
        <f>SUMIF('2012 President'!$A$2:$A$638,'Precinct Conversion'!$A154,'2012 President'!J$2:J$638)</f>
        <v>924</v>
      </c>
      <c r="G154" s="8">
        <f t="shared" si="2"/>
        <v>0.3981618737029351</v>
      </c>
      <c r="H154">
        <f>SUMIF('2012 President'!$A$2:$A$638,'Precinct Conversion'!$A154,'2012 President'!M$2:M$638)</f>
        <v>0.26582278481012656</v>
      </c>
      <c r="I154">
        <f>SUMIF('2012 President'!$A$2:$A$638,'Precinct Conversion'!$A154,'2012 President'!N$2:N$638)</f>
        <v>0.68801191362620995</v>
      </c>
      <c r="J154">
        <f>SUMIF('2012 President'!$A$2:$A$638,'Precinct Conversion'!$A154,'2012 President'!R$2:R$638)</f>
        <v>0.68801191362620995</v>
      </c>
      <c r="K154">
        <f>SUMIF('2012 House'!$A$2:$A$638,'Precinct Conversion'!$A154,'2012 House'!J$2:J$638)</f>
        <v>0.20518688024408849</v>
      </c>
      <c r="L154">
        <f>SUMIF('2012 House'!$A$2:$A$638,'Precinct Conversion'!$A154,'2012 House'!K$2:K$638)</f>
        <v>0.71395881006864992</v>
      </c>
      <c r="M154">
        <f>SUMIF('2012 House'!$A$2:$A$638,'Precinct Conversion'!$A154,'2012 House'!L$2:L$638)</f>
        <v>0.71395881006864992</v>
      </c>
    </row>
    <row r="155" spans="1:13" x14ac:dyDescent="0.3">
      <c r="A155" t="s">
        <v>1397</v>
      </c>
      <c r="B155" s="8" t="s">
        <v>1346</v>
      </c>
      <c r="C155" s="8">
        <f>SUMIF('2012 President'!$A$2:$A$638,'Precinct Conversion'!$A155,'2012 President'!F$2:F$638)</f>
        <v>70</v>
      </c>
      <c r="D155" s="8">
        <f>SUMIF('2012 President'!$A$2:$A$638,'Precinct Conversion'!$A155,'2012 President'!G$2:G$638)</f>
        <v>47</v>
      </c>
      <c r="E155" s="8">
        <f>SUMIF('2012 President'!$A$2:$A$638,'Precinct Conversion'!$A155,'2012 President'!I$2:I$638)</f>
        <v>31</v>
      </c>
      <c r="F155" s="8">
        <f>SUMIF('2012 President'!$A$2:$A$638,'Precinct Conversion'!$A155,'2012 President'!J$2:J$638)</f>
        <v>14</v>
      </c>
      <c r="G155" s="8">
        <f t="shared" si="2"/>
        <v>0.67142857142857137</v>
      </c>
      <c r="H155">
        <f>SUMIF('2012 President'!$A$2:$A$638,'Precinct Conversion'!$A155,'2012 President'!M$2:M$638)</f>
        <v>0.65957446808510634</v>
      </c>
      <c r="I155">
        <f>SUMIF('2012 President'!$A$2:$A$638,'Precinct Conversion'!$A155,'2012 President'!N$2:N$638)</f>
        <v>0.2978723404255319</v>
      </c>
      <c r="J155">
        <f>SUMIF('2012 President'!$A$2:$A$638,'Precinct Conversion'!$A155,'2012 President'!R$2:R$638)</f>
        <v>2.6595744680851063</v>
      </c>
      <c r="K155">
        <f>SUMIF('2012 House'!$A$2:$A$638,'Precinct Conversion'!$A155,'2012 House'!J$2:J$638)</f>
        <v>0.17391304347826086</v>
      </c>
      <c r="L155">
        <f>SUMIF('2012 House'!$A$2:$A$638,'Precinct Conversion'!$A155,'2012 House'!K$2:K$638)</f>
        <v>0.76086956521739135</v>
      </c>
      <c r="M155">
        <f>SUMIF('2012 House'!$A$2:$A$638,'Precinct Conversion'!$A155,'2012 House'!L$2:L$638)</f>
        <v>0.76086956521739135</v>
      </c>
    </row>
    <row r="156" spans="1:13" x14ac:dyDescent="0.3">
      <c r="A156" t="s">
        <v>1502</v>
      </c>
      <c r="B156" s="8" t="s">
        <v>1428</v>
      </c>
      <c r="C156" s="8">
        <f>SUMIF('2012 President'!$A$2:$A$638,'Precinct Conversion'!$A156,'2012 President'!F$2:F$638)</f>
        <v>60</v>
      </c>
      <c r="D156" s="8">
        <f>SUMIF('2012 President'!$A$2:$A$638,'Precinct Conversion'!$A156,'2012 President'!G$2:G$638)</f>
        <v>42</v>
      </c>
      <c r="E156" s="8">
        <f>SUMIF('2012 President'!$A$2:$A$638,'Precinct Conversion'!$A156,'2012 President'!I$2:I$638)</f>
        <v>32</v>
      </c>
      <c r="F156" s="8">
        <f>SUMIF('2012 President'!$A$2:$A$638,'Precinct Conversion'!$A156,'2012 President'!J$2:J$638)</f>
        <v>7</v>
      </c>
      <c r="G156" s="8">
        <f t="shared" si="2"/>
        <v>0.7</v>
      </c>
      <c r="H156">
        <f>SUMIF('2012 President'!$A$2:$A$638,'Precinct Conversion'!$A156,'2012 President'!M$2:M$638)</f>
        <v>0.76190476190476186</v>
      </c>
      <c r="I156">
        <f>SUMIF('2012 President'!$A$2:$A$638,'Precinct Conversion'!$A156,'2012 President'!N$2:N$638)</f>
        <v>0.16666666666666666</v>
      </c>
      <c r="J156">
        <f>SUMIF('2012 President'!$A$2:$A$638,'Precinct Conversion'!$A156,'2012 President'!R$2:R$638)</f>
        <v>2.7619047619047619</v>
      </c>
      <c r="K156">
        <f>SUMIF('2012 House'!$A$2:$A$638,'Precinct Conversion'!$A156,'2012 House'!J$2:J$638)</f>
        <v>0.21428571428571427</v>
      </c>
      <c r="L156">
        <f>SUMIF('2012 House'!$A$2:$A$638,'Precinct Conversion'!$A156,'2012 House'!K$2:K$638)</f>
        <v>0.7857142857142857</v>
      </c>
      <c r="M156">
        <f>SUMIF('2012 House'!$A$2:$A$638,'Precinct Conversion'!$A156,'2012 House'!L$2:L$638)</f>
        <v>0.7857142857142857</v>
      </c>
    </row>
    <row r="157" spans="1:13" x14ac:dyDescent="0.3">
      <c r="A157" t="s">
        <v>993</v>
      </c>
      <c r="B157" s="8" t="s">
        <v>974</v>
      </c>
      <c r="C157" s="8">
        <f>SUMIF('2012 President'!$A$2:$A$638,'Precinct Conversion'!$A157,'2012 President'!F$2:F$638)</f>
        <v>476</v>
      </c>
      <c r="D157" s="8">
        <f>SUMIF('2012 President'!$A$2:$A$638,'Precinct Conversion'!$A157,'2012 President'!G$2:G$638)</f>
        <v>219</v>
      </c>
      <c r="E157" s="8">
        <f>SUMIF('2012 President'!$A$2:$A$638,'Precinct Conversion'!$A157,'2012 President'!I$2:I$638)</f>
        <v>126</v>
      </c>
      <c r="F157" s="8">
        <f>SUMIF('2012 President'!$A$2:$A$638,'Precinct Conversion'!$A157,'2012 President'!J$2:J$638)</f>
        <v>79</v>
      </c>
      <c r="G157" s="8">
        <f t="shared" si="2"/>
        <v>0.46008403361344535</v>
      </c>
      <c r="H157">
        <f>SUMIF('2012 President'!$A$2:$A$638,'Precinct Conversion'!$A157,'2012 President'!M$2:M$638)</f>
        <v>0.57534246575342463</v>
      </c>
      <c r="I157">
        <f>SUMIF('2012 President'!$A$2:$A$638,'Precinct Conversion'!$A157,'2012 President'!N$2:N$638)</f>
        <v>0.36073059360730592</v>
      </c>
      <c r="J157">
        <f>SUMIF('2012 President'!$A$2:$A$638,'Precinct Conversion'!$A157,'2012 President'!R$2:R$638)</f>
        <v>2.5753424657534247</v>
      </c>
      <c r="K157">
        <f>SUMIF('2012 House'!$A$2:$A$638,'Precinct Conversion'!$A157,'2012 House'!J$2:J$638)</f>
        <v>0.50697674418604655</v>
      </c>
      <c r="L157">
        <f>SUMIF('2012 House'!$A$2:$A$638,'Precinct Conversion'!$A157,'2012 House'!K$2:K$638)</f>
        <v>0.40930232558139534</v>
      </c>
      <c r="M157">
        <f>SUMIF('2012 House'!$A$2:$A$638,'Precinct Conversion'!$A157,'2012 House'!L$2:L$638)</f>
        <v>2.5069767441860464</v>
      </c>
    </row>
    <row r="158" spans="1:13" x14ac:dyDescent="0.3">
      <c r="A158" t="s">
        <v>1073</v>
      </c>
      <c r="B158" s="8" t="s">
        <v>1044</v>
      </c>
      <c r="C158" s="8">
        <f>SUMIF('2012 President'!$A$2:$A$638,'Precinct Conversion'!$A158,'2012 President'!F$2:F$638)</f>
        <v>290</v>
      </c>
      <c r="D158" s="8">
        <f>SUMIF('2012 President'!$A$2:$A$638,'Precinct Conversion'!$A158,'2012 President'!G$2:G$638)</f>
        <v>102</v>
      </c>
      <c r="E158" s="8">
        <f>SUMIF('2012 President'!$A$2:$A$638,'Precinct Conversion'!$A158,'2012 President'!I$2:I$638)</f>
        <v>35</v>
      </c>
      <c r="F158" s="8">
        <f>SUMIF('2012 President'!$A$2:$A$638,'Precinct Conversion'!$A158,'2012 President'!J$2:J$638)</f>
        <v>57</v>
      </c>
      <c r="G158" s="8">
        <f t="shared" si="2"/>
        <v>0.35172413793103446</v>
      </c>
      <c r="H158">
        <f>SUMIF('2012 President'!$A$2:$A$638,'Precinct Conversion'!$A158,'2012 President'!M$2:M$638)</f>
        <v>0.34313725490196079</v>
      </c>
      <c r="I158">
        <f>SUMIF('2012 President'!$A$2:$A$638,'Precinct Conversion'!$A158,'2012 President'!N$2:N$638)</f>
        <v>0.55882352941176472</v>
      </c>
      <c r="J158">
        <f>SUMIF('2012 President'!$A$2:$A$638,'Precinct Conversion'!$A158,'2012 President'!R$2:R$638)</f>
        <v>0.55882352941176472</v>
      </c>
      <c r="K158">
        <f>SUMIF('2012 House'!$A$2:$A$638,'Precinct Conversion'!$A158,'2012 House'!J$2:J$638)</f>
        <v>0.27722772277227725</v>
      </c>
      <c r="L158">
        <f>SUMIF('2012 House'!$A$2:$A$638,'Precinct Conversion'!$A158,'2012 House'!K$2:K$638)</f>
        <v>0.61386138613861385</v>
      </c>
      <c r="M158">
        <f>SUMIF('2012 House'!$A$2:$A$638,'Precinct Conversion'!$A158,'2012 House'!L$2:L$638)</f>
        <v>0.61386138613861385</v>
      </c>
    </row>
    <row r="159" spans="1:13" x14ac:dyDescent="0.3">
      <c r="A159" t="s">
        <v>1132</v>
      </c>
      <c r="B159" s="8" t="s">
        <v>1117</v>
      </c>
      <c r="C159" s="8">
        <f>SUMIF('2012 President'!$A$2:$A$638,'Precinct Conversion'!$A159,'2012 President'!F$2:F$638)</f>
        <v>127</v>
      </c>
      <c r="D159" s="8">
        <f>SUMIF('2012 President'!$A$2:$A$638,'Precinct Conversion'!$A159,'2012 President'!G$2:G$638)</f>
        <v>0</v>
      </c>
      <c r="E159" s="8">
        <f>SUMIF('2012 President'!$A$2:$A$638,'Precinct Conversion'!$A159,'2012 President'!I$2:I$638)</f>
        <v>0</v>
      </c>
      <c r="F159" s="8">
        <f>SUMIF('2012 President'!$A$2:$A$638,'Precinct Conversion'!$A159,'2012 President'!J$2:J$638)</f>
        <v>0</v>
      </c>
      <c r="G159" s="8">
        <f t="shared" si="2"/>
        <v>0</v>
      </c>
      <c r="H159">
        <f>SUMIF('2012 President'!$A$2:$A$638,'Precinct Conversion'!$A159,'2012 President'!M$2:M$638)</f>
        <v>0</v>
      </c>
      <c r="I159">
        <f>SUMIF('2012 President'!$A$2:$A$638,'Precinct Conversion'!$A159,'2012 President'!N$2:N$638)</f>
        <v>0</v>
      </c>
      <c r="J159">
        <f>SUMIF('2012 President'!$A$2:$A$638,'Precinct Conversion'!$A159,'2012 President'!R$2:R$638)</f>
        <v>10</v>
      </c>
      <c r="K159">
        <f>SUMIF('2012 House'!$A$2:$A$638,'Precinct Conversion'!$A159,'2012 House'!J$2:J$638)</f>
        <v>0</v>
      </c>
      <c r="L159">
        <f>SUMIF('2012 House'!$A$2:$A$638,'Precinct Conversion'!$A159,'2012 House'!K$2:K$638)</f>
        <v>0</v>
      </c>
      <c r="M159">
        <f>SUMIF('2012 House'!$A$2:$A$638,'Precinct Conversion'!$A159,'2012 House'!L$2:L$638)</f>
        <v>10</v>
      </c>
    </row>
    <row r="160" spans="1:13" x14ac:dyDescent="0.3">
      <c r="A160" t="s">
        <v>967</v>
      </c>
      <c r="B160" s="8" t="s">
        <v>947</v>
      </c>
      <c r="C160" s="8">
        <f>SUMIF('2012 President'!$A$2:$A$638,'Precinct Conversion'!$A160,'2012 President'!F$2:F$638)</f>
        <v>1210</v>
      </c>
      <c r="D160" s="8">
        <f>SUMIF('2012 President'!$A$2:$A$638,'Precinct Conversion'!$A160,'2012 President'!G$2:G$638)</f>
        <v>639</v>
      </c>
      <c r="E160" s="8">
        <f>SUMIF('2012 President'!$A$2:$A$638,'Precinct Conversion'!$A160,'2012 President'!I$2:I$638)</f>
        <v>348</v>
      </c>
      <c r="F160" s="8">
        <f>SUMIF('2012 President'!$A$2:$A$638,'Precinct Conversion'!$A160,'2012 President'!J$2:J$638)</f>
        <v>263</v>
      </c>
      <c r="G160" s="8">
        <f t="shared" si="2"/>
        <v>0.52809917355371905</v>
      </c>
      <c r="H160">
        <f>SUMIF('2012 President'!$A$2:$A$638,'Precinct Conversion'!$A160,'2012 President'!M$2:M$638)</f>
        <v>0.54460093896713613</v>
      </c>
      <c r="I160">
        <f>SUMIF('2012 President'!$A$2:$A$638,'Precinct Conversion'!$A160,'2012 President'!N$2:N$638)</f>
        <v>0.41158059467918623</v>
      </c>
      <c r="J160">
        <f>SUMIF('2012 President'!$A$2:$A$638,'Precinct Conversion'!$A160,'2012 President'!R$2:R$638)</f>
        <v>2.544600938967136</v>
      </c>
      <c r="K160">
        <f>SUMIF('2012 House'!$A$2:$A$638,'Precinct Conversion'!$A160,'2012 House'!J$2:J$638)</f>
        <v>0.45425361155698235</v>
      </c>
      <c r="L160">
        <f>SUMIF('2012 House'!$A$2:$A$638,'Precinct Conversion'!$A160,'2012 House'!K$2:K$638)</f>
        <v>0.46869983948635635</v>
      </c>
      <c r="M160">
        <f>SUMIF('2012 House'!$A$2:$A$638,'Precinct Conversion'!$A160,'2012 House'!L$2:L$638)</f>
        <v>0.46869983948635635</v>
      </c>
    </row>
    <row r="161" spans="1:13" x14ac:dyDescent="0.3">
      <c r="A161" t="s">
        <v>1493</v>
      </c>
      <c r="B161" s="8" t="s">
        <v>1419</v>
      </c>
      <c r="C161" s="8">
        <f>SUMIF('2012 President'!$A$2:$A$638,'Precinct Conversion'!$A161,'2012 President'!F$2:F$638)</f>
        <v>171</v>
      </c>
      <c r="D161" s="8">
        <f>SUMIF('2012 President'!$A$2:$A$638,'Precinct Conversion'!$A161,'2012 President'!G$2:G$638)</f>
        <v>43</v>
      </c>
      <c r="E161" s="8">
        <f>SUMIF('2012 President'!$A$2:$A$638,'Precinct Conversion'!$A161,'2012 President'!I$2:I$638)</f>
        <v>8</v>
      </c>
      <c r="F161" s="8">
        <f>SUMIF('2012 President'!$A$2:$A$638,'Precinct Conversion'!$A161,'2012 President'!J$2:J$638)</f>
        <v>30</v>
      </c>
      <c r="G161" s="8">
        <f t="shared" si="2"/>
        <v>0.25146198830409355</v>
      </c>
      <c r="H161">
        <f>SUMIF('2012 President'!$A$2:$A$638,'Precinct Conversion'!$A161,'2012 President'!M$2:M$638)</f>
        <v>0.18604651162790697</v>
      </c>
      <c r="I161">
        <f>SUMIF('2012 President'!$A$2:$A$638,'Precinct Conversion'!$A161,'2012 President'!N$2:N$638)</f>
        <v>0.69767441860465118</v>
      </c>
      <c r="J161">
        <f>SUMIF('2012 President'!$A$2:$A$638,'Precinct Conversion'!$A161,'2012 President'!R$2:R$638)</f>
        <v>0.69767441860465118</v>
      </c>
      <c r="K161">
        <f>SUMIF('2012 House'!$A$2:$A$638,'Precinct Conversion'!$A161,'2012 House'!J$2:J$638)</f>
        <v>0.14285714285714285</v>
      </c>
      <c r="L161">
        <f>SUMIF('2012 House'!$A$2:$A$638,'Precinct Conversion'!$A161,'2012 House'!K$2:K$638)</f>
        <v>0.83333333333333337</v>
      </c>
      <c r="M161">
        <f>SUMIF('2012 House'!$A$2:$A$638,'Precinct Conversion'!$A161,'2012 House'!L$2:L$638)</f>
        <v>0.83333333333333337</v>
      </c>
    </row>
    <row r="162" spans="1:13" x14ac:dyDescent="0.3">
      <c r="A162" t="s">
        <v>1496</v>
      </c>
      <c r="B162" s="8" t="s">
        <v>1475</v>
      </c>
      <c r="C162" s="8">
        <f>SUMIF('2012 President'!$A$2:$A$638,'Precinct Conversion'!$A162,'2012 President'!F$2:F$638)</f>
        <v>828</v>
      </c>
      <c r="D162" s="8">
        <f>SUMIF('2012 President'!$A$2:$A$638,'Precinct Conversion'!$A162,'2012 President'!G$2:G$638)</f>
        <v>246</v>
      </c>
      <c r="E162" s="8">
        <f>SUMIF('2012 President'!$A$2:$A$638,'Precinct Conversion'!$A162,'2012 President'!I$2:I$638)</f>
        <v>56</v>
      </c>
      <c r="F162" s="8">
        <f>SUMIF('2012 President'!$A$2:$A$638,'Precinct Conversion'!$A162,'2012 President'!J$2:J$638)</f>
        <v>176</v>
      </c>
      <c r="G162" s="8">
        <f t="shared" si="2"/>
        <v>0.29710144927536231</v>
      </c>
      <c r="H162">
        <f>SUMIF('2012 President'!$A$2:$A$638,'Precinct Conversion'!$A162,'2012 President'!M$2:M$638)</f>
        <v>0.22764227642276422</v>
      </c>
      <c r="I162">
        <f>SUMIF('2012 President'!$A$2:$A$638,'Precinct Conversion'!$A162,'2012 President'!N$2:N$638)</f>
        <v>0.71544715447154472</v>
      </c>
      <c r="J162">
        <f>SUMIF('2012 President'!$A$2:$A$638,'Precinct Conversion'!$A162,'2012 President'!R$2:R$638)</f>
        <v>0.71544715447154472</v>
      </c>
      <c r="K162">
        <f>SUMIF('2012 House'!$A$2:$A$638,'Precinct Conversion'!$A162,'2012 House'!J$2:J$638)</f>
        <v>0.17622950819672131</v>
      </c>
      <c r="L162">
        <f>SUMIF('2012 House'!$A$2:$A$638,'Precinct Conversion'!$A162,'2012 House'!K$2:K$638)</f>
        <v>0.75</v>
      </c>
      <c r="M162">
        <f>SUMIF('2012 House'!$A$2:$A$638,'Precinct Conversion'!$A162,'2012 House'!L$2:L$638)</f>
        <v>0.75</v>
      </c>
    </row>
    <row r="163" spans="1:13" x14ac:dyDescent="0.3">
      <c r="A163" t="s">
        <v>1494</v>
      </c>
      <c r="B163" s="8" t="s">
        <v>1420</v>
      </c>
      <c r="C163" s="8">
        <f>SUMIF('2012 President'!$A$2:$A$638,'Precinct Conversion'!$A163,'2012 President'!F$2:F$638)</f>
        <v>230</v>
      </c>
      <c r="D163" s="8">
        <f>SUMIF('2012 President'!$A$2:$A$638,'Precinct Conversion'!$A163,'2012 President'!G$2:G$638)</f>
        <v>90</v>
      </c>
      <c r="E163" s="8">
        <f>SUMIF('2012 President'!$A$2:$A$638,'Precinct Conversion'!$A163,'2012 President'!I$2:I$638)</f>
        <v>18</v>
      </c>
      <c r="F163" s="8">
        <f>SUMIF('2012 President'!$A$2:$A$638,'Precinct Conversion'!$A163,'2012 President'!J$2:J$638)</f>
        <v>63</v>
      </c>
      <c r="G163" s="8">
        <f t="shared" si="2"/>
        <v>0.39130434782608697</v>
      </c>
      <c r="H163">
        <f>SUMIF('2012 President'!$A$2:$A$638,'Precinct Conversion'!$A163,'2012 President'!M$2:M$638)</f>
        <v>0.2</v>
      </c>
      <c r="I163">
        <f>SUMIF('2012 President'!$A$2:$A$638,'Precinct Conversion'!$A163,'2012 President'!N$2:N$638)</f>
        <v>0.7</v>
      </c>
      <c r="J163">
        <f>SUMIF('2012 President'!$A$2:$A$638,'Precinct Conversion'!$A163,'2012 President'!R$2:R$638)</f>
        <v>0.7</v>
      </c>
      <c r="K163">
        <f>SUMIF('2012 House'!$A$2:$A$638,'Precinct Conversion'!$A163,'2012 House'!J$2:J$638)</f>
        <v>0.1</v>
      </c>
      <c r="L163">
        <f>SUMIF('2012 House'!$A$2:$A$638,'Precinct Conversion'!$A163,'2012 House'!K$2:K$638)</f>
        <v>0.76666666666666672</v>
      </c>
      <c r="M163">
        <f>SUMIF('2012 House'!$A$2:$A$638,'Precinct Conversion'!$A163,'2012 House'!L$2:L$638)</f>
        <v>0.76666666666666672</v>
      </c>
    </row>
    <row r="164" spans="1:13" x14ac:dyDescent="0.3">
      <c r="A164" t="s">
        <v>1498</v>
      </c>
      <c r="B164" s="8" t="s">
        <v>1424</v>
      </c>
      <c r="C164" s="8">
        <f>SUMIF('2012 President'!$A$2:$A$638,'Precinct Conversion'!$A164,'2012 President'!F$2:F$638)</f>
        <v>231</v>
      </c>
      <c r="D164" s="8">
        <f>SUMIF('2012 President'!$A$2:$A$638,'Precinct Conversion'!$A164,'2012 President'!G$2:G$638)</f>
        <v>89</v>
      </c>
      <c r="E164" s="8">
        <f>SUMIF('2012 President'!$A$2:$A$638,'Precinct Conversion'!$A164,'2012 President'!I$2:I$638)</f>
        <v>25</v>
      </c>
      <c r="F164" s="8">
        <f>SUMIF('2012 President'!$A$2:$A$638,'Precinct Conversion'!$A164,'2012 President'!J$2:J$638)</f>
        <v>61</v>
      </c>
      <c r="G164" s="8">
        <f t="shared" si="2"/>
        <v>0.38528138528138528</v>
      </c>
      <c r="H164">
        <f>SUMIF('2012 President'!$A$2:$A$638,'Precinct Conversion'!$A164,'2012 President'!M$2:M$638)</f>
        <v>0.2808988764044944</v>
      </c>
      <c r="I164">
        <f>SUMIF('2012 President'!$A$2:$A$638,'Precinct Conversion'!$A164,'2012 President'!N$2:N$638)</f>
        <v>0.6853932584269663</v>
      </c>
      <c r="J164">
        <f>SUMIF('2012 President'!$A$2:$A$638,'Precinct Conversion'!$A164,'2012 President'!R$2:R$638)</f>
        <v>0.6853932584269663</v>
      </c>
      <c r="K164">
        <f>SUMIF('2012 House'!$A$2:$A$638,'Precinct Conversion'!$A164,'2012 House'!J$2:J$638)</f>
        <v>0.18681318681318682</v>
      </c>
      <c r="L164">
        <f>SUMIF('2012 House'!$A$2:$A$638,'Precinct Conversion'!$A164,'2012 House'!K$2:K$638)</f>
        <v>0.72527472527472525</v>
      </c>
      <c r="M164">
        <f>SUMIF('2012 House'!$A$2:$A$638,'Precinct Conversion'!$A164,'2012 House'!L$2:L$638)</f>
        <v>0.72527472527472525</v>
      </c>
    </row>
    <row r="165" spans="1:13" x14ac:dyDescent="0.3">
      <c r="A165" t="s">
        <v>1512</v>
      </c>
      <c r="B165" s="8" t="s">
        <v>1478</v>
      </c>
      <c r="C165" s="8">
        <f>SUMIF('2012 President'!$A$2:$A$638,'Precinct Conversion'!$A165,'2012 President'!F$2:F$638)</f>
        <v>75</v>
      </c>
      <c r="D165" s="8">
        <f>SUMIF('2012 President'!$A$2:$A$638,'Precinct Conversion'!$A165,'2012 President'!G$2:G$638)</f>
        <v>27</v>
      </c>
      <c r="E165" s="8">
        <f>SUMIF('2012 President'!$A$2:$A$638,'Precinct Conversion'!$A165,'2012 President'!I$2:I$638)</f>
        <v>25</v>
      </c>
      <c r="F165" s="8">
        <f>SUMIF('2012 President'!$A$2:$A$638,'Precinct Conversion'!$A165,'2012 President'!J$2:J$638)</f>
        <v>2</v>
      </c>
      <c r="G165" s="8">
        <f t="shared" si="2"/>
        <v>0.36</v>
      </c>
      <c r="H165">
        <f>SUMIF('2012 President'!$A$2:$A$638,'Precinct Conversion'!$A165,'2012 President'!M$2:M$638)</f>
        <v>0.92592592592592593</v>
      </c>
      <c r="I165">
        <f>SUMIF('2012 President'!$A$2:$A$638,'Precinct Conversion'!$A165,'2012 President'!N$2:N$638)</f>
        <v>7.407407407407407E-2</v>
      </c>
      <c r="J165">
        <f>SUMIF('2012 President'!$A$2:$A$638,'Precinct Conversion'!$A165,'2012 President'!R$2:R$638)</f>
        <v>2.925925925925926</v>
      </c>
      <c r="K165">
        <f>SUMIF('2012 House'!$A$2:$A$638,'Precinct Conversion'!$A165,'2012 House'!J$2:J$638)</f>
        <v>0.14814814814814814</v>
      </c>
      <c r="L165">
        <f>SUMIF('2012 House'!$A$2:$A$638,'Precinct Conversion'!$A165,'2012 House'!K$2:K$638)</f>
        <v>0.81481481481481477</v>
      </c>
      <c r="M165">
        <f>SUMIF('2012 House'!$A$2:$A$638,'Precinct Conversion'!$A165,'2012 House'!L$2:L$638)</f>
        <v>0.81481481481481477</v>
      </c>
    </row>
    <row r="166" spans="1:13" x14ac:dyDescent="0.3">
      <c r="A166" t="s">
        <v>1513</v>
      </c>
      <c r="B166" s="8" t="s">
        <v>1479</v>
      </c>
      <c r="C166" s="8">
        <f>SUMIF('2012 President'!$A$2:$A$638,'Precinct Conversion'!$A166,'2012 President'!F$2:F$638)</f>
        <v>1137</v>
      </c>
      <c r="D166" s="8">
        <f>SUMIF('2012 President'!$A$2:$A$638,'Precinct Conversion'!$A166,'2012 President'!G$2:G$638)</f>
        <v>482</v>
      </c>
      <c r="E166" s="8">
        <f>SUMIF('2012 President'!$A$2:$A$638,'Precinct Conversion'!$A166,'2012 President'!I$2:I$638)</f>
        <v>130</v>
      </c>
      <c r="F166" s="8">
        <f>SUMIF('2012 President'!$A$2:$A$638,'Precinct Conversion'!$A166,'2012 President'!J$2:J$638)</f>
        <v>318</v>
      </c>
      <c r="G166" s="8">
        <f t="shared" si="2"/>
        <v>0.42392260334212839</v>
      </c>
      <c r="H166">
        <f>SUMIF('2012 President'!$A$2:$A$638,'Precinct Conversion'!$A166,'2012 President'!M$2:M$638)</f>
        <v>0.26970954356846472</v>
      </c>
      <c r="I166">
        <f>SUMIF('2012 President'!$A$2:$A$638,'Precinct Conversion'!$A166,'2012 President'!N$2:N$638)</f>
        <v>0.65975103734439833</v>
      </c>
      <c r="J166">
        <f>SUMIF('2012 President'!$A$2:$A$638,'Precinct Conversion'!$A166,'2012 President'!R$2:R$638)</f>
        <v>0.65975103734439833</v>
      </c>
      <c r="K166">
        <f>SUMIF('2012 House'!$A$2:$A$638,'Precinct Conversion'!$A166,'2012 House'!J$2:J$638)</f>
        <v>0.17197452229299362</v>
      </c>
      <c r="L166">
        <f>SUMIF('2012 House'!$A$2:$A$638,'Precinct Conversion'!$A166,'2012 House'!K$2:K$638)</f>
        <v>0.70700636942675155</v>
      </c>
      <c r="M166">
        <f>SUMIF('2012 House'!$A$2:$A$638,'Precinct Conversion'!$A166,'2012 House'!L$2:L$638)</f>
        <v>0.70700636942675155</v>
      </c>
    </row>
    <row r="167" spans="1:13" x14ac:dyDescent="0.3">
      <c r="A167" t="s">
        <v>312</v>
      </c>
      <c r="B167" s="8" t="s">
        <v>289</v>
      </c>
      <c r="C167" s="8">
        <f>SUMIF('2012 President'!$A$2:$A$638,'Precinct Conversion'!$A167,'2012 President'!F$2:F$638)</f>
        <v>959</v>
      </c>
      <c r="D167" s="8">
        <f>SUMIF('2012 President'!$A$2:$A$638,'Precinct Conversion'!$A167,'2012 President'!G$2:G$638)</f>
        <v>354</v>
      </c>
      <c r="E167" s="8">
        <f>SUMIF('2012 President'!$A$2:$A$638,'Precinct Conversion'!$A167,'2012 President'!I$2:I$638)</f>
        <v>170</v>
      </c>
      <c r="F167" s="8">
        <f>SUMIF('2012 President'!$A$2:$A$638,'Precinct Conversion'!$A167,'2012 President'!J$2:J$638)</f>
        <v>151</v>
      </c>
      <c r="G167" s="8">
        <f t="shared" si="2"/>
        <v>0.36913451511991657</v>
      </c>
      <c r="H167">
        <f>SUMIF('2012 President'!$A$2:$A$638,'Precinct Conversion'!$A167,'2012 President'!M$2:M$638)</f>
        <v>0.48022598870056499</v>
      </c>
      <c r="I167">
        <f>SUMIF('2012 President'!$A$2:$A$638,'Precinct Conversion'!$A167,'2012 President'!N$2:N$638)</f>
        <v>0.42655367231638419</v>
      </c>
      <c r="J167">
        <f>SUMIF('2012 President'!$A$2:$A$638,'Precinct Conversion'!$A167,'2012 President'!R$2:R$638)</f>
        <v>2.4802259887005649</v>
      </c>
      <c r="K167">
        <f>SUMIF('2012 House'!$A$2:$A$638,'Precinct Conversion'!$A167,'2012 House'!J$2:J$638)</f>
        <v>0.45714285714285713</v>
      </c>
      <c r="L167">
        <f>SUMIF('2012 House'!$A$2:$A$638,'Precinct Conversion'!$A167,'2012 House'!K$2:K$638)</f>
        <v>0.44571428571428573</v>
      </c>
      <c r="M167">
        <f>SUMIF('2012 House'!$A$2:$A$638,'Precinct Conversion'!$A167,'2012 House'!L$2:L$638)</f>
        <v>2.4571428571428573</v>
      </c>
    </row>
    <row r="168" spans="1:13" x14ac:dyDescent="0.3">
      <c r="A168" t="s">
        <v>119</v>
      </c>
      <c r="B168" s="8" t="s">
        <v>7</v>
      </c>
      <c r="C168" s="8">
        <f>SUMIF('2012 President'!$A$2:$A$638,'Precinct Conversion'!$A168,'2012 President'!F$2:F$638)</f>
        <v>2913</v>
      </c>
      <c r="D168" s="8">
        <f>SUMIF('2012 President'!$A$2:$A$638,'Precinct Conversion'!$A168,'2012 President'!G$2:G$638)</f>
        <v>493</v>
      </c>
      <c r="E168" s="8">
        <f>SUMIF('2012 President'!$A$2:$A$638,'Precinct Conversion'!$A168,'2012 President'!I$2:I$638)</f>
        <v>109</v>
      </c>
      <c r="F168" s="8">
        <f>SUMIF('2012 President'!$A$2:$A$638,'Precinct Conversion'!$A168,'2012 President'!J$2:J$638)</f>
        <v>369</v>
      </c>
      <c r="G168" s="8">
        <f t="shared" si="2"/>
        <v>0.16924133196017851</v>
      </c>
      <c r="H168">
        <f>SUMIF('2012 President'!$A$2:$A$638,'Precinct Conversion'!$A168,'2012 President'!M$2:M$638)</f>
        <v>0.22109533468559839</v>
      </c>
      <c r="I168">
        <f>SUMIF('2012 President'!$A$2:$A$638,'Precinct Conversion'!$A168,'2012 President'!N$2:N$638)</f>
        <v>0.74847870182555776</v>
      </c>
      <c r="J168">
        <f>SUMIF('2012 President'!$A$2:$A$638,'Precinct Conversion'!$A168,'2012 President'!R$2:R$638)</f>
        <v>0.74847870182555776</v>
      </c>
      <c r="K168">
        <f>SUMIF('2012 House'!$A$2:$A$638,'Precinct Conversion'!$A168,'2012 House'!J$2:J$638)</f>
        <v>0.15032679738562091</v>
      </c>
      <c r="L168">
        <f>SUMIF('2012 House'!$A$2:$A$638,'Precinct Conversion'!$A168,'2012 House'!K$2:K$638)</f>
        <v>0.73638344226579522</v>
      </c>
      <c r="M168">
        <f>SUMIF('2012 House'!$A$2:$A$638,'Precinct Conversion'!$A168,'2012 House'!L$2:L$638)</f>
        <v>0.73638344226579522</v>
      </c>
    </row>
    <row r="169" spans="1:13" x14ac:dyDescent="0.3">
      <c r="A169" t="s">
        <v>124</v>
      </c>
      <c r="B169" s="8" t="s">
        <v>14</v>
      </c>
      <c r="C169" s="8">
        <f>SUMIF('2012 President'!$A$2:$A$638,'Precinct Conversion'!$A169,'2012 President'!F$2:F$638)</f>
        <v>603</v>
      </c>
      <c r="D169" s="8">
        <f>SUMIF('2012 President'!$A$2:$A$638,'Precinct Conversion'!$A169,'2012 President'!G$2:G$638)</f>
        <v>274</v>
      </c>
      <c r="E169" s="8">
        <f>SUMIF('2012 President'!$A$2:$A$638,'Precinct Conversion'!$A169,'2012 President'!I$2:I$638)</f>
        <v>45</v>
      </c>
      <c r="F169" s="8">
        <f>SUMIF('2012 President'!$A$2:$A$638,'Precinct Conversion'!$A169,'2012 President'!J$2:J$638)</f>
        <v>215</v>
      </c>
      <c r="G169" s="8">
        <f t="shared" si="2"/>
        <v>0.45439469320066334</v>
      </c>
      <c r="H169">
        <f>SUMIF('2012 President'!$A$2:$A$638,'Precinct Conversion'!$A169,'2012 President'!M$2:M$638)</f>
        <v>0.16423357664233576</v>
      </c>
      <c r="I169">
        <f>SUMIF('2012 President'!$A$2:$A$638,'Precinct Conversion'!$A169,'2012 President'!N$2:N$638)</f>
        <v>0.78467153284671531</v>
      </c>
      <c r="J169">
        <f>SUMIF('2012 President'!$A$2:$A$638,'Precinct Conversion'!$A169,'2012 President'!R$2:R$638)</f>
        <v>0.78467153284671531</v>
      </c>
      <c r="K169">
        <f>SUMIF('2012 House'!$A$2:$A$638,'Precinct Conversion'!$A169,'2012 House'!J$2:J$638)</f>
        <v>0.15018315018315018</v>
      </c>
      <c r="L169">
        <f>SUMIF('2012 House'!$A$2:$A$638,'Precinct Conversion'!$A169,'2012 House'!K$2:K$638)</f>
        <v>0.75824175824175821</v>
      </c>
      <c r="M169">
        <f>SUMIF('2012 House'!$A$2:$A$638,'Precinct Conversion'!$A169,'2012 House'!L$2:L$638)</f>
        <v>0.75824175824175821</v>
      </c>
    </row>
    <row r="170" spans="1:13" x14ac:dyDescent="0.3">
      <c r="A170" t="s">
        <v>126</v>
      </c>
      <c r="B170" s="8" t="s">
        <v>71</v>
      </c>
      <c r="C170" s="8">
        <f>SUMIF('2012 President'!$A$2:$A$638,'Precinct Conversion'!$A170,'2012 President'!F$2:F$638)</f>
        <v>1121</v>
      </c>
      <c r="D170" s="8">
        <f>SUMIF('2012 President'!$A$2:$A$638,'Precinct Conversion'!$A170,'2012 President'!G$2:G$638)</f>
        <v>534</v>
      </c>
      <c r="E170" s="8">
        <f>SUMIF('2012 President'!$A$2:$A$638,'Precinct Conversion'!$A170,'2012 President'!I$2:I$638)</f>
        <v>146</v>
      </c>
      <c r="F170" s="8">
        <f>SUMIF('2012 President'!$A$2:$A$638,'Precinct Conversion'!$A170,'2012 President'!J$2:J$638)</f>
        <v>357</v>
      </c>
      <c r="G170" s="8">
        <f t="shared" si="2"/>
        <v>0.47636039250669043</v>
      </c>
      <c r="H170">
        <f>SUMIF('2012 President'!$A$2:$A$638,'Precinct Conversion'!$A170,'2012 President'!M$2:M$638)</f>
        <v>0.27340823970037453</v>
      </c>
      <c r="I170">
        <f>SUMIF('2012 President'!$A$2:$A$638,'Precinct Conversion'!$A170,'2012 President'!N$2:N$638)</f>
        <v>0.6685393258426966</v>
      </c>
      <c r="J170">
        <f>SUMIF('2012 President'!$A$2:$A$638,'Precinct Conversion'!$A170,'2012 President'!R$2:R$638)</f>
        <v>0.6685393258426966</v>
      </c>
      <c r="K170">
        <f>SUMIF('2012 House'!$A$2:$A$638,'Precinct Conversion'!$A170,'2012 House'!J$2:J$638)</f>
        <v>0.17366412213740459</v>
      </c>
      <c r="L170">
        <f>SUMIF('2012 House'!$A$2:$A$638,'Precinct Conversion'!$A170,'2012 House'!K$2:K$638)</f>
        <v>0.69083969465648853</v>
      </c>
      <c r="M170">
        <f>SUMIF('2012 House'!$A$2:$A$638,'Precinct Conversion'!$A170,'2012 House'!L$2:L$638)</f>
        <v>0.69083969465648853</v>
      </c>
    </row>
    <row r="171" spans="1:13" x14ac:dyDescent="0.3">
      <c r="A171" t="s">
        <v>130</v>
      </c>
      <c r="B171" s="8" t="s">
        <v>76</v>
      </c>
      <c r="C171" s="8">
        <f>SUMIF('2012 President'!$A$2:$A$638,'Precinct Conversion'!$A171,'2012 President'!F$2:F$638)</f>
        <v>1112</v>
      </c>
      <c r="D171" s="8">
        <f>SUMIF('2012 President'!$A$2:$A$638,'Precinct Conversion'!$A171,'2012 President'!G$2:G$638)</f>
        <v>526</v>
      </c>
      <c r="E171" s="8">
        <f>SUMIF('2012 President'!$A$2:$A$638,'Precinct Conversion'!$A171,'2012 President'!I$2:I$638)</f>
        <v>131</v>
      </c>
      <c r="F171" s="8">
        <f>SUMIF('2012 President'!$A$2:$A$638,'Precinct Conversion'!$A171,'2012 President'!J$2:J$638)</f>
        <v>353</v>
      </c>
      <c r="G171" s="8">
        <f t="shared" si="2"/>
        <v>0.47302158273381295</v>
      </c>
      <c r="H171">
        <f>SUMIF('2012 President'!$A$2:$A$638,'Precinct Conversion'!$A171,'2012 President'!M$2:M$638)</f>
        <v>0.24904942965779467</v>
      </c>
      <c r="I171">
        <f>SUMIF('2012 President'!$A$2:$A$638,'Precinct Conversion'!$A171,'2012 President'!N$2:N$638)</f>
        <v>0.67110266159695819</v>
      </c>
      <c r="J171">
        <f>SUMIF('2012 President'!$A$2:$A$638,'Precinct Conversion'!$A171,'2012 President'!R$2:R$638)</f>
        <v>0.67110266159695819</v>
      </c>
      <c r="K171">
        <f>SUMIF('2012 House'!$A$2:$A$638,'Precinct Conversion'!$A171,'2012 House'!J$2:J$638)</f>
        <v>0.21165048543689322</v>
      </c>
      <c r="L171">
        <f>SUMIF('2012 House'!$A$2:$A$638,'Precinct Conversion'!$A171,'2012 House'!K$2:K$638)</f>
        <v>0.66990291262135926</v>
      </c>
      <c r="M171">
        <f>SUMIF('2012 House'!$A$2:$A$638,'Precinct Conversion'!$A171,'2012 House'!L$2:L$638)</f>
        <v>0.66990291262135926</v>
      </c>
    </row>
    <row r="172" spans="1:13" x14ac:dyDescent="0.3">
      <c r="A172" t="s">
        <v>194</v>
      </c>
      <c r="B172" s="8" t="s">
        <v>168</v>
      </c>
      <c r="C172" s="8">
        <f>SUMIF('2012 President'!$A$2:$A$638,'Precinct Conversion'!$A172,'2012 President'!F$2:F$638)</f>
        <v>4075</v>
      </c>
      <c r="D172" s="8">
        <f>SUMIF('2012 President'!$A$2:$A$638,'Precinct Conversion'!$A172,'2012 President'!G$2:G$638)</f>
        <v>1852</v>
      </c>
      <c r="E172" s="8">
        <f>SUMIF('2012 President'!$A$2:$A$638,'Precinct Conversion'!$A172,'2012 President'!I$2:I$638)</f>
        <v>828</v>
      </c>
      <c r="F172" s="8">
        <f>SUMIF('2012 President'!$A$2:$A$638,'Precinct Conversion'!$A172,'2012 President'!J$2:J$638)</f>
        <v>917</v>
      </c>
      <c r="G172" s="8">
        <f t="shared" si="2"/>
        <v>0.45447852760736196</v>
      </c>
      <c r="H172">
        <f>SUMIF('2012 President'!$A$2:$A$638,'Precinct Conversion'!$A172,'2012 President'!M$2:M$638)</f>
        <v>0.44708423326133911</v>
      </c>
      <c r="I172">
        <f>SUMIF('2012 President'!$A$2:$A$638,'Precinct Conversion'!$A172,'2012 President'!N$2:N$638)</f>
        <v>0.49514038876889849</v>
      </c>
      <c r="J172">
        <f>SUMIF('2012 President'!$A$2:$A$638,'Precinct Conversion'!$A172,'2012 President'!R$2:R$638)</f>
        <v>0.49514038876889849</v>
      </c>
      <c r="K172">
        <f>SUMIF('2012 House'!$A$2:$A$638,'Precinct Conversion'!$A172,'2012 House'!J$2:J$638)</f>
        <v>0.34009873834338999</v>
      </c>
      <c r="L172">
        <f>SUMIF('2012 House'!$A$2:$A$638,'Precinct Conversion'!$A172,'2012 House'!K$2:K$638)</f>
        <v>0.55458036204059247</v>
      </c>
      <c r="M172">
        <f>SUMIF('2012 House'!$A$2:$A$638,'Precinct Conversion'!$A172,'2012 House'!L$2:L$638)</f>
        <v>0.55458036204059247</v>
      </c>
    </row>
    <row r="173" spans="1:13" x14ac:dyDescent="0.3">
      <c r="A173" t="s">
        <v>198</v>
      </c>
      <c r="B173" s="8" t="s">
        <v>172</v>
      </c>
      <c r="C173" s="8">
        <f>SUMIF('2012 President'!$A$2:$A$638,'Precinct Conversion'!$A173,'2012 President'!F$2:F$638)</f>
        <v>349</v>
      </c>
      <c r="D173" s="8">
        <f>SUMIF('2012 President'!$A$2:$A$638,'Precinct Conversion'!$A173,'2012 President'!G$2:G$638)</f>
        <v>159</v>
      </c>
      <c r="E173" s="8">
        <f>SUMIF('2012 President'!$A$2:$A$638,'Precinct Conversion'!$A173,'2012 President'!I$2:I$638)</f>
        <v>14</v>
      </c>
      <c r="F173" s="8">
        <f>SUMIF('2012 President'!$A$2:$A$638,'Precinct Conversion'!$A173,'2012 President'!J$2:J$638)</f>
        <v>137</v>
      </c>
      <c r="G173" s="8">
        <f t="shared" si="2"/>
        <v>0.45558739255014324</v>
      </c>
      <c r="H173">
        <f>SUMIF('2012 President'!$A$2:$A$638,'Precinct Conversion'!$A173,'2012 President'!M$2:M$638)</f>
        <v>8.8050314465408799E-2</v>
      </c>
      <c r="I173">
        <f>SUMIF('2012 President'!$A$2:$A$638,'Precinct Conversion'!$A173,'2012 President'!N$2:N$638)</f>
        <v>0.86163522012578619</v>
      </c>
      <c r="J173">
        <f>SUMIF('2012 President'!$A$2:$A$638,'Precinct Conversion'!$A173,'2012 President'!R$2:R$638)</f>
        <v>0.86163522012578619</v>
      </c>
      <c r="K173">
        <f>SUMIF('2012 House'!$A$2:$A$638,'Precinct Conversion'!$A173,'2012 House'!J$2:J$638)</f>
        <v>9.6153846153846159E-2</v>
      </c>
      <c r="L173">
        <f>SUMIF('2012 House'!$A$2:$A$638,'Precinct Conversion'!$A173,'2012 House'!K$2:K$638)</f>
        <v>0.78846153846153844</v>
      </c>
      <c r="M173">
        <f>SUMIF('2012 House'!$A$2:$A$638,'Precinct Conversion'!$A173,'2012 House'!L$2:L$638)</f>
        <v>0.78846153846153844</v>
      </c>
    </row>
    <row r="174" spans="1:13" x14ac:dyDescent="0.3">
      <c r="A174" t="s">
        <v>237</v>
      </c>
      <c r="B174" s="8" t="s">
        <v>205</v>
      </c>
      <c r="C174" s="8">
        <f>SUMIF('2012 President'!$A$2:$A$638,'Precinct Conversion'!$A174,'2012 President'!F$2:F$638)</f>
        <v>2775</v>
      </c>
      <c r="D174" s="8">
        <f>SUMIF('2012 President'!$A$2:$A$638,'Precinct Conversion'!$A174,'2012 President'!G$2:G$638)</f>
        <v>1095</v>
      </c>
      <c r="E174" s="8">
        <f>SUMIF('2012 President'!$A$2:$A$638,'Precinct Conversion'!$A174,'2012 President'!I$2:I$638)</f>
        <v>166</v>
      </c>
      <c r="F174" s="8">
        <f>SUMIF('2012 President'!$A$2:$A$638,'Precinct Conversion'!$A174,'2012 President'!J$2:J$638)</f>
        <v>873</v>
      </c>
      <c r="G174" s="8">
        <f t="shared" si="2"/>
        <v>0.39459459459459462</v>
      </c>
      <c r="H174">
        <f>SUMIF('2012 President'!$A$2:$A$638,'Precinct Conversion'!$A174,'2012 President'!M$2:M$638)</f>
        <v>0.15159817351598173</v>
      </c>
      <c r="I174">
        <f>SUMIF('2012 President'!$A$2:$A$638,'Precinct Conversion'!$A174,'2012 President'!N$2:N$638)</f>
        <v>0.79726027397260268</v>
      </c>
      <c r="J174">
        <f>SUMIF('2012 President'!$A$2:$A$638,'Precinct Conversion'!$A174,'2012 President'!R$2:R$638)</f>
        <v>0.79726027397260268</v>
      </c>
      <c r="K174">
        <f>SUMIF('2012 House'!$A$2:$A$638,'Precinct Conversion'!$A174,'2012 House'!J$2:J$638)</f>
        <v>0.11214087117701575</v>
      </c>
      <c r="L174">
        <f>SUMIF('2012 House'!$A$2:$A$638,'Precinct Conversion'!$A174,'2012 House'!K$2:K$638)</f>
        <v>0.78498609823911025</v>
      </c>
      <c r="M174">
        <f>SUMIF('2012 House'!$A$2:$A$638,'Precinct Conversion'!$A174,'2012 House'!L$2:L$638)</f>
        <v>0.78498609823911025</v>
      </c>
    </row>
    <row r="175" spans="1:13" x14ac:dyDescent="0.3">
      <c r="A175" t="s">
        <v>241</v>
      </c>
      <c r="B175" s="8" t="s">
        <v>209</v>
      </c>
      <c r="C175" s="8">
        <f>SUMIF('2012 President'!$A$2:$A$638,'Precinct Conversion'!$A175,'2012 President'!F$2:F$638)</f>
        <v>847</v>
      </c>
      <c r="D175" s="8">
        <f>SUMIF('2012 President'!$A$2:$A$638,'Precinct Conversion'!$A175,'2012 President'!G$2:G$638)</f>
        <v>293</v>
      </c>
      <c r="E175" s="8">
        <f>SUMIF('2012 President'!$A$2:$A$638,'Precinct Conversion'!$A175,'2012 President'!I$2:I$638)</f>
        <v>57</v>
      </c>
      <c r="F175" s="8">
        <f>SUMIF('2012 President'!$A$2:$A$638,'Precinct Conversion'!$A175,'2012 President'!J$2:J$638)</f>
        <v>216</v>
      </c>
      <c r="G175" s="8">
        <f t="shared" si="2"/>
        <v>0.34592680047225499</v>
      </c>
      <c r="H175">
        <f>SUMIF('2012 President'!$A$2:$A$638,'Precinct Conversion'!$A175,'2012 President'!M$2:M$638)</f>
        <v>0.19453924914675769</v>
      </c>
      <c r="I175">
        <f>SUMIF('2012 President'!$A$2:$A$638,'Precinct Conversion'!$A175,'2012 President'!N$2:N$638)</f>
        <v>0.73720136518771329</v>
      </c>
      <c r="J175">
        <f>SUMIF('2012 President'!$A$2:$A$638,'Precinct Conversion'!$A175,'2012 President'!R$2:R$638)</f>
        <v>0.73720136518771329</v>
      </c>
      <c r="K175">
        <f>SUMIF('2012 House'!$A$2:$A$638,'Precinct Conversion'!$A175,'2012 House'!J$2:J$638)</f>
        <v>0.1310344827586207</v>
      </c>
      <c r="L175">
        <f>SUMIF('2012 House'!$A$2:$A$638,'Precinct Conversion'!$A175,'2012 House'!K$2:K$638)</f>
        <v>0.78620689655172415</v>
      </c>
      <c r="M175">
        <f>SUMIF('2012 House'!$A$2:$A$638,'Precinct Conversion'!$A175,'2012 House'!L$2:L$638)</f>
        <v>0.78620689655172415</v>
      </c>
    </row>
    <row r="176" spans="1:13" x14ac:dyDescent="0.3">
      <c r="A176" t="s">
        <v>242</v>
      </c>
      <c r="B176" s="8" t="s">
        <v>210</v>
      </c>
      <c r="C176" s="8">
        <f>SUMIF('2012 President'!$A$2:$A$638,'Precinct Conversion'!$A176,'2012 President'!F$2:F$638)</f>
        <v>342</v>
      </c>
      <c r="D176" s="8">
        <f>SUMIF('2012 President'!$A$2:$A$638,'Precinct Conversion'!$A176,'2012 President'!G$2:G$638)</f>
        <v>106</v>
      </c>
      <c r="E176" s="8">
        <f>SUMIF('2012 President'!$A$2:$A$638,'Precinct Conversion'!$A176,'2012 President'!I$2:I$638)</f>
        <v>22</v>
      </c>
      <c r="F176" s="8">
        <f>SUMIF('2012 President'!$A$2:$A$638,'Precinct Conversion'!$A176,'2012 President'!J$2:J$638)</f>
        <v>82</v>
      </c>
      <c r="G176" s="8">
        <f t="shared" si="2"/>
        <v>0.30994152046783624</v>
      </c>
      <c r="H176">
        <f>SUMIF('2012 President'!$A$2:$A$638,'Precinct Conversion'!$A176,'2012 President'!M$2:M$638)</f>
        <v>0.20754716981132076</v>
      </c>
      <c r="I176">
        <f>SUMIF('2012 President'!$A$2:$A$638,'Precinct Conversion'!$A176,'2012 President'!N$2:N$638)</f>
        <v>0.77358490566037741</v>
      </c>
      <c r="J176">
        <f>SUMIF('2012 President'!$A$2:$A$638,'Precinct Conversion'!$A176,'2012 President'!R$2:R$638)</f>
        <v>0.77358490566037741</v>
      </c>
      <c r="K176">
        <f>SUMIF('2012 House'!$A$2:$A$638,'Precinct Conversion'!$A176,'2012 House'!J$2:J$638)</f>
        <v>0.17142857142857143</v>
      </c>
      <c r="L176">
        <f>SUMIF('2012 House'!$A$2:$A$638,'Precinct Conversion'!$A176,'2012 House'!K$2:K$638)</f>
        <v>0.7142857142857143</v>
      </c>
      <c r="M176">
        <f>SUMIF('2012 House'!$A$2:$A$638,'Precinct Conversion'!$A176,'2012 House'!L$2:L$638)</f>
        <v>0.7142857142857143</v>
      </c>
    </row>
    <row r="177" spans="1:13" x14ac:dyDescent="0.3">
      <c r="A177" t="s">
        <v>246</v>
      </c>
      <c r="B177" s="8" t="s">
        <v>214</v>
      </c>
      <c r="C177" s="8">
        <f>SUMIF('2012 President'!$A$2:$A$638,'Precinct Conversion'!$A177,'2012 President'!F$2:F$638)</f>
        <v>1122</v>
      </c>
      <c r="D177" s="8">
        <f>SUMIF('2012 President'!$A$2:$A$638,'Precinct Conversion'!$A177,'2012 President'!G$2:G$638)</f>
        <v>440</v>
      </c>
      <c r="E177" s="8">
        <f>SUMIF('2012 President'!$A$2:$A$638,'Precinct Conversion'!$A177,'2012 President'!I$2:I$638)</f>
        <v>176</v>
      </c>
      <c r="F177" s="8">
        <f>SUMIF('2012 President'!$A$2:$A$638,'Precinct Conversion'!$A177,'2012 President'!J$2:J$638)</f>
        <v>235</v>
      </c>
      <c r="G177" s="8">
        <f t="shared" si="2"/>
        <v>0.39215686274509803</v>
      </c>
      <c r="H177">
        <f>SUMIF('2012 President'!$A$2:$A$638,'Precinct Conversion'!$A177,'2012 President'!M$2:M$638)</f>
        <v>0.4</v>
      </c>
      <c r="I177">
        <f>SUMIF('2012 President'!$A$2:$A$638,'Precinct Conversion'!$A177,'2012 President'!N$2:N$638)</f>
        <v>0.53409090909090906</v>
      </c>
      <c r="J177">
        <f>SUMIF('2012 President'!$A$2:$A$638,'Precinct Conversion'!$A177,'2012 President'!R$2:R$638)</f>
        <v>0.53409090909090906</v>
      </c>
      <c r="K177">
        <f>SUMIF('2012 House'!$A$2:$A$638,'Precinct Conversion'!$A177,'2012 House'!J$2:J$638)</f>
        <v>0.24827586206896551</v>
      </c>
      <c r="L177">
        <f>SUMIF('2012 House'!$A$2:$A$638,'Precinct Conversion'!$A177,'2012 House'!K$2:K$638)</f>
        <v>0.68045977011494252</v>
      </c>
      <c r="M177">
        <f>SUMIF('2012 House'!$A$2:$A$638,'Precinct Conversion'!$A177,'2012 House'!L$2:L$638)</f>
        <v>0.68045977011494252</v>
      </c>
    </row>
    <row r="178" spans="1:13" x14ac:dyDescent="0.3">
      <c r="A178" t="s">
        <v>1500</v>
      </c>
      <c r="B178" s="8" t="s">
        <v>1426</v>
      </c>
      <c r="C178" s="8">
        <f>SUMIF('2012 President'!$A$2:$A$638,'Precinct Conversion'!$A178,'2012 President'!F$2:F$638)</f>
        <v>272</v>
      </c>
      <c r="D178" s="8">
        <f>SUMIF('2012 President'!$A$2:$A$638,'Precinct Conversion'!$A178,'2012 President'!G$2:G$638)</f>
        <v>106</v>
      </c>
      <c r="E178" s="8">
        <f>SUMIF('2012 President'!$A$2:$A$638,'Precinct Conversion'!$A178,'2012 President'!I$2:I$638)</f>
        <v>35</v>
      </c>
      <c r="F178" s="8">
        <f>SUMIF('2012 President'!$A$2:$A$638,'Precinct Conversion'!$A178,'2012 President'!J$2:J$638)</f>
        <v>71</v>
      </c>
      <c r="G178" s="8">
        <f t="shared" si="2"/>
        <v>0.38970588235294118</v>
      </c>
      <c r="H178">
        <f>SUMIF('2012 President'!$A$2:$A$638,'Precinct Conversion'!$A178,'2012 President'!M$2:M$638)</f>
        <v>0.330188679245283</v>
      </c>
      <c r="I178">
        <f>SUMIF('2012 President'!$A$2:$A$638,'Precinct Conversion'!$A178,'2012 President'!N$2:N$638)</f>
        <v>0.66981132075471694</v>
      </c>
      <c r="J178">
        <f>SUMIF('2012 President'!$A$2:$A$638,'Precinct Conversion'!$A178,'2012 President'!R$2:R$638)</f>
        <v>0.66981132075471694</v>
      </c>
      <c r="K178">
        <f>SUMIF('2012 House'!$A$2:$A$638,'Precinct Conversion'!$A178,'2012 House'!J$2:J$638)</f>
        <v>0.15238095238095239</v>
      </c>
      <c r="L178">
        <f>SUMIF('2012 House'!$A$2:$A$638,'Precinct Conversion'!$A178,'2012 House'!K$2:K$638)</f>
        <v>0.77142857142857146</v>
      </c>
      <c r="M178">
        <f>SUMIF('2012 House'!$A$2:$A$638,'Precinct Conversion'!$A178,'2012 House'!L$2:L$638)</f>
        <v>0.77142857142857146</v>
      </c>
    </row>
    <row r="179" spans="1:13" x14ac:dyDescent="0.3">
      <c r="A179" t="s">
        <v>1507</v>
      </c>
      <c r="B179" s="8" t="s">
        <v>1433</v>
      </c>
      <c r="C179" s="8">
        <f>SUMIF('2012 President'!$A$2:$A$638,'Precinct Conversion'!$A179,'2012 President'!F$2:F$638)</f>
        <v>88</v>
      </c>
      <c r="D179" s="8">
        <f>SUMIF('2012 President'!$A$2:$A$638,'Precinct Conversion'!$A179,'2012 President'!G$2:G$638)</f>
        <v>38</v>
      </c>
      <c r="E179" s="8">
        <f>SUMIF('2012 President'!$A$2:$A$638,'Precinct Conversion'!$A179,'2012 President'!I$2:I$638)</f>
        <v>23</v>
      </c>
      <c r="F179" s="8">
        <f>SUMIF('2012 President'!$A$2:$A$638,'Precinct Conversion'!$A179,'2012 President'!J$2:J$638)</f>
        <v>11</v>
      </c>
      <c r="G179" s="8">
        <f t="shared" si="2"/>
        <v>0.43181818181818182</v>
      </c>
      <c r="H179">
        <f>SUMIF('2012 President'!$A$2:$A$638,'Precinct Conversion'!$A179,'2012 President'!M$2:M$638)</f>
        <v>0.60526315789473684</v>
      </c>
      <c r="I179">
        <f>SUMIF('2012 President'!$A$2:$A$638,'Precinct Conversion'!$A179,'2012 President'!N$2:N$638)</f>
        <v>0.28947368421052633</v>
      </c>
      <c r="J179">
        <f>SUMIF('2012 President'!$A$2:$A$638,'Precinct Conversion'!$A179,'2012 President'!R$2:R$638)</f>
        <v>2.6052631578947367</v>
      </c>
      <c r="K179">
        <f>SUMIF('2012 House'!$A$2:$A$638,'Precinct Conversion'!$A179,'2012 House'!J$2:J$638)</f>
        <v>0.30555555555555558</v>
      </c>
      <c r="L179">
        <f>SUMIF('2012 House'!$A$2:$A$638,'Precinct Conversion'!$A179,'2012 House'!K$2:K$638)</f>
        <v>0.58333333333333337</v>
      </c>
      <c r="M179">
        <f>SUMIF('2012 House'!$A$2:$A$638,'Precinct Conversion'!$A179,'2012 House'!L$2:L$638)</f>
        <v>0.58333333333333337</v>
      </c>
    </row>
    <row r="180" spans="1:13" x14ac:dyDescent="0.3">
      <c r="A180" t="s">
        <v>1491</v>
      </c>
      <c r="B180" s="8" t="s">
        <v>1474</v>
      </c>
      <c r="C180" s="8">
        <f>SUMIF('2012 President'!$A$2:$A$638,'Precinct Conversion'!$A180,'2012 President'!F$2:F$638)</f>
        <v>63</v>
      </c>
      <c r="D180" s="8">
        <f>SUMIF('2012 President'!$A$2:$A$638,'Precinct Conversion'!$A180,'2012 President'!G$2:G$638)</f>
        <v>28</v>
      </c>
      <c r="E180" s="8">
        <f>SUMIF('2012 President'!$A$2:$A$638,'Precinct Conversion'!$A180,'2012 President'!I$2:I$638)</f>
        <v>22</v>
      </c>
      <c r="F180" s="8">
        <f>SUMIF('2012 President'!$A$2:$A$638,'Precinct Conversion'!$A180,'2012 President'!J$2:J$638)</f>
        <v>5</v>
      </c>
      <c r="G180" s="8">
        <f t="shared" si="2"/>
        <v>0.44444444444444442</v>
      </c>
      <c r="H180">
        <f>SUMIF('2012 President'!$A$2:$A$638,'Precinct Conversion'!$A180,'2012 President'!M$2:M$638)</f>
        <v>0.7857142857142857</v>
      </c>
      <c r="I180">
        <f>SUMIF('2012 President'!$A$2:$A$638,'Precinct Conversion'!$A180,'2012 President'!N$2:N$638)</f>
        <v>0.17857142857142858</v>
      </c>
      <c r="J180">
        <f>SUMIF('2012 President'!$A$2:$A$638,'Precinct Conversion'!$A180,'2012 President'!R$2:R$638)</f>
        <v>2.7857142857142856</v>
      </c>
      <c r="K180">
        <f>SUMIF('2012 House'!$A$2:$A$638,'Precinct Conversion'!$A180,'2012 House'!J$2:J$638)</f>
        <v>0.32142857142857145</v>
      </c>
      <c r="L180">
        <f>SUMIF('2012 House'!$A$2:$A$638,'Precinct Conversion'!$A180,'2012 House'!K$2:K$638)</f>
        <v>0.6785714285714286</v>
      </c>
      <c r="M180">
        <f>SUMIF('2012 House'!$A$2:$A$638,'Precinct Conversion'!$A180,'2012 House'!L$2:L$638)</f>
        <v>0.6785714285714286</v>
      </c>
    </row>
    <row r="181" spans="1:13" x14ac:dyDescent="0.3">
      <c r="A181" t="s">
        <v>435</v>
      </c>
      <c r="B181" s="8" t="s">
        <v>428</v>
      </c>
      <c r="C181" s="8">
        <f>SUMIF('2012 President'!$A$2:$A$638,'Precinct Conversion'!$A181,'2012 President'!F$2:F$638)</f>
        <v>2011</v>
      </c>
      <c r="D181" s="8">
        <f>SUMIF('2012 President'!$A$2:$A$638,'Precinct Conversion'!$A181,'2012 President'!G$2:G$638)</f>
        <v>1059</v>
      </c>
      <c r="E181" s="8">
        <f>SUMIF('2012 President'!$A$2:$A$638,'Precinct Conversion'!$A181,'2012 President'!I$2:I$638)</f>
        <v>281</v>
      </c>
      <c r="F181" s="8">
        <f>SUMIF('2012 President'!$A$2:$A$638,'Precinct Conversion'!$A181,'2012 President'!J$2:J$638)</f>
        <v>722</v>
      </c>
      <c r="G181" s="8">
        <f t="shared" si="2"/>
        <v>0.52660367976131273</v>
      </c>
      <c r="H181">
        <f>SUMIF('2012 President'!$A$2:$A$638,'Precinct Conversion'!$A181,'2012 President'!M$2:M$638)</f>
        <v>0.26534466477809254</v>
      </c>
      <c r="I181">
        <f>SUMIF('2012 President'!$A$2:$A$638,'Precinct Conversion'!$A181,'2012 President'!N$2:N$638)</f>
        <v>0.68177525967894237</v>
      </c>
      <c r="J181">
        <f>SUMIF('2012 President'!$A$2:$A$638,'Precinct Conversion'!$A181,'2012 President'!R$2:R$638)</f>
        <v>0.68177525967894237</v>
      </c>
      <c r="K181">
        <f>SUMIF('2012 House'!$A$2:$A$638,'Precinct Conversion'!$A181,'2012 House'!J$2:J$638)</f>
        <v>0.21032504780114722</v>
      </c>
      <c r="L181">
        <f>SUMIF('2012 House'!$A$2:$A$638,'Precinct Conversion'!$A181,'2012 House'!K$2:K$638)</f>
        <v>0.70936902485659659</v>
      </c>
      <c r="M181">
        <f>SUMIF('2012 House'!$A$2:$A$638,'Precinct Conversion'!$A181,'2012 House'!L$2:L$638)</f>
        <v>0.70936902485659659</v>
      </c>
    </row>
    <row r="182" spans="1:13" x14ac:dyDescent="0.3">
      <c r="A182" t="s">
        <v>850</v>
      </c>
      <c r="B182" s="8" t="s">
        <v>841</v>
      </c>
      <c r="C182" s="8">
        <f>SUMIF('2012 President'!$A$2:$A$638,'Precinct Conversion'!$A182,'2012 President'!F$2:F$638)</f>
        <v>1806</v>
      </c>
      <c r="D182" s="8">
        <f>SUMIF('2012 President'!$A$2:$A$638,'Precinct Conversion'!$A182,'2012 President'!G$2:G$638)</f>
        <v>779</v>
      </c>
      <c r="E182" s="8">
        <f>SUMIF('2012 President'!$A$2:$A$638,'Precinct Conversion'!$A182,'2012 President'!I$2:I$638)</f>
        <v>504</v>
      </c>
      <c r="F182" s="8">
        <f>SUMIF('2012 President'!$A$2:$A$638,'Precinct Conversion'!$A182,'2012 President'!J$2:J$638)</f>
        <v>213</v>
      </c>
      <c r="G182" s="8">
        <f t="shared" si="2"/>
        <v>0.43133997785160577</v>
      </c>
      <c r="H182">
        <f>SUMIF('2012 President'!$A$2:$A$638,'Precinct Conversion'!$A182,'2012 President'!M$2:M$638)</f>
        <v>0.64698331193838254</v>
      </c>
      <c r="I182">
        <f>SUMIF('2012 President'!$A$2:$A$638,'Precinct Conversion'!$A182,'2012 President'!N$2:N$638)</f>
        <v>0.27342747111681642</v>
      </c>
      <c r="J182">
        <f>SUMIF('2012 President'!$A$2:$A$638,'Precinct Conversion'!$A182,'2012 President'!R$2:R$638)</f>
        <v>2.6469833119383823</v>
      </c>
      <c r="K182">
        <f>SUMIF('2012 House'!$A$2:$A$638,'Precinct Conversion'!$A182,'2012 House'!J$2:J$638)</f>
        <v>0.50200267022696932</v>
      </c>
      <c r="L182">
        <f>SUMIF('2012 House'!$A$2:$A$638,'Precinct Conversion'!$A182,'2012 House'!K$2:K$638)</f>
        <v>0.37783711615487314</v>
      </c>
      <c r="M182">
        <f>SUMIF('2012 House'!$A$2:$A$638,'Precinct Conversion'!$A182,'2012 House'!L$2:L$638)</f>
        <v>2.5020026702269691</v>
      </c>
    </row>
    <row r="183" spans="1:13" x14ac:dyDescent="0.3">
      <c r="A183" t="s">
        <v>437</v>
      </c>
      <c r="B183" s="8" t="s">
        <v>418</v>
      </c>
      <c r="C183" s="8">
        <f>SUMIF('2012 President'!$A$2:$A$638,'Precinct Conversion'!$A183,'2012 President'!F$2:F$638)</f>
        <v>2663</v>
      </c>
      <c r="D183" s="8">
        <f>SUMIF('2012 President'!$A$2:$A$638,'Precinct Conversion'!$A183,'2012 President'!G$2:G$638)</f>
        <v>1173</v>
      </c>
      <c r="E183" s="8">
        <f>SUMIF('2012 President'!$A$2:$A$638,'Precinct Conversion'!$A183,'2012 President'!I$2:I$638)</f>
        <v>342</v>
      </c>
      <c r="F183" s="8">
        <f>SUMIF('2012 President'!$A$2:$A$638,'Precinct Conversion'!$A183,'2012 President'!J$2:J$638)</f>
        <v>784</v>
      </c>
      <c r="G183" s="8">
        <f t="shared" si="2"/>
        <v>0.44048066090874954</v>
      </c>
      <c r="H183">
        <f>SUMIF('2012 President'!$A$2:$A$638,'Precinct Conversion'!$A183,'2012 President'!M$2:M$638)</f>
        <v>0.2915601023017903</v>
      </c>
      <c r="I183">
        <f>SUMIF('2012 President'!$A$2:$A$638,'Precinct Conversion'!$A183,'2012 President'!N$2:N$638)</f>
        <v>0.66837169650468886</v>
      </c>
      <c r="J183">
        <f>SUMIF('2012 President'!$A$2:$A$638,'Precinct Conversion'!$A183,'2012 President'!R$2:R$638)</f>
        <v>0.66837169650468886</v>
      </c>
      <c r="K183">
        <f>SUMIF('2012 House'!$A$2:$A$638,'Precinct Conversion'!$A183,'2012 House'!J$2:J$638)</f>
        <v>0.22289156626506024</v>
      </c>
      <c r="L183">
        <f>SUMIF('2012 House'!$A$2:$A$638,'Precinct Conversion'!$A183,'2012 House'!K$2:K$638)</f>
        <v>0.71772805507745263</v>
      </c>
      <c r="M183">
        <f>SUMIF('2012 House'!$A$2:$A$638,'Precinct Conversion'!$A183,'2012 House'!L$2:L$638)</f>
        <v>0.71772805507745263</v>
      </c>
    </row>
    <row r="184" spans="1:13" x14ac:dyDescent="0.3">
      <c r="A184" t="s">
        <v>886</v>
      </c>
      <c r="B184" s="8" t="s">
        <v>865</v>
      </c>
      <c r="C184" s="8">
        <f>SUMIF('2012 President'!$A$2:$A$638,'Precinct Conversion'!$A184,'2012 President'!F$2:F$638)</f>
        <v>1912</v>
      </c>
      <c r="D184" s="8">
        <f>SUMIF('2012 President'!$A$2:$A$638,'Precinct Conversion'!$A184,'2012 President'!G$2:G$638)</f>
        <v>743</v>
      </c>
      <c r="E184" s="8">
        <f>SUMIF('2012 President'!$A$2:$A$638,'Precinct Conversion'!$A184,'2012 President'!I$2:I$638)</f>
        <v>122</v>
      </c>
      <c r="F184" s="8">
        <f>SUMIF('2012 President'!$A$2:$A$638,'Precinct Conversion'!$A184,'2012 President'!J$2:J$638)</f>
        <v>591</v>
      </c>
      <c r="G184" s="8">
        <f t="shared" si="2"/>
        <v>0.38859832635983266</v>
      </c>
      <c r="H184">
        <f>SUMIF('2012 President'!$A$2:$A$638,'Precinct Conversion'!$A184,'2012 President'!M$2:M$638)</f>
        <v>0.16419919246298789</v>
      </c>
      <c r="I184">
        <f>SUMIF('2012 President'!$A$2:$A$638,'Precinct Conversion'!$A184,'2012 President'!N$2:N$638)</f>
        <v>0.79542395693135937</v>
      </c>
      <c r="J184">
        <f>SUMIF('2012 President'!$A$2:$A$638,'Precinct Conversion'!$A184,'2012 President'!R$2:R$638)</f>
        <v>0.79542395693135937</v>
      </c>
      <c r="K184">
        <f>SUMIF('2012 House'!$A$2:$A$638,'Precinct Conversion'!$A184,'2012 House'!J$2:J$638)</f>
        <v>0.146374829001368</v>
      </c>
      <c r="L184">
        <f>SUMIF('2012 House'!$A$2:$A$638,'Precinct Conversion'!$A184,'2012 House'!K$2:K$638)</f>
        <v>0.75923392612859097</v>
      </c>
      <c r="M184">
        <f>SUMIF('2012 House'!$A$2:$A$638,'Precinct Conversion'!$A184,'2012 House'!L$2:L$638)</f>
        <v>0.75923392612859097</v>
      </c>
    </row>
    <row r="185" spans="1:13" x14ac:dyDescent="0.3">
      <c r="A185" t="s">
        <v>436</v>
      </c>
      <c r="B185" s="8" t="s">
        <v>417</v>
      </c>
      <c r="C185" s="8">
        <f>SUMIF('2012 President'!$A$2:$A$638,'Precinct Conversion'!$A185,'2012 President'!F$2:F$638)</f>
        <v>2107</v>
      </c>
      <c r="D185" s="8">
        <f>SUMIF('2012 President'!$A$2:$A$638,'Precinct Conversion'!$A185,'2012 President'!G$2:G$638)</f>
        <v>1046</v>
      </c>
      <c r="E185" s="8">
        <f>SUMIF('2012 President'!$A$2:$A$638,'Precinct Conversion'!$A185,'2012 President'!I$2:I$638)</f>
        <v>261</v>
      </c>
      <c r="F185" s="8">
        <f>SUMIF('2012 President'!$A$2:$A$638,'Precinct Conversion'!$A185,'2012 President'!J$2:J$638)</f>
        <v>748</v>
      </c>
      <c r="G185" s="8">
        <f t="shared" si="2"/>
        <v>0.49644043663977216</v>
      </c>
      <c r="H185">
        <f>SUMIF('2012 President'!$A$2:$A$638,'Precinct Conversion'!$A185,'2012 President'!M$2:M$638)</f>
        <v>0.24952198852772467</v>
      </c>
      <c r="I185">
        <f>SUMIF('2012 President'!$A$2:$A$638,'Precinct Conversion'!$A185,'2012 President'!N$2:N$638)</f>
        <v>0.71510516252390055</v>
      </c>
      <c r="J185">
        <f>SUMIF('2012 President'!$A$2:$A$638,'Precinct Conversion'!$A185,'2012 President'!R$2:R$638)</f>
        <v>0.71510516252390055</v>
      </c>
      <c r="K185">
        <f>SUMIF('2012 House'!$A$2:$A$638,'Precinct Conversion'!$A185,'2012 House'!J$2:J$638)</f>
        <v>0.18421052631578946</v>
      </c>
      <c r="L185">
        <f>SUMIF('2012 House'!$A$2:$A$638,'Precinct Conversion'!$A185,'2012 House'!K$2:K$638)</f>
        <v>0.73294346978557501</v>
      </c>
      <c r="M185">
        <f>SUMIF('2012 House'!$A$2:$A$638,'Precinct Conversion'!$A185,'2012 House'!L$2:L$638)</f>
        <v>0.73294346978557501</v>
      </c>
    </row>
    <row r="186" spans="1:13" x14ac:dyDescent="0.3">
      <c r="A186" t="s">
        <v>877</v>
      </c>
      <c r="B186" s="8" t="s">
        <v>871</v>
      </c>
      <c r="C186" s="8">
        <f>SUMIF('2012 President'!$A$2:$A$638,'Precinct Conversion'!$A186,'2012 President'!F$2:F$638)</f>
        <v>1465</v>
      </c>
      <c r="D186" s="8">
        <f>SUMIF('2012 President'!$A$2:$A$638,'Precinct Conversion'!$A186,'2012 President'!G$2:G$638)</f>
        <v>629</v>
      </c>
      <c r="E186" s="8">
        <f>SUMIF('2012 President'!$A$2:$A$638,'Precinct Conversion'!$A186,'2012 President'!I$2:I$638)</f>
        <v>253</v>
      </c>
      <c r="F186" s="8">
        <f>SUMIF('2012 President'!$A$2:$A$638,'Precinct Conversion'!$A186,'2012 President'!J$2:J$638)</f>
        <v>335</v>
      </c>
      <c r="G186" s="8">
        <f t="shared" si="2"/>
        <v>0.42935153583617747</v>
      </c>
      <c r="H186">
        <f>SUMIF('2012 President'!$A$2:$A$638,'Precinct Conversion'!$A186,'2012 President'!M$2:M$638)</f>
        <v>0.40222575516693165</v>
      </c>
      <c r="I186">
        <f>SUMIF('2012 President'!$A$2:$A$638,'Precinct Conversion'!$A186,'2012 President'!N$2:N$638)</f>
        <v>0.53259141494435613</v>
      </c>
      <c r="J186">
        <f>SUMIF('2012 President'!$A$2:$A$638,'Precinct Conversion'!$A186,'2012 President'!R$2:R$638)</f>
        <v>0.53259141494435613</v>
      </c>
      <c r="K186">
        <f>SUMIF('2012 House'!$A$2:$A$638,'Precinct Conversion'!$A186,'2012 House'!J$2:J$638)</f>
        <v>0.29240710823909533</v>
      </c>
      <c r="L186">
        <f>SUMIF('2012 House'!$A$2:$A$638,'Precinct Conversion'!$A186,'2012 House'!K$2:K$638)</f>
        <v>0.60581583198707589</v>
      </c>
      <c r="M186">
        <f>SUMIF('2012 House'!$A$2:$A$638,'Precinct Conversion'!$A186,'2012 House'!L$2:L$638)</f>
        <v>0.60581583198707589</v>
      </c>
    </row>
    <row r="187" spans="1:13" x14ac:dyDescent="0.3">
      <c r="A187" t="s">
        <v>879</v>
      </c>
      <c r="B187" s="8" t="s">
        <v>857</v>
      </c>
      <c r="C187" s="8">
        <f>SUMIF('2012 President'!$A$2:$A$638,'Precinct Conversion'!$A187,'2012 President'!F$2:F$638)</f>
        <v>174</v>
      </c>
      <c r="D187" s="8">
        <f>SUMIF('2012 President'!$A$2:$A$638,'Precinct Conversion'!$A187,'2012 President'!G$2:G$638)</f>
        <v>65</v>
      </c>
      <c r="E187" s="8">
        <f>SUMIF('2012 President'!$A$2:$A$638,'Precinct Conversion'!$A187,'2012 President'!I$2:I$638)</f>
        <v>37</v>
      </c>
      <c r="F187" s="8">
        <f>SUMIF('2012 President'!$A$2:$A$638,'Precinct Conversion'!$A187,'2012 President'!J$2:J$638)</f>
        <v>28</v>
      </c>
      <c r="G187" s="8">
        <f t="shared" si="2"/>
        <v>0.37356321839080459</v>
      </c>
      <c r="H187">
        <f>SUMIF('2012 President'!$A$2:$A$638,'Precinct Conversion'!$A187,'2012 President'!M$2:M$638)</f>
        <v>0.56923076923076921</v>
      </c>
      <c r="I187">
        <f>SUMIF('2012 President'!$A$2:$A$638,'Precinct Conversion'!$A187,'2012 President'!N$2:N$638)</f>
        <v>0.43076923076923079</v>
      </c>
      <c r="J187">
        <f>SUMIF('2012 President'!$A$2:$A$638,'Precinct Conversion'!$A187,'2012 President'!R$2:R$638)</f>
        <v>2.569230769230769</v>
      </c>
      <c r="K187">
        <f>SUMIF('2012 House'!$A$2:$A$638,'Precinct Conversion'!$A187,'2012 House'!J$2:J$638)</f>
        <v>0.46969696969696972</v>
      </c>
      <c r="L187">
        <f>SUMIF('2012 House'!$A$2:$A$638,'Precinct Conversion'!$A187,'2012 House'!K$2:K$638)</f>
        <v>0.45454545454545453</v>
      </c>
      <c r="M187">
        <f>SUMIF('2012 House'!$A$2:$A$638,'Precinct Conversion'!$A187,'2012 House'!L$2:L$638)</f>
        <v>2.4696969696969697</v>
      </c>
    </row>
    <row r="188" spans="1:13" x14ac:dyDescent="0.3">
      <c r="A188" t="s">
        <v>881</v>
      </c>
      <c r="B188" s="8" t="s">
        <v>859</v>
      </c>
      <c r="C188" s="8">
        <f>SUMIF('2012 President'!$A$2:$A$638,'Precinct Conversion'!$A188,'2012 President'!F$2:F$638)</f>
        <v>326</v>
      </c>
      <c r="D188" s="8">
        <f>SUMIF('2012 President'!$A$2:$A$638,'Precinct Conversion'!$A188,'2012 President'!G$2:G$638)</f>
        <v>144</v>
      </c>
      <c r="E188" s="8">
        <f>SUMIF('2012 President'!$A$2:$A$638,'Precinct Conversion'!$A188,'2012 President'!I$2:I$638)</f>
        <v>63</v>
      </c>
      <c r="F188" s="8">
        <f>SUMIF('2012 President'!$A$2:$A$638,'Precinct Conversion'!$A188,'2012 President'!J$2:J$638)</f>
        <v>71</v>
      </c>
      <c r="G188" s="8">
        <f t="shared" si="2"/>
        <v>0.44171779141104295</v>
      </c>
      <c r="H188">
        <f>SUMIF('2012 President'!$A$2:$A$638,'Precinct Conversion'!$A188,'2012 President'!M$2:M$638)</f>
        <v>0.4375</v>
      </c>
      <c r="I188">
        <f>SUMIF('2012 President'!$A$2:$A$638,'Precinct Conversion'!$A188,'2012 President'!N$2:N$638)</f>
        <v>0.49305555555555558</v>
      </c>
      <c r="J188">
        <f>SUMIF('2012 President'!$A$2:$A$638,'Precinct Conversion'!$A188,'2012 President'!R$2:R$638)</f>
        <v>0.49305555555555558</v>
      </c>
      <c r="K188">
        <f>SUMIF('2012 House'!$A$2:$A$638,'Precinct Conversion'!$A188,'2012 House'!J$2:J$638)</f>
        <v>0.30069930069930068</v>
      </c>
      <c r="L188">
        <f>SUMIF('2012 House'!$A$2:$A$638,'Precinct Conversion'!$A188,'2012 House'!K$2:K$638)</f>
        <v>0.57342657342657344</v>
      </c>
      <c r="M188">
        <f>SUMIF('2012 House'!$A$2:$A$638,'Precinct Conversion'!$A188,'2012 House'!L$2:L$638)</f>
        <v>0.57342657342657344</v>
      </c>
    </row>
    <row r="189" spans="1:13" x14ac:dyDescent="0.3">
      <c r="A189" t="s">
        <v>243</v>
      </c>
      <c r="B189" s="8" t="s">
        <v>211</v>
      </c>
      <c r="C189" s="8">
        <f>SUMIF('2012 President'!$A$2:$A$638,'Precinct Conversion'!$A189,'2012 President'!F$2:F$638)</f>
        <v>1024</v>
      </c>
      <c r="D189" s="8">
        <f>SUMIF('2012 President'!$A$2:$A$638,'Precinct Conversion'!$A189,'2012 President'!G$2:G$638)</f>
        <v>465</v>
      </c>
      <c r="E189" s="8">
        <f>SUMIF('2012 President'!$A$2:$A$638,'Precinct Conversion'!$A189,'2012 President'!I$2:I$638)</f>
        <v>162</v>
      </c>
      <c r="F189" s="8">
        <f>SUMIF('2012 President'!$A$2:$A$638,'Precinct Conversion'!$A189,'2012 President'!J$2:J$638)</f>
        <v>279</v>
      </c>
      <c r="G189" s="8">
        <f t="shared" si="2"/>
        <v>0.4541015625</v>
      </c>
      <c r="H189">
        <f>SUMIF('2012 President'!$A$2:$A$638,'Precinct Conversion'!$A189,'2012 President'!M$2:M$638)</f>
        <v>0.34838709677419355</v>
      </c>
      <c r="I189">
        <f>SUMIF('2012 President'!$A$2:$A$638,'Precinct Conversion'!$A189,'2012 President'!N$2:N$638)</f>
        <v>0.6</v>
      </c>
      <c r="J189">
        <f>SUMIF('2012 President'!$A$2:$A$638,'Precinct Conversion'!$A189,'2012 President'!R$2:R$638)</f>
        <v>0.6</v>
      </c>
      <c r="K189">
        <f>SUMIF('2012 House'!$A$2:$A$638,'Precinct Conversion'!$A189,'2012 House'!J$2:J$638)</f>
        <v>0.29295154185022027</v>
      </c>
      <c r="L189">
        <f>SUMIF('2012 House'!$A$2:$A$638,'Precinct Conversion'!$A189,'2012 House'!K$2:K$638)</f>
        <v>0.6035242290748899</v>
      </c>
      <c r="M189">
        <f>SUMIF('2012 House'!$A$2:$A$638,'Precinct Conversion'!$A189,'2012 House'!L$2:L$638)</f>
        <v>0.6035242290748899</v>
      </c>
    </row>
    <row r="190" spans="1:13" x14ac:dyDescent="0.3">
      <c r="A190" t="s">
        <v>878</v>
      </c>
      <c r="B190" s="8" t="s">
        <v>856</v>
      </c>
      <c r="C190" s="8">
        <f>SUMIF('2012 President'!$A$2:$A$638,'Precinct Conversion'!$A190,'2012 President'!F$2:F$638)</f>
        <v>370</v>
      </c>
      <c r="D190" s="8">
        <f>SUMIF('2012 President'!$A$2:$A$638,'Precinct Conversion'!$A190,'2012 President'!G$2:G$638)</f>
        <v>135</v>
      </c>
      <c r="E190" s="8">
        <f>SUMIF('2012 President'!$A$2:$A$638,'Precinct Conversion'!$A190,'2012 President'!I$2:I$638)</f>
        <v>46</v>
      </c>
      <c r="F190" s="8">
        <f>SUMIF('2012 President'!$A$2:$A$638,'Precinct Conversion'!$A190,'2012 President'!J$2:J$638)</f>
        <v>78</v>
      </c>
      <c r="G190" s="8">
        <f t="shared" si="2"/>
        <v>0.36486486486486486</v>
      </c>
      <c r="H190">
        <f>SUMIF('2012 President'!$A$2:$A$638,'Precinct Conversion'!$A190,'2012 President'!M$2:M$638)</f>
        <v>0.34074074074074073</v>
      </c>
      <c r="I190">
        <f>SUMIF('2012 President'!$A$2:$A$638,'Precinct Conversion'!$A190,'2012 President'!N$2:N$638)</f>
        <v>0.57777777777777772</v>
      </c>
      <c r="J190">
        <f>SUMIF('2012 President'!$A$2:$A$638,'Precinct Conversion'!$A190,'2012 President'!R$2:R$638)</f>
        <v>0.57777777777777772</v>
      </c>
      <c r="K190">
        <f>SUMIF('2012 House'!$A$2:$A$638,'Precinct Conversion'!$A190,'2012 House'!J$2:J$638)</f>
        <v>0.27480916030534353</v>
      </c>
      <c r="L190">
        <f>SUMIF('2012 House'!$A$2:$A$638,'Precinct Conversion'!$A190,'2012 House'!K$2:K$638)</f>
        <v>0.59541984732824427</v>
      </c>
      <c r="M190">
        <f>SUMIF('2012 House'!$A$2:$A$638,'Precinct Conversion'!$A190,'2012 House'!L$2:L$638)</f>
        <v>0.59541984732824427</v>
      </c>
    </row>
    <row r="191" spans="1:13" x14ac:dyDescent="0.3">
      <c r="A191" t="s">
        <v>885</v>
      </c>
      <c r="B191" s="8" t="s">
        <v>864</v>
      </c>
      <c r="C191" s="8">
        <f>SUMIF('2012 President'!$A$2:$A$638,'Precinct Conversion'!$A191,'2012 President'!F$2:F$638)</f>
        <v>1675</v>
      </c>
      <c r="D191" s="8">
        <f>SUMIF('2012 President'!$A$2:$A$638,'Precinct Conversion'!$A191,'2012 President'!G$2:G$638)</f>
        <v>677</v>
      </c>
      <c r="E191" s="8">
        <f>SUMIF('2012 President'!$A$2:$A$638,'Precinct Conversion'!$A191,'2012 President'!I$2:I$638)</f>
        <v>113</v>
      </c>
      <c r="F191" s="8">
        <f>SUMIF('2012 President'!$A$2:$A$638,'Precinct Conversion'!$A191,'2012 President'!J$2:J$638)</f>
        <v>541</v>
      </c>
      <c r="G191" s="8">
        <f t="shared" si="2"/>
        <v>0.40417910447761196</v>
      </c>
      <c r="H191">
        <f>SUMIF('2012 President'!$A$2:$A$638,'Precinct Conversion'!$A191,'2012 President'!M$2:M$638)</f>
        <v>0.16691285081240767</v>
      </c>
      <c r="I191">
        <f>SUMIF('2012 President'!$A$2:$A$638,'Precinct Conversion'!$A191,'2012 President'!N$2:N$638)</f>
        <v>0.7991137370753324</v>
      </c>
      <c r="J191">
        <f>SUMIF('2012 President'!$A$2:$A$638,'Precinct Conversion'!$A191,'2012 President'!R$2:R$638)</f>
        <v>0.7991137370753324</v>
      </c>
      <c r="K191">
        <f>SUMIF('2012 House'!$A$2:$A$638,'Precinct Conversion'!$A191,'2012 House'!J$2:J$638)</f>
        <v>0.11782477341389729</v>
      </c>
      <c r="L191">
        <f>SUMIF('2012 House'!$A$2:$A$638,'Precinct Conversion'!$A191,'2012 House'!K$2:K$638)</f>
        <v>0.79003021148036257</v>
      </c>
      <c r="M191">
        <f>SUMIF('2012 House'!$A$2:$A$638,'Precinct Conversion'!$A191,'2012 House'!L$2:L$638)</f>
        <v>0.79003021148036257</v>
      </c>
    </row>
    <row r="192" spans="1:13" x14ac:dyDescent="0.3">
      <c r="A192" t="s">
        <v>884</v>
      </c>
      <c r="B192" s="8" t="s">
        <v>873</v>
      </c>
      <c r="C192" s="8">
        <f>SUMIF('2012 President'!$A$2:$A$638,'Precinct Conversion'!$A192,'2012 President'!F$2:F$638)</f>
        <v>1877</v>
      </c>
      <c r="D192" s="8">
        <f>SUMIF('2012 President'!$A$2:$A$638,'Precinct Conversion'!$A192,'2012 President'!G$2:G$638)</f>
        <v>714</v>
      </c>
      <c r="E192" s="8">
        <f>SUMIF('2012 President'!$A$2:$A$638,'Precinct Conversion'!$A192,'2012 President'!I$2:I$638)</f>
        <v>325</v>
      </c>
      <c r="F192" s="8">
        <f>SUMIF('2012 President'!$A$2:$A$638,'Precinct Conversion'!$A192,'2012 President'!J$2:J$638)</f>
        <v>346</v>
      </c>
      <c r="G192" s="8">
        <f t="shared" si="2"/>
        <v>0.38039424613745337</v>
      </c>
      <c r="H192">
        <f>SUMIF('2012 President'!$A$2:$A$638,'Precinct Conversion'!$A192,'2012 President'!M$2:M$638)</f>
        <v>0.45518207282913165</v>
      </c>
      <c r="I192">
        <f>SUMIF('2012 President'!$A$2:$A$638,'Precinct Conversion'!$A192,'2012 President'!N$2:N$638)</f>
        <v>0.484593837535014</v>
      </c>
      <c r="J192">
        <f>SUMIF('2012 President'!$A$2:$A$638,'Precinct Conversion'!$A192,'2012 President'!R$2:R$638)</f>
        <v>0.484593837535014</v>
      </c>
      <c r="K192">
        <f>SUMIF('2012 House'!$A$2:$A$638,'Precinct Conversion'!$A192,'2012 House'!J$2:J$638)</f>
        <v>0.3247863247863248</v>
      </c>
      <c r="L192">
        <f>SUMIF('2012 House'!$A$2:$A$638,'Precinct Conversion'!$A192,'2012 House'!K$2:K$638)</f>
        <v>0.57122507122507127</v>
      </c>
      <c r="M192">
        <f>SUMIF('2012 House'!$A$2:$A$638,'Precinct Conversion'!$A192,'2012 House'!L$2:L$638)</f>
        <v>0.57122507122507127</v>
      </c>
    </row>
    <row r="193" spans="1:13" x14ac:dyDescent="0.3">
      <c r="A193" t="s">
        <v>642</v>
      </c>
      <c r="B193" s="8" t="s">
        <v>624</v>
      </c>
      <c r="C193" s="8">
        <f>SUMIF('2012 President'!$A$2:$A$638,'Precinct Conversion'!$A193,'2012 President'!F$2:F$638)</f>
        <v>1683</v>
      </c>
      <c r="D193" s="8">
        <f>SUMIF('2012 President'!$A$2:$A$638,'Precinct Conversion'!$A193,'2012 President'!G$2:G$638)</f>
        <v>762</v>
      </c>
      <c r="E193" s="8">
        <f>SUMIF('2012 President'!$A$2:$A$638,'Precinct Conversion'!$A193,'2012 President'!I$2:I$638)</f>
        <v>317</v>
      </c>
      <c r="F193" s="8">
        <f>SUMIF('2012 President'!$A$2:$A$638,'Precinct Conversion'!$A193,'2012 President'!J$2:J$638)</f>
        <v>419</v>
      </c>
      <c r="G193" s="8">
        <f t="shared" si="2"/>
        <v>0.45276292335115864</v>
      </c>
      <c r="H193">
        <f>SUMIF('2012 President'!$A$2:$A$638,'Precinct Conversion'!$A193,'2012 President'!M$2:M$638)</f>
        <v>0.41601049868766404</v>
      </c>
      <c r="I193">
        <f>SUMIF('2012 President'!$A$2:$A$638,'Precinct Conversion'!$A193,'2012 President'!N$2:N$638)</f>
        <v>0.54986876640419946</v>
      </c>
      <c r="J193">
        <f>SUMIF('2012 President'!$A$2:$A$638,'Precinct Conversion'!$A193,'2012 President'!R$2:R$638)</f>
        <v>0.54986876640419946</v>
      </c>
      <c r="K193">
        <f>SUMIF('2012 House'!$A$2:$A$638,'Precinct Conversion'!$A193,'2012 House'!J$2:J$638)</f>
        <v>0.27224435590969454</v>
      </c>
      <c r="L193">
        <f>SUMIF('2012 House'!$A$2:$A$638,'Precinct Conversion'!$A193,'2012 House'!K$2:K$638)</f>
        <v>0.66666666666666663</v>
      </c>
      <c r="M193">
        <f>SUMIF('2012 House'!$A$2:$A$638,'Precinct Conversion'!$A193,'2012 House'!L$2:L$638)</f>
        <v>0.66666666666666663</v>
      </c>
    </row>
    <row r="194" spans="1:13" x14ac:dyDescent="0.3">
      <c r="A194" t="s">
        <v>644</v>
      </c>
      <c r="B194" s="8" t="s">
        <v>626</v>
      </c>
      <c r="C194" s="8">
        <f>SUMIF('2012 President'!$A$2:$A$638,'Precinct Conversion'!$A194,'2012 President'!F$2:F$638)</f>
        <v>1214</v>
      </c>
      <c r="D194" s="8">
        <f>SUMIF('2012 President'!$A$2:$A$638,'Precinct Conversion'!$A194,'2012 President'!G$2:G$638)</f>
        <v>542</v>
      </c>
      <c r="E194" s="8">
        <f>SUMIF('2012 President'!$A$2:$A$638,'Precinct Conversion'!$A194,'2012 President'!I$2:I$638)</f>
        <v>257</v>
      </c>
      <c r="F194" s="8">
        <f>SUMIF('2012 President'!$A$2:$A$638,'Precinct Conversion'!$A194,'2012 President'!J$2:J$638)</f>
        <v>261</v>
      </c>
      <c r="G194" s="8">
        <f t="shared" si="2"/>
        <v>0.44645799011532128</v>
      </c>
      <c r="H194">
        <f>SUMIF('2012 President'!$A$2:$A$638,'Precinct Conversion'!$A194,'2012 President'!M$2:M$638)</f>
        <v>0.47416974169741699</v>
      </c>
      <c r="I194">
        <f>SUMIF('2012 President'!$A$2:$A$638,'Precinct Conversion'!$A194,'2012 President'!N$2:N$638)</f>
        <v>0.48154981549815495</v>
      </c>
      <c r="J194">
        <f>SUMIF('2012 President'!$A$2:$A$638,'Precinct Conversion'!$A194,'2012 President'!R$2:R$638)</f>
        <v>0.48154981549815495</v>
      </c>
      <c r="K194">
        <f>SUMIF('2012 House'!$A$2:$A$638,'Precinct Conversion'!$A194,'2012 House'!J$2:J$638)</f>
        <v>0.33828996282527879</v>
      </c>
      <c r="L194">
        <f>SUMIF('2012 House'!$A$2:$A$638,'Precinct Conversion'!$A194,'2012 House'!K$2:K$638)</f>
        <v>0.61152416356877326</v>
      </c>
      <c r="M194">
        <f>SUMIF('2012 House'!$A$2:$A$638,'Precinct Conversion'!$A194,'2012 House'!L$2:L$638)</f>
        <v>0.61152416356877326</v>
      </c>
    </row>
    <row r="195" spans="1:13" x14ac:dyDescent="0.3">
      <c r="A195" t="s">
        <v>612</v>
      </c>
      <c r="B195" s="8" t="s">
        <v>606</v>
      </c>
      <c r="C195" s="8">
        <f>SUMIF('2012 President'!$A$2:$A$638,'Precinct Conversion'!$A195,'2012 President'!F$2:F$638)</f>
        <v>1321</v>
      </c>
      <c r="D195" s="8">
        <f>SUMIF('2012 President'!$A$2:$A$638,'Precinct Conversion'!$A195,'2012 President'!G$2:G$638)</f>
        <v>489</v>
      </c>
      <c r="E195" s="8">
        <f>SUMIF('2012 President'!$A$2:$A$638,'Precinct Conversion'!$A195,'2012 President'!I$2:I$638)</f>
        <v>271</v>
      </c>
      <c r="F195" s="8">
        <f>SUMIF('2012 President'!$A$2:$A$638,'Precinct Conversion'!$A195,'2012 President'!J$2:J$638)</f>
        <v>190</v>
      </c>
      <c r="G195" s="8">
        <f t="shared" ref="G195:G258" si="3">D195/C195</f>
        <v>0.37017411052233157</v>
      </c>
      <c r="H195">
        <f>SUMIF('2012 President'!$A$2:$A$638,'Precinct Conversion'!$A195,'2012 President'!M$2:M$638)</f>
        <v>0.55419222903885479</v>
      </c>
      <c r="I195">
        <f>SUMIF('2012 President'!$A$2:$A$638,'Precinct Conversion'!$A195,'2012 President'!N$2:N$638)</f>
        <v>0.3885480572597137</v>
      </c>
      <c r="J195">
        <f>SUMIF('2012 President'!$A$2:$A$638,'Precinct Conversion'!$A195,'2012 President'!R$2:R$638)</f>
        <v>2.554192229038855</v>
      </c>
      <c r="K195">
        <f>SUMIF('2012 House'!$A$2:$A$638,'Precinct Conversion'!$A195,'2012 House'!J$2:J$638)</f>
        <v>0.42557651991614254</v>
      </c>
      <c r="L195">
        <f>SUMIF('2012 House'!$A$2:$A$638,'Precinct Conversion'!$A195,'2012 House'!K$2:K$638)</f>
        <v>0.50104821802935007</v>
      </c>
      <c r="M195">
        <f>SUMIF('2012 House'!$A$2:$A$638,'Precinct Conversion'!$A195,'2012 House'!L$2:L$638)</f>
        <v>0.50104821802935007</v>
      </c>
    </row>
    <row r="196" spans="1:13" x14ac:dyDescent="0.3">
      <c r="A196" t="s">
        <v>314</v>
      </c>
      <c r="B196" s="8" t="s">
        <v>305</v>
      </c>
      <c r="C196" s="8">
        <f>SUMIF('2012 President'!$A$2:$A$638,'Precinct Conversion'!$A196,'2012 President'!F$2:F$638)</f>
        <v>1708</v>
      </c>
      <c r="D196" s="8">
        <f>SUMIF('2012 President'!$A$2:$A$638,'Precinct Conversion'!$A196,'2012 President'!G$2:G$638)</f>
        <v>765</v>
      </c>
      <c r="E196" s="8">
        <f>SUMIF('2012 President'!$A$2:$A$638,'Precinct Conversion'!$A196,'2012 President'!I$2:I$638)</f>
        <v>219</v>
      </c>
      <c r="F196" s="8">
        <f>SUMIF('2012 President'!$A$2:$A$638,'Precinct Conversion'!$A196,'2012 President'!J$2:J$638)</f>
        <v>513</v>
      </c>
      <c r="G196" s="8">
        <f t="shared" si="3"/>
        <v>0.44789227166276346</v>
      </c>
      <c r="H196">
        <f>SUMIF('2012 President'!$A$2:$A$638,'Precinct Conversion'!$A196,'2012 President'!M$2:M$638)</f>
        <v>0.28627450980392155</v>
      </c>
      <c r="I196">
        <f>SUMIF('2012 President'!$A$2:$A$638,'Precinct Conversion'!$A196,'2012 President'!N$2:N$638)</f>
        <v>0.6705882352941176</v>
      </c>
      <c r="J196">
        <f>SUMIF('2012 President'!$A$2:$A$638,'Precinct Conversion'!$A196,'2012 President'!R$2:R$638)</f>
        <v>0.6705882352941176</v>
      </c>
      <c r="K196">
        <f>SUMIF('2012 House'!$A$2:$A$638,'Precinct Conversion'!$A196,'2012 House'!J$2:J$638)</f>
        <v>0.22924901185770752</v>
      </c>
      <c r="L196">
        <f>SUMIF('2012 House'!$A$2:$A$638,'Precinct Conversion'!$A196,'2012 House'!K$2:K$638)</f>
        <v>0.67984189723320154</v>
      </c>
      <c r="M196">
        <f>SUMIF('2012 House'!$A$2:$A$638,'Precinct Conversion'!$A196,'2012 House'!L$2:L$638)</f>
        <v>0.67984189723320154</v>
      </c>
    </row>
    <row r="197" spans="1:13" x14ac:dyDescent="0.3">
      <c r="A197" t="s">
        <v>614</v>
      </c>
      <c r="B197" s="8" t="s">
        <v>1619</v>
      </c>
      <c r="C197" s="8">
        <f>SUMIF('2012 President'!$A$2:$A$638,'Precinct Conversion'!$A197,'2012 President'!F$2:F$638)</f>
        <v>934</v>
      </c>
      <c r="D197" s="8">
        <f>SUMIF('2012 President'!$A$2:$A$638,'Precinct Conversion'!$A197,'2012 President'!G$2:G$638)</f>
        <v>308</v>
      </c>
      <c r="E197" s="8">
        <f>SUMIF('2012 President'!$A$2:$A$638,'Precinct Conversion'!$A197,'2012 President'!I$2:I$638)</f>
        <v>179</v>
      </c>
      <c r="F197" s="8">
        <f>SUMIF('2012 President'!$A$2:$A$638,'Precinct Conversion'!$A197,'2012 President'!J$2:J$638)</f>
        <v>113</v>
      </c>
      <c r="G197" s="8">
        <f t="shared" si="3"/>
        <v>0.32976445396145609</v>
      </c>
      <c r="H197">
        <f>SUMIF('2012 President'!$A$2:$A$638,'Precinct Conversion'!$A197,'2012 President'!M$2:M$638)</f>
        <v>0.58116883116883122</v>
      </c>
      <c r="I197">
        <f>SUMIF('2012 President'!$A$2:$A$638,'Precinct Conversion'!$A197,'2012 President'!N$2:N$638)</f>
        <v>0.36688311688311687</v>
      </c>
      <c r="J197">
        <f>SUMIF('2012 President'!$A$2:$A$638,'Precinct Conversion'!$A197,'2012 President'!R$2:R$638)</f>
        <v>2.5811688311688314</v>
      </c>
      <c r="K197">
        <f>SUMIF('2012 House'!$A$2:$A$638,'Precinct Conversion'!$A197,'2012 House'!J$2:J$638)</f>
        <v>0.49833887043189368</v>
      </c>
      <c r="L197">
        <f>SUMIF('2012 House'!$A$2:$A$638,'Precinct Conversion'!$A197,'2012 House'!K$2:K$638)</f>
        <v>0.40863787375415284</v>
      </c>
      <c r="M197">
        <f>SUMIF('2012 House'!$A$2:$A$638,'Precinct Conversion'!$A197,'2012 House'!L$2:L$638)</f>
        <v>2.4983388704318936</v>
      </c>
    </row>
    <row r="198" spans="1:13" x14ac:dyDescent="0.3">
      <c r="A198" t="s">
        <v>648</v>
      </c>
      <c r="B198" s="8" t="s">
        <v>630</v>
      </c>
      <c r="C198" s="8">
        <f>SUMIF('2012 President'!$A$2:$A$638,'Precinct Conversion'!$A198,'2012 President'!F$2:F$638)</f>
        <v>2015</v>
      </c>
      <c r="D198" s="8">
        <f>SUMIF('2012 President'!$A$2:$A$638,'Precinct Conversion'!$A198,'2012 President'!G$2:G$638)</f>
        <v>848</v>
      </c>
      <c r="E198" s="8">
        <f>SUMIF('2012 President'!$A$2:$A$638,'Precinct Conversion'!$A198,'2012 President'!I$2:I$638)</f>
        <v>432</v>
      </c>
      <c r="F198" s="8">
        <f>SUMIF('2012 President'!$A$2:$A$638,'Precinct Conversion'!$A198,'2012 President'!J$2:J$638)</f>
        <v>381</v>
      </c>
      <c r="G198" s="8">
        <f t="shared" si="3"/>
        <v>0.42084367245657567</v>
      </c>
      <c r="H198">
        <f>SUMIF('2012 President'!$A$2:$A$638,'Precinct Conversion'!$A198,'2012 President'!M$2:M$638)</f>
        <v>0.50943396226415094</v>
      </c>
      <c r="I198">
        <f>SUMIF('2012 President'!$A$2:$A$638,'Precinct Conversion'!$A198,'2012 President'!N$2:N$638)</f>
        <v>0.4492924528301887</v>
      </c>
      <c r="J198">
        <f>SUMIF('2012 President'!$A$2:$A$638,'Precinct Conversion'!$A198,'2012 President'!R$2:R$638)</f>
        <v>2.5094339622641511</v>
      </c>
      <c r="K198">
        <f>SUMIF('2012 House'!$A$2:$A$638,'Precinct Conversion'!$A198,'2012 House'!J$2:J$638)</f>
        <v>0.37515078407720143</v>
      </c>
      <c r="L198">
        <f>SUMIF('2012 House'!$A$2:$A$638,'Precinct Conversion'!$A198,'2012 House'!K$2:K$638)</f>
        <v>0.56815440289505426</v>
      </c>
      <c r="M198">
        <f>SUMIF('2012 House'!$A$2:$A$638,'Precinct Conversion'!$A198,'2012 House'!L$2:L$638)</f>
        <v>0.56815440289505426</v>
      </c>
    </row>
    <row r="199" spans="1:13" x14ac:dyDescent="0.3">
      <c r="A199" t="s">
        <v>641</v>
      </c>
      <c r="B199" s="8" t="s">
        <v>1620</v>
      </c>
      <c r="C199" s="8">
        <f>SUMIF('2012 President'!$A$2:$A$638,'Precinct Conversion'!$A199,'2012 President'!F$2:F$638)</f>
        <v>1894</v>
      </c>
      <c r="D199" s="8">
        <f>SUMIF('2012 President'!$A$2:$A$638,'Precinct Conversion'!$A199,'2012 President'!G$2:G$638)</f>
        <v>976</v>
      </c>
      <c r="E199" s="8">
        <f>SUMIF('2012 President'!$A$2:$A$638,'Precinct Conversion'!$A199,'2012 President'!I$2:I$638)</f>
        <v>558</v>
      </c>
      <c r="F199" s="8">
        <f>SUMIF('2012 President'!$A$2:$A$638,'Precinct Conversion'!$A199,'2012 President'!J$2:J$638)</f>
        <v>383</v>
      </c>
      <c r="G199" s="8">
        <f t="shared" si="3"/>
        <v>0.51531151003167897</v>
      </c>
      <c r="H199">
        <f>SUMIF('2012 President'!$A$2:$A$638,'Precinct Conversion'!$A199,'2012 President'!M$2:M$638)</f>
        <v>0.57172131147540983</v>
      </c>
      <c r="I199">
        <f>SUMIF('2012 President'!$A$2:$A$638,'Precinct Conversion'!$A199,'2012 President'!N$2:N$638)</f>
        <v>0.39241803278688525</v>
      </c>
      <c r="J199">
        <f>SUMIF('2012 President'!$A$2:$A$638,'Precinct Conversion'!$A199,'2012 President'!R$2:R$638)</f>
        <v>2.5717213114754101</v>
      </c>
      <c r="K199">
        <f>SUMIF('2012 House'!$A$2:$A$638,'Precinct Conversion'!$A199,'2012 House'!J$2:J$638)</f>
        <v>0.45225603357817418</v>
      </c>
      <c r="L199">
        <f>SUMIF('2012 House'!$A$2:$A$638,'Precinct Conversion'!$A199,'2012 House'!K$2:K$638)</f>
        <v>0.49527806925498424</v>
      </c>
      <c r="M199">
        <f>SUMIF('2012 House'!$A$2:$A$638,'Precinct Conversion'!$A199,'2012 House'!L$2:L$638)</f>
        <v>0.49527806925498424</v>
      </c>
    </row>
    <row r="200" spans="1:13" x14ac:dyDescent="0.3">
      <c r="A200" t="s">
        <v>646</v>
      </c>
      <c r="B200" s="8" t="s">
        <v>638</v>
      </c>
      <c r="C200" s="8">
        <f>SUMIF('2012 President'!$A$2:$A$638,'Precinct Conversion'!$A200,'2012 President'!F$2:F$638)</f>
        <v>1812</v>
      </c>
      <c r="D200" s="8">
        <f>SUMIF('2012 President'!$A$2:$A$638,'Precinct Conversion'!$A200,'2012 President'!G$2:G$638)</f>
        <v>877</v>
      </c>
      <c r="E200" s="8">
        <f>SUMIF('2012 President'!$A$2:$A$638,'Precinct Conversion'!$A200,'2012 President'!I$2:I$638)</f>
        <v>455</v>
      </c>
      <c r="F200" s="8">
        <f>SUMIF('2012 President'!$A$2:$A$638,'Precinct Conversion'!$A200,'2012 President'!J$2:J$638)</f>
        <v>396</v>
      </c>
      <c r="G200" s="8">
        <f t="shared" si="3"/>
        <v>0.48399558498896245</v>
      </c>
      <c r="H200">
        <f>SUMIF('2012 President'!$A$2:$A$638,'Precinct Conversion'!$A200,'2012 President'!M$2:M$638)</f>
        <v>0.51881413911060437</v>
      </c>
      <c r="I200">
        <f>SUMIF('2012 President'!$A$2:$A$638,'Precinct Conversion'!$A200,'2012 President'!N$2:N$638)</f>
        <v>0.45153933865450396</v>
      </c>
      <c r="J200">
        <f>SUMIF('2012 President'!$A$2:$A$638,'Precinct Conversion'!$A200,'2012 President'!R$2:R$638)</f>
        <v>2.5188141391106043</v>
      </c>
      <c r="K200">
        <f>SUMIF('2012 House'!$A$2:$A$638,'Precinct Conversion'!$A200,'2012 House'!J$2:J$638)</f>
        <v>0.35555555555555557</v>
      </c>
      <c r="L200">
        <f>SUMIF('2012 House'!$A$2:$A$638,'Precinct Conversion'!$A200,'2012 House'!K$2:K$638)</f>
        <v>0.57894736842105265</v>
      </c>
      <c r="M200">
        <f>SUMIF('2012 House'!$A$2:$A$638,'Precinct Conversion'!$A200,'2012 House'!L$2:L$638)</f>
        <v>0.57894736842105265</v>
      </c>
    </row>
    <row r="201" spans="1:13" x14ac:dyDescent="0.3">
      <c r="A201" t="s">
        <v>645</v>
      </c>
      <c r="B201" s="8" t="s">
        <v>637</v>
      </c>
      <c r="C201" s="8">
        <f>SUMIF('2012 President'!$A$2:$A$638,'Precinct Conversion'!$A201,'2012 President'!F$2:F$638)</f>
        <v>1683</v>
      </c>
      <c r="D201" s="8">
        <f>SUMIF('2012 President'!$A$2:$A$638,'Precinct Conversion'!$A201,'2012 President'!G$2:G$638)</f>
        <v>661</v>
      </c>
      <c r="E201" s="8">
        <f>SUMIF('2012 President'!$A$2:$A$638,'Precinct Conversion'!$A201,'2012 President'!I$2:I$638)</f>
        <v>313</v>
      </c>
      <c r="F201" s="8">
        <f>SUMIF('2012 President'!$A$2:$A$638,'Precinct Conversion'!$A201,'2012 President'!J$2:J$638)</f>
        <v>326</v>
      </c>
      <c r="G201" s="8">
        <f t="shared" si="3"/>
        <v>0.39275103980986331</v>
      </c>
      <c r="H201">
        <f>SUMIF('2012 President'!$A$2:$A$638,'Precinct Conversion'!$A201,'2012 President'!M$2:M$638)</f>
        <v>0.47352496217851742</v>
      </c>
      <c r="I201">
        <f>SUMIF('2012 President'!$A$2:$A$638,'Precinct Conversion'!$A201,'2012 President'!N$2:N$638)</f>
        <v>0.49319213313161875</v>
      </c>
      <c r="J201">
        <f>SUMIF('2012 President'!$A$2:$A$638,'Precinct Conversion'!$A201,'2012 President'!R$2:R$638)</f>
        <v>0.49319213313161875</v>
      </c>
      <c r="K201">
        <f>SUMIF('2012 House'!$A$2:$A$638,'Precinct Conversion'!$A201,'2012 House'!J$2:J$638)</f>
        <v>0.35464231354642312</v>
      </c>
      <c r="L201">
        <f>SUMIF('2012 House'!$A$2:$A$638,'Precinct Conversion'!$A201,'2012 House'!K$2:K$638)</f>
        <v>0.59056316590563163</v>
      </c>
      <c r="M201">
        <f>SUMIF('2012 House'!$A$2:$A$638,'Precinct Conversion'!$A201,'2012 House'!L$2:L$638)</f>
        <v>0.59056316590563163</v>
      </c>
    </row>
    <row r="202" spans="1:13" x14ac:dyDescent="0.3">
      <c r="A202" t="s">
        <v>670</v>
      </c>
      <c r="B202" s="8" t="s">
        <v>656</v>
      </c>
      <c r="C202" s="8">
        <f>SUMIF('2012 President'!$A$2:$A$638,'Precinct Conversion'!$A202,'2012 President'!F$2:F$638)</f>
        <v>1657</v>
      </c>
      <c r="D202" s="8">
        <f>SUMIF('2012 President'!$A$2:$A$638,'Precinct Conversion'!$A202,'2012 President'!G$2:G$638)</f>
        <v>805</v>
      </c>
      <c r="E202" s="8">
        <f>SUMIF('2012 President'!$A$2:$A$638,'Precinct Conversion'!$A202,'2012 President'!I$2:I$638)</f>
        <v>303</v>
      </c>
      <c r="F202" s="8">
        <f>SUMIF('2012 President'!$A$2:$A$638,'Precinct Conversion'!$A202,'2012 President'!J$2:J$638)</f>
        <v>457</v>
      </c>
      <c r="G202" s="8">
        <f t="shared" si="3"/>
        <v>0.48581774290887147</v>
      </c>
      <c r="H202">
        <f>SUMIF('2012 President'!$A$2:$A$638,'Precinct Conversion'!$A202,'2012 President'!M$2:M$638)</f>
        <v>0.37639751552795031</v>
      </c>
      <c r="I202">
        <f>SUMIF('2012 President'!$A$2:$A$638,'Precinct Conversion'!$A202,'2012 President'!N$2:N$638)</f>
        <v>0.56770186335403727</v>
      </c>
      <c r="J202">
        <f>SUMIF('2012 President'!$A$2:$A$638,'Precinct Conversion'!$A202,'2012 President'!R$2:R$638)</f>
        <v>0.56770186335403727</v>
      </c>
      <c r="K202">
        <f>SUMIF('2012 House'!$A$2:$A$638,'Precinct Conversion'!$A202,'2012 House'!J$2:J$638)</f>
        <v>0.27534418022528162</v>
      </c>
      <c r="L202">
        <f>SUMIF('2012 House'!$A$2:$A$638,'Precinct Conversion'!$A202,'2012 House'!K$2:K$638)</f>
        <v>0.66458072590738426</v>
      </c>
      <c r="M202">
        <f>SUMIF('2012 House'!$A$2:$A$638,'Precinct Conversion'!$A202,'2012 House'!L$2:L$638)</f>
        <v>0.66458072590738426</v>
      </c>
    </row>
    <row r="203" spans="1:13" x14ac:dyDescent="0.3">
      <c r="A203" t="s">
        <v>667</v>
      </c>
      <c r="B203" s="8" t="s">
        <v>653</v>
      </c>
      <c r="C203" s="8">
        <f>SUMIF('2012 President'!$A$2:$A$638,'Precinct Conversion'!$A203,'2012 President'!F$2:F$638)</f>
        <v>1492</v>
      </c>
      <c r="D203" s="8">
        <f>SUMIF('2012 President'!$A$2:$A$638,'Precinct Conversion'!$A203,'2012 President'!G$2:G$638)</f>
        <v>629</v>
      </c>
      <c r="E203" s="8">
        <f>SUMIF('2012 President'!$A$2:$A$638,'Precinct Conversion'!$A203,'2012 President'!I$2:I$638)</f>
        <v>277</v>
      </c>
      <c r="F203" s="8">
        <f>SUMIF('2012 President'!$A$2:$A$638,'Precinct Conversion'!$A203,'2012 President'!J$2:J$638)</f>
        <v>326</v>
      </c>
      <c r="G203" s="8">
        <f t="shared" si="3"/>
        <v>0.42158176943699732</v>
      </c>
      <c r="H203">
        <f>SUMIF('2012 President'!$A$2:$A$638,'Precinct Conversion'!$A203,'2012 President'!M$2:M$638)</f>
        <v>0.44038155802861684</v>
      </c>
      <c r="I203">
        <f>SUMIF('2012 President'!$A$2:$A$638,'Precinct Conversion'!$A203,'2012 President'!N$2:N$638)</f>
        <v>0.51828298887122415</v>
      </c>
      <c r="J203">
        <f>SUMIF('2012 President'!$A$2:$A$638,'Precinct Conversion'!$A203,'2012 President'!R$2:R$638)</f>
        <v>0.51828298887122415</v>
      </c>
      <c r="K203">
        <f>SUMIF('2012 House'!$A$2:$A$638,'Precinct Conversion'!$A203,'2012 House'!J$2:J$638)</f>
        <v>0.29307568438003223</v>
      </c>
      <c r="L203">
        <f>SUMIF('2012 House'!$A$2:$A$638,'Precinct Conversion'!$A203,'2012 House'!K$2:K$638)</f>
        <v>0.64573268921095006</v>
      </c>
      <c r="M203">
        <f>SUMIF('2012 House'!$A$2:$A$638,'Precinct Conversion'!$A203,'2012 House'!L$2:L$638)</f>
        <v>0.64573268921095006</v>
      </c>
    </row>
    <row r="204" spans="1:13" x14ac:dyDescent="0.3">
      <c r="A204" t="s">
        <v>668</v>
      </c>
      <c r="B204" s="8" t="s">
        <v>654</v>
      </c>
      <c r="C204" s="8">
        <f>SUMIF('2012 President'!$A$2:$A$638,'Precinct Conversion'!$A204,'2012 President'!F$2:F$638)</f>
        <v>1648</v>
      </c>
      <c r="D204" s="8">
        <f>SUMIF('2012 President'!$A$2:$A$638,'Precinct Conversion'!$A204,'2012 President'!G$2:G$638)</f>
        <v>659</v>
      </c>
      <c r="E204" s="8">
        <f>SUMIF('2012 President'!$A$2:$A$638,'Precinct Conversion'!$A204,'2012 President'!I$2:I$638)</f>
        <v>263</v>
      </c>
      <c r="F204" s="8">
        <f>SUMIF('2012 President'!$A$2:$A$638,'Precinct Conversion'!$A204,'2012 President'!J$2:J$638)</f>
        <v>368</v>
      </c>
      <c r="G204" s="8">
        <f t="shared" si="3"/>
        <v>0.39987864077669905</v>
      </c>
      <c r="H204">
        <f>SUMIF('2012 President'!$A$2:$A$638,'Precinct Conversion'!$A204,'2012 President'!M$2:M$638)</f>
        <v>0.39908952959028832</v>
      </c>
      <c r="I204">
        <f>SUMIF('2012 President'!$A$2:$A$638,'Precinct Conversion'!$A204,'2012 President'!N$2:N$638)</f>
        <v>0.55842185128983313</v>
      </c>
      <c r="J204">
        <f>SUMIF('2012 President'!$A$2:$A$638,'Precinct Conversion'!$A204,'2012 President'!R$2:R$638)</f>
        <v>0.55842185128983313</v>
      </c>
      <c r="K204">
        <f>SUMIF('2012 House'!$A$2:$A$638,'Precinct Conversion'!$A204,'2012 House'!J$2:J$638)</f>
        <v>0.26348228043143296</v>
      </c>
      <c r="L204">
        <f>SUMIF('2012 House'!$A$2:$A$638,'Precinct Conversion'!$A204,'2012 House'!K$2:K$638)</f>
        <v>0.67334360554699535</v>
      </c>
      <c r="M204">
        <f>SUMIF('2012 House'!$A$2:$A$638,'Precinct Conversion'!$A204,'2012 House'!L$2:L$638)</f>
        <v>0.67334360554699535</v>
      </c>
    </row>
    <row r="205" spans="1:13" x14ac:dyDescent="0.3">
      <c r="A205" t="s">
        <v>669</v>
      </c>
      <c r="B205" s="8" t="s">
        <v>655</v>
      </c>
      <c r="C205" s="8">
        <f>SUMIF('2012 President'!$A$2:$A$638,'Precinct Conversion'!$A205,'2012 President'!F$2:F$638)</f>
        <v>2259</v>
      </c>
      <c r="D205" s="8">
        <f>SUMIF('2012 President'!$A$2:$A$638,'Precinct Conversion'!$A205,'2012 President'!G$2:G$638)</f>
        <v>1074</v>
      </c>
      <c r="E205" s="8">
        <f>SUMIF('2012 President'!$A$2:$A$638,'Precinct Conversion'!$A205,'2012 President'!I$2:I$638)</f>
        <v>427</v>
      </c>
      <c r="F205" s="8">
        <f>SUMIF('2012 President'!$A$2:$A$638,'Precinct Conversion'!$A205,'2012 President'!J$2:J$638)</f>
        <v>585</v>
      </c>
      <c r="G205" s="8">
        <f t="shared" si="3"/>
        <v>0.47543160690571051</v>
      </c>
      <c r="H205">
        <f>SUMIF('2012 President'!$A$2:$A$638,'Precinct Conversion'!$A205,'2012 President'!M$2:M$638)</f>
        <v>0.39757914338919925</v>
      </c>
      <c r="I205">
        <f>SUMIF('2012 President'!$A$2:$A$638,'Precinct Conversion'!$A205,'2012 President'!N$2:N$638)</f>
        <v>0.54469273743016755</v>
      </c>
      <c r="J205">
        <f>SUMIF('2012 President'!$A$2:$A$638,'Precinct Conversion'!$A205,'2012 President'!R$2:R$638)</f>
        <v>0.54469273743016755</v>
      </c>
      <c r="K205">
        <f>SUMIF('2012 House'!$A$2:$A$638,'Precinct Conversion'!$A205,'2012 House'!J$2:J$638)</f>
        <v>0.27673545966228891</v>
      </c>
      <c r="L205">
        <f>SUMIF('2012 House'!$A$2:$A$638,'Precinct Conversion'!$A205,'2012 House'!K$2:K$638)</f>
        <v>0.65196998123827388</v>
      </c>
      <c r="M205">
        <f>SUMIF('2012 House'!$A$2:$A$638,'Precinct Conversion'!$A205,'2012 House'!L$2:L$638)</f>
        <v>0.65196998123827388</v>
      </c>
    </row>
    <row r="206" spans="1:13" x14ac:dyDescent="0.3">
      <c r="A206" t="s">
        <v>696</v>
      </c>
      <c r="B206" s="8" t="s">
        <v>679</v>
      </c>
      <c r="C206" s="8">
        <f>SUMIF('2012 President'!$A$2:$A$638,'Precinct Conversion'!$A206,'2012 President'!F$2:F$638)</f>
        <v>2680</v>
      </c>
      <c r="D206" s="8">
        <f>SUMIF('2012 President'!$A$2:$A$638,'Precinct Conversion'!$A206,'2012 President'!G$2:G$638)</f>
        <v>1264</v>
      </c>
      <c r="E206" s="8">
        <f>SUMIF('2012 President'!$A$2:$A$638,'Precinct Conversion'!$A206,'2012 President'!I$2:I$638)</f>
        <v>460</v>
      </c>
      <c r="F206" s="8">
        <f>SUMIF('2012 President'!$A$2:$A$638,'Precinct Conversion'!$A206,'2012 President'!J$2:J$638)</f>
        <v>769</v>
      </c>
      <c r="G206" s="8">
        <f t="shared" si="3"/>
        <v>0.4716417910447761</v>
      </c>
      <c r="H206">
        <f>SUMIF('2012 President'!$A$2:$A$638,'Precinct Conversion'!$A206,'2012 President'!M$2:M$638)</f>
        <v>0.36392405063291139</v>
      </c>
      <c r="I206">
        <f>SUMIF('2012 President'!$A$2:$A$638,'Precinct Conversion'!$A206,'2012 President'!N$2:N$638)</f>
        <v>0.60838607594936711</v>
      </c>
      <c r="J206">
        <f>SUMIF('2012 President'!$A$2:$A$638,'Precinct Conversion'!$A206,'2012 President'!R$2:R$638)</f>
        <v>0.60838607594936711</v>
      </c>
      <c r="K206">
        <f>SUMIF('2012 House'!$A$2:$A$638,'Precinct Conversion'!$A206,'2012 House'!J$2:J$638)</f>
        <v>0.24959612277867529</v>
      </c>
      <c r="L206">
        <f>SUMIF('2012 House'!$A$2:$A$638,'Precinct Conversion'!$A206,'2012 House'!K$2:K$638)</f>
        <v>0.69951534733441034</v>
      </c>
      <c r="M206">
        <f>SUMIF('2012 House'!$A$2:$A$638,'Precinct Conversion'!$A206,'2012 House'!L$2:L$638)</f>
        <v>0.69951534733441034</v>
      </c>
    </row>
    <row r="207" spans="1:13" x14ac:dyDescent="0.3">
      <c r="A207" t="s">
        <v>692</v>
      </c>
      <c r="B207" s="8" t="s">
        <v>686</v>
      </c>
      <c r="C207" s="8">
        <f>SUMIF('2012 President'!$A$2:$A$638,'Precinct Conversion'!$A207,'2012 President'!F$2:F$638)</f>
        <v>1943</v>
      </c>
      <c r="D207" s="8">
        <f>SUMIF('2012 President'!$A$2:$A$638,'Precinct Conversion'!$A207,'2012 President'!G$2:G$638)</f>
        <v>982</v>
      </c>
      <c r="E207" s="8">
        <f>SUMIF('2012 President'!$A$2:$A$638,'Precinct Conversion'!$A207,'2012 President'!I$2:I$638)</f>
        <v>327</v>
      </c>
      <c r="F207" s="8">
        <f>SUMIF('2012 President'!$A$2:$A$638,'Precinct Conversion'!$A207,'2012 President'!J$2:J$638)</f>
        <v>629</v>
      </c>
      <c r="G207" s="8">
        <f t="shared" si="3"/>
        <v>0.50540401441070515</v>
      </c>
      <c r="H207">
        <f>SUMIF('2012 President'!$A$2:$A$638,'Precinct Conversion'!$A207,'2012 President'!M$2:M$638)</f>
        <v>0.33299389002036661</v>
      </c>
      <c r="I207">
        <f>SUMIF('2012 President'!$A$2:$A$638,'Precinct Conversion'!$A207,'2012 President'!N$2:N$638)</f>
        <v>0.64052953156822812</v>
      </c>
      <c r="J207">
        <f>SUMIF('2012 President'!$A$2:$A$638,'Precinct Conversion'!$A207,'2012 President'!R$2:R$638)</f>
        <v>0.64052953156822812</v>
      </c>
      <c r="K207">
        <f>SUMIF('2012 House'!$A$2:$A$638,'Precinct Conversion'!$A207,'2012 House'!J$2:J$638)</f>
        <v>0.24251805985552116</v>
      </c>
      <c r="L207">
        <f>SUMIF('2012 House'!$A$2:$A$638,'Precinct Conversion'!$A207,'2012 House'!K$2:K$638)</f>
        <v>0.70485036119711042</v>
      </c>
      <c r="M207">
        <f>SUMIF('2012 House'!$A$2:$A$638,'Precinct Conversion'!$A207,'2012 House'!L$2:L$638)</f>
        <v>0.70485036119711042</v>
      </c>
    </row>
    <row r="208" spans="1:13" x14ac:dyDescent="0.3">
      <c r="A208" t="s">
        <v>411</v>
      </c>
      <c r="B208" s="8" t="s">
        <v>398</v>
      </c>
      <c r="C208" s="8">
        <f>SUMIF('2012 President'!$A$2:$A$638,'Precinct Conversion'!$A208,'2012 President'!F$2:F$638)</f>
        <v>2323</v>
      </c>
      <c r="D208" s="8">
        <f>SUMIF('2012 President'!$A$2:$A$638,'Precinct Conversion'!$A208,'2012 President'!G$2:G$638)</f>
        <v>971</v>
      </c>
      <c r="E208" s="8">
        <f>SUMIF('2012 President'!$A$2:$A$638,'Precinct Conversion'!$A208,'2012 President'!I$2:I$638)</f>
        <v>197</v>
      </c>
      <c r="F208" s="8">
        <f>SUMIF('2012 President'!$A$2:$A$638,'Precinct Conversion'!$A208,'2012 President'!J$2:J$638)</f>
        <v>720</v>
      </c>
      <c r="G208" s="8">
        <f t="shared" si="3"/>
        <v>0.41799397331037452</v>
      </c>
      <c r="H208">
        <f>SUMIF('2012 President'!$A$2:$A$638,'Precinct Conversion'!$A208,'2012 President'!M$2:M$638)</f>
        <v>0.20288362512873326</v>
      </c>
      <c r="I208">
        <f>SUMIF('2012 President'!$A$2:$A$638,'Precinct Conversion'!$A208,'2012 President'!N$2:N$638)</f>
        <v>0.74150360453141095</v>
      </c>
      <c r="J208">
        <f>SUMIF('2012 President'!$A$2:$A$638,'Precinct Conversion'!$A208,'2012 President'!R$2:R$638)</f>
        <v>0.74150360453141095</v>
      </c>
      <c r="K208">
        <f>SUMIF('2012 House'!$A$2:$A$638,'Precinct Conversion'!$A208,'2012 House'!J$2:J$638)</f>
        <v>0.16337148803329865</v>
      </c>
      <c r="L208">
        <f>SUMIF('2012 House'!$A$2:$A$638,'Precinct Conversion'!$A208,'2012 House'!K$2:K$638)</f>
        <v>0.75442247658688866</v>
      </c>
      <c r="M208">
        <f>SUMIF('2012 House'!$A$2:$A$638,'Precinct Conversion'!$A208,'2012 House'!L$2:L$638)</f>
        <v>0.75442247658688866</v>
      </c>
    </row>
    <row r="209" spans="1:13" x14ac:dyDescent="0.3">
      <c r="A209" t="s">
        <v>311</v>
      </c>
      <c r="B209" s="8" t="s">
        <v>288</v>
      </c>
      <c r="C209" s="8">
        <f>SUMIF('2012 President'!$A$2:$A$638,'Precinct Conversion'!$A209,'2012 President'!F$2:F$638)</f>
        <v>1003</v>
      </c>
      <c r="D209" s="8">
        <f>SUMIF('2012 President'!$A$2:$A$638,'Precinct Conversion'!$A209,'2012 President'!G$2:G$638)</f>
        <v>381</v>
      </c>
      <c r="E209" s="8">
        <f>SUMIF('2012 President'!$A$2:$A$638,'Precinct Conversion'!$A209,'2012 President'!I$2:I$638)</f>
        <v>93</v>
      </c>
      <c r="F209" s="8">
        <f>SUMIF('2012 President'!$A$2:$A$638,'Precinct Conversion'!$A209,'2012 President'!J$2:J$638)</f>
        <v>261</v>
      </c>
      <c r="G209" s="8">
        <f t="shared" si="3"/>
        <v>0.37986041874376869</v>
      </c>
      <c r="H209">
        <f>SUMIF('2012 President'!$A$2:$A$638,'Precinct Conversion'!$A209,'2012 President'!M$2:M$638)</f>
        <v>0.24409448818897639</v>
      </c>
      <c r="I209">
        <f>SUMIF('2012 President'!$A$2:$A$638,'Precinct Conversion'!$A209,'2012 President'!N$2:N$638)</f>
        <v>0.68503937007874016</v>
      </c>
      <c r="J209">
        <f>SUMIF('2012 President'!$A$2:$A$638,'Precinct Conversion'!$A209,'2012 President'!R$2:R$638)</f>
        <v>0.68503937007874016</v>
      </c>
      <c r="K209">
        <f>SUMIF('2012 House'!$A$2:$A$638,'Precinct Conversion'!$A209,'2012 House'!J$2:J$638)</f>
        <v>0.18817204301075269</v>
      </c>
      <c r="L209">
        <f>SUMIF('2012 House'!$A$2:$A$638,'Precinct Conversion'!$A209,'2012 House'!K$2:K$638)</f>
        <v>0.72043010752688175</v>
      </c>
      <c r="M209">
        <f>SUMIF('2012 House'!$A$2:$A$638,'Precinct Conversion'!$A209,'2012 House'!L$2:L$638)</f>
        <v>0.72043010752688175</v>
      </c>
    </row>
    <row r="210" spans="1:13" x14ac:dyDescent="0.3">
      <c r="A210" t="s">
        <v>410</v>
      </c>
      <c r="B210" s="8" t="s">
        <v>397</v>
      </c>
      <c r="C210" s="8">
        <f>SUMIF('2012 President'!$A$2:$A$638,'Precinct Conversion'!$A210,'2012 President'!F$2:F$638)</f>
        <v>2023</v>
      </c>
      <c r="D210" s="8">
        <f>SUMIF('2012 President'!$A$2:$A$638,'Precinct Conversion'!$A210,'2012 President'!G$2:G$638)</f>
        <v>819</v>
      </c>
      <c r="E210" s="8">
        <f>SUMIF('2012 President'!$A$2:$A$638,'Precinct Conversion'!$A210,'2012 President'!I$2:I$638)</f>
        <v>178</v>
      </c>
      <c r="F210" s="8">
        <f>SUMIF('2012 President'!$A$2:$A$638,'Precinct Conversion'!$A210,'2012 President'!J$2:J$638)</f>
        <v>609</v>
      </c>
      <c r="G210" s="8">
        <f t="shared" si="3"/>
        <v>0.40484429065743943</v>
      </c>
      <c r="H210">
        <f>SUMIF('2012 President'!$A$2:$A$638,'Precinct Conversion'!$A210,'2012 President'!M$2:M$638)</f>
        <v>0.21733821733821734</v>
      </c>
      <c r="I210">
        <f>SUMIF('2012 President'!$A$2:$A$638,'Precinct Conversion'!$A210,'2012 President'!N$2:N$638)</f>
        <v>0.74358974358974361</v>
      </c>
      <c r="J210">
        <f>SUMIF('2012 President'!$A$2:$A$638,'Precinct Conversion'!$A210,'2012 President'!R$2:R$638)</f>
        <v>0.74358974358974361</v>
      </c>
      <c r="K210">
        <f>SUMIF('2012 House'!$A$2:$A$638,'Precinct Conversion'!$A210,'2012 House'!J$2:J$638)</f>
        <v>0.17596034696406443</v>
      </c>
      <c r="L210">
        <f>SUMIF('2012 House'!$A$2:$A$638,'Precinct Conversion'!$A210,'2012 House'!K$2:K$638)</f>
        <v>0.73358116480793056</v>
      </c>
      <c r="M210">
        <f>SUMIF('2012 House'!$A$2:$A$638,'Precinct Conversion'!$A210,'2012 House'!L$2:L$638)</f>
        <v>0.73358116480793056</v>
      </c>
    </row>
    <row r="211" spans="1:13" x14ac:dyDescent="0.3">
      <c r="A211" t="s">
        <v>239</v>
      </c>
      <c r="B211" s="8" t="s">
        <v>207</v>
      </c>
      <c r="C211" s="8">
        <f>SUMIF('2012 President'!$A$2:$A$638,'Precinct Conversion'!$A211,'2012 President'!F$2:F$638)</f>
        <v>855</v>
      </c>
      <c r="D211" s="8">
        <f>SUMIF('2012 President'!$A$2:$A$638,'Precinct Conversion'!$A211,'2012 President'!G$2:G$638)</f>
        <v>412</v>
      </c>
      <c r="E211" s="8">
        <f>SUMIF('2012 President'!$A$2:$A$638,'Precinct Conversion'!$A211,'2012 President'!I$2:I$638)</f>
        <v>123</v>
      </c>
      <c r="F211" s="8">
        <f>SUMIF('2012 President'!$A$2:$A$638,'Precinct Conversion'!$A211,'2012 President'!J$2:J$638)</f>
        <v>258</v>
      </c>
      <c r="G211" s="8">
        <f t="shared" si="3"/>
        <v>0.48187134502923978</v>
      </c>
      <c r="H211">
        <f>SUMIF('2012 President'!$A$2:$A$638,'Precinct Conversion'!$A211,'2012 President'!M$2:M$638)</f>
        <v>0.29854368932038833</v>
      </c>
      <c r="I211">
        <f>SUMIF('2012 President'!$A$2:$A$638,'Precinct Conversion'!$A211,'2012 President'!N$2:N$638)</f>
        <v>0.62621359223300976</v>
      </c>
      <c r="J211">
        <f>SUMIF('2012 President'!$A$2:$A$638,'Precinct Conversion'!$A211,'2012 President'!R$2:R$638)</f>
        <v>0.62621359223300976</v>
      </c>
      <c r="K211">
        <f>SUMIF('2012 House'!$A$2:$A$638,'Precinct Conversion'!$A211,'2012 House'!J$2:J$638)</f>
        <v>0.24197530864197531</v>
      </c>
      <c r="L211">
        <f>SUMIF('2012 House'!$A$2:$A$638,'Precinct Conversion'!$A211,'2012 House'!K$2:K$638)</f>
        <v>0.68148148148148147</v>
      </c>
      <c r="M211">
        <f>SUMIF('2012 House'!$A$2:$A$638,'Precinct Conversion'!$A211,'2012 House'!L$2:L$638)</f>
        <v>0.68148148148148147</v>
      </c>
    </row>
    <row r="212" spans="1:13" x14ac:dyDescent="0.3">
      <c r="A212" t="s">
        <v>666</v>
      </c>
      <c r="B212" s="8" t="s">
        <v>661</v>
      </c>
      <c r="C212" s="8">
        <f>SUMIF('2012 President'!$A$2:$A$638,'Precinct Conversion'!$A212,'2012 President'!F$2:F$638)</f>
        <v>2643</v>
      </c>
      <c r="D212" s="8">
        <f>SUMIF('2012 President'!$A$2:$A$638,'Precinct Conversion'!$A212,'2012 President'!G$2:G$638)</f>
        <v>1312</v>
      </c>
      <c r="E212" s="8">
        <f>SUMIF('2012 President'!$A$2:$A$638,'Precinct Conversion'!$A212,'2012 President'!I$2:I$638)</f>
        <v>424</v>
      </c>
      <c r="F212" s="8">
        <f>SUMIF('2012 President'!$A$2:$A$638,'Precinct Conversion'!$A212,'2012 President'!J$2:J$638)</f>
        <v>836</v>
      </c>
      <c r="G212" s="8">
        <f t="shared" si="3"/>
        <v>0.49640559969731368</v>
      </c>
      <c r="H212">
        <f>SUMIF('2012 President'!$A$2:$A$638,'Precinct Conversion'!$A212,'2012 President'!M$2:M$638)</f>
        <v>0.32317073170731708</v>
      </c>
      <c r="I212">
        <f>SUMIF('2012 President'!$A$2:$A$638,'Precinct Conversion'!$A212,'2012 President'!N$2:N$638)</f>
        <v>0.63719512195121952</v>
      </c>
      <c r="J212">
        <f>SUMIF('2012 President'!$A$2:$A$638,'Precinct Conversion'!$A212,'2012 President'!R$2:R$638)</f>
        <v>0.63719512195121952</v>
      </c>
      <c r="K212">
        <f>SUMIF('2012 House'!$A$2:$A$638,'Precinct Conversion'!$A212,'2012 House'!J$2:J$638)</f>
        <v>0.24145962732919254</v>
      </c>
      <c r="L212">
        <f>SUMIF('2012 House'!$A$2:$A$638,'Precinct Conversion'!$A212,'2012 House'!K$2:K$638)</f>
        <v>0.70729813664596275</v>
      </c>
      <c r="M212">
        <f>SUMIF('2012 House'!$A$2:$A$638,'Precinct Conversion'!$A212,'2012 House'!L$2:L$638)</f>
        <v>0.70729813664596275</v>
      </c>
    </row>
    <row r="213" spans="1:13" x14ac:dyDescent="0.3">
      <c r="A213" t="s">
        <v>671</v>
      </c>
      <c r="B213" s="8" t="s">
        <v>657</v>
      </c>
      <c r="C213" s="8">
        <f>SUMIF('2012 President'!$A$2:$A$638,'Precinct Conversion'!$A213,'2012 President'!F$2:F$638)</f>
        <v>739</v>
      </c>
      <c r="D213" s="8">
        <f>SUMIF('2012 President'!$A$2:$A$638,'Precinct Conversion'!$A213,'2012 President'!G$2:G$638)</f>
        <v>354</v>
      </c>
      <c r="E213" s="8">
        <f>SUMIF('2012 President'!$A$2:$A$638,'Precinct Conversion'!$A213,'2012 President'!I$2:I$638)</f>
        <v>147</v>
      </c>
      <c r="F213" s="8">
        <f>SUMIF('2012 President'!$A$2:$A$638,'Precinct Conversion'!$A213,'2012 President'!J$2:J$638)</f>
        <v>192</v>
      </c>
      <c r="G213" s="8">
        <f t="shared" si="3"/>
        <v>0.47902571041948577</v>
      </c>
      <c r="H213">
        <f>SUMIF('2012 President'!$A$2:$A$638,'Precinct Conversion'!$A213,'2012 President'!M$2:M$638)</f>
        <v>0.4152542372881356</v>
      </c>
      <c r="I213">
        <f>SUMIF('2012 President'!$A$2:$A$638,'Precinct Conversion'!$A213,'2012 President'!N$2:N$638)</f>
        <v>0.5423728813559322</v>
      </c>
      <c r="J213">
        <f>SUMIF('2012 President'!$A$2:$A$638,'Precinct Conversion'!$A213,'2012 President'!R$2:R$638)</f>
        <v>0.5423728813559322</v>
      </c>
      <c r="K213">
        <f>SUMIF('2012 House'!$A$2:$A$638,'Precinct Conversion'!$A213,'2012 House'!J$2:J$638)</f>
        <v>0.27485380116959063</v>
      </c>
      <c r="L213">
        <f>SUMIF('2012 House'!$A$2:$A$638,'Precinct Conversion'!$A213,'2012 House'!K$2:K$638)</f>
        <v>0.66666666666666663</v>
      </c>
      <c r="M213">
        <f>SUMIF('2012 House'!$A$2:$A$638,'Precinct Conversion'!$A213,'2012 House'!L$2:L$638)</f>
        <v>0.66666666666666663</v>
      </c>
    </row>
    <row r="214" spans="1:13" x14ac:dyDescent="0.3">
      <c r="A214" t="s">
        <v>438</v>
      </c>
      <c r="B214" s="8" t="s">
        <v>419</v>
      </c>
      <c r="C214" s="8">
        <f>SUMIF('2012 President'!$A$2:$A$638,'Precinct Conversion'!$A214,'2012 President'!F$2:F$638)</f>
        <v>2586</v>
      </c>
      <c r="D214" s="8">
        <f>SUMIF('2012 President'!$A$2:$A$638,'Precinct Conversion'!$A214,'2012 President'!G$2:G$638)</f>
        <v>1234</v>
      </c>
      <c r="E214" s="8">
        <f>SUMIF('2012 President'!$A$2:$A$638,'Precinct Conversion'!$A214,'2012 President'!I$2:I$638)</f>
        <v>293</v>
      </c>
      <c r="F214" s="8">
        <f>SUMIF('2012 President'!$A$2:$A$638,'Precinct Conversion'!$A214,'2012 President'!J$2:J$638)</f>
        <v>898</v>
      </c>
      <c r="G214" s="8">
        <f t="shared" si="3"/>
        <v>0.47718484145398299</v>
      </c>
      <c r="H214">
        <f>SUMIF('2012 President'!$A$2:$A$638,'Precinct Conversion'!$A214,'2012 President'!M$2:M$638)</f>
        <v>0.23743922204213938</v>
      </c>
      <c r="I214">
        <f>SUMIF('2012 President'!$A$2:$A$638,'Precinct Conversion'!$A214,'2012 President'!N$2:N$638)</f>
        <v>0.72771474878444087</v>
      </c>
      <c r="J214">
        <f>SUMIF('2012 President'!$A$2:$A$638,'Precinct Conversion'!$A214,'2012 President'!R$2:R$638)</f>
        <v>0.72771474878444087</v>
      </c>
      <c r="K214">
        <f>SUMIF('2012 House'!$A$2:$A$638,'Precinct Conversion'!$A214,'2012 House'!J$2:J$638)</f>
        <v>0.16954732510288065</v>
      </c>
      <c r="L214">
        <f>SUMIF('2012 House'!$A$2:$A$638,'Precinct Conversion'!$A214,'2012 House'!K$2:K$638)</f>
        <v>0.77201646090534981</v>
      </c>
      <c r="M214">
        <f>SUMIF('2012 House'!$A$2:$A$638,'Precinct Conversion'!$A214,'2012 House'!L$2:L$638)</f>
        <v>0.77201646090534981</v>
      </c>
    </row>
    <row r="215" spans="1:13" x14ac:dyDescent="0.3">
      <c r="A215" t="s">
        <v>391</v>
      </c>
      <c r="B215" s="8" t="s">
        <v>367</v>
      </c>
      <c r="C215" s="8">
        <f>SUMIF('2012 President'!$A$2:$A$638,'Precinct Conversion'!$A215,'2012 President'!F$2:F$638)</f>
        <v>2540</v>
      </c>
      <c r="D215" s="8">
        <f>SUMIF('2012 President'!$A$2:$A$638,'Precinct Conversion'!$A215,'2012 President'!G$2:G$638)</f>
        <v>893</v>
      </c>
      <c r="E215" s="8">
        <f>SUMIF('2012 President'!$A$2:$A$638,'Precinct Conversion'!$A215,'2012 President'!I$2:I$638)</f>
        <v>231</v>
      </c>
      <c r="F215" s="8">
        <f>SUMIF('2012 President'!$A$2:$A$638,'Precinct Conversion'!$A215,'2012 President'!J$2:J$638)</f>
        <v>606</v>
      </c>
      <c r="G215" s="8">
        <f t="shared" si="3"/>
        <v>0.35157480314960632</v>
      </c>
      <c r="H215">
        <f>SUMIF('2012 President'!$A$2:$A$638,'Precinct Conversion'!$A215,'2012 President'!M$2:M$638)</f>
        <v>0.25867861142217247</v>
      </c>
      <c r="I215">
        <f>SUMIF('2012 President'!$A$2:$A$638,'Precinct Conversion'!$A215,'2012 President'!N$2:N$638)</f>
        <v>0.67861142217245241</v>
      </c>
      <c r="J215">
        <f>SUMIF('2012 President'!$A$2:$A$638,'Precinct Conversion'!$A215,'2012 President'!R$2:R$638)</f>
        <v>0.67861142217245241</v>
      </c>
      <c r="K215">
        <f>SUMIF('2012 House'!$A$2:$A$638,'Precinct Conversion'!$A215,'2012 House'!J$2:J$638)</f>
        <v>0.18792710706150342</v>
      </c>
      <c r="L215">
        <f>SUMIF('2012 House'!$A$2:$A$638,'Precinct Conversion'!$A215,'2012 House'!K$2:K$638)</f>
        <v>0.73462414578587698</v>
      </c>
      <c r="M215">
        <f>SUMIF('2012 House'!$A$2:$A$638,'Precinct Conversion'!$A215,'2012 House'!L$2:L$638)</f>
        <v>0.73462414578587698</v>
      </c>
    </row>
    <row r="216" spans="1:13" x14ac:dyDescent="0.3">
      <c r="A216" t="s">
        <v>455</v>
      </c>
      <c r="B216" s="8" t="s">
        <v>442</v>
      </c>
      <c r="C216" s="8">
        <f>SUMIF('2012 President'!$A$2:$A$638,'Precinct Conversion'!$A216,'2012 President'!F$2:F$638)</f>
        <v>4078</v>
      </c>
      <c r="D216" s="8">
        <f>SUMIF('2012 President'!$A$2:$A$638,'Precinct Conversion'!$A216,'2012 President'!G$2:G$638)</f>
        <v>587</v>
      </c>
      <c r="E216" s="8">
        <f>SUMIF('2012 President'!$A$2:$A$638,'Precinct Conversion'!$A216,'2012 President'!I$2:I$638)</f>
        <v>199</v>
      </c>
      <c r="F216" s="8">
        <f>SUMIF('2012 President'!$A$2:$A$638,'Precinct Conversion'!$A216,'2012 President'!J$2:J$638)</f>
        <v>361</v>
      </c>
      <c r="G216" s="8">
        <f t="shared" si="3"/>
        <v>0.14394310936733692</v>
      </c>
      <c r="H216">
        <f>SUMIF('2012 President'!$A$2:$A$638,'Precinct Conversion'!$A216,'2012 President'!M$2:M$638)</f>
        <v>0.33901192504258942</v>
      </c>
      <c r="I216">
        <f>SUMIF('2012 President'!$A$2:$A$638,'Precinct Conversion'!$A216,'2012 President'!N$2:N$638)</f>
        <v>0.61499148211243615</v>
      </c>
      <c r="J216">
        <f>SUMIF('2012 President'!$A$2:$A$638,'Precinct Conversion'!$A216,'2012 President'!R$2:R$638)</f>
        <v>0.61499148211243615</v>
      </c>
      <c r="K216">
        <f>SUMIF('2012 House'!$A$2:$A$638,'Precinct Conversion'!$A216,'2012 House'!J$2:J$638)</f>
        <v>0.30535714285714288</v>
      </c>
      <c r="L216">
        <f>SUMIF('2012 House'!$A$2:$A$638,'Precinct Conversion'!$A216,'2012 House'!K$2:K$638)</f>
        <v>0.60892857142857137</v>
      </c>
      <c r="M216">
        <f>SUMIF('2012 House'!$A$2:$A$638,'Precinct Conversion'!$A216,'2012 House'!L$2:L$638)</f>
        <v>0.60892857142857137</v>
      </c>
    </row>
    <row r="217" spans="1:13" x14ac:dyDescent="0.3">
      <c r="A217" t="s">
        <v>474</v>
      </c>
      <c r="B217" s="8" t="s">
        <v>460</v>
      </c>
      <c r="C217" s="8">
        <f>SUMIF('2012 President'!$A$2:$A$638,'Precinct Conversion'!$A217,'2012 President'!F$2:F$638)</f>
        <v>4103</v>
      </c>
      <c r="D217" s="8">
        <f>SUMIF('2012 President'!$A$2:$A$638,'Precinct Conversion'!$A217,'2012 President'!G$2:G$638)</f>
        <v>575</v>
      </c>
      <c r="E217" s="8">
        <f>SUMIF('2012 President'!$A$2:$A$638,'Precinct Conversion'!$A217,'2012 President'!I$2:I$638)</f>
        <v>156</v>
      </c>
      <c r="F217" s="8">
        <f>SUMIF('2012 President'!$A$2:$A$638,'Precinct Conversion'!$A217,'2012 President'!J$2:J$638)</f>
        <v>398</v>
      </c>
      <c r="G217" s="8">
        <f t="shared" si="3"/>
        <v>0.14014135998050206</v>
      </c>
      <c r="H217">
        <f>SUMIF('2012 President'!$A$2:$A$638,'Precinct Conversion'!$A217,'2012 President'!M$2:M$638)</f>
        <v>0.27130434782608698</v>
      </c>
      <c r="I217">
        <f>SUMIF('2012 President'!$A$2:$A$638,'Precinct Conversion'!$A217,'2012 President'!N$2:N$638)</f>
        <v>0.69217391304347831</v>
      </c>
      <c r="J217">
        <f>SUMIF('2012 President'!$A$2:$A$638,'Precinct Conversion'!$A217,'2012 President'!R$2:R$638)</f>
        <v>0.69217391304347831</v>
      </c>
      <c r="K217">
        <f>SUMIF('2012 House'!$A$2:$A$638,'Precinct Conversion'!$A217,'2012 House'!J$2:J$638)</f>
        <v>0.21675774134790529</v>
      </c>
      <c r="L217">
        <f>SUMIF('2012 House'!$A$2:$A$638,'Precinct Conversion'!$A217,'2012 House'!K$2:K$638)</f>
        <v>0.69398907103825136</v>
      </c>
      <c r="M217">
        <f>SUMIF('2012 House'!$A$2:$A$638,'Precinct Conversion'!$A217,'2012 House'!L$2:L$638)</f>
        <v>0.69398907103825136</v>
      </c>
    </row>
    <row r="218" spans="1:13" x14ac:dyDescent="0.3">
      <c r="A218" t="s">
        <v>454</v>
      </c>
      <c r="B218" s="8" t="s">
        <v>441</v>
      </c>
      <c r="C218" s="8">
        <f>SUMIF('2012 President'!$A$2:$A$638,'Precinct Conversion'!$A218,'2012 President'!F$2:F$638)</f>
        <v>1750</v>
      </c>
      <c r="D218" s="8">
        <f>SUMIF('2012 President'!$A$2:$A$638,'Precinct Conversion'!$A218,'2012 President'!G$2:G$638)</f>
        <v>740</v>
      </c>
      <c r="E218" s="8">
        <f>SUMIF('2012 President'!$A$2:$A$638,'Precinct Conversion'!$A218,'2012 President'!I$2:I$638)</f>
        <v>169</v>
      </c>
      <c r="F218" s="8">
        <f>SUMIF('2012 President'!$A$2:$A$638,'Precinct Conversion'!$A218,'2012 President'!J$2:J$638)</f>
        <v>533</v>
      </c>
      <c r="G218" s="8">
        <f t="shared" si="3"/>
        <v>0.42285714285714288</v>
      </c>
      <c r="H218">
        <f>SUMIF('2012 President'!$A$2:$A$638,'Precinct Conversion'!$A218,'2012 President'!M$2:M$638)</f>
        <v>0.22837837837837838</v>
      </c>
      <c r="I218">
        <f>SUMIF('2012 President'!$A$2:$A$638,'Precinct Conversion'!$A218,'2012 President'!N$2:N$638)</f>
        <v>0.72027027027027024</v>
      </c>
      <c r="J218">
        <f>SUMIF('2012 President'!$A$2:$A$638,'Precinct Conversion'!$A218,'2012 President'!R$2:R$638)</f>
        <v>0.72027027027027024</v>
      </c>
      <c r="K218">
        <f>SUMIF('2012 House'!$A$2:$A$638,'Precinct Conversion'!$A218,'2012 House'!J$2:J$638)</f>
        <v>0.1609353507565337</v>
      </c>
      <c r="L218">
        <f>SUMIF('2012 House'!$A$2:$A$638,'Precinct Conversion'!$A218,'2012 House'!K$2:K$638)</f>
        <v>0.77716643741403024</v>
      </c>
      <c r="M218">
        <f>SUMIF('2012 House'!$A$2:$A$638,'Precinct Conversion'!$A218,'2012 House'!L$2:L$638)</f>
        <v>0.77716643741403024</v>
      </c>
    </row>
    <row r="219" spans="1:13" x14ac:dyDescent="0.3">
      <c r="A219" t="s">
        <v>453</v>
      </c>
      <c r="B219" s="8" t="s">
        <v>440</v>
      </c>
      <c r="C219" s="8">
        <f>SUMIF('2012 President'!$A$2:$A$638,'Precinct Conversion'!$A219,'2012 President'!F$2:F$638)</f>
        <v>1830</v>
      </c>
      <c r="D219" s="8">
        <f>SUMIF('2012 President'!$A$2:$A$638,'Precinct Conversion'!$A219,'2012 President'!G$2:G$638)</f>
        <v>837</v>
      </c>
      <c r="E219" s="8">
        <f>SUMIF('2012 President'!$A$2:$A$638,'Precinct Conversion'!$A219,'2012 President'!I$2:I$638)</f>
        <v>203</v>
      </c>
      <c r="F219" s="8">
        <f>SUMIF('2012 President'!$A$2:$A$638,'Precinct Conversion'!$A219,'2012 President'!J$2:J$638)</f>
        <v>584</v>
      </c>
      <c r="G219" s="8">
        <f t="shared" si="3"/>
        <v>0.45737704918032784</v>
      </c>
      <c r="H219">
        <f>SUMIF('2012 President'!$A$2:$A$638,'Precinct Conversion'!$A219,'2012 President'!M$2:M$638)</f>
        <v>0.24253285543608125</v>
      </c>
      <c r="I219">
        <f>SUMIF('2012 President'!$A$2:$A$638,'Precinct Conversion'!$A219,'2012 President'!N$2:N$638)</f>
        <v>0.69772998805256869</v>
      </c>
      <c r="J219">
        <f>SUMIF('2012 President'!$A$2:$A$638,'Precinct Conversion'!$A219,'2012 President'!R$2:R$638)</f>
        <v>0.69772998805256869</v>
      </c>
      <c r="K219">
        <f>SUMIF('2012 House'!$A$2:$A$638,'Precinct Conversion'!$A219,'2012 House'!J$2:J$638)</f>
        <v>0.18335343787696018</v>
      </c>
      <c r="L219">
        <f>SUMIF('2012 House'!$A$2:$A$638,'Precinct Conversion'!$A219,'2012 House'!K$2:K$638)</f>
        <v>0.74788902291917969</v>
      </c>
      <c r="M219">
        <f>SUMIF('2012 House'!$A$2:$A$638,'Precinct Conversion'!$A219,'2012 House'!L$2:L$638)</f>
        <v>0.74788902291917969</v>
      </c>
    </row>
    <row r="220" spans="1:13" x14ac:dyDescent="0.3">
      <c r="A220" t="s">
        <v>457</v>
      </c>
      <c r="B220" s="8" t="s">
        <v>1621</v>
      </c>
      <c r="C220" s="8">
        <f>SUMIF('2012 President'!$A$2:$A$638,'Precinct Conversion'!$A220,'2012 President'!F$2:F$638)</f>
        <v>1434</v>
      </c>
      <c r="D220" s="8">
        <f>SUMIF('2012 President'!$A$2:$A$638,'Precinct Conversion'!$A220,'2012 President'!G$2:G$638)</f>
        <v>695</v>
      </c>
      <c r="E220" s="8">
        <f>SUMIF('2012 President'!$A$2:$A$638,'Precinct Conversion'!$A220,'2012 President'!I$2:I$638)</f>
        <v>212</v>
      </c>
      <c r="F220" s="8">
        <f>SUMIF('2012 President'!$A$2:$A$638,'Precinct Conversion'!$A220,'2012 President'!J$2:J$638)</f>
        <v>457</v>
      </c>
      <c r="G220" s="8">
        <f t="shared" si="3"/>
        <v>0.48465829846582986</v>
      </c>
      <c r="H220">
        <f>SUMIF('2012 President'!$A$2:$A$638,'Precinct Conversion'!$A220,'2012 President'!M$2:M$638)</f>
        <v>0.30503597122302156</v>
      </c>
      <c r="I220">
        <f>SUMIF('2012 President'!$A$2:$A$638,'Precinct Conversion'!$A220,'2012 President'!N$2:N$638)</f>
        <v>0.65755395683453233</v>
      </c>
      <c r="J220">
        <f>SUMIF('2012 President'!$A$2:$A$638,'Precinct Conversion'!$A220,'2012 President'!R$2:R$638)</f>
        <v>0.65755395683453233</v>
      </c>
      <c r="K220">
        <f>SUMIF('2012 House'!$A$2:$A$638,'Precinct Conversion'!$A220,'2012 House'!J$2:J$638)</f>
        <v>0.22852983988355166</v>
      </c>
      <c r="L220">
        <f>SUMIF('2012 House'!$A$2:$A$638,'Precinct Conversion'!$A220,'2012 House'!K$2:K$638)</f>
        <v>0.71906841339155747</v>
      </c>
      <c r="M220">
        <f>SUMIF('2012 House'!$A$2:$A$638,'Precinct Conversion'!$A220,'2012 House'!L$2:L$638)</f>
        <v>0.71906841339155747</v>
      </c>
    </row>
    <row r="221" spans="1:13" x14ac:dyDescent="0.3">
      <c r="A221" t="s">
        <v>456</v>
      </c>
      <c r="B221" s="8" t="s">
        <v>443</v>
      </c>
      <c r="C221" s="8">
        <f>SUMIF('2012 President'!$A$2:$A$638,'Precinct Conversion'!$A221,'2012 President'!F$2:F$638)</f>
        <v>2755</v>
      </c>
      <c r="D221" s="8">
        <f>SUMIF('2012 President'!$A$2:$A$638,'Precinct Conversion'!$A221,'2012 President'!G$2:G$638)</f>
        <v>1030</v>
      </c>
      <c r="E221" s="8">
        <f>SUMIF('2012 President'!$A$2:$A$638,'Precinct Conversion'!$A221,'2012 President'!I$2:I$638)</f>
        <v>274</v>
      </c>
      <c r="F221" s="8">
        <f>SUMIF('2012 President'!$A$2:$A$638,'Precinct Conversion'!$A221,'2012 President'!J$2:J$638)</f>
        <v>713</v>
      </c>
      <c r="G221" s="8">
        <f t="shared" si="3"/>
        <v>0.37386569872958259</v>
      </c>
      <c r="H221">
        <f>SUMIF('2012 President'!$A$2:$A$638,'Precinct Conversion'!$A221,'2012 President'!M$2:M$638)</f>
        <v>0.26601941747572816</v>
      </c>
      <c r="I221">
        <f>SUMIF('2012 President'!$A$2:$A$638,'Precinct Conversion'!$A221,'2012 President'!N$2:N$638)</f>
        <v>0.69223300970873791</v>
      </c>
      <c r="J221">
        <f>SUMIF('2012 President'!$A$2:$A$638,'Precinct Conversion'!$A221,'2012 President'!R$2:R$638)</f>
        <v>0.69223300970873791</v>
      </c>
      <c r="K221">
        <f>SUMIF('2012 House'!$A$2:$A$638,'Precinct Conversion'!$A221,'2012 House'!J$2:J$638)</f>
        <v>0.19543650793650794</v>
      </c>
      <c r="L221">
        <f>SUMIF('2012 House'!$A$2:$A$638,'Precinct Conversion'!$A221,'2012 House'!K$2:K$638)</f>
        <v>0.73710317460317465</v>
      </c>
      <c r="M221">
        <f>SUMIF('2012 House'!$A$2:$A$638,'Precinct Conversion'!$A221,'2012 House'!L$2:L$638)</f>
        <v>0.73710317460317465</v>
      </c>
    </row>
    <row r="222" spans="1:13" x14ac:dyDescent="0.3">
      <c r="A222" t="s">
        <v>818</v>
      </c>
      <c r="B222" s="8" t="s">
        <v>805</v>
      </c>
      <c r="C222" s="8">
        <f>SUMIF('2012 President'!$A$2:$A$638,'Precinct Conversion'!$A222,'2012 President'!F$2:F$638)</f>
        <v>3325</v>
      </c>
      <c r="D222" s="8">
        <f>SUMIF('2012 President'!$A$2:$A$638,'Precinct Conversion'!$A222,'2012 President'!G$2:G$638)</f>
        <v>1458</v>
      </c>
      <c r="E222" s="8">
        <f>SUMIF('2012 President'!$A$2:$A$638,'Precinct Conversion'!$A222,'2012 President'!I$2:I$638)</f>
        <v>485</v>
      </c>
      <c r="F222" s="8">
        <f>SUMIF('2012 President'!$A$2:$A$638,'Precinct Conversion'!$A222,'2012 President'!J$2:J$638)</f>
        <v>918</v>
      </c>
      <c r="G222" s="8">
        <f t="shared" si="3"/>
        <v>0.43849624060150377</v>
      </c>
      <c r="H222">
        <f>SUMIF('2012 President'!$A$2:$A$638,'Precinct Conversion'!$A222,'2012 President'!M$2:M$638)</f>
        <v>0.33264746227709191</v>
      </c>
      <c r="I222">
        <f>SUMIF('2012 President'!$A$2:$A$638,'Precinct Conversion'!$A222,'2012 President'!N$2:N$638)</f>
        <v>0.62962962962962965</v>
      </c>
      <c r="J222">
        <f>SUMIF('2012 President'!$A$2:$A$638,'Precinct Conversion'!$A222,'2012 President'!R$2:R$638)</f>
        <v>0.62962962962962965</v>
      </c>
      <c r="K222">
        <f>SUMIF('2012 House'!$A$2:$A$638,'Precinct Conversion'!$A222,'2012 House'!J$2:J$638)</f>
        <v>0.25122807017543858</v>
      </c>
      <c r="L222">
        <f>SUMIF('2012 House'!$A$2:$A$638,'Precinct Conversion'!$A222,'2012 House'!K$2:K$638)</f>
        <v>0.68561403508771934</v>
      </c>
      <c r="M222">
        <f>SUMIF('2012 House'!$A$2:$A$638,'Precinct Conversion'!$A222,'2012 House'!L$2:L$638)</f>
        <v>0.68561403508771934</v>
      </c>
    </row>
    <row r="223" spans="1:13" x14ac:dyDescent="0.3">
      <c r="A223" t="s">
        <v>819</v>
      </c>
      <c r="B223" s="8" t="s">
        <v>810</v>
      </c>
      <c r="C223" s="8">
        <f>SUMIF('2012 President'!$A$2:$A$638,'Precinct Conversion'!$A223,'2012 President'!F$2:F$638)</f>
        <v>2720</v>
      </c>
      <c r="D223" s="8">
        <f>SUMIF('2012 President'!$A$2:$A$638,'Precinct Conversion'!$A223,'2012 President'!G$2:G$638)</f>
        <v>999</v>
      </c>
      <c r="E223" s="8">
        <f>SUMIF('2012 President'!$A$2:$A$638,'Precinct Conversion'!$A223,'2012 President'!I$2:I$638)</f>
        <v>267</v>
      </c>
      <c r="F223" s="8">
        <f>SUMIF('2012 President'!$A$2:$A$638,'Precinct Conversion'!$A223,'2012 President'!J$2:J$638)</f>
        <v>696</v>
      </c>
      <c r="G223" s="8">
        <f t="shared" si="3"/>
        <v>0.36727941176470591</v>
      </c>
      <c r="H223">
        <f>SUMIF('2012 President'!$A$2:$A$638,'Precinct Conversion'!$A223,'2012 President'!M$2:M$638)</f>
        <v>0.26726726726726729</v>
      </c>
      <c r="I223">
        <f>SUMIF('2012 President'!$A$2:$A$638,'Precinct Conversion'!$A223,'2012 President'!N$2:N$638)</f>
        <v>0.69669669669669665</v>
      </c>
      <c r="J223">
        <f>SUMIF('2012 President'!$A$2:$A$638,'Precinct Conversion'!$A223,'2012 President'!R$2:R$638)</f>
        <v>0.69669669669669665</v>
      </c>
      <c r="K223">
        <f>SUMIF('2012 House'!$A$2:$A$638,'Precinct Conversion'!$A223,'2012 House'!J$2:J$638)</f>
        <v>0.20020429009193055</v>
      </c>
      <c r="L223">
        <f>SUMIF('2012 House'!$A$2:$A$638,'Precinct Conversion'!$A223,'2012 House'!K$2:K$638)</f>
        <v>0.72829417773238003</v>
      </c>
      <c r="M223">
        <f>SUMIF('2012 House'!$A$2:$A$638,'Precinct Conversion'!$A223,'2012 House'!L$2:L$638)</f>
        <v>0.72829417773238003</v>
      </c>
    </row>
    <row r="224" spans="1:13" x14ac:dyDescent="0.3">
      <c r="A224" t="s">
        <v>849</v>
      </c>
      <c r="B224" s="8" t="s">
        <v>827</v>
      </c>
      <c r="C224" s="8">
        <f>SUMIF('2012 President'!$A$2:$A$638,'Precinct Conversion'!$A224,'2012 President'!F$2:F$638)</f>
        <v>254</v>
      </c>
      <c r="D224" s="8">
        <f>SUMIF('2012 President'!$A$2:$A$638,'Precinct Conversion'!$A224,'2012 President'!G$2:G$638)</f>
        <v>132</v>
      </c>
      <c r="E224" s="8">
        <f>SUMIF('2012 President'!$A$2:$A$638,'Precinct Conversion'!$A224,'2012 President'!I$2:I$638)</f>
        <v>62</v>
      </c>
      <c r="F224" s="8">
        <f>SUMIF('2012 President'!$A$2:$A$638,'Precinct Conversion'!$A224,'2012 President'!J$2:J$638)</f>
        <v>60</v>
      </c>
      <c r="G224" s="8">
        <f t="shared" si="3"/>
        <v>0.51968503937007871</v>
      </c>
      <c r="H224">
        <f>SUMIF('2012 President'!$A$2:$A$638,'Precinct Conversion'!$A224,'2012 President'!M$2:M$638)</f>
        <v>0.46969696969696972</v>
      </c>
      <c r="I224">
        <f>SUMIF('2012 President'!$A$2:$A$638,'Precinct Conversion'!$A224,'2012 President'!N$2:N$638)</f>
        <v>0.45454545454545453</v>
      </c>
      <c r="J224">
        <f>SUMIF('2012 President'!$A$2:$A$638,'Precinct Conversion'!$A224,'2012 President'!R$2:R$638)</f>
        <v>2.4696969696969697</v>
      </c>
      <c r="K224">
        <f>SUMIF('2012 House'!$A$2:$A$638,'Precinct Conversion'!$A224,'2012 House'!J$2:J$638)</f>
        <v>0.3984375</v>
      </c>
      <c r="L224">
        <f>SUMIF('2012 House'!$A$2:$A$638,'Precinct Conversion'!$A224,'2012 House'!K$2:K$638)</f>
        <v>0.5390625</v>
      </c>
      <c r="M224">
        <f>SUMIF('2012 House'!$A$2:$A$638,'Precinct Conversion'!$A224,'2012 House'!L$2:L$638)</f>
        <v>0.5390625</v>
      </c>
    </row>
    <row r="225" spans="1:13" x14ac:dyDescent="0.3">
      <c r="A225" t="s">
        <v>432</v>
      </c>
      <c r="B225" s="8" t="s">
        <v>413</v>
      </c>
      <c r="C225" s="8">
        <f>SUMIF('2012 President'!$A$2:$A$638,'Precinct Conversion'!$A225,'2012 President'!F$2:F$638)</f>
        <v>970</v>
      </c>
      <c r="D225" s="8">
        <f>SUMIF('2012 President'!$A$2:$A$638,'Precinct Conversion'!$A225,'2012 President'!G$2:G$638)</f>
        <v>357</v>
      </c>
      <c r="E225" s="8">
        <f>SUMIF('2012 President'!$A$2:$A$638,'Precinct Conversion'!$A225,'2012 President'!I$2:I$638)</f>
        <v>69</v>
      </c>
      <c r="F225" s="8">
        <f>SUMIF('2012 President'!$A$2:$A$638,'Precinct Conversion'!$A225,'2012 President'!J$2:J$638)</f>
        <v>272</v>
      </c>
      <c r="G225" s="8">
        <f t="shared" si="3"/>
        <v>0.36804123711340209</v>
      </c>
      <c r="H225">
        <f>SUMIF('2012 President'!$A$2:$A$638,'Precinct Conversion'!$A225,'2012 President'!M$2:M$638)</f>
        <v>0.19327731092436976</v>
      </c>
      <c r="I225">
        <f>SUMIF('2012 President'!$A$2:$A$638,'Precinct Conversion'!$A225,'2012 President'!N$2:N$638)</f>
        <v>0.76190476190476186</v>
      </c>
      <c r="J225">
        <f>SUMIF('2012 President'!$A$2:$A$638,'Precinct Conversion'!$A225,'2012 President'!R$2:R$638)</f>
        <v>0.76190476190476186</v>
      </c>
      <c r="K225">
        <f>SUMIF('2012 House'!$A$2:$A$638,'Precinct Conversion'!$A225,'2012 House'!J$2:J$638)</f>
        <v>0.15126050420168066</v>
      </c>
      <c r="L225">
        <f>SUMIF('2012 House'!$A$2:$A$638,'Precinct Conversion'!$A225,'2012 House'!K$2:K$638)</f>
        <v>0.78431372549019607</v>
      </c>
      <c r="M225">
        <f>SUMIF('2012 House'!$A$2:$A$638,'Precinct Conversion'!$A225,'2012 House'!L$2:L$638)</f>
        <v>0.78431372549019607</v>
      </c>
    </row>
    <row r="226" spans="1:13" x14ac:dyDescent="0.3">
      <c r="A226" t="s">
        <v>388</v>
      </c>
      <c r="B226" s="8" t="s">
        <v>382</v>
      </c>
      <c r="C226" s="8">
        <f>SUMIF('2012 President'!$A$2:$A$638,'Precinct Conversion'!$A226,'2012 President'!F$2:F$638)</f>
        <v>2082</v>
      </c>
      <c r="D226" s="8">
        <f>SUMIF('2012 President'!$A$2:$A$638,'Precinct Conversion'!$A226,'2012 President'!G$2:G$638)</f>
        <v>661</v>
      </c>
      <c r="E226" s="8">
        <f>SUMIF('2012 President'!$A$2:$A$638,'Precinct Conversion'!$A226,'2012 President'!I$2:I$638)</f>
        <v>119</v>
      </c>
      <c r="F226" s="8">
        <f>SUMIF('2012 President'!$A$2:$A$638,'Precinct Conversion'!$A226,'2012 President'!J$2:J$638)</f>
        <v>517</v>
      </c>
      <c r="G226" s="8">
        <f t="shared" si="3"/>
        <v>0.31748318924111429</v>
      </c>
      <c r="H226">
        <f>SUMIF('2012 President'!$A$2:$A$638,'Precinct Conversion'!$A226,'2012 President'!M$2:M$638)</f>
        <v>0.1800302571860817</v>
      </c>
      <c r="I226">
        <f>SUMIF('2012 President'!$A$2:$A$638,'Precinct Conversion'!$A226,'2012 President'!N$2:N$638)</f>
        <v>0.78214826021180028</v>
      </c>
      <c r="J226">
        <f>SUMIF('2012 President'!$A$2:$A$638,'Precinct Conversion'!$A226,'2012 President'!R$2:R$638)</f>
        <v>0.78214826021180028</v>
      </c>
      <c r="K226">
        <f>SUMIF('2012 House'!$A$2:$A$638,'Precinct Conversion'!$A226,'2012 House'!J$2:J$638)</f>
        <v>0.10153846153846154</v>
      </c>
      <c r="L226">
        <f>SUMIF('2012 House'!$A$2:$A$638,'Precinct Conversion'!$A226,'2012 House'!K$2:K$638)</f>
        <v>0.80615384615384611</v>
      </c>
      <c r="M226">
        <f>SUMIF('2012 House'!$A$2:$A$638,'Precinct Conversion'!$A226,'2012 House'!L$2:L$638)</f>
        <v>0.80615384615384611</v>
      </c>
    </row>
    <row r="227" spans="1:13" x14ac:dyDescent="0.3">
      <c r="A227" t="s">
        <v>308</v>
      </c>
      <c r="B227" s="8" t="s">
        <v>285</v>
      </c>
      <c r="C227" s="8">
        <f>SUMIF('2012 President'!$A$2:$A$638,'Precinct Conversion'!$A227,'2012 President'!F$2:F$638)</f>
        <v>2025</v>
      </c>
      <c r="D227" s="8">
        <f>SUMIF('2012 President'!$A$2:$A$638,'Precinct Conversion'!$A227,'2012 President'!G$2:G$638)</f>
        <v>821</v>
      </c>
      <c r="E227" s="8">
        <f>SUMIF('2012 President'!$A$2:$A$638,'Precinct Conversion'!$A227,'2012 President'!I$2:I$638)</f>
        <v>195</v>
      </c>
      <c r="F227" s="8">
        <f>SUMIF('2012 President'!$A$2:$A$638,'Precinct Conversion'!$A227,'2012 President'!J$2:J$638)</f>
        <v>593</v>
      </c>
      <c r="G227" s="8">
        <f t="shared" si="3"/>
        <v>0.40543209876543213</v>
      </c>
      <c r="H227">
        <f>SUMIF('2012 President'!$A$2:$A$638,'Precinct Conversion'!$A227,'2012 President'!M$2:M$638)</f>
        <v>0.23751522533495736</v>
      </c>
      <c r="I227">
        <f>SUMIF('2012 President'!$A$2:$A$638,'Precinct Conversion'!$A227,'2012 President'!N$2:N$638)</f>
        <v>0.72228989037758828</v>
      </c>
      <c r="J227">
        <f>SUMIF('2012 President'!$A$2:$A$638,'Precinct Conversion'!$A227,'2012 President'!R$2:R$638)</f>
        <v>0.72228989037758828</v>
      </c>
      <c r="K227">
        <f>SUMIF('2012 House'!$A$2:$A$638,'Precinct Conversion'!$A227,'2012 House'!J$2:J$638)</f>
        <v>0.17058096415327564</v>
      </c>
      <c r="L227">
        <f>SUMIF('2012 House'!$A$2:$A$638,'Precinct Conversion'!$A227,'2012 House'!K$2:K$638)</f>
        <v>0.76390605686032143</v>
      </c>
      <c r="M227">
        <f>SUMIF('2012 House'!$A$2:$A$638,'Precinct Conversion'!$A227,'2012 House'!L$2:L$638)</f>
        <v>0.76390605686032143</v>
      </c>
    </row>
    <row r="228" spans="1:13" x14ac:dyDescent="0.3">
      <c r="A228" t="s">
        <v>798</v>
      </c>
      <c r="B228" s="8" t="s">
        <v>782</v>
      </c>
      <c r="C228" s="8">
        <f>SUMIF('2012 President'!$A$2:$A$638,'Precinct Conversion'!$A228,'2012 President'!F$2:F$638)</f>
        <v>409</v>
      </c>
      <c r="D228" s="8">
        <f>SUMIF('2012 President'!$A$2:$A$638,'Precinct Conversion'!$A228,'2012 President'!G$2:G$638)</f>
        <v>215</v>
      </c>
      <c r="E228" s="8">
        <f>SUMIF('2012 President'!$A$2:$A$638,'Precinct Conversion'!$A228,'2012 President'!I$2:I$638)</f>
        <v>105</v>
      </c>
      <c r="F228" s="8">
        <f>SUMIF('2012 President'!$A$2:$A$638,'Precinct Conversion'!$A228,'2012 President'!J$2:J$638)</f>
        <v>105</v>
      </c>
      <c r="G228" s="8">
        <f t="shared" si="3"/>
        <v>0.52567237163814184</v>
      </c>
      <c r="H228">
        <f>SUMIF('2012 President'!$A$2:$A$638,'Precinct Conversion'!$A228,'2012 President'!M$2:M$638)</f>
        <v>0.48837209302325579</v>
      </c>
      <c r="I228">
        <f>SUMIF('2012 President'!$A$2:$A$638,'Precinct Conversion'!$A228,'2012 President'!N$2:N$638)</f>
        <v>0.48837209302325579</v>
      </c>
      <c r="J228">
        <f>SUMIF('2012 President'!$A$2:$A$638,'Precinct Conversion'!$A228,'2012 President'!R$2:R$638)</f>
        <v>9</v>
      </c>
      <c r="K228">
        <f>SUMIF('2012 House'!$A$2:$A$638,'Precinct Conversion'!$A228,'2012 House'!J$2:J$638)</f>
        <v>0.42857142857142855</v>
      </c>
      <c r="L228">
        <f>SUMIF('2012 House'!$A$2:$A$638,'Precinct Conversion'!$A228,'2012 House'!K$2:K$638)</f>
        <v>0.52380952380952384</v>
      </c>
      <c r="M228">
        <f>SUMIF('2012 House'!$A$2:$A$638,'Precinct Conversion'!$A228,'2012 House'!L$2:L$638)</f>
        <v>0.52380952380952384</v>
      </c>
    </row>
    <row r="229" spans="1:13" x14ac:dyDescent="0.3">
      <c r="A229" t="s">
        <v>695</v>
      </c>
      <c r="B229" s="8" t="s">
        <v>678</v>
      </c>
      <c r="C229" s="8">
        <f>SUMIF('2012 President'!$A$2:$A$638,'Precinct Conversion'!$A229,'2012 President'!F$2:F$638)</f>
        <v>1856</v>
      </c>
      <c r="D229" s="8">
        <f>SUMIF('2012 President'!$A$2:$A$638,'Precinct Conversion'!$A229,'2012 President'!G$2:G$638)</f>
        <v>1026</v>
      </c>
      <c r="E229" s="8">
        <f>SUMIF('2012 President'!$A$2:$A$638,'Precinct Conversion'!$A229,'2012 President'!I$2:I$638)</f>
        <v>381</v>
      </c>
      <c r="F229" s="8">
        <f>SUMIF('2012 President'!$A$2:$A$638,'Precinct Conversion'!$A229,'2012 President'!J$2:J$638)</f>
        <v>613</v>
      </c>
      <c r="G229" s="8">
        <f t="shared" si="3"/>
        <v>0.55280172413793105</v>
      </c>
      <c r="H229">
        <f>SUMIF('2012 President'!$A$2:$A$638,'Precinct Conversion'!$A229,'2012 President'!M$2:M$638)</f>
        <v>0.37134502923976609</v>
      </c>
      <c r="I229">
        <f>SUMIF('2012 President'!$A$2:$A$638,'Precinct Conversion'!$A229,'2012 President'!N$2:N$638)</f>
        <v>0.59746588693957114</v>
      </c>
      <c r="J229">
        <f>SUMIF('2012 President'!$A$2:$A$638,'Precinct Conversion'!$A229,'2012 President'!R$2:R$638)</f>
        <v>0.59746588693957114</v>
      </c>
      <c r="K229">
        <f>SUMIF('2012 House'!$A$2:$A$638,'Precinct Conversion'!$A229,'2012 House'!J$2:J$638)</f>
        <v>0.27667984189723321</v>
      </c>
      <c r="L229">
        <f>SUMIF('2012 House'!$A$2:$A$638,'Precinct Conversion'!$A229,'2012 House'!K$2:K$638)</f>
        <v>0.66996047430830041</v>
      </c>
      <c r="M229">
        <f>SUMIF('2012 House'!$A$2:$A$638,'Precinct Conversion'!$A229,'2012 House'!L$2:L$638)</f>
        <v>0.66996047430830041</v>
      </c>
    </row>
    <row r="230" spans="1:13" x14ac:dyDescent="0.3">
      <c r="A230" t="s">
        <v>848</v>
      </c>
      <c r="B230" s="8" t="s">
        <v>840</v>
      </c>
      <c r="C230" s="8">
        <f>SUMIF('2012 President'!$A$2:$A$638,'Precinct Conversion'!$A230,'2012 President'!F$2:F$638)</f>
        <v>1557</v>
      </c>
      <c r="D230" s="8">
        <f>SUMIF('2012 President'!$A$2:$A$638,'Precinct Conversion'!$A230,'2012 President'!G$2:G$638)</f>
        <v>731</v>
      </c>
      <c r="E230" s="8">
        <f>SUMIF('2012 President'!$A$2:$A$638,'Precinct Conversion'!$A230,'2012 President'!I$2:I$638)</f>
        <v>330</v>
      </c>
      <c r="F230" s="8">
        <f>SUMIF('2012 President'!$A$2:$A$638,'Precinct Conversion'!$A230,'2012 President'!J$2:J$638)</f>
        <v>371</v>
      </c>
      <c r="G230" s="8">
        <f t="shared" si="3"/>
        <v>0.4694926140012845</v>
      </c>
      <c r="H230">
        <f>SUMIF('2012 President'!$A$2:$A$638,'Precinct Conversion'!$A230,'2012 President'!M$2:M$638)</f>
        <v>0.45143638850889195</v>
      </c>
      <c r="I230">
        <f>SUMIF('2012 President'!$A$2:$A$638,'Precinct Conversion'!$A230,'2012 President'!N$2:N$638)</f>
        <v>0.50752393980848154</v>
      </c>
      <c r="J230">
        <f>SUMIF('2012 President'!$A$2:$A$638,'Precinct Conversion'!$A230,'2012 President'!R$2:R$638)</f>
        <v>0.50752393980848154</v>
      </c>
      <c r="K230">
        <f>SUMIF('2012 House'!$A$2:$A$638,'Precinct Conversion'!$A230,'2012 House'!J$2:J$638)</f>
        <v>0.32132963988919666</v>
      </c>
      <c r="L230">
        <f>SUMIF('2012 House'!$A$2:$A$638,'Precinct Conversion'!$A230,'2012 House'!K$2:K$638)</f>
        <v>0.60941828254847641</v>
      </c>
      <c r="M230">
        <f>SUMIF('2012 House'!$A$2:$A$638,'Precinct Conversion'!$A230,'2012 House'!L$2:L$638)</f>
        <v>0.60941828254847641</v>
      </c>
    </row>
    <row r="231" spans="1:13" x14ac:dyDescent="0.3">
      <c r="A231" t="s">
        <v>845</v>
      </c>
      <c r="B231" s="8" t="s">
        <v>823</v>
      </c>
      <c r="C231" s="8">
        <f>SUMIF('2012 President'!$A$2:$A$638,'Precinct Conversion'!$A231,'2012 President'!F$2:F$638)</f>
        <v>1989</v>
      </c>
      <c r="D231" s="8">
        <f>SUMIF('2012 President'!$A$2:$A$638,'Precinct Conversion'!$A231,'2012 President'!G$2:G$638)</f>
        <v>1002</v>
      </c>
      <c r="E231" s="8">
        <f>SUMIF('2012 President'!$A$2:$A$638,'Precinct Conversion'!$A231,'2012 President'!I$2:I$638)</f>
        <v>370</v>
      </c>
      <c r="F231" s="8">
        <f>SUMIF('2012 President'!$A$2:$A$638,'Precinct Conversion'!$A231,'2012 President'!J$2:J$638)</f>
        <v>604</v>
      </c>
      <c r="G231" s="8">
        <f t="shared" si="3"/>
        <v>0.5037707390648567</v>
      </c>
      <c r="H231">
        <f>SUMIF('2012 President'!$A$2:$A$638,'Precinct Conversion'!$A231,'2012 President'!M$2:M$638)</f>
        <v>0.36926147704590817</v>
      </c>
      <c r="I231">
        <f>SUMIF('2012 President'!$A$2:$A$638,'Precinct Conversion'!$A231,'2012 President'!N$2:N$638)</f>
        <v>0.60279441117764476</v>
      </c>
      <c r="J231">
        <f>SUMIF('2012 President'!$A$2:$A$638,'Precinct Conversion'!$A231,'2012 President'!R$2:R$638)</f>
        <v>0.60279441117764476</v>
      </c>
      <c r="K231">
        <f>SUMIF('2012 House'!$A$2:$A$638,'Precinct Conversion'!$A231,'2012 House'!J$2:J$638)</f>
        <v>0.2748478701825558</v>
      </c>
      <c r="L231">
        <f>SUMIF('2012 House'!$A$2:$A$638,'Precinct Conversion'!$A231,'2012 House'!K$2:K$638)</f>
        <v>0.65314401622718055</v>
      </c>
      <c r="M231">
        <f>SUMIF('2012 House'!$A$2:$A$638,'Precinct Conversion'!$A231,'2012 House'!L$2:L$638)</f>
        <v>0.65314401622718055</v>
      </c>
    </row>
    <row r="232" spans="1:13" x14ac:dyDescent="0.3">
      <c r="A232" t="s">
        <v>851</v>
      </c>
      <c r="B232" s="8" t="s">
        <v>829</v>
      </c>
      <c r="C232" s="8">
        <f>SUMIF('2012 President'!$A$2:$A$638,'Precinct Conversion'!$A232,'2012 President'!F$2:F$638)</f>
        <v>2755</v>
      </c>
      <c r="D232" s="8">
        <f>SUMIF('2012 President'!$A$2:$A$638,'Precinct Conversion'!$A232,'2012 President'!G$2:G$638)</f>
        <v>1269</v>
      </c>
      <c r="E232" s="8">
        <f>SUMIF('2012 President'!$A$2:$A$638,'Precinct Conversion'!$A232,'2012 President'!I$2:I$638)</f>
        <v>469</v>
      </c>
      <c r="F232" s="8">
        <f>SUMIF('2012 President'!$A$2:$A$638,'Precinct Conversion'!$A232,'2012 President'!J$2:J$638)</f>
        <v>762</v>
      </c>
      <c r="G232" s="8">
        <f t="shared" si="3"/>
        <v>0.46061705989110707</v>
      </c>
      <c r="H232">
        <f>SUMIF('2012 President'!$A$2:$A$638,'Precinct Conversion'!$A232,'2012 President'!M$2:M$638)</f>
        <v>0.36958234830575254</v>
      </c>
      <c r="I232">
        <f>SUMIF('2012 President'!$A$2:$A$638,'Precinct Conversion'!$A232,'2012 President'!N$2:N$638)</f>
        <v>0.60047281323877066</v>
      </c>
      <c r="J232">
        <f>SUMIF('2012 President'!$A$2:$A$638,'Precinct Conversion'!$A232,'2012 President'!R$2:R$638)</f>
        <v>0.60047281323877066</v>
      </c>
      <c r="K232">
        <f>SUMIF('2012 House'!$A$2:$A$638,'Precinct Conversion'!$A232,'2012 House'!J$2:J$638)</f>
        <v>0.25240384615384615</v>
      </c>
      <c r="L232">
        <f>SUMIF('2012 House'!$A$2:$A$638,'Precinct Conversion'!$A232,'2012 House'!K$2:K$638)</f>
        <v>0.67948717948717952</v>
      </c>
      <c r="M232">
        <f>SUMIF('2012 House'!$A$2:$A$638,'Precinct Conversion'!$A232,'2012 House'!L$2:L$638)</f>
        <v>0.67948717948717952</v>
      </c>
    </row>
    <row r="233" spans="1:13" x14ac:dyDescent="0.3">
      <c r="A233" t="s">
        <v>475</v>
      </c>
      <c r="B233" s="8" t="s">
        <v>471</v>
      </c>
      <c r="C233" s="8">
        <f>SUMIF('2012 President'!$A$2:$A$638,'Precinct Conversion'!$A233,'2012 President'!F$2:F$638)</f>
        <v>2040</v>
      </c>
      <c r="D233" s="8">
        <f>SUMIF('2012 President'!$A$2:$A$638,'Precinct Conversion'!$A233,'2012 President'!G$2:G$638)</f>
        <v>827</v>
      </c>
      <c r="E233" s="8">
        <f>SUMIF('2012 President'!$A$2:$A$638,'Precinct Conversion'!$A233,'2012 President'!I$2:I$638)</f>
        <v>334</v>
      </c>
      <c r="F233" s="8">
        <f>SUMIF('2012 President'!$A$2:$A$638,'Precinct Conversion'!$A233,'2012 President'!J$2:J$638)</f>
        <v>464</v>
      </c>
      <c r="G233" s="8">
        <f t="shared" si="3"/>
        <v>0.4053921568627451</v>
      </c>
      <c r="H233">
        <f>SUMIF('2012 President'!$A$2:$A$638,'Precinct Conversion'!$A233,'2012 President'!M$2:M$638)</f>
        <v>0.40386940749697703</v>
      </c>
      <c r="I233">
        <f>SUMIF('2012 President'!$A$2:$A$638,'Precinct Conversion'!$A233,'2012 President'!N$2:N$638)</f>
        <v>0.56106408706166866</v>
      </c>
      <c r="J233">
        <f>SUMIF('2012 President'!$A$2:$A$638,'Precinct Conversion'!$A233,'2012 President'!R$2:R$638)</f>
        <v>0.56106408706166866</v>
      </c>
      <c r="K233">
        <f>SUMIF('2012 House'!$A$2:$A$638,'Precinct Conversion'!$A233,'2012 House'!J$2:J$638)</f>
        <v>0.27926829268292686</v>
      </c>
      <c r="L233">
        <f>SUMIF('2012 House'!$A$2:$A$638,'Precinct Conversion'!$A233,'2012 House'!K$2:K$638)</f>
        <v>0.6634146341463415</v>
      </c>
      <c r="M233">
        <f>SUMIF('2012 House'!$A$2:$A$638,'Precinct Conversion'!$A233,'2012 House'!L$2:L$638)</f>
        <v>0.6634146341463415</v>
      </c>
    </row>
    <row r="234" spans="1:13" x14ac:dyDescent="0.3">
      <c r="A234" t="s">
        <v>526</v>
      </c>
      <c r="B234" s="8" t="s">
        <v>513</v>
      </c>
      <c r="C234" s="8">
        <f>SUMIF('2012 President'!$A$2:$A$638,'Precinct Conversion'!$A234,'2012 President'!F$2:F$638)</f>
        <v>1849</v>
      </c>
      <c r="D234" s="8">
        <f>SUMIF('2012 President'!$A$2:$A$638,'Precinct Conversion'!$A234,'2012 President'!G$2:G$638)</f>
        <v>505</v>
      </c>
      <c r="E234" s="8">
        <f>SUMIF('2012 President'!$A$2:$A$638,'Precinct Conversion'!$A234,'2012 President'!I$2:I$638)</f>
        <v>269</v>
      </c>
      <c r="F234" s="8">
        <f>SUMIF('2012 President'!$A$2:$A$638,'Precinct Conversion'!$A234,'2012 President'!J$2:J$638)</f>
        <v>209</v>
      </c>
      <c r="G234" s="8">
        <f t="shared" si="3"/>
        <v>0.27312060573282854</v>
      </c>
      <c r="H234">
        <f>SUMIF('2012 President'!$A$2:$A$638,'Precinct Conversion'!$A234,'2012 President'!M$2:M$638)</f>
        <v>0.5326732673267327</v>
      </c>
      <c r="I234">
        <f>SUMIF('2012 President'!$A$2:$A$638,'Precinct Conversion'!$A234,'2012 President'!N$2:N$638)</f>
        <v>0.41386138613861384</v>
      </c>
      <c r="J234">
        <f>SUMIF('2012 President'!$A$2:$A$638,'Precinct Conversion'!$A234,'2012 President'!R$2:R$638)</f>
        <v>2.5326732673267327</v>
      </c>
      <c r="K234">
        <f>SUMIF('2012 House'!$A$2:$A$638,'Precinct Conversion'!$A234,'2012 House'!J$2:J$638)</f>
        <v>0.39797979797979799</v>
      </c>
      <c r="L234">
        <f>SUMIF('2012 House'!$A$2:$A$638,'Precinct Conversion'!$A234,'2012 House'!K$2:K$638)</f>
        <v>0.50505050505050508</v>
      </c>
      <c r="M234">
        <f>SUMIF('2012 House'!$A$2:$A$638,'Precinct Conversion'!$A234,'2012 House'!L$2:L$638)</f>
        <v>0.50505050505050508</v>
      </c>
    </row>
    <row r="235" spans="1:13" x14ac:dyDescent="0.3">
      <c r="A235" t="s">
        <v>586</v>
      </c>
      <c r="B235" s="8" t="s">
        <v>1622</v>
      </c>
      <c r="C235" s="8">
        <f>SUMIF('2012 President'!$A$2:$A$638,'Precinct Conversion'!$A235,'2012 President'!F$2:F$638)</f>
        <v>1691</v>
      </c>
      <c r="D235" s="8">
        <f>SUMIF('2012 President'!$A$2:$A$638,'Precinct Conversion'!$A235,'2012 President'!G$2:G$638)</f>
        <v>504</v>
      </c>
      <c r="E235" s="8">
        <f>SUMIF('2012 President'!$A$2:$A$638,'Precinct Conversion'!$A235,'2012 President'!I$2:I$638)</f>
        <v>307</v>
      </c>
      <c r="F235" s="8">
        <f>SUMIF('2012 President'!$A$2:$A$638,'Precinct Conversion'!$A235,'2012 President'!J$2:J$638)</f>
        <v>158</v>
      </c>
      <c r="G235" s="8">
        <f t="shared" si="3"/>
        <v>0.29804849201655825</v>
      </c>
      <c r="H235">
        <f>SUMIF('2012 President'!$A$2:$A$638,'Precinct Conversion'!$A235,'2012 President'!M$2:M$638)</f>
        <v>0.60912698412698407</v>
      </c>
      <c r="I235">
        <f>SUMIF('2012 President'!$A$2:$A$638,'Precinct Conversion'!$A235,'2012 President'!N$2:N$638)</f>
        <v>0.31349206349206349</v>
      </c>
      <c r="J235">
        <f>SUMIF('2012 President'!$A$2:$A$638,'Precinct Conversion'!$A235,'2012 President'!R$2:R$638)</f>
        <v>2.6091269841269842</v>
      </c>
      <c r="K235">
        <f>SUMIF('2012 House'!$A$2:$A$638,'Precinct Conversion'!$A235,'2012 House'!J$2:J$638)</f>
        <v>0.44105691056910568</v>
      </c>
      <c r="L235">
        <f>SUMIF('2012 House'!$A$2:$A$638,'Precinct Conversion'!$A235,'2012 House'!K$2:K$638)</f>
        <v>0.47154471544715448</v>
      </c>
      <c r="M235">
        <f>SUMIF('2012 House'!$A$2:$A$638,'Precinct Conversion'!$A235,'2012 House'!L$2:L$638)</f>
        <v>0.47154471544715448</v>
      </c>
    </row>
    <row r="236" spans="1:13" x14ac:dyDescent="0.3">
      <c r="A236" t="s">
        <v>478</v>
      </c>
      <c r="B236" s="8" t="s">
        <v>463</v>
      </c>
      <c r="C236" s="8">
        <f>SUMIF('2012 President'!$A$2:$A$638,'Precinct Conversion'!$A236,'2012 President'!F$2:F$638)</f>
        <v>1574</v>
      </c>
      <c r="D236" s="8">
        <f>SUMIF('2012 President'!$A$2:$A$638,'Precinct Conversion'!$A236,'2012 President'!G$2:G$638)</f>
        <v>515</v>
      </c>
      <c r="E236" s="8">
        <f>SUMIF('2012 President'!$A$2:$A$638,'Precinct Conversion'!$A236,'2012 President'!I$2:I$638)</f>
        <v>255</v>
      </c>
      <c r="F236" s="8">
        <f>SUMIF('2012 President'!$A$2:$A$638,'Precinct Conversion'!$A236,'2012 President'!J$2:J$638)</f>
        <v>236</v>
      </c>
      <c r="G236" s="8">
        <f t="shared" si="3"/>
        <v>0.32719186785260485</v>
      </c>
      <c r="H236">
        <f>SUMIF('2012 President'!$A$2:$A$638,'Precinct Conversion'!$A236,'2012 President'!M$2:M$638)</f>
        <v>0.49514563106796117</v>
      </c>
      <c r="I236">
        <f>SUMIF('2012 President'!$A$2:$A$638,'Precinct Conversion'!$A236,'2012 President'!N$2:N$638)</f>
        <v>0.45825242718446602</v>
      </c>
      <c r="J236">
        <f>SUMIF('2012 President'!$A$2:$A$638,'Precinct Conversion'!$A236,'2012 President'!R$2:R$638)</f>
        <v>2.4951456310679614</v>
      </c>
      <c r="K236">
        <f>SUMIF('2012 House'!$A$2:$A$638,'Precinct Conversion'!$A236,'2012 House'!J$2:J$638)</f>
        <v>0.33333333333333331</v>
      </c>
      <c r="L236">
        <f>SUMIF('2012 House'!$A$2:$A$638,'Precinct Conversion'!$A236,'2012 House'!K$2:K$638)</f>
        <v>0.61538461538461542</v>
      </c>
      <c r="M236">
        <f>SUMIF('2012 House'!$A$2:$A$638,'Precinct Conversion'!$A236,'2012 House'!L$2:L$638)</f>
        <v>0.61538461538461542</v>
      </c>
    </row>
    <row r="237" spans="1:13" x14ac:dyDescent="0.3">
      <c r="A237" t="s">
        <v>506</v>
      </c>
      <c r="B237" s="8" t="s">
        <v>496</v>
      </c>
      <c r="C237" s="8">
        <f>SUMIF('2012 President'!$A$2:$A$638,'Precinct Conversion'!$A237,'2012 President'!F$2:F$638)</f>
        <v>1699</v>
      </c>
      <c r="D237" s="8">
        <f>SUMIF('2012 President'!$A$2:$A$638,'Precinct Conversion'!$A237,'2012 President'!G$2:G$638)</f>
        <v>614</v>
      </c>
      <c r="E237" s="8">
        <f>SUMIF('2012 President'!$A$2:$A$638,'Precinct Conversion'!$A237,'2012 President'!I$2:I$638)</f>
        <v>297</v>
      </c>
      <c r="F237" s="8">
        <f>SUMIF('2012 President'!$A$2:$A$638,'Precinct Conversion'!$A237,'2012 President'!J$2:J$638)</f>
        <v>286</v>
      </c>
      <c r="G237" s="8">
        <f t="shared" si="3"/>
        <v>0.36138905238375513</v>
      </c>
      <c r="H237">
        <f>SUMIF('2012 President'!$A$2:$A$638,'Precinct Conversion'!$A237,'2012 President'!M$2:M$638)</f>
        <v>0.48371335504885993</v>
      </c>
      <c r="I237">
        <f>SUMIF('2012 President'!$A$2:$A$638,'Precinct Conversion'!$A237,'2012 President'!N$2:N$638)</f>
        <v>0.46579804560260585</v>
      </c>
      <c r="J237">
        <f>SUMIF('2012 President'!$A$2:$A$638,'Precinct Conversion'!$A237,'2012 President'!R$2:R$638)</f>
        <v>2.4837133550488599</v>
      </c>
      <c r="K237">
        <f>SUMIF('2012 House'!$A$2:$A$638,'Precinct Conversion'!$A237,'2012 House'!J$2:J$638)</f>
        <v>0.34933774834437087</v>
      </c>
      <c r="L237">
        <f>SUMIF('2012 House'!$A$2:$A$638,'Precinct Conversion'!$A237,'2012 House'!K$2:K$638)</f>
        <v>0.57781456953642385</v>
      </c>
      <c r="M237">
        <f>SUMIF('2012 House'!$A$2:$A$638,'Precinct Conversion'!$A237,'2012 House'!L$2:L$638)</f>
        <v>0.57781456953642385</v>
      </c>
    </row>
    <row r="238" spans="1:13" x14ac:dyDescent="0.3">
      <c r="A238" t="s">
        <v>501</v>
      </c>
      <c r="B238" s="8" t="s">
        <v>494</v>
      </c>
      <c r="C238" s="8">
        <f>SUMIF('2012 President'!$A$2:$A$638,'Precinct Conversion'!$A238,'2012 President'!F$2:F$638)</f>
        <v>2248</v>
      </c>
      <c r="D238" s="8">
        <f>SUMIF('2012 President'!$A$2:$A$638,'Precinct Conversion'!$A238,'2012 President'!G$2:G$638)</f>
        <v>832</v>
      </c>
      <c r="E238" s="8">
        <f>SUMIF('2012 President'!$A$2:$A$638,'Precinct Conversion'!$A238,'2012 President'!I$2:I$638)</f>
        <v>429</v>
      </c>
      <c r="F238" s="8">
        <f>SUMIF('2012 President'!$A$2:$A$638,'Precinct Conversion'!$A238,'2012 President'!J$2:J$638)</f>
        <v>363</v>
      </c>
      <c r="G238" s="8">
        <f t="shared" si="3"/>
        <v>0.37010676156583627</v>
      </c>
      <c r="H238">
        <f>SUMIF('2012 President'!$A$2:$A$638,'Precinct Conversion'!$A238,'2012 President'!M$2:M$638)</f>
        <v>0.515625</v>
      </c>
      <c r="I238">
        <f>SUMIF('2012 President'!$A$2:$A$638,'Precinct Conversion'!$A238,'2012 President'!N$2:N$638)</f>
        <v>0.43629807692307693</v>
      </c>
      <c r="J238">
        <f>SUMIF('2012 President'!$A$2:$A$638,'Precinct Conversion'!$A238,'2012 President'!R$2:R$638)</f>
        <v>2.515625</v>
      </c>
      <c r="K238">
        <f>SUMIF('2012 House'!$A$2:$A$638,'Precinct Conversion'!$A238,'2012 House'!J$2:J$638)</f>
        <v>0.36230110159118728</v>
      </c>
      <c r="L238">
        <f>SUMIF('2012 House'!$A$2:$A$638,'Precinct Conversion'!$A238,'2012 House'!K$2:K$638)</f>
        <v>0.55936352509179932</v>
      </c>
      <c r="M238">
        <f>SUMIF('2012 House'!$A$2:$A$638,'Precinct Conversion'!$A238,'2012 House'!L$2:L$638)</f>
        <v>0.55936352509179932</v>
      </c>
    </row>
    <row r="239" spans="1:13" x14ac:dyDescent="0.3">
      <c r="A239" t="s">
        <v>588</v>
      </c>
      <c r="B239" s="8" t="s">
        <v>1623</v>
      </c>
      <c r="C239" s="8">
        <f>SUMIF('2012 President'!$A$2:$A$638,'Precinct Conversion'!$A239,'2012 President'!F$2:F$638)</f>
        <v>1854</v>
      </c>
      <c r="D239" s="8">
        <f>SUMIF('2012 President'!$A$2:$A$638,'Precinct Conversion'!$A239,'2012 President'!G$2:G$638)</f>
        <v>665</v>
      </c>
      <c r="E239" s="8">
        <f>SUMIF('2012 President'!$A$2:$A$638,'Precinct Conversion'!$A239,'2012 President'!I$2:I$638)</f>
        <v>372</v>
      </c>
      <c r="F239" s="8">
        <f>SUMIF('2012 President'!$A$2:$A$638,'Precinct Conversion'!$A239,'2012 President'!J$2:J$638)</f>
        <v>266</v>
      </c>
      <c r="G239" s="8">
        <f t="shared" si="3"/>
        <v>0.35868392664509169</v>
      </c>
      <c r="H239">
        <f>SUMIF('2012 President'!$A$2:$A$638,'Precinct Conversion'!$A239,'2012 President'!M$2:M$638)</f>
        <v>0.55939849624060145</v>
      </c>
      <c r="I239">
        <f>SUMIF('2012 President'!$A$2:$A$638,'Precinct Conversion'!$A239,'2012 President'!N$2:N$638)</f>
        <v>0.4</v>
      </c>
      <c r="J239">
        <f>SUMIF('2012 President'!$A$2:$A$638,'Precinct Conversion'!$A239,'2012 President'!R$2:R$638)</f>
        <v>2.5593984962406013</v>
      </c>
      <c r="K239">
        <f>SUMIF('2012 House'!$A$2:$A$638,'Precinct Conversion'!$A239,'2012 House'!J$2:J$638)</f>
        <v>0.41095890410958902</v>
      </c>
      <c r="L239">
        <f>SUMIF('2012 House'!$A$2:$A$638,'Precinct Conversion'!$A239,'2012 House'!K$2:K$638)</f>
        <v>0.50837138508371382</v>
      </c>
      <c r="M239">
        <f>SUMIF('2012 House'!$A$2:$A$638,'Precinct Conversion'!$A239,'2012 House'!L$2:L$638)</f>
        <v>0.50837138508371382</v>
      </c>
    </row>
    <row r="240" spans="1:13" x14ac:dyDescent="0.3">
      <c r="A240" t="s">
        <v>587</v>
      </c>
      <c r="B240" s="8" t="s">
        <v>1624</v>
      </c>
      <c r="C240" s="8">
        <f>SUMIF('2012 President'!$A$2:$A$638,'Precinct Conversion'!$A240,'2012 President'!F$2:F$638)</f>
        <v>1905</v>
      </c>
      <c r="D240" s="8">
        <f>SUMIF('2012 President'!$A$2:$A$638,'Precinct Conversion'!$A240,'2012 President'!G$2:G$638)</f>
        <v>493</v>
      </c>
      <c r="E240" s="8">
        <f>SUMIF('2012 President'!$A$2:$A$638,'Precinct Conversion'!$A240,'2012 President'!I$2:I$638)</f>
        <v>316</v>
      </c>
      <c r="F240" s="8">
        <f>SUMIF('2012 President'!$A$2:$A$638,'Precinct Conversion'!$A240,'2012 President'!J$2:J$638)</f>
        <v>161</v>
      </c>
      <c r="G240" s="8">
        <f t="shared" si="3"/>
        <v>0.25879265091863518</v>
      </c>
      <c r="H240">
        <f>SUMIF('2012 President'!$A$2:$A$638,'Precinct Conversion'!$A240,'2012 President'!M$2:M$638)</f>
        <v>0.64097363083164305</v>
      </c>
      <c r="I240">
        <f>SUMIF('2012 President'!$A$2:$A$638,'Precinct Conversion'!$A240,'2012 President'!N$2:N$638)</f>
        <v>0.32657200811359027</v>
      </c>
      <c r="J240">
        <f>SUMIF('2012 President'!$A$2:$A$638,'Precinct Conversion'!$A240,'2012 President'!R$2:R$638)</f>
        <v>2.6409736308316432</v>
      </c>
      <c r="K240">
        <f>SUMIF('2012 House'!$A$2:$A$638,'Precinct Conversion'!$A240,'2012 House'!J$2:J$638)</f>
        <v>0.45511482254697289</v>
      </c>
      <c r="L240">
        <f>SUMIF('2012 House'!$A$2:$A$638,'Precinct Conversion'!$A240,'2012 House'!K$2:K$638)</f>
        <v>0.48434237995824636</v>
      </c>
      <c r="M240">
        <f>SUMIF('2012 House'!$A$2:$A$638,'Precinct Conversion'!$A240,'2012 House'!L$2:L$638)</f>
        <v>0.48434237995824636</v>
      </c>
    </row>
    <row r="241" spans="1:13" x14ac:dyDescent="0.3">
      <c r="A241" t="s">
        <v>590</v>
      </c>
      <c r="B241" s="8" t="s">
        <v>572</v>
      </c>
      <c r="C241" s="8">
        <f>SUMIF('2012 President'!$A$2:$A$638,'Precinct Conversion'!$A241,'2012 President'!F$2:F$638)</f>
        <v>1456</v>
      </c>
      <c r="D241" s="8">
        <f>SUMIF('2012 President'!$A$2:$A$638,'Precinct Conversion'!$A241,'2012 President'!G$2:G$638)</f>
        <v>579</v>
      </c>
      <c r="E241" s="8">
        <f>SUMIF('2012 President'!$A$2:$A$638,'Precinct Conversion'!$A241,'2012 President'!I$2:I$638)</f>
        <v>322</v>
      </c>
      <c r="F241" s="8">
        <f>SUMIF('2012 President'!$A$2:$A$638,'Precinct Conversion'!$A241,'2012 President'!J$2:J$638)</f>
        <v>230</v>
      </c>
      <c r="G241" s="8">
        <f t="shared" si="3"/>
        <v>0.39766483516483514</v>
      </c>
      <c r="H241">
        <f>SUMIF('2012 President'!$A$2:$A$638,'Precinct Conversion'!$A241,'2012 President'!M$2:M$638)</f>
        <v>0.55613126079447328</v>
      </c>
      <c r="I241">
        <f>SUMIF('2012 President'!$A$2:$A$638,'Precinct Conversion'!$A241,'2012 President'!N$2:N$638)</f>
        <v>0.39723661485319517</v>
      </c>
      <c r="J241">
        <f>SUMIF('2012 President'!$A$2:$A$638,'Precinct Conversion'!$A241,'2012 President'!R$2:R$638)</f>
        <v>2.5561312607944733</v>
      </c>
      <c r="K241">
        <f>SUMIF('2012 House'!$A$2:$A$638,'Precinct Conversion'!$A241,'2012 House'!J$2:J$638)</f>
        <v>0.46247818499127402</v>
      </c>
      <c r="L241">
        <f>SUMIF('2012 House'!$A$2:$A$638,'Precinct Conversion'!$A241,'2012 House'!K$2:K$638)</f>
        <v>0.48865619546247818</v>
      </c>
      <c r="M241">
        <f>SUMIF('2012 House'!$A$2:$A$638,'Precinct Conversion'!$A241,'2012 House'!L$2:L$638)</f>
        <v>0.48865619546247818</v>
      </c>
    </row>
    <row r="242" spans="1:13" x14ac:dyDescent="0.3">
      <c r="A242" t="s">
        <v>589</v>
      </c>
      <c r="B242" s="8" t="s">
        <v>1625</v>
      </c>
      <c r="C242" s="8">
        <f>SUMIF('2012 President'!$A$2:$A$638,'Precinct Conversion'!$A242,'2012 President'!F$2:F$638)</f>
        <v>1067</v>
      </c>
      <c r="D242" s="8">
        <f>SUMIF('2012 President'!$A$2:$A$638,'Precinct Conversion'!$A242,'2012 President'!G$2:G$638)</f>
        <v>272</v>
      </c>
      <c r="E242" s="8">
        <f>SUMIF('2012 President'!$A$2:$A$638,'Precinct Conversion'!$A242,'2012 President'!I$2:I$638)</f>
        <v>156</v>
      </c>
      <c r="F242" s="8">
        <f>SUMIF('2012 President'!$A$2:$A$638,'Precinct Conversion'!$A242,'2012 President'!J$2:J$638)</f>
        <v>104</v>
      </c>
      <c r="G242" s="8">
        <f t="shared" si="3"/>
        <v>0.25492033739456421</v>
      </c>
      <c r="H242">
        <f>SUMIF('2012 President'!$A$2:$A$638,'Precinct Conversion'!$A242,'2012 President'!M$2:M$638)</f>
        <v>0.57352941176470584</v>
      </c>
      <c r="I242">
        <f>SUMIF('2012 President'!$A$2:$A$638,'Precinct Conversion'!$A242,'2012 President'!N$2:N$638)</f>
        <v>0.38235294117647056</v>
      </c>
      <c r="J242">
        <f>SUMIF('2012 President'!$A$2:$A$638,'Precinct Conversion'!$A242,'2012 President'!R$2:R$638)</f>
        <v>2.5735294117647056</v>
      </c>
      <c r="K242">
        <f>SUMIF('2012 House'!$A$2:$A$638,'Precinct Conversion'!$A242,'2012 House'!J$2:J$638)</f>
        <v>0.37218045112781956</v>
      </c>
      <c r="L242">
        <f>SUMIF('2012 House'!$A$2:$A$638,'Precinct Conversion'!$A242,'2012 House'!K$2:K$638)</f>
        <v>0.54135338345864659</v>
      </c>
      <c r="M242">
        <f>SUMIF('2012 House'!$A$2:$A$638,'Precinct Conversion'!$A242,'2012 House'!L$2:L$638)</f>
        <v>0.54135338345864659</v>
      </c>
    </row>
    <row r="243" spans="1:13" x14ac:dyDescent="0.3">
      <c r="A243" t="s">
        <v>591</v>
      </c>
      <c r="B243" s="8" t="s">
        <v>573</v>
      </c>
      <c r="C243" s="8">
        <f>SUMIF('2012 President'!$A$2:$A$638,'Precinct Conversion'!$A243,'2012 President'!F$2:F$638)</f>
        <v>1725</v>
      </c>
      <c r="D243" s="8">
        <f>SUMIF('2012 President'!$A$2:$A$638,'Precinct Conversion'!$A243,'2012 President'!G$2:G$638)</f>
        <v>861</v>
      </c>
      <c r="E243" s="8">
        <f>SUMIF('2012 President'!$A$2:$A$638,'Precinct Conversion'!$A243,'2012 President'!I$2:I$638)</f>
        <v>549</v>
      </c>
      <c r="F243" s="8">
        <f>SUMIF('2012 President'!$A$2:$A$638,'Precinct Conversion'!$A243,'2012 President'!J$2:J$638)</f>
        <v>282</v>
      </c>
      <c r="G243" s="8">
        <f t="shared" si="3"/>
        <v>0.49913043478260871</v>
      </c>
      <c r="H243">
        <f>SUMIF('2012 President'!$A$2:$A$638,'Precinct Conversion'!$A243,'2012 President'!M$2:M$638)</f>
        <v>0.6376306620209059</v>
      </c>
      <c r="I243">
        <f>SUMIF('2012 President'!$A$2:$A$638,'Precinct Conversion'!$A243,'2012 President'!N$2:N$638)</f>
        <v>0.32752613240418116</v>
      </c>
      <c r="J243">
        <f>SUMIF('2012 President'!$A$2:$A$638,'Precinct Conversion'!$A243,'2012 President'!R$2:R$638)</f>
        <v>2.6376306620209058</v>
      </c>
      <c r="K243">
        <f>SUMIF('2012 House'!$A$2:$A$638,'Precinct Conversion'!$A243,'2012 House'!J$2:J$638)</f>
        <v>0.55213270142180093</v>
      </c>
      <c r="L243">
        <f>SUMIF('2012 House'!$A$2:$A$638,'Precinct Conversion'!$A243,'2012 House'!K$2:K$638)</f>
        <v>0.40047393364928913</v>
      </c>
      <c r="M243">
        <f>SUMIF('2012 House'!$A$2:$A$638,'Precinct Conversion'!$A243,'2012 House'!L$2:L$638)</f>
        <v>2.5521327014218009</v>
      </c>
    </row>
    <row r="244" spans="1:13" x14ac:dyDescent="0.3">
      <c r="A244" t="s">
        <v>615</v>
      </c>
      <c r="B244" s="8" t="s">
        <v>1626</v>
      </c>
      <c r="C244" s="8">
        <f>SUMIF('2012 President'!$A$2:$A$638,'Precinct Conversion'!$A244,'2012 President'!F$2:F$638)</f>
        <v>926</v>
      </c>
      <c r="D244" s="8">
        <f>SUMIF('2012 President'!$A$2:$A$638,'Precinct Conversion'!$A244,'2012 President'!G$2:G$638)</f>
        <v>437</v>
      </c>
      <c r="E244" s="8">
        <f>SUMIF('2012 President'!$A$2:$A$638,'Precinct Conversion'!$A244,'2012 President'!I$2:I$638)</f>
        <v>263</v>
      </c>
      <c r="F244" s="8">
        <f>SUMIF('2012 President'!$A$2:$A$638,'Precinct Conversion'!$A244,'2012 President'!J$2:J$638)</f>
        <v>157</v>
      </c>
      <c r="G244" s="8">
        <f t="shared" si="3"/>
        <v>0.47192224622030238</v>
      </c>
      <c r="H244">
        <f>SUMIF('2012 President'!$A$2:$A$638,'Precinct Conversion'!$A244,'2012 President'!M$2:M$638)</f>
        <v>0.60183066361556059</v>
      </c>
      <c r="I244">
        <f>SUMIF('2012 President'!$A$2:$A$638,'Precinct Conversion'!$A244,'2012 President'!N$2:N$638)</f>
        <v>0.35926773455377575</v>
      </c>
      <c r="J244">
        <f>SUMIF('2012 President'!$A$2:$A$638,'Precinct Conversion'!$A244,'2012 President'!R$2:R$638)</f>
        <v>2.6018306636155604</v>
      </c>
      <c r="K244">
        <f>SUMIF('2012 House'!$A$2:$A$638,'Precinct Conversion'!$A244,'2012 House'!J$2:J$638)</f>
        <v>0.47306791569086654</v>
      </c>
      <c r="L244">
        <f>SUMIF('2012 House'!$A$2:$A$638,'Precinct Conversion'!$A244,'2012 House'!K$2:K$638)</f>
        <v>0.47540983606557374</v>
      </c>
      <c r="M244">
        <f>SUMIF('2012 House'!$A$2:$A$638,'Precinct Conversion'!$A244,'2012 House'!L$2:L$638)</f>
        <v>0.47540983606557374</v>
      </c>
    </row>
    <row r="245" spans="1:13" x14ac:dyDescent="0.3">
      <c r="A245" t="s">
        <v>620</v>
      </c>
      <c r="B245" s="8" t="s">
        <v>608</v>
      </c>
      <c r="C245" s="8">
        <f>SUMIF('2012 President'!$A$2:$A$638,'Precinct Conversion'!$A245,'2012 President'!F$2:F$638)</f>
        <v>1926</v>
      </c>
      <c r="D245" s="8">
        <f>SUMIF('2012 President'!$A$2:$A$638,'Precinct Conversion'!$A245,'2012 President'!G$2:G$638)</f>
        <v>490</v>
      </c>
      <c r="E245" s="8">
        <f>SUMIF('2012 President'!$A$2:$A$638,'Precinct Conversion'!$A245,'2012 President'!I$2:I$638)</f>
        <v>312</v>
      </c>
      <c r="F245" s="8">
        <f>SUMIF('2012 President'!$A$2:$A$638,'Precinct Conversion'!$A245,'2012 President'!J$2:J$638)</f>
        <v>155</v>
      </c>
      <c r="G245" s="8">
        <f t="shared" si="3"/>
        <v>0.25441329179646938</v>
      </c>
      <c r="H245">
        <f>SUMIF('2012 President'!$A$2:$A$638,'Precinct Conversion'!$A245,'2012 President'!M$2:M$638)</f>
        <v>0.63673469387755099</v>
      </c>
      <c r="I245">
        <f>SUMIF('2012 President'!$A$2:$A$638,'Precinct Conversion'!$A245,'2012 President'!N$2:N$638)</f>
        <v>0.31632653061224492</v>
      </c>
      <c r="J245">
        <f>SUMIF('2012 President'!$A$2:$A$638,'Precinct Conversion'!$A245,'2012 President'!R$2:R$638)</f>
        <v>2.6367346938775511</v>
      </c>
      <c r="K245">
        <f>SUMIF('2012 House'!$A$2:$A$638,'Precinct Conversion'!$A245,'2012 House'!J$2:J$638)</f>
        <v>0.49263157894736842</v>
      </c>
      <c r="L245">
        <f>SUMIF('2012 House'!$A$2:$A$638,'Precinct Conversion'!$A245,'2012 House'!K$2:K$638)</f>
        <v>0.4589473684210526</v>
      </c>
      <c r="M245">
        <f>SUMIF('2012 House'!$A$2:$A$638,'Precinct Conversion'!$A245,'2012 House'!L$2:L$638)</f>
        <v>2.4926315789473685</v>
      </c>
    </row>
    <row r="246" spans="1:13" x14ac:dyDescent="0.3">
      <c r="A246" t="s">
        <v>613</v>
      </c>
      <c r="B246" s="8" t="s">
        <v>607</v>
      </c>
      <c r="C246" s="8">
        <f>SUMIF('2012 President'!$A$2:$A$638,'Precinct Conversion'!$A246,'2012 President'!F$2:F$638)</f>
        <v>2634</v>
      </c>
      <c r="D246" s="8">
        <f>SUMIF('2012 President'!$A$2:$A$638,'Precinct Conversion'!$A246,'2012 President'!G$2:G$638)</f>
        <v>858</v>
      </c>
      <c r="E246" s="8">
        <f>SUMIF('2012 President'!$A$2:$A$638,'Precinct Conversion'!$A246,'2012 President'!I$2:I$638)</f>
        <v>511</v>
      </c>
      <c r="F246" s="8">
        <f>SUMIF('2012 President'!$A$2:$A$638,'Precinct Conversion'!$A246,'2012 President'!J$2:J$638)</f>
        <v>309</v>
      </c>
      <c r="G246" s="8">
        <f t="shared" si="3"/>
        <v>0.32574031890660593</v>
      </c>
      <c r="H246">
        <f>SUMIF('2012 President'!$A$2:$A$638,'Precinct Conversion'!$A246,'2012 President'!M$2:M$638)</f>
        <v>0.59557109557109555</v>
      </c>
      <c r="I246">
        <f>SUMIF('2012 President'!$A$2:$A$638,'Precinct Conversion'!$A246,'2012 President'!N$2:N$638)</f>
        <v>0.36013986013986016</v>
      </c>
      <c r="J246">
        <f>SUMIF('2012 President'!$A$2:$A$638,'Precinct Conversion'!$A246,'2012 President'!R$2:R$638)</f>
        <v>2.5955710955710956</v>
      </c>
      <c r="K246">
        <f>SUMIF('2012 House'!$A$2:$A$638,'Precinct Conversion'!$A246,'2012 House'!J$2:J$638)</f>
        <v>0.45090909090909093</v>
      </c>
      <c r="L246">
        <f>SUMIF('2012 House'!$A$2:$A$638,'Precinct Conversion'!$A246,'2012 House'!K$2:K$638)</f>
        <v>0.48242424242424242</v>
      </c>
      <c r="M246">
        <f>SUMIF('2012 House'!$A$2:$A$638,'Precinct Conversion'!$A246,'2012 House'!L$2:L$638)</f>
        <v>0.48242424242424242</v>
      </c>
    </row>
    <row r="247" spans="1:13" x14ac:dyDescent="0.3">
      <c r="A247" t="s">
        <v>618</v>
      </c>
      <c r="B247" s="8" t="s">
        <v>1627</v>
      </c>
      <c r="C247" s="8">
        <f>SUMIF('2012 President'!$A$2:$A$638,'Precinct Conversion'!$A247,'2012 President'!F$2:F$638)</f>
        <v>1110</v>
      </c>
      <c r="D247" s="8">
        <f>SUMIF('2012 President'!$A$2:$A$638,'Precinct Conversion'!$A247,'2012 President'!G$2:G$638)</f>
        <v>556</v>
      </c>
      <c r="E247" s="8">
        <f>SUMIF('2012 President'!$A$2:$A$638,'Precinct Conversion'!$A247,'2012 President'!I$2:I$638)</f>
        <v>366</v>
      </c>
      <c r="F247" s="8">
        <f>SUMIF('2012 President'!$A$2:$A$638,'Precinct Conversion'!$A247,'2012 President'!J$2:J$638)</f>
        <v>177</v>
      </c>
      <c r="G247" s="8">
        <f t="shared" si="3"/>
        <v>0.50090090090090089</v>
      </c>
      <c r="H247">
        <f>SUMIF('2012 President'!$A$2:$A$638,'Precinct Conversion'!$A247,'2012 President'!M$2:M$638)</f>
        <v>0.65827338129496404</v>
      </c>
      <c r="I247">
        <f>SUMIF('2012 President'!$A$2:$A$638,'Precinct Conversion'!$A247,'2012 President'!N$2:N$638)</f>
        <v>0.31834532374100721</v>
      </c>
      <c r="J247">
        <f>SUMIF('2012 President'!$A$2:$A$638,'Precinct Conversion'!$A247,'2012 President'!R$2:R$638)</f>
        <v>2.6582733812949639</v>
      </c>
      <c r="K247">
        <f>SUMIF('2012 House'!$A$2:$A$638,'Precinct Conversion'!$A247,'2012 House'!J$2:J$638)</f>
        <v>0.5321100917431193</v>
      </c>
      <c r="L247">
        <f>SUMIF('2012 House'!$A$2:$A$638,'Precinct Conversion'!$A247,'2012 House'!K$2:K$638)</f>
        <v>0.42201834862385323</v>
      </c>
      <c r="M247">
        <f>SUMIF('2012 House'!$A$2:$A$638,'Precinct Conversion'!$A247,'2012 House'!L$2:L$638)</f>
        <v>2.5321100917431192</v>
      </c>
    </row>
    <row r="248" spans="1:13" x14ac:dyDescent="0.3">
      <c r="A248" t="s">
        <v>617</v>
      </c>
      <c r="B248" s="8" t="s">
        <v>1628</v>
      </c>
      <c r="C248" s="8">
        <f>SUMIF('2012 President'!$A$2:$A$638,'Precinct Conversion'!$A248,'2012 President'!F$2:F$638)</f>
        <v>1875</v>
      </c>
      <c r="D248" s="8">
        <f>SUMIF('2012 President'!$A$2:$A$638,'Precinct Conversion'!$A248,'2012 President'!G$2:G$638)</f>
        <v>601</v>
      </c>
      <c r="E248" s="8">
        <f>SUMIF('2012 President'!$A$2:$A$638,'Precinct Conversion'!$A248,'2012 President'!I$2:I$638)</f>
        <v>348</v>
      </c>
      <c r="F248" s="8">
        <f>SUMIF('2012 President'!$A$2:$A$638,'Precinct Conversion'!$A248,'2012 President'!J$2:J$638)</f>
        <v>211</v>
      </c>
      <c r="G248" s="8">
        <f t="shared" si="3"/>
        <v>0.32053333333333334</v>
      </c>
      <c r="H248">
        <f>SUMIF('2012 President'!$A$2:$A$638,'Precinct Conversion'!$A248,'2012 President'!M$2:M$638)</f>
        <v>0.57903494176372716</v>
      </c>
      <c r="I248">
        <f>SUMIF('2012 President'!$A$2:$A$638,'Precinct Conversion'!$A248,'2012 President'!N$2:N$638)</f>
        <v>0.35108153078202997</v>
      </c>
      <c r="J248">
        <f>SUMIF('2012 President'!$A$2:$A$638,'Precinct Conversion'!$A248,'2012 President'!R$2:R$638)</f>
        <v>2.5790349417637271</v>
      </c>
      <c r="K248">
        <f>SUMIF('2012 House'!$A$2:$A$638,'Precinct Conversion'!$A248,'2012 House'!J$2:J$638)</f>
        <v>0.42735042735042733</v>
      </c>
      <c r="L248">
        <f>SUMIF('2012 House'!$A$2:$A$638,'Precinct Conversion'!$A248,'2012 House'!K$2:K$638)</f>
        <v>0.48717948717948717</v>
      </c>
      <c r="M248">
        <f>SUMIF('2012 House'!$A$2:$A$638,'Precinct Conversion'!$A248,'2012 House'!L$2:L$638)</f>
        <v>0.48717948717948717</v>
      </c>
    </row>
    <row r="249" spans="1:13" x14ac:dyDescent="0.3">
      <c r="A249" t="s">
        <v>522</v>
      </c>
      <c r="B249" s="8" t="s">
        <v>509</v>
      </c>
      <c r="C249" s="8">
        <f>SUMIF('2012 President'!$A$2:$A$638,'Precinct Conversion'!$A249,'2012 President'!F$2:F$638)</f>
        <v>1281</v>
      </c>
      <c r="D249" s="8">
        <f>SUMIF('2012 President'!$A$2:$A$638,'Precinct Conversion'!$A249,'2012 President'!G$2:G$638)</f>
        <v>363</v>
      </c>
      <c r="E249" s="8">
        <f>SUMIF('2012 President'!$A$2:$A$638,'Precinct Conversion'!$A249,'2012 President'!I$2:I$638)</f>
        <v>202</v>
      </c>
      <c r="F249" s="8">
        <f>SUMIF('2012 President'!$A$2:$A$638,'Precinct Conversion'!$A249,'2012 President'!J$2:J$638)</f>
        <v>140</v>
      </c>
      <c r="G249" s="8">
        <f t="shared" si="3"/>
        <v>0.28337236533957844</v>
      </c>
      <c r="H249">
        <f>SUMIF('2012 President'!$A$2:$A$638,'Precinct Conversion'!$A249,'2012 President'!M$2:M$638)</f>
        <v>0.55647382920110189</v>
      </c>
      <c r="I249">
        <f>SUMIF('2012 President'!$A$2:$A$638,'Precinct Conversion'!$A249,'2012 President'!N$2:N$638)</f>
        <v>0.38567493112947659</v>
      </c>
      <c r="J249">
        <f>SUMIF('2012 President'!$A$2:$A$638,'Precinct Conversion'!$A249,'2012 President'!R$2:R$638)</f>
        <v>2.556473829201102</v>
      </c>
      <c r="K249">
        <f>SUMIF('2012 House'!$A$2:$A$638,'Precinct Conversion'!$A249,'2012 House'!J$2:J$638)</f>
        <v>0.4241573033707865</v>
      </c>
      <c r="L249">
        <f>SUMIF('2012 House'!$A$2:$A$638,'Precinct Conversion'!$A249,'2012 House'!K$2:K$638)</f>
        <v>0.5280898876404494</v>
      </c>
      <c r="M249">
        <f>SUMIF('2012 House'!$A$2:$A$638,'Precinct Conversion'!$A249,'2012 House'!L$2:L$638)</f>
        <v>0.5280898876404494</v>
      </c>
    </row>
    <row r="250" spans="1:13" x14ac:dyDescent="0.3">
      <c r="A250" t="s">
        <v>524</v>
      </c>
      <c r="B250" s="8" t="s">
        <v>511</v>
      </c>
      <c r="C250" s="8">
        <f>SUMIF('2012 President'!$A$2:$A$638,'Precinct Conversion'!$A250,'2012 President'!F$2:F$638)</f>
        <v>1296</v>
      </c>
      <c r="D250" s="8">
        <f>SUMIF('2012 President'!$A$2:$A$638,'Precinct Conversion'!$A250,'2012 President'!G$2:G$638)</f>
        <v>442</v>
      </c>
      <c r="E250" s="8">
        <f>SUMIF('2012 President'!$A$2:$A$638,'Precinct Conversion'!$A250,'2012 President'!I$2:I$638)</f>
        <v>211</v>
      </c>
      <c r="F250" s="8">
        <f>SUMIF('2012 President'!$A$2:$A$638,'Precinct Conversion'!$A250,'2012 President'!J$2:J$638)</f>
        <v>219</v>
      </c>
      <c r="G250" s="8">
        <f t="shared" si="3"/>
        <v>0.3410493827160494</v>
      </c>
      <c r="H250">
        <f>SUMIF('2012 President'!$A$2:$A$638,'Precinct Conversion'!$A250,'2012 President'!M$2:M$638)</f>
        <v>0.47737556561085975</v>
      </c>
      <c r="I250">
        <f>SUMIF('2012 President'!$A$2:$A$638,'Precinct Conversion'!$A250,'2012 President'!N$2:N$638)</f>
        <v>0.49547511312217196</v>
      </c>
      <c r="J250">
        <f>SUMIF('2012 President'!$A$2:$A$638,'Precinct Conversion'!$A250,'2012 President'!R$2:R$638)</f>
        <v>0.49547511312217196</v>
      </c>
      <c r="K250">
        <f>SUMIF('2012 House'!$A$2:$A$638,'Precinct Conversion'!$A250,'2012 House'!J$2:J$638)</f>
        <v>0.30523917995444189</v>
      </c>
      <c r="L250">
        <f>SUMIF('2012 House'!$A$2:$A$638,'Precinct Conversion'!$A250,'2012 House'!K$2:K$638)</f>
        <v>0.61731207289293855</v>
      </c>
      <c r="M250">
        <f>SUMIF('2012 House'!$A$2:$A$638,'Precinct Conversion'!$A250,'2012 House'!L$2:L$638)</f>
        <v>0.61731207289293855</v>
      </c>
    </row>
    <row r="251" spans="1:13" x14ac:dyDescent="0.3">
      <c r="A251" t="s">
        <v>773</v>
      </c>
      <c r="B251" s="8" t="s">
        <v>754</v>
      </c>
      <c r="C251" s="8">
        <f>SUMIF('2012 President'!$A$2:$A$638,'Precinct Conversion'!$A251,'2012 President'!F$2:F$638)</f>
        <v>2129</v>
      </c>
      <c r="D251" s="8">
        <f>SUMIF('2012 President'!$A$2:$A$638,'Precinct Conversion'!$A251,'2012 President'!G$2:G$638)</f>
        <v>798</v>
      </c>
      <c r="E251" s="8">
        <f>SUMIF('2012 President'!$A$2:$A$638,'Precinct Conversion'!$A251,'2012 President'!I$2:I$638)</f>
        <v>343</v>
      </c>
      <c r="F251" s="8">
        <f>SUMIF('2012 President'!$A$2:$A$638,'Precinct Conversion'!$A251,'2012 President'!J$2:J$638)</f>
        <v>424</v>
      </c>
      <c r="G251" s="8">
        <f t="shared" si="3"/>
        <v>0.37482386096759041</v>
      </c>
      <c r="H251">
        <f>SUMIF('2012 President'!$A$2:$A$638,'Precinct Conversion'!$A251,'2012 President'!M$2:M$638)</f>
        <v>0.42982456140350878</v>
      </c>
      <c r="I251">
        <f>SUMIF('2012 President'!$A$2:$A$638,'Precinct Conversion'!$A251,'2012 President'!N$2:N$638)</f>
        <v>0.53132832080200498</v>
      </c>
      <c r="J251">
        <f>SUMIF('2012 President'!$A$2:$A$638,'Precinct Conversion'!$A251,'2012 President'!R$2:R$638)</f>
        <v>0.53132832080200498</v>
      </c>
      <c r="K251">
        <f>SUMIF('2012 House'!$A$2:$A$638,'Precinct Conversion'!$A251,'2012 House'!J$2:J$638)</f>
        <v>0.29582806573957016</v>
      </c>
      <c r="L251">
        <f>SUMIF('2012 House'!$A$2:$A$638,'Precinct Conversion'!$A251,'2012 House'!K$2:K$638)</f>
        <v>0.64475347661188365</v>
      </c>
      <c r="M251">
        <f>SUMIF('2012 House'!$A$2:$A$638,'Precinct Conversion'!$A251,'2012 House'!L$2:L$638)</f>
        <v>0.64475347661188365</v>
      </c>
    </row>
    <row r="252" spans="1:13" x14ac:dyDescent="0.3">
      <c r="A252" t="s">
        <v>770</v>
      </c>
      <c r="B252" s="8" t="s">
        <v>751</v>
      </c>
      <c r="C252" s="8">
        <f>SUMIF('2012 President'!$A$2:$A$638,'Precinct Conversion'!$A252,'2012 President'!F$2:F$638)</f>
        <v>1830</v>
      </c>
      <c r="D252" s="8">
        <f>SUMIF('2012 President'!$A$2:$A$638,'Precinct Conversion'!$A252,'2012 President'!G$2:G$638)</f>
        <v>866</v>
      </c>
      <c r="E252" s="8">
        <f>SUMIF('2012 President'!$A$2:$A$638,'Precinct Conversion'!$A252,'2012 President'!I$2:I$638)</f>
        <v>334</v>
      </c>
      <c r="F252" s="8">
        <f>SUMIF('2012 President'!$A$2:$A$638,'Precinct Conversion'!$A252,'2012 President'!J$2:J$638)</f>
        <v>503</v>
      </c>
      <c r="G252" s="8">
        <f t="shared" si="3"/>
        <v>0.47322404371584698</v>
      </c>
      <c r="H252">
        <f>SUMIF('2012 President'!$A$2:$A$638,'Precinct Conversion'!$A252,'2012 President'!M$2:M$638)</f>
        <v>0.38568129330254042</v>
      </c>
      <c r="I252">
        <f>SUMIF('2012 President'!$A$2:$A$638,'Precinct Conversion'!$A252,'2012 President'!N$2:N$638)</f>
        <v>0.58083140877598149</v>
      </c>
      <c r="J252">
        <f>SUMIF('2012 President'!$A$2:$A$638,'Precinct Conversion'!$A252,'2012 President'!R$2:R$638)</f>
        <v>0.58083140877598149</v>
      </c>
      <c r="K252">
        <f>SUMIF('2012 House'!$A$2:$A$638,'Precinct Conversion'!$A252,'2012 House'!J$2:J$638)</f>
        <v>0.24882075471698112</v>
      </c>
      <c r="L252">
        <f>SUMIF('2012 House'!$A$2:$A$638,'Precinct Conversion'!$A252,'2012 House'!K$2:K$638)</f>
        <v>0.69339622641509435</v>
      </c>
      <c r="M252">
        <f>SUMIF('2012 House'!$A$2:$A$638,'Precinct Conversion'!$A252,'2012 House'!L$2:L$638)</f>
        <v>0.69339622641509435</v>
      </c>
    </row>
    <row r="253" spans="1:13" x14ac:dyDescent="0.3">
      <c r="A253" t="s">
        <v>768</v>
      </c>
      <c r="B253" s="8" t="s">
        <v>749</v>
      </c>
      <c r="C253" s="8">
        <f>SUMIF('2012 President'!$A$2:$A$638,'Precinct Conversion'!$A253,'2012 President'!F$2:F$638)</f>
        <v>2499</v>
      </c>
      <c r="D253" s="8">
        <f>SUMIF('2012 President'!$A$2:$A$638,'Precinct Conversion'!$A253,'2012 President'!G$2:G$638)</f>
        <v>1125</v>
      </c>
      <c r="E253" s="8">
        <f>SUMIF('2012 President'!$A$2:$A$638,'Precinct Conversion'!$A253,'2012 President'!I$2:I$638)</f>
        <v>436</v>
      </c>
      <c r="F253" s="8">
        <f>SUMIF('2012 President'!$A$2:$A$638,'Precinct Conversion'!$A253,'2012 President'!J$2:J$638)</f>
        <v>637</v>
      </c>
      <c r="G253" s="8">
        <f t="shared" si="3"/>
        <v>0.45018007202881155</v>
      </c>
      <c r="H253">
        <f>SUMIF('2012 President'!$A$2:$A$638,'Precinct Conversion'!$A253,'2012 President'!M$2:M$638)</f>
        <v>0.38755555555555554</v>
      </c>
      <c r="I253">
        <f>SUMIF('2012 President'!$A$2:$A$638,'Precinct Conversion'!$A253,'2012 President'!N$2:N$638)</f>
        <v>0.56622222222222218</v>
      </c>
      <c r="J253">
        <f>SUMIF('2012 President'!$A$2:$A$638,'Precinct Conversion'!$A253,'2012 President'!R$2:R$638)</f>
        <v>0.56622222222222218</v>
      </c>
      <c r="K253">
        <f>SUMIF('2012 House'!$A$2:$A$638,'Precinct Conversion'!$A253,'2012 House'!J$2:J$638)</f>
        <v>0.28712871287128711</v>
      </c>
      <c r="L253">
        <f>SUMIF('2012 House'!$A$2:$A$638,'Precinct Conversion'!$A253,'2012 House'!K$2:K$638)</f>
        <v>0.65616561656165617</v>
      </c>
      <c r="M253">
        <f>SUMIF('2012 House'!$A$2:$A$638,'Precinct Conversion'!$A253,'2012 House'!L$2:L$638)</f>
        <v>0.65616561656165617</v>
      </c>
    </row>
    <row r="254" spans="1:13" x14ac:dyDescent="0.3">
      <c r="A254" t="s">
        <v>769</v>
      </c>
      <c r="B254" s="8" t="s">
        <v>1629</v>
      </c>
      <c r="C254" s="8">
        <f>SUMIF('2012 President'!$A$2:$A$638,'Precinct Conversion'!$A254,'2012 President'!F$2:F$638)</f>
        <v>1869</v>
      </c>
      <c r="D254" s="8">
        <f>SUMIF('2012 President'!$A$2:$A$638,'Precinct Conversion'!$A254,'2012 President'!G$2:G$638)</f>
        <v>923</v>
      </c>
      <c r="E254" s="8">
        <f>SUMIF('2012 President'!$A$2:$A$638,'Precinct Conversion'!$A254,'2012 President'!I$2:I$638)</f>
        <v>399</v>
      </c>
      <c r="F254" s="8">
        <f>SUMIF('2012 President'!$A$2:$A$638,'Precinct Conversion'!$A254,'2012 President'!J$2:J$638)</f>
        <v>502</v>
      </c>
      <c r="G254" s="8">
        <f t="shared" si="3"/>
        <v>0.49384697699304442</v>
      </c>
      <c r="H254">
        <f>SUMIF('2012 President'!$A$2:$A$638,'Precinct Conversion'!$A254,'2012 President'!M$2:M$638)</f>
        <v>0.43228602383531961</v>
      </c>
      <c r="I254">
        <f>SUMIF('2012 President'!$A$2:$A$638,'Precinct Conversion'!$A254,'2012 President'!N$2:N$638)</f>
        <v>0.5438786565547129</v>
      </c>
      <c r="J254">
        <f>SUMIF('2012 President'!$A$2:$A$638,'Precinct Conversion'!$A254,'2012 President'!R$2:R$638)</f>
        <v>0.5438786565547129</v>
      </c>
      <c r="K254">
        <f>SUMIF('2012 House'!$A$2:$A$638,'Precinct Conversion'!$A254,'2012 House'!J$2:J$638)</f>
        <v>0.29028697571743928</v>
      </c>
      <c r="L254">
        <f>SUMIF('2012 House'!$A$2:$A$638,'Precinct Conversion'!$A254,'2012 House'!K$2:K$638)</f>
        <v>0.66114790286975722</v>
      </c>
      <c r="M254">
        <f>SUMIF('2012 House'!$A$2:$A$638,'Precinct Conversion'!$A254,'2012 House'!L$2:L$638)</f>
        <v>0.66114790286975722</v>
      </c>
    </row>
    <row r="255" spans="1:13" x14ac:dyDescent="0.3">
      <c r="A255" t="s">
        <v>745</v>
      </c>
      <c r="B255" s="8" t="s">
        <v>730</v>
      </c>
      <c r="C255" s="8">
        <f>SUMIF('2012 President'!$A$2:$A$638,'Precinct Conversion'!$A255,'2012 President'!F$2:F$638)</f>
        <v>845</v>
      </c>
      <c r="D255" s="8">
        <f>SUMIF('2012 President'!$A$2:$A$638,'Precinct Conversion'!$A255,'2012 President'!G$2:G$638)</f>
        <v>414</v>
      </c>
      <c r="E255" s="8">
        <f>SUMIF('2012 President'!$A$2:$A$638,'Precinct Conversion'!$A255,'2012 President'!I$2:I$638)</f>
        <v>153</v>
      </c>
      <c r="F255" s="8">
        <f>SUMIF('2012 President'!$A$2:$A$638,'Precinct Conversion'!$A255,'2012 President'!J$2:J$638)</f>
        <v>252</v>
      </c>
      <c r="G255" s="8">
        <f t="shared" si="3"/>
        <v>0.48994082840236686</v>
      </c>
      <c r="H255">
        <f>SUMIF('2012 President'!$A$2:$A$638,'Precinct Conversion'!$A255,'2012 President'!M$2:M$638)</f>
        <v>0.36956521739130432</v>
      </c>
      <c r="I255">
        <f>SUMIF('2012 President'!$A$2:$A$638,'Precinct Conversion'!$A255,'2012 President'!N$2:N$638)</f>
        <v>0.60869565217391308</v>
      </c>
      <c r="J255">
        <f>SUMIF('2012 President'!$A$2:$A$638,'Precinct Conversion'!$A255,'2012 President'!R$2:R$638)</f>
        <v>0.60869565217391308</v>
      </c>
      <c r="K255">
        <f>SUMIF('2012 House'!$A$2:$A$638,'Precinct Conversion'!$A255,'2012 House'!J$2:J$638)</f>
        <v>0.27872860635696822</v>
      </c>
      <c r="L255">
        <f>SUMIF('2012 House'!$A$2:$A$638,'Precinct Conversion'!$A255,'2012 House'!K$2:K$638)</f>
        <v>0.6454767726161369</v>
      </c>
      <c r="M255">
        <f>SUMIF('2012 House'!$A$2:$A$638,'Precinct Conversion'!$A255,'2012 House'!L$2:L$638)</f>
        <v>0.6454767726161369</v>
      </c>
    </row>
    <row r="256" spans="1:13" x14ac:dyDescent="0.3">
      <c r="A256" t="s">
        <v>741</v>
      </c>
      <c r="B256" s="8" t="s">
        <v>726</v>
      </c>
      <c r="C256" s="8">
        <f>SUMIF('2012 President'!$A$2:$A$638,'Precinct Conversion'!$A256,'2012 President'!F$2:F$638)</f>
        <v>1289</v>
      </c>
      <c r="D256" s="8">
        <f>SUMIF('2012 President'!$A$2:$A$638,'Precinct Conversion'!$A256,'2012 President'!G$2:G$638)</f>
        <v>632</v>
      </c>
      <c r="E256" s="8">
        <f>SUMIF('2012 President'!$A$2:$A$638,'Precinct Conversion'!$A256,'2012 President'!I$2:I$638)</f>
        <v>162</v>
      </c>
      <c r="F256" s="8">
        <f>SUMIF('2012 President'!$A$2:$A$638,'Precinct Conversion'!$A256,'2012 President'!J$2:J$638)</f>
        <v>454</v>
      </c>
      <c r="G256" s="8">
        <f t="shared" si="3"/>
        <v>0.49030256012412721</v>
      </c>
      <c r="H256">
        <f>SUMIF('2012 President'!$A$2:$A$638,'Precinct Conversion'!$A256,'2012 President'!M$2:M$638)</f>
        <v>0.25632911392405061</v>
      </c>
      <c r="I256">
        <f>SUMIF('2012 President'!$A$2:$A$638,'Precinct Conversion'!$A256,'2012 President'!N$2:N$638)</f>
        <v>0.71835443037974689</v>
      </c>
      <c r="J256">
        <f>SUMIF('2012 President'!$A$2:$A$638,'Precinct Conversion'!$A256,'2012 President'!R$2:R$638)</f>
        <v>0.71835443037974689</v>
      </c>
      <c r="K256">
        <f>SUMIF('2012 House'!$A$2:$A$638,'Precinct Conversion'!$A256,'2012 House'!J$2:J$638)</f>
        <v>0.17777777777777778</v>
      </c>
      <c r="L256">
        <f>SUMIF('2012 House'!$A$2:$A$638,'Precinct Conversion'!$A256,'2012 House'!K$2:K$638)</f>
        <v>0.7857142857142857</v>
      </c>
      <c r="M256">
        <f>SUMIF('2012 House'!$A$2:$A$638,'Precinct Conversion'!$A256,'2012 House'!L$2:L$638)</f>
        <v>0.7857142857142857</v>
      </c>
    </row>
    <row r="257" spans="1:13" x14ac:dyDescent="0.3">
      <c r="A257" t="s">
        <v>846</v>
      </c>
      <c r="B257" s="8" t="s">
        <v>824</v>
      </c>
      <c r="C257" s="8">
        <f>SUMIF('2012 President'!$A$2:$A$638,'Precinct Conversion'!$A257,'2012 President'!F$2:F$638)</f>
        <v>1730</v>
      </c>
      <c r="D257" s="8">
        <f>SUMIF('2012 President'!$A$2:$A$638,'Precinct Conversion'!$A257,'2012 President'!G$2:G$638)</f>
        <v>815</v>
      </c>
      <c r="E257" s="8">
        <f>SUMIF('2012 President'!$A$2:$A$638,'Precinct Conversion'!$A257,'2012 President'!I$2:I$638)</f>
        <v>250</v>
      </c>
      <c r="F257" s="8">
        <f>SUMIF('2012 President'!$A$2:$A$638,'Precinct Conversion'!$A257,'2012 President'!J$2:J$638)</f>
        <v>542</v>
      </c>
      <c r="G257" s="8">
        <f t="shared" si="3"/>
        <v>0.47109826589595377</v>
      </c>
      <c r="H257">
        <f>SUMIF('2012 President'!$A$2:$A$638,'Precinct Conversion'!$A257,'2012 President'!M$2:M$638)</f>
        <v>0.30674846625766872</v>
      </c>
      <c r="I257">
        <f>SUMIF('2012 President'!$A$2:$A$638,'Precinct Conversion'!$A257,'2012 President'!N$2:N$638)</f>
        <v>0.66503067484662581</v>
      </c>
      <c r="J257">
        <f>SUMIF('2012 President'!$A$2:$A$638,'Precinct Conversion'!$A257,'2012 President'!R$2:R$638)</f>
        <v>0.66503067484662581</v>
      </c>
      <c r="K257">
        <f>SUMIF('2012 House'!$A$2:$A$638,'Precinct Conversion'!$A257,'2012 House'!J$2:J$638)</f>
        <v>0.21975308641975308</v>
      </c>
      <c r="L257">
        <f>SUMIF('2012 House'!$A$2:$A$638,'Precinct Conversion'!$A257,'2012 House'!K$2:K$638)</f>
        <v>0.72839506172839508</v>
      </c>
      <c r="M257">
        <f>SUMIF('2012 House'!$A$2:$A$638,'Precinct Conversion'!$A257,'2012 House'!L$2:L$638)</f>
        <v>0.72839506172839508</v>
      </c>
    </row>
    <row r="258" spans="1:13" x14ac:dyDescent="0.3">
      <c r="A258" t="s">
        <v>694</v>
      </c>
      <c r="B258" s="8" t="s">
        <v>677</v>
      </c>
      <c r="C258" s="8">
        <f>SUMIF('2012 President'!$A$2:$A$638,'Precinct Conversion'!$A258,'2012 President'!F$2:F$638)</f>
        <v>1664</v>
      </c>
      <c r="D258" s="8">
        <f>SUMIF('2012 President'!$A$2:$A$638,'Precinct Conversion'!$A258,'2012 President'!G$2:G$638)</f>
        <v>690</v>
      </c>
      <c r="E258" s="8">
        <f>SUMIF('2012 President'!$A$2:$A$638,'Precinct Conversion'!$A258,'2012 President'!I$2:I$638)</f>
        <v>263</v>
      </c>
      <c r="F258" s="8">
        <f>SUMIF('2012 President'!$A$2:$A$638,'Precinct Conversion'!$A258,'2012 President'!J$2:J$638)</f>
        <v>395</v>
      </c>
      <c r="G258" s="8">
        <f t="shared" si="3"/>
        <v>0.41466346153846156</v>
      </c>
      <c r="H258">
        <f>SUMIF('2012 President'!$A$2:$A$638,'Precinct Conversion'!$A258,'2012 President'!M$2:M$638)</f>
        <v>0.38115942028985506</v>
      </c>
      <c r="I258">
        <f>SUMIF('2012 President'!$A$2:$A$638,'Precinct Conversion'!$A258,'2012 President'!N$2:N$638)</f>
        <v>0.57246376811594202</v>
      </c>
      <c r="J258">
        <f>SUMIF('2012 President'!$A$2:$A$638,'Precinct Conversion'!$A258,'2012 President'!R$2:R$638)</f>
        <v>0.57246376811594202</v>
      </c>
      <c r="K258">
        <f>SUMIF('2012 House'!$A$2:$A$638,'Precinct Conversion'!$A258,'2012 House'!J$2:J$638)</f>
        <v>0.26138032305433184</v>
      </c>
      <c r="L258">
        <f>SUMIF('2012 House'!$A$2:$A$638,'Precinct Conversion'!$A258,'2012 House'!K$2:K$638)</f>
        <v>0.66519823788546251</v>
      </c>
      <c r="M258">
        <f>SUMIF('2012 House'!$A$2:$A$638,'Precinct Conversion'!$A258,'2012 House'!L$2:L$638)</f>
        <v>0.66519823788546251</v>
      </c>
    </row>
    <row r="259" spans="1:13" x14ac:dyDescent="0.3">
      <c r="A259" t="s">
        <v>564</v>
      </c>
      <c r="B259" s="8" t="s">
        <v>552</v>
      </c>
      <c r="C259" s="8">
        <f>SUMIF('2012 President'!$A$2:$A$638,'Precinct Conversion'!$A259,'2012 President'!F$2:F$638)</f>
        <v>753</v>
      </c>
      <c r="D259" s="8">
        <f>SUMIF('2012 President'!$A$2:$A$638,'Precinct Conversion'!$A259,'2012 President'!G$2:G$638)</f>
        <v>222</v>
      </c>
      <c r="E259" s="8">
        <f>SUMIF('2012 President'!$A$2:$A$638,'Precinct Conversion'!$A259,'2012 President'!I$2:I$638)</f>
        <v>117</v>
      </c>
      <c r="F259" s="8">
        <f>SUMIF('2012 President'!$A$2:$A$638,'Precinct Conversion'!$A259,'2012 President'!J$2:J$638)</f>
        <v>93</v>
      </c>
      <c r="G259" s="8">
        <f t="shared" ref="G259:G322" si="4">D259/C259</f>
        <v>0.29482071713147412</v>
      </c>
      <c r="H259">
        <f>SUMIF('2012 President'!$A$2:$A$638,'Precinct Conversion'!$A259,'2012 President'!M$2:M$638)</f>
        <v>0.52702702702702697</v>
      </c>
      <c r="I259">
        <f>SUMIF('2012 President'!$A$2:$A$638,'Precinct Conversion'!$A259,'2012 President'!N$2:N$638)</f>
        <v>0.41891891891891891</v>
      </c>
      <c r="J259">
        <f>SUMIF('2012 President'!$A$2:$A$638,'Precinct Conversion'!$A259,'2012 President'!R$2:R$638)</f>
        <v>2.5270270270270272</v>
      </c>
      <c r="K259">
        <f>SUMIF('2012 House'!$A$2:$A$638,'Precinct Conversion'!$A259,'2012 House'!J$2:J$638)</f>
        <v>0.45909090909090911</v>
      </c>
      <c r="L259">
        <f>SUMIF('2012 House'!$A$2:$A$638,'Precinct Conversion'!$A259,'2012 House'!K$2:K$638)</f>
        <v>0.50909090909090904</v>
      </c>
      <c r="M259">
        <f>SUMIF('2012 House'!$A$2:$A$638,'Precinct Conversion'!$A259,'2012 House'!L$2:L$638)</f>
        <v>0.50909090909090904</v>
      </c>
    </row>
    <row r="260" spans="1:13" x14ac:dyDescent="0.3">
      <c r="A260" t="s">
        <v>565</v>
      </c>
      <c r="B260" s="8" t="s">
        <v>539</v>
      </c>
      <c r="C260" s="8">
        <f>SUMIF('2012 President'!$A$2:$A$638,'Precinct Conversion'!$A260,'2012 President'!F$2:F$638)</f>
        <v>1096</v>
      </c>
      <c r="D260" s="8">
        <f>SUMIF('2012 President'!$A$2:$A$638,'Precinct Conversion'!$A260,'2012 President'!G$2:G$638)</f>
        <v>403</v>
      </c>
      <c r="E260" s="8">
        <f>SUMIF('2012 President'!$A$2:$A$638,'Precinct Conversion'!$A260,'2012 President'!I$2:I$638)</f>
        <v>195</v>
      </c>
      <c r="F260" s="8">
        <f>SUMIF('2012 President'!$A$2:$A$638,'Precinct Conversion'!$A260,'2012 President'!J$2:J$638)</f>
        <v>198</v>
      </c>
      <c r="G260" s="8">
        <f t="shared" si="4"/>
        <v>0.36770072992700731</v>
      </c>
      <c r="H260">
        <f>SUMIF('2012 President'!$A$2:$A$638,'Precinct Conversion'!$A260,'2012 President'!M$2:M$638)</f>
        <v>0.4838709677419355</v>
      </c>
      <c r="I260">
        <f>SUMIF('2012 President'!$A$2:$A$638,'Precinct Conversion'!$A260,'2012 President'!N$2:N$638)</f>
        <v>0.49131513647642677</v>
      </c>
      <c r="J260">
        <f>SUMIF('2012 President'!$A$2:$A$638,'Precinct Conversion'!$A260,'2012 President'!R$2:R$638)</f>
        <v>0.49131513647642677</v>
      </c>
      <c r="K260">
        <f>SUMIF('2012 House'!$A$2:$A$638,'Precinct Conversion'!$A260,'2012 House'!J$2:J$638)</f>
        <v>0.35025380710659898</v>
      </c>
      <c r="L260">
        <f>SUMIF('2012 House'!$A$2:$A$638,'Precinct Conversion'!$A260,'2012 House'!K$2:K$638)</f>
        <v>0.59644670050761417</v>
      </c>
      <c r="M260">
        <f>SUMIF('2012 House'!$A$2:$A$638,'Precinct Conversion'!$A260,'2012 House'!L$2:L$638)</f>
        <v>0.59644670050761417</v>
      </c>
    </row>
    <row r="261" spans="1:13" x14ac:dyDescent="0.3">
      <c r="A261" t="s">
        <v>665</v>
      </c>
      <c r="B261" s="8" t="s">
        <v>651</v>
      </c>
      <c r="C261" s="8">
        <f>SUMIF('2012 President'!$A$2:$A$638,'Precinct Conversion'!$A261,'2012 President'!F$2:F$638)</f>
        <v>2168</v>
      </c>
      <c r="D261" s="8">
        <f>SUMIF('2012 President'!$A$2:$A$638,'Precinct Conversion'!$A261,'2012 President'!G$2:G$638)</f>
        <v>919</v>
      </c>
      <c r="E261" s="8">
        <f>SUMIF('2012 President'!$A$2:$A$638,'Precinct Conversion'!$A261,'2012 President'!I$2:I$638)</f>
        <v>332</v>
      </c>
      <c r="F261" s="8">
        <f>SUMIF('2012 President'!$A$2:$A$638,'Precinct Conversion'!$A261,'2012 President'!J$2:J$638)</f>
        <v>551</v>
      </c>
      <c r="G261" s="8">
        <f t="shared" si="4"/>
        <v>0.4238929889298893</v>
      </c>
      <c r="H261">
        <f>SUMIF('2012 President'!$A$2:$A$638,'Precinct Conversion'!$A261,'2012 President'!M$2:M$638)</f>
        <v>0.36126224156692055</v>
      </c>
      <c r="I261">
        <f>SUMIF('2012 President'!$A$2:$A$638,'Precinct Conversion'!$A261,'2012 President'!N$2:N$638)</f>
        <v>0.5995647442872688</v>
      </c>
      <c r="J261">
        <f>SUMIF('2012 President'!$A$2:$A$638,'Precinct Conversion'!$A261,'2012 President'!R$2:R$638)</f>
        <v>0.5995647442872688</v>
      </c>
      <c r="K261">
        <f>SUMIF('2012 House'!$A$2:$A$638,'Precinct Conversion'!$A261,'2012 House'!J$2:J$638)</f>
        <v>0.24476295479603086</v>
      </c>
      <c r="L261">
        <f>SUMIF('2012 House'!$A$2:$A$638,'Precinct Conversion'!$A261,'2012 House'!K$2:K$638)</f>
        <v>0.69459757442116865</v>
      </c>
      <c r="M261">
        <f>SUMIF('2012 House'!$A$2:$A$638,'Precinct Conversion'!$A261,'2012 House'!L$2:L$638)</f>
        <v>0.69459757442116865</v>
      </c>
    </row>
    <row r="262" spans="1:13" x14ac:dyDescent="0.3">
      <c r="A262" t="s">
        <v>771</v>
      </c>
      <c r="B262" s="8" t="s">
        <v>752</v>
      </c>
      <c r="C262" s="8">
        <f>SUMIF('2012 President'!$A$2:$A$638,'Precinct Conversion'!$A262,'2012 President'!F$2:F$638)</f>
        <v>1810</v>
      </c>
      <c r="D262" s="8">
        <f>SUMIF('2012 President'!$A$2:$A$638,'Precinct Conversion'!$A262,'2012 President'!G$2:G$638)</f>
        <v>725</v>
      </c>
      <c r="E262" s="8">
        <f>SUMIF('2012 President'!$A$2:$A$638,'Precinct Conversion'!$A262,'2012 President'!I$2:I$638)</f>
        <v>295</v>
      </c>
      <c r="F262" s="8">
        <f>SUMIF('2012 President'!$A$2:$A$638,'Precinct Conversion'!$A262,'2012 President'!J$2:J$638)</f>
        <v>395</v>
      </c>
      <c r="G262" s="8">
        <f t="shared" si="4"/>
        <v>0.40055248618784528</v>
      </c>
      <c r="H262">
        <f>SUMIF('2012 President'!$A$2:$A$638,'Precinct Conversion'!$A262,'2012 President'!M$2:M$638)</f>
        <v>0.40689655172413791</v>
      </c>
      <c r="I262">
        <f>SUMIF('2012 President'!$A$2:$A$638,'Precinct Conversion'!$A262,'2012 President'!N$2:N$638)</f>
        <v>0.54482758620689653</v>
      </c>
      <c r="J262">
        <f>SUMIF('2012 President'!$A$2:$A$638,'Precinct Conversion'!$A262,'2012 President'!R$2:R$638)</f>
        <v>0.54482758620689653</v>
      </c>
      <c r="K262">
        <f>SUMIF('2012 House'!$A$2:$A$638,'Precinct Conversion'!$A262,'2012 House'!J$2:J$638)</f>
        <v>0.28671328671328672</v>
      </c>
      <c r="L262">
        <f>SUMIF('2012 House'!$A$2:$A$638,'Precinct Conversion'!$A262,'2012 House'!K$2:K$638)</f>
        <v>0.65034965034965031</v>
      </c>
      <c r="M262">
        <f>SUMIF('2012 House'!$A$2:$A$638,'Precinct Conversion'!$A262,'2012 House'!L$2:L$638)</f>
        <v>0.65034965034965031</v>
      </c>
    </row>
    <row r="263" spans="1:13" x14ac:dyDescent="0.3">
      <c r="A263" t="s">
        <v>716</v>
      </c>
      <c r="B263" s="8" t="s">
        <v>700</v>
      </c>
      <c r="C263" s="8">
        <f>SUMIF('2012 President'!$A$2:$A$638,'Precinct Conversion'!$A263,'2012 President'!F$2:F$638)</f>
        <v>1240</v>
      </c>
      <c r="D263" s="8">
        <f>SUMIF('2012 President'!$A$2:$A$638,'Precinct Conversion'!$A263,'2012 President'!G$2:G$638)</f>
        <v>307</v>
      </c>
      <c r="E263" s="8">
        <f>SUMIF('2012 President'!$A$2:$A$638,'Precinct Conversion'!$A263,'2012 President'!I$2:I$638)</f>
        <v>128</v>
      </c>
      <c r="F263" s="8">
        <f>SUMIF('2012 President'!$A$2:$A$638,'Precinct Conversion'!$A263,'2012 President'!J$2:J$638)</f>
        <v>166</v>
      </c>
      <c r="G263" s="8">
        <f t="shared" si="4"/>
        <v>0.24758064516129033</v>
      </c>
      <c r="H263">
        <f>SUMIF('2012 President'!$A$2:$A$638,'Precinct Conversion'!$A263,'2012 President'!M$2:M$638)</f>
        <v>0.41693811074918569</v>
      </c>
      <c r="I263">
        <f>SUMIF('2012 President'!$A$2:$A$638,'Precinct Conversion'!$A263,'2012 President'!N$2:N$638)</f>
        <v>0.54071661237785018</v>
      </c>
      <c r="J263">
        <f>SUMIF('2012 President'!$A$2:$A$638,'Precinct Conversion'!$A263,'2012 President'!R$2:R$638)</f>
        <v>0.54071661237785018</v>
      </c>
      <c r="K263">
        <f>SUMIF('2012 House'!$A$2:$A$638,'Precinct Conversion'!$A263,'2012 House'!J$2:J$638)</f>
        <v>0.264026402640264</v>
      </c>
      <c r="L263">
        <f>SUMIF('2012 House'!$A$2:$A$638,'Precinct Conversion'!$A263,'2012 House'!K$2:K$638)</f>
        <v>0.61716171617161719</v>
      </c>
      <c r="M263">
        <f>SUMIF('2012 House'!$A$2:$A$638,'Precinct Conversion'!$A263,'2012 House'!L$2:L$638)</f>
        <v>0.61716171617161719</v>
      </c>
    </row>
    <row r="264" spans="1:13" x14ac:dyDescent="0.3">
      <c r="A264" t="s">
        <v>717</v>
      </c>
      <c r="B264" s="8" t="s">
        <v>711</v>
      </c>
      <c r="C264" s="8">
        <f>SUMIF('2012 President'!$A$2:$A$638,'Precinct Conversion'!$A264,'2012 President'!F$2:F$638)</f>
        <v>1803</v>
      </c>
      <c r="D264" s="8">
        <f>SUMIF('2012 President'!$A$2:$A$638,'Precinct Conversion'!$A264,'2012 President'!G$2:G$638)</f>
        <v>724</v>
      </c>
      <c r="E264" s="8">
        <f>SUMIF('2012 President'!$A$2:$A$638,'Precinct Conversion'!$A264,'2012 President'!I$2:I$638)</f>
        <v>297</v>
      </c>
      <c r="F264" s="8">
        <f>SUMIF('2012 President'!$A$2:$A$638,'Precinct Conversion'!$A264,'2012 President'!J$2:J$638)</f>
        <v>393</v>
      </c>
      <c r="G264" s="8">
        <f t="shared" si="4"/>
        <v>0.40155296727676093</v>
      </c>
      <c r="H264">
        <f>SUMIF('2012 President'!$A$2:$A$638,'Precinct Conversion'!$A264,'2012 President'!M$2:M$638)</f>
        <v>0.4102209944751381</v>
      </c>
      <c r="I264">
        <f>SUMIF('2012 President'!$A$2:$A$638,'Precinct Conversion'!$A264,'2012 President'!N$2:N$638)</f>
        <v>0.54281767955801108</v>
      </c>
      <c r="J264">
        <f>SUMIF('2012 President'!$A$2:$A$638,'Precinct Conversion'!$A264,'2012 President'!R$2:R$638)</f>
        <v>0.54281767955801108</v>
      </c>
      <c r="K264">
        <f>SUMIF('2012 House'!$A$2:$A$638,'Precinct Conversion'!$A264,'2012 House'!J$2:J$638)</f>
        <v>0.27170868347338933</v>
      </c>
      <c r="L264">
        <f>SUMIF('2012 House'!$A$2:$A$638,'Precinct Conversion'!$A264,'2012 House'!K$2:K$638)</f>
        <v>0.65826330532212884</v>
      </c>
      <c r="M264">
        <f>SUMIF('2012 House'!$A$2:$A$638,'Precinct Conversion'!$A264,'2012 House'!L$2:L$638)</f>
        <v>0.65826330532212884</v>
      </c>
    </row>
    <row r="265" spans="1:13" x14ac:dyDescent="0.3">
      <c r="A265" t="s">
        <v>719</v>
      </c>
      <c r="B265" s="8" t="s">
        <v>704</v>
      </c>
      <c r="C265" s="8">
        <f>SUMIF('2012 President'!$A$2:$A$638,'Precinct Conversion'!$A265,'2012 President'!F$2:F$638)</f>
        <v>1393</v>
      </c>
      <c r="D265" s="8">
        <f>SUMIF('2012 President'!$A$2:$A$638,'Precinct Conversion'!$A265,'2012 President'!G$2:G$638)</f>
        <v>494</v>
      </c>
      <c r="E265" s="8">
        <f>SUMIF('2012 President'!$A$2:$A$638,'Precinct Conversion'!$A265,'2012 President'!I$2:I$638)</f>
        <v>236</v>
      </c>
      <c r="F265" s="8">
        <f>SUMIF('2012 President'!$A$2:$A$638,'Precinct Conversion'!$A265,'2012 President'!J$2:J$638)</f>
        <v>240</v>
      </c>
      <c r="G265" s="8">
        <f t="shared" si="4"/>
        <v>0.35463029432878679</v>
      </c>
      <c r="H265">
        <f>SUMIF('2012 President'!$A$2:$A$638,'Precinct Conversion'!$A265,'2012 President'!M$2:M$638)</f>
        <v>0.47773279352226722</v>
      </c>
      <c r="I265">
        <f>SUMIF('2012 President'!$A$2:$A$638,'Precinct Conversion'!$A265,'2012 President'!N$2:N$638)</f>
        <v>0.48582995951417002</v>
      </c>
      <c r="J265">
        <f>SUMIF('2012 President'!$A$2:$A$638,'Precinct Conversion'!$A265,'2012 President'!R$2:R$638)</f>
        <v>0.48582995951417002</v>
      </c>
      <c r="K265">
        <f>SUMIF('2012 House'!$A$2:$A$638,'Precinct Conversion'!$A265,'2012 House'!J$2:J$638)</f>
        <v>0.35582822085889571</v>
      </c>
      <c r="L265">
        <f>SUMIF('2012 House'!$A$2:$A$638,'Precinct Conversion'!$A265,'2012 House'!K$2:K$638)</f>
        <v>0.59509202453987731</v>
      </c>
      <c r="M265">
        <f>SUMIF('2012 House'!$A$2:$A$638,'Precinct Conversion'!$A265,'2012 House'!L$2:L$638)</f>
        <v>0.59509202453987731</v>
      </c>
    </row>
    <row r="266" spans="1:13" x14ac:dyDescent="0.3">
      <c r="A266" t="s">
        <v>720</v>
      </c>
      <c r="B266" s="8" t="s">
        <v>705</v>
      </c>
      <c r="C266" s="8">
        <f>SUMIF('2012 President'!$A$2:$A$638,'Precinct Conversion'!$A266,'2012 President'!F$2:F$638)</f>
        <v>1735</v>
      </c>
      <c r="D266" s="8">
        <f>SUMIF('2012 President'!$A$2:$A$638,'Precinct Conversion'!$A266,'2012 President'!G$2:G$638)</f>
        <v>784</v>
      </c>
      <c r="E266" s="8">
        <f>SUMIF('2012 President'!$A$2:$A$638,'Precinct Conversion'!$A266,'2012 President'!I$2:I$638)</f>
        <v>327</v>
      </c>
      <c r="F266" s="8">
        <f>SUMIF('2012 President'!$A$2:$A$638,'Precinct Conversion'!$A266,'2012 President'!J$2:J$638)</f>
        <v>430</v>
      </c>
      <c r="G266" s="8">
        <f t="shared" si="4"/>
        <v>0.45187319884726224</v>
      </c>
      <c r="H266">
        <f>SUMIF('2012 President'!$A$2:$A$638,'Precinct Conversion'!$A266,'2012 President'!M$2:M$638)</f>
        <v>0.41709183673469385</v>
      </c>
      <c r="I266">
        <f>SUMIF('2012 President'!$A$2:$A$638,'Precinct Conversion'!$A266,'2012 President'!N$2:N$638)</f>
        <v>0.54846938775510201</v>
      </c>
      <c r="J266">
        <f>SUMIF('2012 President'!$A$2:$A$638,'Precinct Conversion'!$A266,'2012 President'!R$2:R$638)</f>
        <v>0.54846938775510201</v>
      </c>
      <c r="K266">
        <f>SUMIF('2012 House'!$A$2:$A$638,'Precinct Conversion'!$A266,'2012 House'!J$2:J$638)</f>
        <v>0.28626444159178432</v>
      </c>
      <c r="L266">
        <f>SUMIF('2012 House'!$A$2:$A$638,'Precinct Conversion'!$A266,'2012 House'!K$2:K$638)</f>
        <v>0.64056482670089854</v>
      </c>
      <c r="M266">
        <f>SUMIF('2012 House'!$A$2:$A$638,'Precinct Conversion'!$A266,'2012 House'!L$2:L$638)</f>
        <v>0.64056482670089854</v>
      </c>
    </row>
    <row r="267" spans="1:13" x14ac:dyDescent="0.3">
      <c r="A267" t="s">
        <v>721</v>
      </c>
      <c r="B267" s="8" t="s">
        <v>706</v>
      </c>
      <c r="C267" s="8">
        <f>SUMIF('2012 President'!$A$2:$A$638,'Precinct Conversion'!$A267,'2012 President'!F$2:F$638)</f>
        <v>1462</v>
      </c>
      <c r="D267" s="8">
        <f>SUMIF('2012 President'!$A$2:$A$638,'Precinct Conversion'!$A267,'2012 President'!G$2:G$638)</f>
        <v>553</v>
      </c>
      <c r="E267" s="8">
        <f>SUMIF('2012 President'!$A$2:$A$638,'Precinct Conversion'!$A267,'2012 President'!I$2:I$638)</f>
        <v>237</v>
      </c>
      <c r="F267" s="8">
        <f>SUMIF('2012 President'!$A$2:$A$638,'Precinct Conversion'!$A267,'2012 President'!J$2:J$638)</f>
        <v>299</v>
      </c>
      <c r="G267" s="8">
        <f t="shared" si="4"/>
        <v>0.37824897400820795</v>
      </c>
      <c r="H267">
        <f>SUMIF('2012 President'!$A$2:$A$638,'Precinct Conversion'!$A267,'2012 President'!M$2:M$638)</f>
        <v>0.42857142857142855</v>
      </c>
      <c r="I267">
        <f>SUMIF('2012 President'!$A$2:$A$638,'Precinct Conversion'!$A267,'2012 President'!N$2:N$638)</f>
        <v>0.54068716094032554</v>
      </c>
      <c r="J267">
        <f>SUMIF('2012 President'!$A$2:$A$638,'Precinct Conversion'!$A267,'2012 President'!R$2:R$638)</f>
        <v>0.54068716094032554</v>
      </c>
      <c r="K267">
        <f>SUMIF('2012 House'!$A$2:$A$638,'Precinct Conversion'!$A267,'2012 House'!J$2:J$638)</f>
        <v>0.28440366972477066</v>
      </c>
      <c r="L267">
        <f>SUMIF('2012 House'!$A$2:$A$638,'Precinct Conversion'!$A267,'2012 House'!K$2:K$638)</f>
        <v>0.65871559633027521</v>
      </c>
      <c r="M267">
        <f>SUMIF('2012 House'!$A$2:$A$638,'Precinct Conversion'!$A267,'2012 House'!L$2:L$638)</f>
        <v>0.65871559633027521</v>
      </c>
    </row>
    <row r="268" spans="1:13" x14ac:dyDescent="0.3">
      <c r="A268" t="s">
        <v>693</v>
      </c>
      <c r="B268" s="8" t="s">
        <v>676</v>
      </c>
      <c r="C268" s="8">
        <f>SUMIF('2012 President'!$A$2:$A$638,'Precinct Conversion'!$A268,'2012 President'!F$2:F$638)</f>
        <v>1872</v>
      </c>
      <c r="D268" s="8">
        <f>SUMIF('2012 President'!$A$2:$A$638,'Precinct Conversion'!$A268,'2012 President'!G$2:G$638)</f>
        <v>793</v>
      </c>
      <c r="E268" s="8">
        <f>SUMIF('2012 President'!$A$2:$A$638,'Precinct Conversion'!$A268,'2012 President'!I$2:I$638)</f>
        <v>296</v>
      </c>
      <c r="F268" s="8">
        <f>SUMIF('2012 President'!$A$2:$A$638,'Precinct Conversion'!$A268,'2012 President'!J$2:J$638)</f>
        <v>478</v>
      </c>
      <c r="G268" s="8">
        <f t="shared" si="4"/>
        <v>0.4236111111111111</v>
      </c>
      <c r="H268">
        <f>SUMIF('2012 President'!$A$2:$A$638,'Precinct Conversion'!$A268,'2012 President'!M$2:M$638)</f>
        <v>0.37326607818411095</v>
      </c>
      <c r="I268">
        <f>SUMIF('2012 President'!$A$2:$A$638,'Precinct Conversion'!$A268,'2012 President'!N$2:N$638)</f>
        <v>0.60277427490542246</v>
      </c>
      <c r="J268">
        <f>SUMIF('2012 President'!$A$2:$A$638,'Precinct Conversion'!$A268,'2012 President'!R$2:R$638)</f>
        <v>0.60277427490542246</v>
      </c>
      <c r="K268">
        <f>SUMIF('2012 House'!$A$2:$A$638,'Precinct Conversion'!$A268,'2012 House'!J$2:J$638)</f>
        <v>0.24230769230769231</v>
      </c>
      <c r="L268">
        <f>SUMIF('2012 House'!$A$2:$A$638,'Precinct Conversion'!$A268,'2012 House'!K$2:K$638)</f>
        <v>0.69871794871794868</v>
      </c>
      <c r="M268">
        <f>SUMIF('2012 House'!$A$2:$A$638,'Precinct Conversion'!$A268,'2012 House'!L$2:L$638)</f>
        <v>0.69871794871794868</v>
      </c>
    </row>
    <row r="269" spans="1:13" x14ac:dyDescent="0.3">
      <c r="A269" t="s">
        <v>557</v>
      </c>
      <c r="B269" s="8" t="s">
        <v>1630</v>
      </c>
      <c r="C269" s="8">
        <f>SUMIF('2012 President'!$A$2:$A$638,'Precinct Conversion'!$A269,'2012 President'!F$2:F$638)</f>
        <v>931</v>
      </c>
      <c r="D269" s="8">
        <f>SUMIF('2012 President'!$A$2:$A$638,'Precinct Conversion'!$A269,'2012 President'!G$2:G$638)</f>
        <v>414</v>
      </c>
      <c r="E269" s="8">
        <f>SUMIF('2012 President'!$A$2:$A$638,'Precinct Conversion'!$A269,'2012 President'!I$2:I$638)</f>
        <v>222</v>
      </c>
      <c r="F269" s="8">
        <f>SUMIF('2012 President'!$A$2:$A$638,'Precinct Conversion'!$A269,'2012 President'!J$2:J$638)</f>
        <v>183</v>
      </c>
      <c r="G269" s="8">
        <f t="shared" si="4"/>
        <v>0.44468313641245971</v>
      </c>
      <c r="H269">
        <f>SUMIF('2012 President'!$A$2:$A$638,'Precinct Conversion'!$A269,'2012 President'!M$2:M$638)</f>
        <v>0.53623188405797106</v>
      </c>
      <c r="I269">
        <f>SUMIF('2012 President'!$A$2:$A$638,'Precinct Conversion'!$A269,'2012 President'!N$2:N$638)</f>
        <v>0.4420289855072464</v>
      </c>
      <c r="J269">
        <f>SUMIF('2012 President'!$A$2:$A$638,'Precinct Conversion'!$A269,'2012 President'!R$2:R$638)</f>
        <v>2.5362318840579712</v>
      </c>
      <c r="K269">
        <f>SUMIF('2012 House'!$A$2:$A$638,'Precinct Conversion'!$A269,'2012 House'!J$2:J$638)</f>
        <v>0.38750000000000001</v>
      </c>
      <c r="L269">
        <f>SUMIF('2012 House'!$A$2:$A$638,'Precinct Conversion'!$A269,'2012 House'!K$2:K$638)</f>
        <v>0.55249999999999999</v>
      </c>
      <c r="M269">
        <f>SUMIF('2012 House'!$A$2:$A$638,'Precinct Conversion'!$A269,'2012 House'!L$2:L$638)</f>
        <v>0.55249999999999999</v>
      </c>
    </row>
    <row r="270" spans="1:13" x14ac:dyDescent="0.3">
      <c r="A270" t="s">
        <v>559</v>
      </c>
      <c r="B270" s="8" t="s">
        <v>1631</v>
      </c>
      <c r="C270" s="8">
        <f>SUMIF('2012 President'!$A$2:$A$638,'Precinct Conversion'!$A270,'2012 President'!F$2:F$638)</f>
        <v>1249</v>
      </c>
      <c r="D270" s="8">
        <f>SUMIF('2012 President'!$A$2:$A$638,'Precinct Conversion'!$A270,'2012 President'!G$2:G$638)</f>
        <v>471</v>
      </c>
      <c r="E270" s="8">
        <f>SUMIF('2012 President'!$A$2:$A$638,'Precinct Conversion'!$A270,'2012 President'!I$2:I$638)</f>
        <v>244</v>
      </c>
      <c r="F270" s="8">
        <f>SUMIF('2012 President'!$A$2:$A$638,'Precinct Conversion'!$A270,'2012 President'!J$2:J$638)</f>
        <v>198</v>
      </c>
      <c r="G270" s="8">
        <f t="shared" si="4"/>
        <v>0.37710168134507605</v>
      </c>
      <c r="H270">
        <f>SUMIF('2012 President'!$A$2:$A$638,'Precinct Conversion'!$A270,'2012 President'!M$2:M$638)</f>
        <v>0.51804670912951167</v>
      </c>
      <c r="I270">
        <f>SUMIF('2012 President'!$A$2:$A$638,'Precinct Conversion'!$A270,'2012 President'!N$2:N$638)</f>
        <v>0.42038216560509556</v>
      </c>
      <c r="J270">
        <f>SUMIF('2012 President'!$A$2:$A$638,'Precinct Conversion'!$A270,'2012 President'!R$2:R$638)</f>
        <v>2.5180467091295116</v>
      </c>
      <c r="K270">
        <f>SUMIF('2012 House'!$A$2:$A$638,'Precinct Conversion'!$A270,'2012 House'!J$2:J$638)</f>
        <v>0.36739130434782608</v>
      </c>
      <c r="L270">
        <f>SUMIF('2012 House'!$A$2:$A$638,'Precinct Conversion'!$A270,'2012 House'!K$2:K$638)</f>
        <v>0.54130434782608694</v>
      </c>
      <c r="M270">
        <f>SUMIF('2012 House'!$A$2:$A$638,'Precinct Conversion'!$A270,'2012 House'!L$2:L$638)</f>
        <v>0.54130434782608694</v>
      </c>
    </row>
    <row r="271" spans="1:13" x14ac:dyDescent="0.3">
      <c r="A271" t="s">
        <v>558</v>
      </c>
      <c r="B271" s="8" t="s">
        <v>531</v>
      </c>
      <c r="C271" s="8">
        <f>SUMIF('2012 President'!$A$2:$A$638,'Precinct Conversion'!$A271,'2012 President'!F$2:F$638)</f>
        <v>916</v>
      </c>
      <c r="D271" s="8">
        <f>SUMIF('2012 President'!$A$2:$A$638,'Precinct Conversion'!$A271,'2012 President'!G$2:G$638)</f>
        <v>333</v>
      </c>
      <c r="E271" s="8">
        <f>SUMIF('2012 President'!$A$2:$A$638,'Precinct Conversion'!$A271,'2012 President'!I$2:I$638)</f>
        <v>170</v>
      </c>
      <c r="F271" s="8">
        <f>SUMIF('2012 President'!$A$2:$A$638,'Precinct Conversion'!$A271,'2012 President'!J$2:J$638)</f>
        <v>149</v>
      </c>
      <c r="G271" s="8">
        <f t="shared" si="4"/>
        <v>0.36353711790393012</v>
      </c>
      <c r="H271">
        <f>SUMIF('2012 President'!$A$2:$A$638,'Precinct Conversion'!$A271,'2012 President'!M$2:M$638)</f>
        <v>0.51051051051051055</v>
      </c>
      <c r="I271">
        <f>SUMIF('2012 President'!$A$2:$A$638,'Precinct Conversion'!$A271,'2012 President'!N$2:N$638)</f>
        <v>0.44744744744744747</v>
      </c>
      <c r="J271">
        <f>SUMIF('2012 President'!$A$2:$A$638,'Precinct Conversion'!$A271,'2012 President'!R$2:R$638)</f>
        <v>2.5105105105105103</v>
      </c>
      <c r="K271">
        <f>SUMIF('2012 House'!$A$2:$A$638,'Precinct Conversion'!$A271,'2012 House'!J$2:J$638)</f>
        <v>0.3981762917933131</v>
      </c>
      <c r="L271">
        <f>SUMIF('2012 House'!$A$2:$A$638,'Precinct Conversion'!$A271,'2012 House'!K$2:K$638)</f>
        <v>0.52279635258358659</v>
      </c>
      <c r="M271">
        <f>SUMIF('2012 House'!$A$2:$A$638,'Precinct Conversion'!$A271,'2012 House'!L$2:L$638)</f>
        <v>0.52279635258358659</v>
      </c>
    </row>
    <row r="272" spans="1:13" x14ac:dyDescent="0.3">
      <c r="A272" t="s">
        <v>643</v>
      </c>
      <c r="B272" s="8" t="s">
        <v>625</v>
      </c>
      <c r="C272" s="8">
        <f>SUMIF('2012 President'!$A$2:$A$638,'Precinct Conversion'!$A272,'2012 President'!F$2:F$638)</f>
        <v>1548</v>
      </c>
      <c r="D272" s="8">
        <f>SUMIF('2012 President'!$A$2:$A$638,'Precinct Conversion'!$A272,'2012 President'!G$2:G$638)</f>
        <v>687</v>
      </c>
      <c r="E272" s="8">
        <f>SUMIF('2012 President'!$A$2:$A$638,'Precinct Conversion'!$A272,'2012 President'!I$2:I$638)</f>
        <v>288</v>
      </c>
      <c r="F272" s="8">
        <f>SUMIF('2012 President'!$A$2:$A$638,'Precinct Conversion'!$A272,'2012 President'!J$2:J$638)</f>
        <v>367</v>
      </c>
      <c r="G272" s="8">
        <f t="shared" si="4"/>
        <v>0.44379844961240311</v>
      </c>
      <c r="H272">
        <f>SUMIF('2012 President'!$A$2:$A$638,'Precinct Conversion'!$A272,'2012 President'!M$2:M$638)</f>
        <v>0.41921397379912662</v>
      </c>
      <c r="I272">
        <f>SUMIF('2012 President'!$A$2:$A$638,'Precinct Conversion'!$A272,'2012 President'!N$2:N$638)</f>
        <v>0.53420669577874813</v>
      </c>
      <c r="J272">
        <f>SUMIF('2012 President'!$A$2:$A$638,'Precinct Conversion'!$A272,'2012 President'!R$2:R$638)</f>
        <v>0.53420669577874813</v>
      </c>
      <c r="K272">
        <f>SUMIF('2012 House'!$A$2:$A$638,'Precinct Conversion'!$A272,'2012 House'!J$2:J$638)</f>
        <v>0.29662261380323052</v>
      </c>
      <c r="L272">
        <f>SUMIF('2012 House'!$A$2:$A$638,'Precinct Conversion'!$A272,'2012 House'!K$2:K$638)</f>
        <v>0.64023494860499264</v>
      </c>
      <c r="M272">
        <f>SUMIF('2012 House'!$A$2:$A$638,'Precinct Conversion'!$A272,'2012 House'!L$2:L$638)</f>
        <v>0.64023494860499264</v>
      </c>
    </row>
    <row r="273" spans="1:13" x14ac:dyDescent="0.3">
      <c r="A273" t="s">
        <v>714</v>
      </c>
      <c r="B273" s="8" t="s">
        <v>710</v>
      </c>
      <c r="C273" s="8">
        <f>SUMIF('2012 President'!$A$2:$A$638,'Precinct Conversion'!$A273,'2012 President'!F$2:F$638)</f>
        <v>946</v>
      </c>
      <c r="D273" s="8">
        <f>SUMIF('2012 President'!$A$2:$A$638,'Precinct Conversion'!$A273,'2012 President'!G$2:G$638)</f>
        <v>405</v>
      </c>
      <c r="E273" s="8">
        <f>SUMIF('2012 President'!$A$2:$A$638,'Precinct Conversion'!$A273,'2012 President'!I$2:I$638)</f>
        <v>184</v>
      </c>
      <c r="F273" s="8">
        <f>SUMIF('2012 President'!$A$2:$A$638,'Precinct Conversion'!$A273,'2012 President'!J$2:J$638)</f>
        <v>201</v>
      </c>
      <c r="G273" s="8">
        <f t="shared" si="4"/>
        <v>0.42811839323467232</v>
      </c>
      <c r="H273">
        <f>SUMIF('2012 President'!$A$2:$A$638,'Precinct Conversion'!$A273,'2012 President'!M$2:M$638)</f>
        <v>0.454320987654321</v>
      </c>
      <c r="I273">
        <f>SUMIF('2012 President'!$A$2:$A$638,'Precinct Conversion'!$A273,'2012 President'!N$2:N$638)</f>
        <v>0.49629629629629629</v>
      </c>
      <c r="J273">
        <f>SUMIF('2012 President'!$A$2:$A$638,'Precinct Conversion'!$A273,'2012 President'!R$2:R$638)</f>
        <v>0.49629629629629629</v>
      </c>
      <c r="K273">
        <f>SUMIF('2012 House'!$A$2:$A$638,'Precinct Conversion'!$A273,'2012 House'!J$2:J$638)</f>
        <v>0.27611940298507465</v>
      </c>
      <c r="L273">
        <f>SUMIF('2012 House'!$A$2:$A$638,'Precinct Conversion'!$A273,'2012 House'!K$2:K$638)</f>
        <v>0.62189054726368154</v>
      </c>
      <c r="M273">
        <f>SUMIF('2012 House'!$A$2:$A$638,'Precinct Conversion'!$A273,'2012 House'!L$2:L$638)</f>
        <v>0.62189054726368154</v>
      </c>
    </row>
    <row r="274" spans="1:13" x14ac:dyDescent="0.3">
      <c r="A274" t="s">
        <v>715</v>
      </c>
      <c r="B274" s="8" t="s">
        <v>699</v>
      </c>
      <c r="C274" s="8">
        <f>SUMIF('2012 President'!$A$2:$A$638,'Precinct Conversion'!$A274,'2012 President'!F$2:F$638)</f>
        <v>1682</v>
      </c>
      <c r="D274" s="8">
        <f>SUMIF('2012 President'!$A$2:$A$638,'Precinct Conversion'!$A274,'2012 President'!G$2:G$638)</f>
        <v>656</v>
      </c>
      <c r="E274" s="8">
        <f>SUMIF('2012 President'!$A$2:$A$638,'Precinct Conversion'!$A274,'2012 President'!I$2:I$638)</f>
        <v>308</v>
      </c>
      <c r="F274" s="8">
        <f>SUMIF('2012 President'!$A$2:$A$638,'Precinct Conversion'!$A274,'2012 President'!J$2:J$638)</f>
        <v>326</v>
      </c>
      <c r="G274" s="8">
        <f t="shared" si="4"/>
        <v>0.39001189060642094</v>
      </c>
      <c r="H274">
        <f>SUMIF('2012 President'!$A$2:$A$638,'Precinct Conversion'!$A274,'2012 President'!M$2:M$638)</f>
        <v>0.46951219512195119</v>
      </c>
      <c r="I274">
        <f>SUMIF('2012 President'!$A$2:$A$638,'Precinct Conversion'!$A274,'2012 President'!N$2:N$638)</f>
        <v>0.49695121951219512</v>
      </c>
      <c r="J274">
        <f>SUMIF('2012 President'!$A$2:$A$638,'Precinct Conversion'!$A274,'2012 President'!R$2:R$638)</f>
        <v>0.49695121951219512</v>
      </c>
      <c r="K274">
        <f>SUMIF('2012 House'!$A$2:$A$638,'Precinct Conversion'!$A274,'2012 House'!J$2:J$638)</f>
        <v>0.34210526315789475</v>
      </c>
      <c r="L274">
        <f>SUMIF('2012 House'!$A$2:$A$638,'Precinct Conversion'!$A274,'2012 House'!K$2:K$638)</f>
        <v>0.58978328173374617</v>
      </c>
      <c r="M274">
        <f>SUMIF('2012 House'!$A$2:$A$638,'Precinct Conversion'!$A274,'2012 House'!L$2:L$638)</f>
        <v>0.58978328173374617</v>
      </c>
    </row>
    <row r="275" spans="1:13" x14ac:dyDescent="0.3">
      <c r="A275" t="s">
        <v>647</v>
      </c>
      <c r="B275" s="8" t="s">
        <v>629</v>
      </c>
      <c r="C275" s="8">
        <f>SUMIF('2012 President'!$A$2:$A$638,'Precinct Conversion'!$A275,'2012 President'!F$2:F$638)</f>
        <v>1202</v>
      </c>
      <c r="D275" s="8">
        <f>SUMIF('2012 President'!$A$2:$A$638,'Precinct Conversion'!$A275,'2012 President'!G$2:G$638)</f>
        <v>454</v>
      </c>
      <c r="E275" s="8">
        <f>SUMIF('2012 President'!$A$2:$A$638,'Precinct Conversion'!$A275,'2012 President'!I$2:I$638)</f>
        <v>252</v>
      </c>
      <c r="F275" s="8">
        <f>SUMIF('2012 President'!$A$2:$A$638,'Precinct Conversion'!$A275,'2012 President'!J$2:J$638)</f>
        <v>186</v>
      </c>
      <c r="G275" s="8">
        <f t="shared" si="4"/>
        <v>0.37770382695507487</v>
      </c>
      <c r="H275">
        <f>SUMIF('2012 President'!$A$2:$A$638,'Precinct Conversion'!$A275,'2012 President'!M$2:M$638)</f>
        <v>0.55506607929515417</v>
      </c>
      <c r="I275">
        <f>SUMIF('2012 President'!$A$2:$A$638,'Precinct Conversion'!$A275,'2012 President'!N$2:N$638)</f>
        <v>0.40969162995594716</v>
      </c>
      <c r="J275">
        <f>SUMIF('2012 President'!$A$2:$A$638,'Precinct Conversion'!$A275,'2012 President'!R$2:R$638)</f>
        <v>2.5550660792951541</v>
      </c>
      <c r="K275">
        <f>SUMIF('2012 House'!$A$2:$A$638,'Precinct Conversion'!$A275,'2012 House'!J$2:J$638)</f>
        <v>0.40492170022371365</v>
      </c>
      <c r="L275">
        <f>SUMIF('2012 House'!$A$2:$A$638,'Precinct Conversion'!$A275,'2012 House'!K$2:K$638)</f>
        <v>0.5436241610738255</v>
      </c>
      <c r="M275">
        <f>SUMIF('2012 House'!$A$2:$A$638,'Precinct Conversion'!$A275,'2012 House'!L$2:L$638)</f>
        <v>0.5436241610738255</v>
      </c>
    </row>
    <row r="276" spans="1:13" x14ac:dyDescent="0.3">
      <c r="A276" t="s">
        <v>718</v>
      </c>
      <c r="B276" s="8" t="s">
        <v>703</v>
      </c>
      <c r="C276" s="8">
        <f>SUMIF('2012 President'!$A$2:$A$638,'Precinct Conversion'!$A276,'2012 President'!F$2:F$638)</f>
        <v>1384</v>
      </c>
      <c r="D276" s="8">
        <f>SUMIF('2012 President'!$A$2:$A$638,'Precinct Conversion'!$A276,'2012 President'!G$2:G$638)</f>
        <v>645</v>
      </c>
      <c r="E276" s="8">
        <f>SUMIF('2012 President'!$A$2:$A$638,'Precinct Conversion'!$A276,'2012 President'!I$2:I$638)</f>
        <v>271</v>
      </c>
      <c r="F276" s="8">
        <f>SUMIF('2012 President'!$A$2:$A$638,'Precinct Conversion'!$A276,'2012 President'!J$2:J$638)</f>
        <v>350</v>
      </c>
      <c r="G276" s="8">
        <f t="shared" si="4"/>
        <v>0.46604046242774566</v>
      </c>
      <c r="H276">
        <f>SUMIF('2012 President'!$A$2:$A$638,'Precinct Conversion'!$A276,'2012 President'!M$2:M$638)</f>
        <v>0.4201550387596899</v>
      </c>
      <c r="I276">
        <f>SUMIF('2012 President'!$A$2:$A$638,'Precinct Conversion'!$A276,'2012 President'!N$2:N$638)</f>
        <v>0.54263565891472865</v>
      </c>
      <c r="J276">
        <f>SUMIF('2012 President'!$A$2:$A$638,'Precinct Conversion'!$A276,'2012 President'!R$2:R$638)</f>
        <v>0.54263565891472865</v>
      </c>
      <c r="K276">
        <f>SUMIF('2012 House'!$A$2:$A$638,'Precinct Conversion'!$A276,'2012 House'!J$2:J$638)</f>
        <v>0.26415094339622641</v>
      </c>
      <c r="L276">
        <f>SUMIF('2012 House'!$A$2:$A$638,'Precinct Conversion'!$A276,'2012 House'!K$2:K$638)</f>
        <v>0.69025157232704404</v>
      </c>
      <c r="M276">
        <f>SUMIF('2012 House'!$A$2:$A$638,'Precinct Conversion'!$A276,'2012 House'!L$2:L$638)</f>
        <v>0.69025157232704404</v>
      </c>
    </row>
    <row r="277" spans="1:13" x14ac:dyDescent="0.3">
      <c r="A277" t="s">
        <v>619</v>
      </c>
      <c r="B277" s="8" t="s">
        <v>601</v>
      </c>
      <c r="C277" s="8">
        <f>SUMIF('2012 President'!$A$2:$A$638,'Precinct Conversion'!$A277,'2012 President'!F$2:F$638)</f>
        <v>785</v>
      </c>
      <c r="D277" s="8">
        <f>SUMIF('2012 President'!$A$2:$A$638,'Precinct Conversion'!$A277,'2012 President'!G$2:G$638)</f>
        <v>352</v>
      </c>
      <c r="E277" s="8">
        <f>SUMIF('2012 President'!$A$2:$A$638,'Precinct Conversion'!$A277,'2012 President'!I$2:I$638)</f>
        <v>236</v>
      </c>
      <c r="F277" s="8">
        <f>SUMIF('2012 President'!$A$2:$A$638,'Precinct Conversion'!$A277,'2012 President'!J$2:J$638)</f>
        <v>101</v>
      </c>
      <c r="G277" s="8">
        <f t="shared" si="4"/>
        <v>0.44840764331210192</v>
      </c>
      <c r="H277">
        <f>SUMIF('2012 President'!$A$2:$A$638,'Precinct Conversion'!$A277,'2012 President'!M$2:M$638)</f>
        <v>0.67045454545454541</v>
      </c>
      <c r="I277">
        <f>SUMIF('2012 President'!$A$2:$A$638,'Precinct Conversion'!$A277,'2012 President'!N$2:N$638)</f>
        <v>0.28693181818181818</v>
      </c>
      <c r="J277">
        <f>SUMIF('2012 President'!$A$2:$A$638,'Precinct Conversion'!$A277,'2012 President'!R$2:R$638)</f>
        <v>2.6704545454545454</v>
      </c>
      <c r="K277">
        <f>SUMIF('2012 House'!$A$2:$A$638,'Precinct Conversion'!$A277,'2012 House'!J$2:J$638)</f>
        <v>0.53602305475504319</v>
      </c>
      <c r="L277">
        <f>SUMIF('2012 House'!$A$2:$A$638,'Precinct Conversion'!$A277,'2012 House'!K$2:K$638)</f>
        <v>0.36023054755043227</v>
      </c>
      <c r="M277">
        <f>SUMIF('2012 House'!$A$2:$A$638,'Precinct Conversion'!$A277,'2012 House'!L$2:L$638)</f>
        <v>2.5360230547550433</v>
      </c>
    </row>
    <row r="278" spans="1:13" x14ac:dyDescent="0.3">
      <c r="A278" t="s">
        <v>562</v>
      </c>
      <c r="B278" s="8" t="s">
        <v>535</v>
      </c>
      <c r="C278" s="8">
        <f>SUMIF('2012 President'!$A$2:$A$638,'Precinct Conversion'!$A278,'2012 President'!F$2:F$638)</f>
        <v>1907</v>
      </c>
      <c r="D278" s="8">
        <f>SUMIF('2012 President'!$A$2:$A$638,'Precinct Conversion'!$A278,'2012 President'!G$2:G$638)</f>
        <v>723</v>
      </c>
      <c r="E278" s="8">
        <f>SUMIF('2012 President'!$A$2:$A$638,'Precinct Conversion'!$A278,'2012 President'!I$2:I$638)</f>
        <v>448</v>
      </c>
      <c r="F278" s="8">
        <f>SUMIF('2012 President'!$A$2:$A$638,'Precinct Conversion'!$A278,'2012 President'!J$2:J$638)</f>
        <v>244</v>
      </c>
      <c r="G278" s="8">
        <f t="shared" si="4"/>
        <v>0.37912952281069745</v>
      </c>
      <c r="H278">
        <f>SUMIF('2012 President'!$A$2:$A$638,'Precinct Conversion'!$A278,'2012 President'!M$2:M$638)</f>
        <v>0.61964038727524207</v>
      </c>
      <c r="I278">
        <f>SUMIF('2012 President'!$A$2:$A$638,'Precinct Conversion'!$A278,'2012 President'!N$2:N$638)</f>
        <v>0.33748271092669435</v>
      </c>
      <c r="J278">
        <f>SUMIF('2012 President'!$A$2:$A$638,'Precinct Conversion'!$A278,'2012 President'!R$2:R$638)</f>
        <v>2.6196403872752421</v>
      </c>
      <c r="K278">
        <f>SUMIF('2012 House'!$A$2:$A$638,'Precinct Conversion'!$A278,'2012 House'!J$2:J$638)</f>
        <v>0.50070721357850068</v>
      </c>
      <c r="L278">
        <f>SUMIF('2012 House'!$A$2:$A$638,'Precinct Conversion'!$A278,'2012 House'!K$2:K$638)</f>
        <v>0.42715700141442714</v>
      </c>
      <c r="M278">
        <f>SUMIF('2012 House'!$A$2:$A$638,'Precinct Conversion'!$A278,'2012 House'!L$2:L$638)</f>
        <v>2.5007072135785009</v>
      </c>
    </row>
    <row r="279" spans="1:13" x14ac:dyDescent="0.3">
      <c r="A279" t="s">
        <v>561</v>
      </c>
      <c r="B279" s="8" t="s">
        <v>534</v>
      </c>
      <c r="C279" s="8">
        <f>SUMIF('2012 President'!$A$2:$A$638,'Precinct Conversion'!$A279,'2012 President'!F$2:F$638)</f>
        <v>1625</v>
      </c>
      <c r="D279" s="8">
        <f>SUMIF('2012 President'!$A$2:$A$638,'Precinct Conversion'!$A279,'2012 President'!G$2:G$638)</f>
        <v>431</v>
      </c>
      <c r="E279" s="8">
        <f>SUMIF('2012 President'!$A$2:$A$638,'Precinct Conversion'!$A279,'2012 President'!I$2:I$638)</f>
        <v>246</v>
      </c>
      <c r="F279" s="8">
        <f>SUMIF('2012 President'!$A$2:$A$638,'Precinct Conversion'!$A279,'2012 President'!J$2:J$638)</f>
        <v>159</v>
      </c>
      <c r="G279" s="8">
        <f t="shared" si="4"/>
        <v>0.26523076923076921</v>
      </c>
      <c r="H279">
        <f>SUMIF('2012 President'!$A$2:$A$638,'Precinct Conversion'!$A279,'2012 President'!M$2:M$638)</f>
        <v>0.57076566125290018</v>
      </c>
      <c r="I279">
        <f>SUMIF('2012 President'!$A$2:$A$638,'Precinct Conversion'!$A279,'2012 President'!N$2:N$638)</f>
        <v>0.36890951276102091</v>
      </c>
      <c r="J279">
        <f>SUMIF('2012 President'!$A$2:$A$638,'Precinct Conversion'!$A279,'2012 President'!R$2:R$638)</f>
        <v>2.5707656612529002</v>
      </c>
      <c r="K279">
        <f>SUMIF('2012 House'!$A$2:$A$638,'Precinct Conversion'!$A279,'2012 House'!J$2:J$638)</f>
        <v>0.43091334894613581</v>
      </c>
      <c r="L279">
        <f>SUMIF('2012 House'!$A$2:$A$638,'Precinct Conversion'!$A279,'2012 House'!K$2:K$638)</f>
        <v>0.50117096018735363</v>
      </c>
      <c r="M279">
        <f>SUMIF('2012 House'!$A$2:$A$638,'Precinct Conversion'!$A279,'2012 House'!L$2:L$638)</f>
        <v>0.50117096018735363</v>
      </c>
    </row>
    <row r="280" spans="1:13" x14ac:dyDescent="0.3">
      <c r="A280" t="s">
        <v>563</v>
      </c>
      <c r="B280" s="8" t="s">
        <v>536</v>
      </c>
      <c r="C280" s="8">
        <f>SUMIF('2012 President'!$A$2:$A$638,'Precinct Conversion'!$A280,'2012 President'!F$2:F$638)</f>
        <v>1196</v>
      </c>
      <c r="D280" s="8">
        <f>SUMIF('2012 President'!$A$2:$A$638,'Precinct Conversion'!$A280,'2012 President'!G$2:G$638)</f>
        <v>311</v>
      </c>
      <c r="E280" s="8">
        <f>SUMIF('2012 President'!$A$2:$A$638,'Precinct Conversion'!$A280,'2012 President'!I$2:I$638)</f>
        <v>178</v>
      </c>
      <c r="F280" s="8">
        <f>SUMIF('2012 President'!$A$2:$A$638,'Precinct Conversion'!$A280,'2012 President'!J$2:J$638)</f>
        <v>118</v>
      </c>
      <c r="G280" s="8">
        <f t="shared" si="4"/>
        <v>0.26003344481605351</v>
      </c>
      <c r="H280">
        <f>SUMIF('2012 President'!$A$2:$A$638,'Precinct Conversion'!$A280,'2012 President'!M$2:M$638)</f>
        <v>0.57234726688102899</v>
      </c>
      <c r="I280">
        <f>SUMIF('2012 President'!$A$2:$A$638,'Precinct Conversion'!$A280,'2012 President'!N$2:N$638)</f>
        <v>0.37942122186495175</v>
      </c>
      <c r="J280">
        <f>SUMIF('2012 President'!$A$2:$A$638,'Precinct Conversion'!$A280,'2012 President'!R$2:R$638)</f>
        <v>2.572347266881029</v>
      </c>
      <c r="K280">
        <f>SUMIF('2012 House'!$A$2:$A$638,'Precinct Conversion'!$A280,'2012 House'!J$2:J$638)</f>
        <v>0.4</v>
      </c>
      <c r="L280">
        <f>SUMIF('2012 House'!$A$2:$A$638,'Precinct Conversion'!$A280,'2012 House'!K$2:K$638)</f>
        <v>0.50163934426229506</v>
      </c>
      <c r="M280">
        <f>SUMIF('2012 House'!$A$2:$A$638,'Precinct Conversion'!$A280,'2012 House'!L$2:L$638)</f>
        <v>0.50163934426229506</v>
      </c>
    </row>
    <row r="281" spans="1:13" x14ac:dyDescent="0.3">
      <c r="A281" t="s">
        <v>560</v>
      </c>
      <c r="B281" s="8" t="s">
        <v>551</v>
      </c>
      <c r="C281" s="8">
        <f>SUMIF('2012 President'!$A$2:$A$638,'Precinct Conversion'!$A281,'2012 President'!F$2:F$638)</f>
        <v>1368</v>
      </c>
      <c r="D281" s="8">
        <f>SUMIF('2012 President'!$A$2:$A$638,'Precinct Conversion'!$A281,'2012 President'!G$2:G$638)</f>
        <v>453</v>
      </c>
      <c r="E281" s="8">
        <f>SUMIF('2012 President'!$A$2:$A$638,'Precinct Conversion'!$A281,'2012 President'!I$2:I$638)</f>
        <v>225</v>
      </c>
      <c r="F281" s="8">
        <f>SUMIF('2012 President'!$A$2:$A$638,'Precinct Conversion'!$A281,'2012 President'!J$2:J$638)</f>
        <v>205</v>
      </c>
      <c r="G281" s="8">
        <f t="shared" si="4"/>
        <v>0.33114035087719296</v>
      </c>
      <c r="H281">
        <f>SUMIF('2012 President'!$A$2:$A$638,'Precinct Conversion'!$A281,'2012 President'!M$2:M$638)</f>
        <v>0.49668874172185429</v>
      </c>
      <c r="I281">
        <f>SUMIF('2012 President'!$A$2:$A$638,'Precinct Conversion'!$A281,'2012 President'!N$2:N$638)</f>
        <v>0.45253863134657835</v>
      </c>
      <c r="J281">
        <f>SUMIF('2012 President'!$A$2:$A$638,'Precinct Conversion'!$A281,'2012 President'!R$2:R$638)</f>
        <v>2.4966887417218544</v>
      </c>
      <c r="K281">
        <f>SUMIF('2012 House'!$A$2:$A$638,'Precinct Conversion'!$A281,'2012 House'!J$2:J$638)</f>
        <v>0.31363636363636366</v>
      </c>
      <c r="L281">
        <f>SUMIF('2012 House'!$A$2:$A$638,'Precinct Conversion'!$A281,'2012 House'!K$2:K$638)</f>
        <v>0.61818181818181817</v>
      </c>
      <c r="M281">
        <f>SUMIF('2012 House'!$A$2:$A$638,'Precinct Conversion'!$A281,'2012 House'!L$2:L$638)</f>
        <v>0.61818181818181817</v>
      </c>
    </row>
    <row r="282" spans="1:13" x14ac:dyDescent="0.3">
      <c r="A282" t="s">
        <v>744</v>
      </c>
      <c r="B282" s="8" t="s">
        <v>729</v>
      </c>
      <c r="C282" s="8">
        <f>SUMIF('2012 President'!$A$2:$A$638,'Precinct Conversion'!$A282,'2012 President'!F$2:F$638)</f>
        <v>1854</v>
      </c>
      <c r="D282" s="8">
        <f>SUMIF('2012 President'!$A$2:$A$638,'Precinct Conversion'!$A282,'2012 President'!G$2:G$638)</f>
        <v>665</v>
      </c>
      <c r="E282" s="8">
        <f>SUMIF('2012 President'!$A$2:$A$638,'Precinct Conversion'!$A282,'2012 President'!I$2:I$638)</f>
        <v>297</v>
      </c>
      <c r="F282" s="8">
        <f>SUMIF('2012 President'!$A$2:$A$638,'Precinct Conversion'!$A282,'2012 President'!J$2:J$638)</f>
        <v>341</v>
      </c>
      <c r="G282" s="8">
        <f t="shared" si="4"/>
        <v>0.35868392664509169</v>
      </c>
      <c r="H282">
        <f>SUMIF('2012 President'!$A$2:$A$638,'Precinct Conversion'!$A282,'2012 President'!M$2:M$638)</f>
        <v>0.44661654135338347</v>
      </c>
      <c r="I282">
        <f>SUMIF('2012 President'!$A$2:$A$638,'Precinct Conversion'!$A282,'2012 President'!N$2:N$638)</f>
        <v>0.51278195488721801</v>
      </c>
      <c r="J282">
        <f>SUMIF('2012 President'!$A$2:$A$638,'Precinct Conversion'!$A282,'2012 President'!R$2:R$638)</f>
        <v>0.51278195488721801</v>
      </c>
      <c r="K282">
        <f>SUMIF('2012 House'!$A$2:$A$638,'Precinct Conversion'!$A282,'2012 House'!J$2:J$638)</f>
        <v>0.254601226993865</v>
      </c>
      <c r="L282">
        <f>SUMIF('2012 House'!$A$2:$A$638,'Precinct Conversion'!$A282,'2012 House'!K$2:K$638)</f>
        <v>0.66871165644171782</v>
      </c>
      <c r="M282">
        <f>SUMIF('2012 House'!$A$2:$A$638,'Precinct Conversion'!$A282,'2012 House'!L$2:L$638)</f>
        <v>0.66871165644171782</v>
      </c>
    </row>
    <row r="283" spans="1:13" x14ac:dyDescent="0.3">
      <c r="A283" t="s">
        <v>772</v>
      </c>
      <c r="B283" s="8" t="s">
        <v>753</v>
      </c>
      <c r="C283" s="8">
        <f>SUMIF('2012 President'!$A$2:$A$638,'Precinct Conversion'!$A283,'2012 President'!F$2:F$638)</f>
        <v>1426</v>
      </c>
      <c r="D283" s="8">
        <f>SUMIF('2012 President'!$A$2:$A$638,'Precinct Conversion'!$A283,'2012 President'!G$2:G$638)</f>
        <v>584</v>
      </c>
      <c r="E283" s="8">
        <f>SUMIF('2012 President'!$A$2:$A$638,'Precinct Conversion'!$A283,'2012 President'!I$2:I$638)</f>
        <v>244</v>
      </c>
      <c r="F283" s="8">
        <f>SUMIF('2012 President'!$A$2:$A$638,'Precinct Conversion'!$A283,'2012 President'!J$2:J$638)</f>
        <v>323</v>
      </c>
      <c r="G283" s="8">
        <f t="shared" si="4"/>
        <v>0.40953716690042075</v>
      </c>
      <c r="H283">
        <f>SUMIF('2012 President'!$A$2:$A$638,'Precinct Conversion'!$A283,'2012 President'!M$2:M$638)</f>
        <v>0.4178082191780822</v>
      </c>
      <c r="I283">
        <f>SUMIF('2012 President'!$A$2:$A$638,'Precinct Conversion'!$A283,'2012 President'!N$2:N$638)</f>
        <v>0.55308219178082196</v>
      </c>
      <c r="J283">
        <f>SUMIF('2012 President'!$A$2:$A$638,'Precinct Conversion'!$A283,'2012 President'!R$2:R$638)</f>
        <v>0.55308219178082196</v>
      </c>
      <c r="K283">
        <f>SUMIF('2012 House'!$A$2:$A$638,'Precinct Conversion'!$A283,'2012 House'!J$2:J$638)</f>
        <v>0.29739130434782607</v>
      </c>
      <c r="L283">
        <f>SUMIF('2012 House'!$A$2:$A$638,'Precinct Conversion'!$A283,'2012 House'!K$2:K$638)</f>
        <v>0.66956521739130437</v>
      </c>
      <c r="M283">
        <f>SUMIF('2012 House'!$A$2:$A$638,'Precinct Conversion'!$A283,'2012 House'!L$2:L$638)</f>
        <v>0.66956521739130437</v>
      </c>
    </row>
    <row r="284" spans="1:13" x14ac:dyDescent="0.3">
      <c r="A284" t="s">
        <v>691</v>
      </c>
      <c r="B284" s="8" t="s">
        <v>674</v>
      </c>
      <c r="C284" s="8">
        <f>SUMIF('2012 President'!$A$2:$A$638,'Precinct Conversion'!$A284,'2012 President'!F$2:F$638)</f>
        <v>1590</v>
      </c>
      <c r="D284" s="8">
        <f>SUMIF('2012 President'!$A$2:$A$638,'Precinct Conversion'!$A284,'2012 President'!G$2:G$638)</f>
        <v>654</v>
      </c>
      <c r="E284" s="8">
        <f>SUMIF('2012 President'!$A$2:$A$638,'Precinct Conversion'!$A284,'2012 President'!I$2:I$638)</f>
        <v>245</v>
      </c>
      <c r="F284" s="8">
        <f>SUMIF('2012 President'!$A$2:$A$638,'Precinct Conversion'!$A284,'2012 President'!J$2:J$638)</f>
        <v>386</v>
      </c>
      <c r="G284" s="8">
        <f t="shared" si="4"/>
        <v>0.41132075471698115</v>
      </c>
      <c r="H284">
        <f>SUMIF('2012 President'!$A$2:$A$638,'Precinct Conversion'!$A284,'2012 President'!M$2:M$638)</f>
        <v>0.37461773700305812</v>
      </c>
      <c r="I284">
        <f>SUMIF('2012 President'!$A$2:$A$638,'Precinct Conversion'!$A284,'2012 President'!N$2:N$638)</f>
        <v>0.59021406727828751</v>
      </c>
      <c r="J284">
        <f>SUMIF('2012 President'!$A$2:$A$638,'Precinct Conversion'!$A284,'2012 President'!R$2:R$638)</f>
        <v>0.59021406727828751</v>
      </c>
      <c r="K284">
        <f>SUMIF('2012 House'!$A$2:$A$638,'Precinct Conversion'!$A284,'2012 House'!J$2:J$638)</f>
        <v>0.26594090202177295</v>
      </c>
      <c r="L284">
        <f>SUMIF('2012 House'!$A$2:$A$638,'Precinct Conversion'!$A284,'2012 House'!K$2:K$638)</f>
        <v>0.67340590979782267</v>
      </c>
      <c r="M284">
        <f>SUMIF('2012 House'!$A$2:$A$638,'Precinct Conversion'!$A284,'2012 House'!L$2:L$638)</f>
        <v>0.67340590979782267</v>
      </c>
    </row>
    <row r="285" spans="1:13" x14ac:dyDescent="0.3">
      <c r="A285" t="s">
        <v>690</v>
      </c>
      <c r="B285" s="8" t="s">
        <v>673</v>
      </c>
      <c r="C285" s="8">
        <f>SUMIF('2012 President'!$A$2:$A$638,'Precinct Conversion'!$A285,'2012 President'!F$2:F$638)</f>
        <v>1786</v>
      </c>
      <c r="D285" s="8">
        <f>SUMIF('2012 President'!$A$2:$A$638,'Precinct Conversion'!$A285,'2012 President'!G$2:G$638)</f>
        <v>860</v>
      </c>
      <c r="E285" s="8">
        <f>SUMIF('2012 President'!$A$2:$A$638,'Precinct Conversion'!$A285,'2012 President'!I$2:I$638)</f>
        <v>319</v>
      </c>
      <c r="F285" s="8">
        <f>SUMIF('2012 President'!$A$2:$A$638,'Precinct Conversion'!$A285,'2012 President'!J$2:J$638)</f>
        <v>501</v>
      </c>
      <c r="G285" s="8">
        <f t="shared" si="4"/>
        <v>0.48152295632698766</v>
      </c>
      <c r="H285">
        <f>SUMIF('2012 President'!$A$2:$A$638,'Precinct Conversion'!$A285,'2012 President'!M$2:M$638)</f>
        <v>0.37093023255813956</v>
      </c>
      <c r="I285">
        <f>SUMIF('2012 President'!$A$2:$A$638,'Precinct Conversion'!$A285,'2012 President'!N$2:N$638)</f>
        <v>0.58255813953488367</v>
      </c>
      <c r="J285">
        <f>SUMIF('2012 President'!$A$2:$A$638,'Precinct Conversion'!$A285,'2012 President'!R$2:R$638)</f>
        <v>0.58255813953488367</v>
      </c>
      <c r="K285">
        <f>SUMIF('2012 House'!$A$2:$A$638,'Precinct Conversion'!$A285,'2012 House'!J$2:J$638)</f>
        <v>0.24617196702002356</v>
      </c>
      <c r="L285">
        <f>SUMIF('2012 House'!$A$2:$A$638,'Precinct Conversion'!$A285,'2012 House'!K$2:K$638)</f>
        <v>0.69493521790341584</v>
      </c>
      <c r="M285">
        <f>SUMIF('2012 House'!$A$2:$A$638,'Precinct Conversion'!$A285,'2012 House'!L$2:L$638)</f>
        <v>0.69493521790341584</v>
      </c>
    </row>
    <row r="286" spans="1:13" x14ac:dyDescent="0.3">
      <c r="A286" t="s">
        <v>739</v>
      </c>
      <c r="B286" s="8" t="s">
        <v>724</v>
      </c>
      <c r="C286" s="8">
        <f>SUMIF('2012 President'!$A$2:$A$638,'Precinct Conversion'!$A286,'2012 President'!F$2:F$638)</f>
        <v>2240</v>
      </c>
      <c r="D286" s="8">
        <f>SUMIF('2012 President'!$A$2:$A$638,'Precinct Conversion'!$A286,'2012 President'!G$2:G$638)</f>
        <v>898</v>
      </c>
      <c r="E286" s="8">
        <f>SUMIF('2012 President'!$A$2:$A$638,'Precinct Conversion'!$A286,'2012 President'!I$2:I$638)</f>
        <v>387</v>
      </c>
      <c r="F286" s="8">
        <f>SUMIF('2012 President'!$A$2:$A$638,'Precinct Conversion'!$A286,'2012 President'!J$2:J$638)</f>
        <v>488</v>
      </c>
      <c r="G286" s="8">
        <f t="shared" si="4"/>
        <v>0.40089285714285716</v>
      </c>
      <c r="H286">
        <f>SUMIF('2012 President'!$A$2:$A$638,'Precinct Conversion'!$A286,'2012 President'!M$2:M$638)</f>
        <v>0.43095768374164811</v>
      </c>
      <c r="I286">
        <f>SUMIF('2012 President'!$A$2:$A$638,'Precinct Conversion'!$A286,'2012 President'!N$2:N$638)</f>
        <v>0.54342984409799555</v>
      </c>
      <c r="J286">
        <f>SUMIF('2012 President'!$A$2:$A$638,'Precinct Conversion'!$A286,'2012 President'!R$2:R$638)</f>
        <v>0.54342984409799555</v>
      </c>
      <c r="K286">
        <f>SUMIF('2012 House'!$A$2:$A$638,'Precinct Conversion'!$A286,'2012 House'!J$2:J$638)</f>
        <v>0.28490351872871739</v>
      </c>
      <c r="L286">
        <f>SUMIF('2012 House'!$A$2:$A$638,'Precinct Conversion'!$A286,'2012 House'!K$2:K$638)</f>
        <v>0.66401816118047674</v>
      </c>
      <c r="M286">
        <f>SUMIF('2012 House'!$A$2:$A$638,'Precinct Conversion'!$A286,'2012 House'!L$2:L$638)</f>
        <v>0.66401816118047674</v>
      </c>
    </row>
    <row r="287" spans="1:13" x14ac:dyDescent="0.3">
      <c r="A287" t="s">
        <v>742</v>
      </c>
      <c r="B287" s="8" t="s">
        <v>727</v>
      </c>
      <c r="C287" s="8">
        <f>SUMIF('2012 President'!$A$2:$A$638,'Precinct Conversion'!$A287,'2012 President'!F$2:F$638)</f>
        <v>2010</v>
      </c>
      <c r="D287" s="8">
        <f>SUMIF('2012 President'!$A$2:$A$638,'Precinct Conversion'!$A287,'2012 President'!G$2:G$638)</f>
        <v>962</v>
      </c>
      <c r="E287" s="8">
        <f>SUMIF('2012 President'!$A$2:$A$638,'Precinct Conversion'!$A287,'2012 President'!I$2:I$638)</f>
        <v>314</v>
      </c>
      <c r="F287" s="8">
        <f>SUMIF('2012 President'!$A$2:$A$638,'Precinct Conversion'!$A287,'2012 President'!J$2:J$638)</f>
        <v>620</v>
      </c>
      <c r="G287" s="8">
        <f t="shared" si="4"/>
        <v>0.47860696517412937</v>
      </c>
      <c r="H287">
        <f>SUMIF('2012 President'!$A$2:$A$638,'Precinct Conversion'!$A287,'2012 President'!M$2:M$638)</f>
        <v>0.32640332640332642</v>
      </c>
      <c r="I287">
        <f>SUMIF('2012 President'!$A$2:$A$638,'Precinct Conversion'!$A287,'2012 President'!N$2:N$638)</f>
        <v>0.64449064449064453</v>
      </c>
      <c r="J287">
        <f>SUMIF('2012 President'!$A$2:$A$638,'Precinct Conversion'!$A287,'2012 President'!R$2:R$638)</f>
        <v>0.64449064449064453</v>
      </c>
      <c r="K287">
        <f>SUMIF('2012 House'!$A$2:$A$638,'Precinct Conversion'!$A287,'2012 House'!J$2:J$638)</f>
        <v>0.23125659978880675</v>
      </c>
      <c r="L287">
        <f>SUMIF('2012 House'!$A$2:$A$638,'Precinct Conversion'!$A287,'2012 House'!K$2:K$638)</f>
        <v>0.72228088701161564</v>
      </c>
      <c r="M287">
        <f>SUMIF('2012 House'!$A$2:$A$638,'Precinct Conversion'!$A287,'2012 House'!L$2:L$638)</f>
        <v>0.72228088701161564</v>
      </c>
    </row>
    <row r="288" spans="1:13" x14ac:dyDescent="0.3">
      <c r="A288" t="s">
        <v>746</v>
      </c>
      <c r="B288" s="8" t="s">
        <v>735</v>
      </c>
      <c r="C288" s="8">
        <f>SUMIF('2012 President'!$A$2:$A$638,'Precinct Conversion'!$A288,'2012 President'!F$2:F$638)</f>
        <v>1119</v>
      </c>
      <c r="D288" s="8">
        <f>SUMIF('2012 President'!$A$2:$A$638,'Precinct Conversion'!$A288,'2012 President'!G$2:G$638)</f>
        <v>338</v>
      </c>
      <c r="E288" s="8">
        <f>SUMIF('2012 President'!$A$2:$A$638,'Precinct Conversion'!$A288,'2012 President'!I$2:I$638)</f>
        <v>143</v>
      </c>
      <c r="F288" s="8">
        <f>SUMIF('2012 President'!$A$2:$A$638,'Precinct Conversion'!$A288,'2012 President'!J$2:J$638)</f>
        <v>173</v>
      </c>
      <c r="G288" s="8">
        <f t="shared" si="4"/>
        <v>0.30205540661304736</v>
      </c>
      <c r="H288">
        <f>SUMIF('2012 President'!$A$2:$A$638,'Precinct Conversion'!$A288,'2012 President'!M$2:M$638)</f>
        <v>0.42307692307692307</v>
      </c>
      <c r="I288">
        <f>SUMIF('2012 President'!$A$2:$A$638,'Precinct Conversion'!$A288,'2012 President'!N$2:N$638)</f>
        <v>0.51183431952662717</v>
      </c>
      <c r="J288">
        <f>SUMIF('2012 President'!$A$2:$A$638,'Precinct Conversion'!$A288,'2012 President'!R$2:R$638)</f>
        <v>0.51183431952662717</v>
      </c>
      <c r="K288">
        <f>SUMIF('2012 House'!$A$2:$A$638,'Precinct Conversion'!$A288,'2012 House'!J$2:J$638)</f>
        <v>0.29216867469879521</v>
      </c>
      <c r="L288">
        <f>SUMIF('2012 House'!$A$2:$A$638,'Precinct Conversion'!$A288,'2012 House'!K$2:K$638)</f>
        <v>0.64457831325301207</v>
      </c>
      <c r="M288">
        <f>SUMIF('2012 House'!$A$2:$A$638,'Precinct Conversion'!$A288,'2012 House'!L$2:L$638)</f>
        <v>0.64457831325301207</v>
      </c>
    </row>
    <row r="289" spans="1:13" x14ac:dyDescent="0.3">
      <c r="A289" t="s">
        <v>844</v>
      </c>
      <c r="B289" s="8" t="s">
        <v>822</v>
      </c>
      <c r="C289" s="8">
        <f>SUMIF('2012 President'!$A$2:$A$638,'Precinct Conversion'!$A289,'2012 President'!F$2:F$638)</f>
        <v>1681</v>
      </c>
      <c r="D289" s="8">
        <f>SUMIF('2012 President'!$A$2:$A$638,'Precinct Conversion'!$A289,'2012 President'!G$2:G$638)</f>
        <v>882</v>
      </c>
      <c r="E289" s="8">
        <f>SUMIF('2012 President'!$A$2:$A$638,'Precinct Conversion'!$A289,'2012 President'!I$2:I$638)</f>
        <v>295</v>
      </c>
      <c r="F289" s="8">
        <f>SUMIF('2012 President'!$A$2:$A$638,'Precinct Conversion'!$A289,'2012 President'!J$2:J$638)</f>
        <v>567</v>
      </c>
      <c r="G289" s="8">
        <f t="shared" si="4"/>
        <v>0.52468768590124926</v>
      </c>
      <c r="H289">
        <f>SUMIF('2012 President'!$A$2:$A$638,'Precinct Conversion'!$A289,'2012 President'!M$2:M$638)</f>
        <v>0.3344671201814059</v>
      </c>
      <c r="I289">
        <f>SUMIF('2012 President'!$A$2:$A$638,'Precinct Conversion'!$A289,'2012 President'!N$2:N$638)</f>
        <v>0.6428571428571429</v>
      </c>
      <c r="J289">
        <f>SUMIF('2012 President'!$A$2:$A$638,'Precinct Conversion'!$A289,'2012 President'!R$2:R$638)</f>
        <v>0.6428571428571429</v>
      </c>
      <c r="K289">
        <f>SUMIF('2012 House'!$A$2:$A$638,'Precinct Conversion'!$A289,'2012 House'!J$2:J$638)</f>
        <v>0.23193473193473194</v>
      </c>
      <c r="L289">
        <f>SUMIF('2012 House'!$A$2:$A$638,'Precinct Conversion'!$A289,'2012 House'!K$2:K$638)</f>
        <v>0.70512820512820518</v>
      </c>
      <c r="M289">
        <f>SUMIF('2012 House'!$A$2:$A$638,'Precinct Conversion'!$A289,'2012 House'!L$2:L$638)</f>
        <v>0.70512820512820518</v>
      </c>
    </row>
    <row r="290" spans="1:13" x14ac:dyDescent="0.3">
      <c r="A290" t="s">
        <v>525</v>
      </c>
      <c r="B290" s="8" t="s">
        <v>512</v>
      </c>
      <c r="C290" s="8">
        <f>SUMIF('2012 President'!$A$2:$A$638,'Precinct Conversion'!$A290,'2012 President'!F$2:F$638)</f>
        <v>3253</v>
      </c>
      <c r="D290" s="8">
        <f>SUMIF('2012 President'!$A$2:$A$638,'Precinct Conversion'!$A290,'2012 President'!G$2:G$638)</f>
        <v>1239</v>
      </c>
      <c r="E290" s="8">
        <f>SUMIF('2012 President'!$A$2:$A$638,'Precinct Conversion'!$A290,'2012 President'!I$2:I$638)</f>
        <v>567</v>
      </c>
      <c r="F290" s="8">
        <f>SUMIF('2012 President'!$A$2:$A$638,'Precinct Conversion'!$A290,'2012 President'!J$2:J$638)</f>
        <v>616</v>
      </c>
      <c r="G290" s="8">
        <f t="shared" si="4"/>
        <v>0.3808791884414387</v>
      </c>
      <c r="H290">
        <f>SUMIF('2012 President'!$A$2:$A$638,'Precinct Conversion'!$A290,'2012 President'!M$2:M$638)</f>
        <v>0.4576271186440678</v>
      </c>
      <c r="I290">
        <f>SUMIF('2012 President'!$A$2:$A$638,'Precinct Conversion'!$A290,'2012 President'!N$2:N$638)</f>
        <v>0.49717514124293788</v>
      </c>
      <c r="J290">
        <f>SUMIF('2012 President'!$A$2:$A$638,'Precinct Conversion'!$A290,'2012 President'!R$2:R$638)</f>
        <v>0.49717514124293788</v>
      </c>
      <c r="K290">
        <f>SUMIF('2012 House'!$A$2:$A$638,'Precinct Conversion'!$A290,'2012 House'!J$2:J$638)</f>
        <v>0.34479934479934482</v>
      </c>
      <c r="L290">
        <f>SUMIF('2012 House'!$A$2:$A$638,'Precinct Conversion'!$A290,'2012 House'!K$2:K$638)</f>
        <v>0.5855855855855856</v>
      </c>
      <c r="M290">
        <f>SUMIF('2012 House'!$A$2:$A$638,'Precinct Conversion'!$A290,'2012 House'!L$2:L$638)</f>
        <v>0.5855855855855856</v>
      </c>
    </row>
    <row r="291" spans="1:13" x14ac:dyDescent="0.3">
      <c r="A291" t="s">
        <v>767</v>
      </c>
      <c r="B291" s="8" t="s">
        <v>748</v>
      </c>
      <c r="C291" s="8">
        <f>SUMIF('2012 President'!$A$2:$A$638,'Precinct Conversion'!$A291,'2012 President'!F$2:F$638)</f>
        <v>561</v>
      </c>
      <c r="D291" s="8">
        <f>SUMIF('2012 President'!$A$2:$A$638,'Precinct Conversion'!$A291,'2012 President'!G$2:G$638)</f>
        <v>210</v>
      </c>
      <c r="E291" s="8">
        <f>SUMIF('2012 President'!$A$2:$A$638,'Precinct Conversion'!$A291,'2012 President'!I$2:I$638)</f>
        <v>105</v>
      </c>
      <c r="F291" s="8">
        <f>SUMIF('2012 President'!$A$2:$A$638,'Precinct Conversion'!$A291,'2012 President'!J$2:J$638)</f>
        <v>95</v>
      </c>
      <c r="G291" s="8">
        <f t="shared" si="4"/>
        <v>0.37433155080213903</v>
      </c>
      <c r="H291">
        <f>SUMIF('2012 President'!$A$2:$A$638,'Precinct Conversion'!$A291,'2012 President'!M$2:M$638)</f>
        <v>0.5</v>
      </c>
      <c r="I291">
        <f>SUMIF('2012 President'!$A$2:$A$638,'Precinct Conversion'!$A291,'2012 President'!N$2:N$638)</f>
        <v>0.45238095238095238</v>
      </c>
      <c r="J291">
        <f>SUMIF('2012 President'!$A$2:$A$638,'Precinct Conversion'!$A291,'2012 President'!R$2:R$638)</f>
        <v>2.5</v>
      </c>
      <c r="K291">
        <f>SUMIF('2012 House'!$A$2:$A$638,'Precinct Conversion'!$A291,'2012 House'!J$2:J$638)</f>
        <v>0.31100478468899523</v>
      </c>
      <c r="L291">
        <f>SUMIF('2012 House'!$A$2:$A$638,'Precinct Conversion'!$A291,'2012 House'!K$2:K$638)</f>
        <v>0.63636363636363635</v>
      </c>
      <c r="M291">
        <f>SUMIF('2012 House'!$A$2:$A$638,'Precinct Conversion'!$A291,'2012 House'!L$2:L$638)</f>
        <v>0.63636363636363635</v>
      </c>
    </row>
    <row r="292" spans="1:13" x14ac:dyDescent="0.3">
      <c r="A292" t="s">
        <v>566</v>
      </c>
      <c r="B292" s="8" t="s">
        <v>553</v>
      </c>
      <c r="C292" s="8">
        <f>SUMIF('2012 President'!$A$2:$A$638,'Precinct Conversion'!$A292,'2012 President'!F$2:F$638)</f>
        <v>1516</v>
      </c>
      <c r="D292" s="8">
        <f>SUMIF('2012 President'!$A$2:$A$638,'Precinct Conversion'!$A292,'2012 President'!G$2:G$638)</f>
        <v>703</v>
      </c>
      <c r="E292" s="8">
        <f>SUMIF('2012 President'!$A$2:$A$638,'Precinct Conversion'!$A292,'2012 President'!I$2:I$638)</f>
        <v>399</v>
      </c>
      <c r="F292" s="8">
        <f>SUMIF('2012 President'!$A$2:$A$638,'Precinct Conversion'!$A292,'2012 President'!J$2:J$638)</f>
        <v>284</v>
      </c>
      <c r="G292" s="8">
        <f t="shared" si="4"/>
        <v>0.46372031662269131</v>
      </c>
      <c r="H292">
        <f>SUMIF('2012 President'!$A$2:$A$638,'Precinct Conversion'!$A292,'2012 President'!M$2:M$638)</f>
        <v>0.56756756756756754</v>
      </c>
      <c r="I292">
        <f>SUMIF('2012 President'!$A$2:$A$638,'Precinct Conversion'!$A292,'2012 President'!N$2:N$638)</f>
        <v>0.40398293029871979</v>
      </c>
      <c r="J292">
        <f>SUMIF('2012 President'!$A$2:$A$638,'Precinct Conversion'!$A292,'2012 President'!R$2:R$638)</f>
        <v>2.5675675675675675</v>
      </c>
      <c r="K292">
        <f>SUMIF('2012 House'!$A$2:$A$638,'Precinct Conversion'!$A292,'2012 House'!J$2:J$638)</f>
        <v>0.45677233429394815</v>
      </c>
      <c r="L292">
        <f>SUMIF('2012 House'!$A$2:$A$638,'Precinct Conversion'!$A292,'2012 House'!K$2:K$638)</f>
        <v>0.50432276657060515</v>
      </c>
      <c r="M292">
        <f>SUMIF('2012 House'!$A$2:$A$638,'Precinct Conversion'!$A292,'2012 House'!L$2:L$638)</f>
        <v>0.50432276657060515</v>
      </c>
    </row>
    <row r="293" spans="1:13" x14ac:dyDescent="0.3">
      <c r="A293" t="s">
        <v>521</v>
      </c>
      <c r="B293" s="8" t="s">
        <v>508</v>
      </c>
      <c r="C293" s="8">
        <f>SUMIF('2012 President'!$A$2:$A$638,'Precinct Conversion'!$A293,'2012 President'!F$2:F$638)</f>
        <v>1347</v>
      </c>
      <c r="D293" s="8">
        <f>SUMIF('2012 President'!$A$2:$A$638,'Precinct Conversion'!$A293,'2012 President'!G$2:G$638)</f>
        <v>678</v>
      </c>
      <c r="E293" s="8">
        <f>SUMIF('2012 President'!$A$2:$A$638,'Precinct Conversion'!$A293,'2012 President'!I$2:I$638)</f>
        <v>337</v>
      </c>
      <c r="F293" s="8">
        <f>SUMIF('2012 President'!$A$2:$A$638,'Precinct Conversion'!$A293,'2012 President'!J$2:J$638)</f>
        <v>317</v>
      </c>
      <c r="G293" s="8">
        <f t="shared" si="4"/>
        <v>0.5033407572383074</v>
      </c>
      <c r="H293">
        <f>SUMIF('2012 President'!$A$2:$A$638,'Precinct Conversion'!$A293,'2012 President'!M$2:M$638)</f>
        <v>0.49705014749262538</v>
      </c>
      <c r="I293">
        <f>SUMIF('2012 President'!$A$2:$A$638,'Precinct Conversion'!$A293,'2012 President'!N$2:N$638)</f>
        <v>0.46755162241887904</v>
      </c>
      <c r="J293">
        <f>SUMIF('2012 President'!$A$2:$A$638,'Precinct Conversion'!$A293,'2012 President'!R$2:R$638)</f>
        <v>2.4970501474926254</v>
      </c>
      <c r="K293">
        <f>SUMIF('2012 House'!$A$2:$A$638,'Precinct Conversion'!$A293,'2012 House'!J$2:J$638)</f>
        <v>0.37219730941704038</v>
      </c>
      <c r="L293">
        <f>SUMIF('2012 House'!$A$2:$A$638,'Precinct Conversion'!$A293,'2012 House'!K$2:K$638)</f>
        <v>0.56352765321375187</v>
      </c>
      <c r="M293">
        <f>SUMIF('2012 House'!$A$2:$A$638,'Precinct Conversion'!$A293,'2012 House'!L$2:L$638)</f>
        <v>0.56352765321375187</v>
      </c>
    </row>
    <row r="294" spans="1:13" x14ac:dyDescent="0.3">
      <c r="A294" t="s">
        <v>616</v>
      </c>
      <c r="B294" s="8" t="s">
        <v>1632</v>
      </c>
      <c r="C294" s="8">
        <f>SUMIF('2012 President'!$A$2:$A$638,'Precinct Conversion'!$A294,'2012 President'!F$2:F$638)</f>
        <v>1121</v>
      </c>
      <c r="D294" s="8">
        <f>SUMIF('2012 President'!$A$2:$A$638,'Precinct Conversion'!$A294,'2012 President'!G$2:G$638)</f>
        <v>219</v>
      </c>
      <c r="E294" s="8">
        <f>SUMIF('2012 President'!$A$2:$A$638,'Precinct Conversion'!$A294,'2012 President'!I$2:I$638)</f>
        <v>96</v>
      </c>
      <c r="F294" s="8">
        <f>SUMIF('2012 President'!$A$2:$A$638,'Precinct Conversion'!$A294,'2012 President'!J$2:J$638)</f>
        <v>112</v>
      </c>
      <c r="G294" s="8">
        <f t="shared" si="4"/>
        <v>0.19536128456735058</v>
      </c>
      <c r="H294">
        <f>SUMIF('2012 President'!$A$2:$A$638,'Precinct Conversion'!$A294,'2012 President'!M$2:M$638)</f>
        <v>0.43835616438356162</v>
      </c>
      <c r="I294">
        <f>SUMIF('2012 President'!$A$2:$A$638,'Precinct Conversion'!$A294,'2012 President'!N$2:N$638)</f>
        <v>0.51141552511415522</v>
      </c>
      <c r="J294">
        <f>SUMIF('2012 President'!$A$2:$A$638,'Precinct Conversion'!$A294,'2012 President'!R$2:R$638)</f>
        <v>0.51141552511415522</v>
      </c>
      <c r="K294">
        <f>SUMIF('2012 House'!$A$2:$A$638,'Precinct Conversion'!$A294,'2012 House'!J$2:J$638)</f>
        <v>0.37089201877934275</v>
      </c>
      <c r="L294">
        <f>SUMIF('2012 House'!$A$2:$A$638,'Precinct Conversion'!$A294,'2012 House'!K$2:K$638)</f>
        <v>0.539906103286385</v>
      </c>
      <c r="M294">
        <f>SUMIF('2012 House'!$A$2:$A$638,'Precinct Conversion'!$A294,'2012 House'!L$2:L$638)</f>
        <v>0.539906103286385</v>
      </c>
    </row>
    <row r="295" spans="1:13" x14ac:dyDescent="0.3">
      <c r="A295" t="s">
        <v>791</v>
      </c>
      <c r="B295" s="8" t="s">
        <v>775</v>
      </c>
      <c r="C295" s="8">
        <f>SUMIF('2012 President'!$A$2:$A$638,'Precinct Conversion'!$A295,'2012 President'!F$2:F$638)</f>
        <v>2372</v>
      </c>
      <c r="D295" s="8">
        <f>SUMIF('2012 President'!$A$2:$A$638,'Precinct Conversion'!$A295,'2012 President'!G$2:G$638)</f>
        <v>1140</v>
      </c>
      <c r="E295" s="8">
        <f>SUMIF('2012 President'!$A$2:$A$638,'Precinct Conversion'!$A295,'2012 President'!I$2:I$638)</f>
        <v>436</v>
      </c>
      <c r="F295" s="8">
        <f>SUMIF('2012 President'!$A$2:$A$638,'Precinct Conversion'!$A295,'2012 President'!J$2:J$638)</f>
        <v>660</v>
      </c>
      <c r="G295" s="8">
        <f t="shared" si="4"/>
        <v>0.48060708263069141</v>
      </c>
      <c r="H295">
        <f>SUMIF('2012 President'!$A$2:$A$638,'Precinct Conversion'!$A295,'2012 President'!M$2:M$638)</f>
        <v>0.38245614035087722</v>
      </c>
      <c r="I295">
        <f>SUMIF('2012 President'!$A$2:$A$638,'Precinct Conversion'!$A295,'2012 President'!N$2:N$638)</f>
        <v>0.57894736842105265</v>
      </c>
      <c r="J295">
        <f>SUMIF('2012 President'!$A$2:$A$638,'Precinct Conversion'!$A295,'2012 President'!R$2:R$638)</f>
        <v>0.57894736842105265</v>
      </c>
      <c r="K295">
        <f>SUMIF('2012 House'!$A$2:$A$638,'Precinct Conversion'!$A295,'2012 House'!J$2:J$638)</f>
        <v>0.30026572187776795</v>
      </c>
      <c r="L295">
        <f>SUMIF('2012 House'!$A$2:$A$638,'Precinct Conversion'!$A295,'2012 House'!K$2:K$638)</f>
        <v>0.63596102745792737</v>
      </c>
      <c r="M295">
        <f>SUMIF('2012 House'!$A$2:$A$638,'Precinct Conversion'!$A295,'2012 House'!L$2:L$638)</f>
        <v>0.63596102745792737</v>
      </c>
    </row>
    <row r="296" spans="1:13" x14ac:dyDescent="0.3">
      <c r="A296" t="s">
        <v>797</v>
      </c>
      <c r="B296" s="8" t="s">
        <v>787</v>
      </c>
      <c r="C296" s="8">
        <f>SUMIF('2012 President'!$A$2:$A$638,'Precinct Conversion'!$A296,'2012 President'!F$2:F$638)</f>
        <v>2488</v>
      </c>
      <c r="D296" s="8">
        <f>SUMIF('2012 President'!$A$2:$A$638,'Precinct Conversion'!$A296,'2012 President'!G$2:G$638)</f>
        <v>1168</v>
      </c>
      <c r="E296" s="8">
        <f>SUMIF('2012 President'!$A$2:$A$638,'Precinct Conversion'!$A296,'2012 President'!I$2:I$638)</f>
        <v>547</v>
      </c>
      <c r="F296" s="8">
        <f>SUMIF('2012 President'!$A$2:$A$638,'Precinct Conversion'!$A296,'2012 President'!J$2:J$638)</f>
        <v>563</v>
      </c>
      <c r="G296" s="8">
        <f t="shared" si="4"/>
        <v>0.46945337620578781</v>
      </c>
      <c r="H296">
        <f>SUMIF('2012 President'!$A$2:$A$638,'Precinct Conversion'!$A296,'2012 President'!M$2:M$638)</f>
        <v>0.46832191780821919</v>
      </c>
      <c r="I296">
        <f>SUMIF('2012 President'!$A$2:$A$638,'Precinct Conversion'!$A296,'2012 President'!N$2:N$638)</f>
        <v>0.48202054794520549</v>
      </c>
      <c r="J296">
        <f>SUMIF('2012 President'!$A$2:$A$638,'Precinct Conversion'!$A296,'2012 President'!R$2:R$638)</f>
        <v>0.48202054794520549</v>
      </c>
      <c r="K296">
        <f>SUMIF('2012 House'!$A$2:$A$638,'Precinct Conversion'!$A296,'2012 House'!J$2:J$638)</f>
        <v>0.36929824561403507</v>
      </c>
      <c r="L296">
        <f>SUMIF('2012 House'!$A$2:$A$638,'Precinct Conversion'!$A296,'2012 House'!K$2:K$638)</f>
        <v>0.56403508771929822</v>
      </c>
      <c r="M296">
        <f>SUMIF('2012 House'!$A$2:$A$638,'Precinct Conversion'!$A296,'2012 House'!L$2:L$638)</f>
        <v>0.56403508771929822</v>
      </c>
    </row>
    <row r="297" spans="1:13" x14ac:dyDescent="0.3">
      <c r="A297" t="s">
        <v>743</v>
      </c>
      <c r="B297" s="8" t="s">
        <v>728</v>
      </c>
      <c r="C297" s="8">
        <f>SUMIF('2012 President'!$A$2:$A$638,'Precinct Conversion'!$A297,'2012 President'!F$2:F$638)</f>
        <v>2147</v>
      </c>
      <c r="D297" s="8">
        <f>SUMIF('2012 President'!$A$2:$A$638,'Precinct Conversion'!$A297,'2012 President'!G$2:G$638)</f>
        <v>1061</v>
      </c>
      <c r="E297" s="8">
        <f>SUMIF('2012 President'!$A$2:$A$638,'Precinct Conversion'!$A297,'2012 President'!I$2:I$638)</f>
        <v>411</v>
      </c>
      <c r="F297" s="8">
        <f>SUMIF('2012 President'!$A$2:$A$638,'Precinct Conversion'!$A297,'2012 President'!J$2:J$638)</f>
        <v>609</v>
      </c>
      <c r="G297" s="8">
        <f t="shared" si="4"/>
        <v>0.49417792268281324</v>
      </c>
      <c r="H297">
        <f>SUMIF('2012 President'!$A$2:$A$638,'Precinct Conversion'!$A297,'2012 President'!M$2:M$638)</f>
        <v>0.38737040527803956</v>
      </c>
      <c r="I297">
        <f>SUMIF('2012 President'!$A$2:$A$638,'Precinct Conversion'!$A297,'2012 President'!N$2:N$638)</f>
        <v>0.57398680490103671</v>
      </c>
      <c r="J297">
        <f>SUMIF('2012 President'!$A$2:$A$638,'Precinct Conversion'!$A297,'2012 President'!R$2:R$638)</f>
        <v>0.57398680490103671</v>
      </c>
      <c r="K297">
        <f>SUMIF('2012 House'!$A$2:$A$638,'Precinct Conversion'!$A297,'2012 House'!J$2:J$638)</f>
        <v>0.29468599033816423</v>
      </c>
      <c r="L297">
        <f>SUMIF('2012 House'!$A$2:$A$638,'Precinct Conversion'!$A297,'2012 House'!K$2:K$638)</f>
        <v>0.64444444444444449</v>
      </c>
      <c r="M297">
        <f>SUMIF('2012 House'!$A$2:$A$638,'Precinct Conversion'!$A297,'2012 House'!L$2:L$638)</f>
        <v>0.64444444444444449</v>
      </c>
    </row>
    <row r="298" spans="1:13" x14ac:dyDescent="0.3">
      <c r="A298" t="s">
        <v>847</v>
      </c>
      <c r="B298" s="8" t="s">
        <v>825</v>
      </c>
      <c r="C298" s="8">
        <f>SUMIF('2012 President'!$A$2:$A$638,'Precinct Conversion'!$A298,'2012 President'!F$2:F$638)</f>
        <v>1750</v>
      </c>
      <c r="D298" s="8">
        <f>SUMIF('2012 President'!$A$2:$A$638,'Precinct Conversion'!$A298,'2012 President'!G$2:G$638)</f>
        <v>873</v>
      </c>
      <c r="E298" s="8">
        <f>SUMIF('2012 President'!$A$2:$A$638,'Precinct Conversion'!$A298,'2012 President'!I$2:I$638)</f>
        <v>318</v>
      </c>
      <c r="F298" s="8">
        <f>SUMIF('2012 President'!$A$2:$A$638,'Precinct Conversion'!$A298,'2012 President'!J$2:J$638)</f>
        <v>531</v>
      </c>
      <c r="G298" s="8">
        <f t="shared" si="4"/>
        <v>0.49885714285714283</v>
      </c>
      <c r="H298">
        <f>SUMIF('2012 President'!$A$2:$A$638,'Precinct Conversion'!$A298,'2012 President'!M$2:M$638)</f>
        <v>0.36426116838487971</v>
      </c>
      <c r="I298">
        <f>SUMIF('2012 President'!$A$2:$A$638,'Precinct Conversion'!$A298,'2012 President'!N$2:N$638)</f>
        <v>0.60824742268041232</v>
      </c>
      <c r="J298">
        <f>SUMIF('2012 President'!$A$2:$A$638,'Precinct Conversion'!$A298,'2012 President'!R$2:R$638)</f>
        <v>0.60824742268041232</v>
      </c>
      <c r="K298">
        <f>SUMIF('2012 House'!$A$2:$A$638,'Precinct Conversion'!$A298,'2012 House'!J$2:J$638)</f>
        <v>0.28521126760563381</v>
      </c>
      <c r="L298">
        <f>SUMIF('2012 House'!$A$2:$A$638,'Precinct Conversion'!$A298,'2012 House'!K$2:K$638)</f>
        <v>0.66314553990610325</v>
      </c>
      <c r="M298">
        <f>SUMIF('2012 House'!$A$2:$A$638,'Precinct Conversion'!$A298,'2012 House'!L$2:L$638)</f>
        <v>0.66314553990610325</v>
      </c>
    </row>
    <row r="299" spans="1:13" x14ac:dyDescent="0.3">
      <c r="A299" t="s">
        <v>740</v>
      </c>
      <c r="B299" s="8" t="s">
        <v>725</v>
      </c>
      <c r="C299" s="8">
        <f>SUMIF('2012 President'!$A$2:$A$638,'Precinct Conversion'!$A299,'2012 President'!F$2:F$638)</f>
        <v>1469</v>
      </c>
      <c r="D299" s="8">
        <f>SUMIF('2012 President'!$A$2:$A$638,'Precinct Conversion'!$A299,'2012 President'!G$2:G$638)</f>
        <v>734</v>
      </c>
      <c r="E299" s="8">
        <f>SUMIF('2012 President'!$A$2:$A$638,'Precinct Conversion'!$A299,'2012 President'!I$2:I$638)</f>
        <v>249</v>
      </c>
      <c r="F299" s="8">
        <f>SUMIF('2012 President'!$A$2:$A$638,'Precinct Conversion'!$A299,'2012 President'!J$2:J$638)</f>
        <v>459</v>
      </c>
      <c r="G299" s="8">
        <f t="shared" si="4"/>
        <v>0.49965963240299521</v>
      </c>
      <c r="H299">
        <f>SUMIF('2012 President'!$A$2:$A$638,'Precinct Conversion'!$A299,'2012 President'!M$2:M$638)</f>
        <v>0.33923705722070846</v>
      </c>
      <c r="I299">
        <f>SUMIF('2012 President'!$A$2:$A$638,'Precinct Conversion'!$A299,'2012 President'!N$2:N$638)</f>
        <v>0.62534059945504084</v>
      </c>
      <c r="J299">
        <f>SUMIF('2012 President'!$A$2:$A$638,'Precinct Conversion'!$A299,'2012 President'!R$2:R$638)</f>
        <v>0.62534059945504084</v>
      </c>
      <c r="K299">
        <f>SUMIF('2012 House'!$A$2:$A$638,'Precinct Conversion'!$A299,'2012 House'!J$2:J$638)</f>
        <v>0.280437756497948</v>
      </c>
      <c r="L299">
        <f>SUMIF('2012 House'!$A$2:$A$638,'Precinct Conversion'!$A299,'2012 House'!K$2:K$638)</f>
        <v>0.67305061559507529</v>
      </c>
      <c r="M299">
        <f>SUMIF('2012 House'!$A$2:$A$638,'Precinct Conversion'!$A299,'2012 House'!L$2:L$638)</f>
        <v>0.67305061559507529</v>
      </c>
    </row>
    <row r="300" spans="1:13" x14ac:dyDescent="0.3">
      <c r="A300" t="s">
        <v>500</v>
      </c>
      <c r="B300" s="8" t="s">
        <v>493</v>
      </c>
      <c r="C300" s="8">
        <f>SUMIF('2012 President'!$A$2:$A$638,'Precinct Conversion'!$A300,'2012 President'!F$2:F$638)</f>
        <v>1287</v>
      </c>
      <c r="D300" s="8">
        <f>SUMIF('2012 President'!$A$2:$A$638,'Precinct Conversion'!$A300,'2012 President'!G$2:G$638)</f>
        <v>491</v>
      </c>
      <c r="E300" s="8">
        <f>SUMIF('2012 President'!$A$2:$A$638,'Precinct Conversion'!$A300,'2012 President'!I$2:I$638)</f>
        <v>252</v>
      </c>
      <c r="F300" s="8">
        <f>SUMIF('2012 President'!$A$2:$A$638,'Precinct Conversion'!$A300,'2012 President'!J$2:J$638)</f>
        <v>217</v>
      </c>
      <c r="G300" s="8">
        <f t="shared" si="4"/>
        <v>0.3815073815073815</v>
      </c>
      <c r="H300">
        <f>SUMIF('2012 President'!$A$2:$A$638,'Precinct Conversion'!$A300,'2012 President'!M$2:M$638)</f>
        <v>0.51323828920570269</v>
      </c>
      <c r="I300">
        <f>SUMIF('2012 President'!$A$2:$A$638,'Precinct Conversion'!$A300,'2012 President'!N$2:N$638)</f>
        <v>0.44195519348268841</v>
      </c>
      <c r="J300">
        <f>SUMIF('2012 President'!$A$2:$A$638,'Precinct Conversion'!$A300,'2012 President'!R$2:R$638)</f>
        <v>2.5132382892057028</v>
      </c>
      <c r="K300">
        <f>SUMIF('2012 House'!$A$2:$A$638,'Precinct Conversion'!$A300,'2012 House'!J$2:J$638)</f>
        <v>0.41041666666666665</v>
      </c>
      <c r="L300">
        <f>SUMIF('2012 House'!$A$2:$A$638,'Precinct Conversion'!$A300,'2012 House'!K$2:K$638)</f>
        <v>0.51458333333333328</v>
      </c>
      <c r="M300">
        <f>SUMIF('2012 House'!$A$2:$A$638,'Precinct Conversion'!$A300,'2012 House'!L$2:L$638)</f>
        <v>0.51458333333333328</v>
      </c>
    </row>
    <row r="301" spans="1:13" x14ac:dyDescent="0.3">
      <c r="A301" t="s">
        <v>503</v>
      </c>
      <c r="B301" s="8" t="s">
        <v>484</v>
      </c>
      <c r="C301" s="8">
        <f>SUMIF('2012 President'!$A$2:$A$638,'Precinct Conversion'!$A301,'2012 President'!F$2:F$638)</f>
        <v>1422</v>
      </c>
      <c r="D301" s="8">
        <f>SUMIF('2012 President'!$A$2:$A$638,'Precinct Conversion'!$A301,'2012 President'!G$2:G$638)</f>
        <v>704</v>
      </c>
      <c r="E301" s="8">
        <f>SUMIF('2012 President'!$A$2:$A$638,'Precinct Conversion'!$A301,'2012 President'!I$2:I$638)</f>
        <v>333</v>
      </c>
      <c r="F301" s="8">
        <f>SUMIF('2012 President'!$A$2:$A$638,'Precinct Conversion'!$A301,'2012 President'!J$2:J$638)</f>
        <v>351</v>
      </c>
      <c r="G301" s="8">
        <f t="shared" si="4"/>
        <v>0.49507735583684953</v>
      </c>
      <c r="H301">
        <f>SUMIF('2012 President'!$A$2:$A$638,'Precinct Conversion'!$A301,'2012 President'!M$2:M$638)</f>
        <v>0.47301136363636365</v>
      </c>
      <c r="I301">
        <f>SUMIF('2012 President'!$A$2:$A$638,'Precinct Conversion'!$A301,'2012 President'!N$2:N$638)</f>
        <v>0.49857954545454547</v>
      </c>
      <c r="J301">
        <f>SUMIF('2012 President'!$A$2:$A$638,'Precinct Conversion'!$A301,'2012 President'!R$2:R$638)</f>
        <v>0.49857954545454547</v>
      </c>
      <c r="K301">
        <f>SUMIF('2012 House'!$A$2:$A$638,'Precinct Conversion'!$A301,'2012 House'!J$2:J$638)</f>
        <v>0.39048991354466861</v>
      </c>
      <c r="L301">
        <f>SUMIF('2012 House'!$A$2:$A$638,'Precinct Conversion'!$A301,'2012 House'!K$2:K$638)</f>
        <v>0.55187319884726227</v>
      </c>
      <c r="M301">
        <f>SUMIF('2012 House'!$A$2:$A$638,'Precinct Conversion'!$A301,'2012 House'!L$2:L$638)</f>
        <v>0.55187319884726227</v>
      </c>
    </row>
    <row r="302" spans="1:13" x14ac:dyDescent="0.3">
      <c r="A302" t="s">
        <v>523</v>
      </c>
      <c r="B302" s="8" t="s">
        <v>1633</v>
      </c>
      <c r="C302" s="8">
        <f>SUMIF('2012 President'!$A$2:$A$638,'Precinct Conversion'!$A302,'2012 President'!F$2:F$638)</f>
        <v>1358</v>
      </c>
      <c r="D302" s="8">
        <f>SUMIF('2012 President'!$A$2:$A$638,'Precinct Conversion'!$A302,'2012 President'!G$2:G$638)</f>
        <v>471</v>
      </c>
      <c r="E302" s="8">
        <f>SUMIF('2012 President'!$A$2:$A$638,'Precinct Conversion'!$A302,'2012 President'!I$2:I$638)</f>
        <v>225</v>
      </c>
      <c r="F302" s="8">
        <f>SUMIF('2012 President'!$A$2:$A$638,'Precinct Conversion'!$A302,'2012 President'!J$2:J$638)</f>
        <v>219</v>
      </c>
      <c r="G302" s="8">
        <f t="shared" si="4"/>
        <v>0.34683357879234167</v>
      </c>
      <c r="H302">
        <f>SUMIF('2012 President'!$A$2:$A$638,'Precinct Conversion'!$A302,'2012 President'!M$2:M$638)</f>
        <v>0.47770700636942676</v>
      </c>
      <c r="I302">
        <f>SUMIF('2012 President'!$A$2:$A$638,'Precinct Conversion'!$A302,'2012 President'!N$2:N$638)</f>
        <v>0.46496815286624205</v>
      </c>
      <c r="J302">
        <f>SUMIF('2012 President'!$A$2:$A$638,'Precinct Conversion'!$A302,'2012 President'!R$2:R$638)</f>
        <v>2.4777070063694269</v>
      </c>
      <c r="K302">
        <f>SUMIF('2012 House'!$A$2:$A$638,'Precinct Conversion'!$A302,'2012 House'!J$2:J$638)</f>
        <v>0.39008620689655171</v>
      </c>
      <c r="L302">
        <f>SUMIF('2012 House'!$A$2:$A$638,'Precinct Conversion'!$A302,'2012 House'!K$2:K$638)</f>
        <v>0.54094827586206895</v>
      </c>
      <c r="M302">
        <f>SUMIF('2012 House'!$A$2:$A$638,'Precinct Conversion'!$A302,'2012 House'!L$2:L$638)</f>
        <v>0.54094827586206895</v>
      </c>
    </row>
    <row r="303" spans="1:13" x14ac:dyDescent="0.3">
      <c r="A303" t="s">
        <v>527</v>
      </c>
      <c r="B303" s="8" t="s">
        <v>514</v>
      </c>
      <c r="C303" s="8">
        <f>SUMIF('2012 President'!$A$2:$A$638,'Precinct Conversion'!$A303,'2012 President'!F$2:F$638)</f>
        <v>1250</v>
      </c>
      <c r="D303" s="8">
        <f>SUMIF('2012 President'!$A$2:$A$638,'Precinct Conversion'!$A303,'2012 President'!G$2:G$638)</f>
        <v>400</v>
      </c>
      <c r="E303" s="8">
        <f>SUMIF('2012 President'!$A$2:$A$638,'Precinct Conversion'!$A303,'2012 President'!I$2:I$638)</f>
        <v>213</v>
      </c>
      <c r="F303" s="8">
        <f>SUMIF('2012 President'!$A$2:$A$638,'Precinct Conversion'!$A303,'2012 President'!J$2:J$638)</f>
        <v>172</v>
      </c>
      <c r="G303" s="8">
        <f t="shared" si="4"/>
        <v>0.32</v>
      </c>
      <c r="H303">
        <f>SUMIF('2012 President'!$A$2:$A$638,'Precinct Conversion'!$A303,'2012 President'!M$2:M$638)</f>
        <v>0.53249999999999997</v>
      </c>
      <c r="I303">
        <f>SUMIF('2012 President'!$A$2:$A$638,'Precinct Conversion'!$A303,'2012 President'!N$2:N$638)</f>
        <v>0.43</v>
      </c>
      <c r="J303">
        <f>SUMIF('2012 President'!$A$2:$A$638,'Precinct Conversion'!$A303,'2012 President'!R$2:R$638)</f>
        <v>2.5324999999999998</v>
      </c>
      <c r="K303">
        <f>SUMIF('2012 House'!$A$2:$A$638,'Precinct Conversion'!$A303,'2012 House'!J$2:J$638)</f>
        <v>0.40874035989717222</v>
      </c>
      <c r="L303">
        <f>SUMIF('2012 House'!$A$2:$A$638,'Precinct Conversion'!$A303,'2012 House'!K$2:K$638)</f>
        <v>0.51156812339331614</v>
      </c>
      <c r="M303">
        <f>SUMIF('2012 House'!$A$2:$A$638,'Precinct Conversion'!$A303,'2012 House'!L$2:L$638)</f>
        <v>0.51156812339331614</v>
      </c>
    </row>
    <row r="304" spans="1:13" x14ac:dyDescent="0.3">
      <c r="A304" t="s">
        <v>504</v>
      </c>
      <c r="B304" s="8" t="s">
        <v>495</v>
      </c>
      <c r="C304" s="8">
        <f>SUMIF('2012 President'!$A$2:$A$638,'Precinct Conversion'!$A304,'2012 President'!F$2:F$638)</f>
        <v>1401</v>
      </c>
      <c r="D304" s="8">
        <f>SUMIF('2012 President'!$A$2:$A$638,'Precinct Conversion'!$A304,'2012 President'!G$2:G$638)</f>
        <v>596</v>
      </c>
      <c r="E304" s="8">
        <f>SUMIF('2012 President'!$A$2:$A$638,'Precinct Conversion'!$A304,'2012 President'!I$2:I$638)</f>
        <v>250</v>
      </c>
      <c r="F304" s="8">
        <f>SUMIF('2012 President'!$A$2:$A$638,'Precinct Conversion'!$A304,'2012 President'!J$2:J$638)</f>
        <v>319</v>
      </c>
      <c r="G304" s="8">
        <f t="shared" si="4"/>
        <v>0.42541042112776589</v>
      </c>
      <c r="H304">
        <f>SUMIF('2012 President'!$A$2:$A$638,'Precinct Conversion'!$A304,'2012 President'!M$2:M$638)</f>
        <v>0.41946308724832215</v>
      </c>
      <c r="I304">
        <f>SUMIF('2012 President'!$A$2:$A$638,'Precinct Conversion'!$A304,'2012 President'!N$2:N$638)</f>
        <v>0.53523489932885904</v>
      </c>
      <c r="J304">
        <f>SUMIF('2012 President'!$A$2:$A$638,'Precinct Conversion'!$A304,'2012 President'!R$2:R$638)</f>
        <v>0.53523489932885904</v>
      </c>
      <c r="K304">
        <f>SUMIF('2012 House'!$A$2:$A$638,'Precinct Conversion'!$A304,'2012 House'!J$2:J$638)</f>
        <v>0.32711864406779662</v>
      </c>
      <c r="L304">
        <f>SUMIF('2012 House'!$A$2:$A$638,'Precinct Conversion'!$A304,'2012 House'!K$2:K$638)</f>
        <v>0.61864406779661019</v>
      </c>
      <c r="M304">
        <f>SUMIF('2012 House'!$A$2:$A$638,'Precinct Conversion'!$A304,'2012 House'!L$2:L$638)</f>
        <v>0.61864406779661019</v>
      </c>
    </row>
    <row r="305" spans="1:13" x14ac:dyDescent="0.3">
      <c r="A305" t="s">
        <v>505</v>
      </c>
      <c r="B305" s="8" t="s">
        <v>486</v>
      </c>
      <c r="C305" s="8">
        <f>SUMIF('2012 President'!$A$2:$A$638,'Precinct Conversion'!$A305,'2012 President'!F$2:F$638)</f>
        <v>2768</v>
      </c>
      <c r="D305" s="8">
        <f>SUMIF('2012 President'!$A$2:$A$638,'Precinct Conversion'!$A305,'2012 President'!G$2:G$638)</f>
        <v>1139</v>
      </c>
      <c r="E305" s="8">
        <f>SUMIF('2012 President'!$A$2:$A$638,'Precinct Conversion'!$A305,'2012 President'!I$2:I$638)</f>
        <v>498</v>
      </c>
      <c r="F305" s="8">
        <f>SUMIF('2012 President'!$A$2:$A$638,'Precinct Conversion'!$A305,'2012 President'!J$2:J$638)</f>
        <v>599</v>
      </c>
      <c r="G305" s="8">
        <f t="shared" si="4"/>
        <v>0.41148843930635837</v>
      </c>
      <c r="H305">
        <f>SUMIF('2012 President'!$A$2:$A$638,'Precinct Conversion'!$A305,'2012 President'!M$2:M$638)</f>
        <v>0.43722563652326601</v>
      </c>
      <c r="I305">
        <f>SUMIF('2012 President'!$A$2:$A$638,'Precinct Conversion'!$A305,'2012 President'!N$2:N$638)</f>
        <v>0.52589991220368748</v>
      </c>
      <c r="J305">
        <f>SUMIF('2012 President'!$A$2:$A$638,'Precinct Conversion'!$A305,'2012 President'!R$2:R$638)</f>
        <v>0.52589991220368748</v>
      </c>
      <c r="K305">
        <f>SUMIF('2012 House'!$A$2:$A$638,'Precinct Conversion'!$A305,'2012 House'!J$2:J$638)</f>
        <v>0.31818181818181818</v>
      </c>
      <c r="L305">
        <f>SUMIF('2012 House'!$A$2:$A$638,'Precinct Conversion'!$A305,'2012 House'!K$2:K$638)</f>
        <v>0.62745098039215685</v>
      </c>
      <c r="M305">
        <f>SUMIF('2012 House'!$A$2:$A$638,'Precinct Conversion'!$A305,'2012 House'!L$2:L$638)</f>
        <v>0.62745098039215685</v>
      </c>
    </row>
    <row r="306" spans="1:13" x14ac:dyDescent="0.3">
      <c r="A306" t="s">
        <v>852</v>
      </c>
      <c r="B306" s="8" t="s">
        <v>830</v>
      </c>
      <c r="C306" s="8">
        <f>SUMIF('2012 President'!$A$2:$A$638,'Precinct Conversion'!$A306,'2012 President'!F$2:F$638)</f>
        <v>1632</v>
      </c>
      <c r="D306" s="8">
        <f>SUMIF('2012 President'!$A$2:$A$638,'Precinct Conversion'!$A306,'2012 President'!G$2:G$638)</f>
        <v>799</v>
      </c>
      <c r="E306" s="8">
        <f>SUMIF('2012 President'!$A$2:$A$638,'Precinct Conversion'!$A306,'2012 President'!I$2:I$638)</f>
        <v>338</v>
      </c>
      <c r="F306" s="8">
        <f>SUMIF('2012 President'!$A$2:$A$638,'Precinct Conversion'!$A306,'2012 President'!J$2:J$638)</f>
        <v>443</v>
      </c>
      <c r="G306" s="8">
        <f t="shared" si="4"/>
        <v>0.48958333333333331</v>
      </c>
      <c r="H306">
        <f>SUMIF('2012 President'!$A$2:$A$638,'Precinct Conversion'!$A306,'2012 President'!M$2:M$638)</f>
        <v>0.42302878598247812</v>
      </c>
      <c r="I306">
        <f>SUMIF('2012 President'!$A$2:$A$638,'Precinct Conversion'!$A306,'2012 President'!N$2:N$638)</f>
        <v>0.55444305381727155</v>
      </c>
      <c r="J306">
        <f>SUMIF('2012 President'!$A$2:$A$638,'Precinct Conversion'!$A306,'2012 President'!R$2:R$638)</f>
        <v>0.55444305381727155</v>
      </c>
      <c r="K306">
        <f>SUMIF('2012 House'!$A$2:$A$638,'Precinct Conversion'!$A306,'2012 House'!J$2:J$638)</f>
        <v>0.32909783989834818</v>
      </c>
      <c r="L306">
        <f>SUMIF('2012 House'!$A$2:$A$638,'Precinct Conversion'!$A306,'2012 House'!K$2:K$638)</f>
        <v>0.61372299872935199</v>
      </c>
      <c r="M306">
        <f>SUMIF('2012 House'!$A$2:$A$638,'Precinct Conversion'!$A306,'2012 House'!L$2:L$638)</f>
        <v>0.61372299872935199</v>
      </c>
    </row>
    <row r="307" spans="1:13" x14ac:dyDescent="0.3">
      <c r="A307" t="s">
        <v>793</v>
      </c>
      <c r="B307" s="8" t="s">
        <v>777</v>
      </c>
      <c r="C307" s="8">
        <f>SUMIF('2012 President'!$A$2:$A$638,'Precinct Conversion'!$A307,'2012 President'!F$2:F$638)</f>
        <v>2165</v>
      </c>
      <c r="D307" s="8">
        <f>SUMIF('2012 President'!$A$2:$A$638,'Precinct Conversion'!$A307,'2012 President'!G$2:G$638)</f>
        <v>872</v>
      </c>
      <c r="E307" s="8">
        <f>SUMIF('2012 President'!$A$2:$A$638,'Precinct Conversion'!$A307,'2012 President'!I$2:I$638)</f>
        <v>359</v>
      </c>
      <c r="F307" s="8">
        <f>SUMIF('2012 President'!$A$2:$A$638,'Precinct Conversion'!$A307,'2012 President'!J$2:J$638)</f>
        <v>461</v>
      </c>
      <c r="G307" s="8">
        <f t="shared" si="4"/>
        <v>0.40277136258660506</v>
      </c>
      <c r="H307">
        <f>SUMIF('2012 President'!$A$2:$A$638,'Precinct Conversion'!$A307,'2012 President'!M$2:M$638)</f>
        <v>0.41169724770642202</v>
      </c>
      <c r="I307">
        <f>SUMIF('2012 President'!$A$2:$A$638,'Precinct Conversion'!$A307,'2012 President'!N$2:N$638)</f>
        <v>0.52866972477064222</v>
      </c>
      <c r="J307">
        <f>SUMIF('2012 President'!$A$2:$A$638,'Precinct Conversion'!$A307,'2012 President'!R$2:R$638)</f>
        <v>0.52866972477064222</v>
      </c>
      <c r="K307">
        <f>SUMIF('2012 House'!$A$2:$A$638,'Precinct Conversion'!$A307,'2012 House'!J$2:J$638)</f>
        <v>0.29152148664343785</v>
      </c>
      <c r="L307">
        <f>SUMIF('2012 House'!$A$2:$A$638,'Precinct Conversion'!$A307,'2012 House'!K$2:K$638)</f>
        <v>0.6376306620209059</v>
      </c>
      <c r="M307">
        <f>SUMIF('2012 House'!$A$2:$A$638,'Precinct Conversion'!$A307,'2012 House'!L$2:L$638)</f>
        <v>0.6376306620209059</v>
      </c>
    </row>
    <row r="308" spans="1:13" x14ac:dyDescent="0.3">
      <c r="A308" t="s">
        <v>794</v>
      </c>
      <c r="B308" s="8" t="s">
        <v>1634</v>
      </c>
      <c r="C308" s="8">
        <f>SUMIF('2012 President'!$A$2:$A$638,'Precinct Conversion'!$A308,'2012 President'!F$2:F$638)</f>
        <v>1350</v>
      </c>
      <c r="D308" s="8">
        <f>SUMIF('2012 President'!$A$2:$A$638,'Precinct Conversion'!$A308,'2012 President'!G$2:G$638)</f>
        <v>535</v>
      </c>
      <c r="E308" s="8">
        <f>SUMIF('2012 President'!$A$2:$A$638,'Precinct Conversion'!$A308,'2012 President'!I$2:I$638)</f>
        <v>234</v>
      </c>
      <c r="F308" s="8">
        <f>SUMIF('2012 President'!$A$2:$A$638,'Precinct Conversion'!$A308,'2012 President'!J$2:J$638)</f>
        <v>281</v>
      </c>
      <c r="G308" s="8">
        <f t="shared" si="4"/>
        <v>0.39629629629629631</v>
      </c>
      <c r="H308">
        <f>SUMIF('2012 President'!$A$2:$A$638,'Precinct Conversion'!$A308,'2012 President'!M$2:M$638)</f>
        <v>0.43738317757009348</v>
      </c>
      <c r="I308">
        <f>SUMIF('2012 President'!$A$2:$A$638,'Precinct Conversion'!$A308,'2012 President'!N$2:N$638)</f>
        <v>0.52523364485981305</v>
      </c>
      <c r="J308">
        <f>SUMIF('2012 President'!$A$2:$A$638,'Precinct Conversion'!$A308,'2012 President'!R$2:R$638)</f>
        <v>0.52523364485981305</v>
      </c>
      <c r="K308">
        <f>SUMIF('2012 House'!$A$2:$A$638,'Precinct Conversion'!$A308,'2012 House'!J$2:J$638)</f>
        <v>0.3516068052930057</v>
      </c>
      <c r="L308">
        <f>SUMIF('2012 House'!$A$2:$A$638,'Precinct Conversion'!$A308,'2012 House'!K$2:K$638)</f>
        <v>0.60491493383742911</v>
      </c>
      <c r="M308">
        <f>SUMIF('2012 House'!$A$2:$A$638,'Precinct Conversion'!$A308,'2012 House'!L$2:L$638)</f>
        <v>0.60491493383742911</v>
      </c>
    </row>
    <row r="309" spans="1:13" x14ac:dyDescent="0.3">
      <c r="A309" t="s">
        <v>795</v>
      </c>
      <c r="B309" s="8" t="s">
        <v>1635</v>
      </c>
      <c r="C309" s="8">
        <f>SUMIF('2012 President'!$A$2:$A$638,'Precinct Conversion'!$A309,'2012 President'!F$2:F$638)</f>
        <v>1959</v>
      </c>
      <c r="D309" s="8">
        <f>SUMIF('2012 President'!$A$2:$A$638,'Precinct Conversion'!$A309,'2012 President'!G$2:G$638)</f>
        <v>820</v>
      </c>
      <c r="E309" s="8">
        <f>SUMIF('2012 President'!$A$2:$A$638,'Precinct Conversion'!$A309,'2012 President'!I$2:I$638)</f>
        <v>373</v>
      </c>
      <c r="F309" s="8">
        <f>SUMIF('2012 President'!$A$2:$A$638,'Precinct Conversion'!$A309,'2012 President'!J$2:J$638)</f>
        <v>400</v>
      </c>
      <c r="G309" s="8">
        <f t="shared" si="4"/>
        <v>0.41858090862685043</v>
      </c>
      <c r="H309">
        <f>SUMIF('2012 President'!$A$2:$A$638,'Precinct Conversion'!$A309,'2012 President'!M$2:M$638)</f>
        <v>0.45487804878048782</v>
      </c>
      <c r="I309">
        <f>SUMIF('2012 President'!$A$2:$A$638,'Precinct Conversion'!$A309,'2012 President'!N$2:N$638)</f>
        <v>0.48780487804878048</v>
      </c>
      <c r="J309">
        <f>SUMIF('2012 President'!$A$2:$A$638,'Precinct Conversion'!$A309,'2012 President'!R$2:R$638)</f>
        <v>0.48780487804878048</v>
      </c>
      <c r="K309">
        <f>SUMIF('2012 House'!$A$2:$A$638,'Precinct Conversion'!$A309,'2012 House'!J$2:J$638)</f>
        <v>0.37888198757763975</v>
      </c>
      <c r="L309">
        <f>SUMIF('2012 House'!$A$2:$A$638,'Precinct Conversion'!$A309,'2012 House'!K$2:K$638)</f>
        <v>0.56397515527950315</v>
      </c>
      <c r="M309">
        <f>SUMIF('2012 House'!$A$2:$A$638,'Precinct Conversion'!$A309,'2012 House'!L$2:L$638)</f>
        <v>0.56397515527950315</v>
      </c>
    </row>
    <row r="310" spans="1:13" x14ac:dyDescent="0.3">
      <c r="A310" t="s">
        <v>796</v>
      </c>
      <c r="B310" s="8" t="s">
        <v>786</v>
      </c>
      <c r="C310" s="8">
        <f>SUMIF('2012 President'!$A$2:$A$638,'Precinct Conversion'!$A310,'2012 President'!F$2:F$638)</f>
        <v>1411</v>
      </c>
      <c r="D310" s="8">
        <f>SUMIF('2012 President'!$A$2:$A$638,'Precinct Conversion'!$A310,'2012 President'!G$2:G$638)</f>
        <v>733</v>
      </c>
      <c r="E310" s="8">
        <f>SUMIF('2012 President'!$A$2:$A$638,'Precinct Conversion'!$A310,'2012 President'!I$2:I$638)</f>
        <v>275</v>
      </c>
      <c r="F310" s="8">
        <f>SUMIF('2012 President'!$A$2:$A$638,'Precinct Conversion'!$A310,'2012 President'!J$2:J$638)</f>
        <v>438</v>
      </c>
      <c r="G310" s="8">
        <f t="shared" si="4"/>
        <v>0.51948972360028345</v>
      </c>
      <c r="H310">
        <f>SUMIF('2012 President'!$A$2:$A$638,'Precinct Conversion'!$A310,'2012 President'!M$2:M$638)</f>
        <v>0.37517053206002726</v>
      </c>
      <c r="I310">
        <f>SUMIF('2012 President'!$A$2:$A$638,'Precinct Conversion'!$A310,'2012 President'!N$2:N$638)</f>
        <v>0.59754433833560705</v>
      </c>
      <c r="J310">
        <f>SUMIF('2012 President'!$A$2:$A$638,'Precinct Conversion'!$A310,'2012 President'!R$2:R$638)</f>
        <v>0.59754433833560705</v>
      </c>
      <c r="K310">
        <f>SUMIF('2012 House'!$A$2:$A$638,'Precinct Conversion'!$A310,'2012 House'!J$2:J$638)</f>
        <v>0.30949105914718017</v>
      </c>
      <c r="L310">
        <f>SUMIF('2012 House'!$A$2:$A$638,'Precinct Conversion'!$A310,'2012 House'!K$2:K$638)</f>
        <v>0.65337001375515813</v>
      </c>
      <c r="M310">
        <f>SUMIF('2012 House'!$A$2:$A$638,'Precinct Conversion'!$A310,'2012 House'!L$2:L$638)</f>
        <v>0.65337001375515813</v>
      </c>
    </row>
    <row r="311" spans="1:13" x14ac:dyDescent="0.3">
      <c r="A311" t="s">
        <v>792</v>
      </c>
      <c r="B311" s="8" t="s">
        <v>776</v>
      </c>
      <c r="C311" s="8">
        <f>SUMIF('2012 President'!$A$2:$A$638,'Precinct Conversion'!$A311,'2012 President'!F$2:F$638)</f>
        <v>1478</v>
      </c>
      <c r="D311" s="8">
        <f>SUMIF('2012 President'!$A$2:$A$638,'Precinct Conversion'!$A311,'2012 President'!G$2:G$638)</f>
        <v>562</v>
      </c>
      <c r="E311" s="8">
        <f>SUMIF('2012 President'!$A$2:$A$638,'Precinct Conversion'!$A311,'2012 President'!I$2:I$638)</f>
        <v>210</v>
      </c>
      <c r="F311" s="8">
        <f>SUMIF('2012 President'!$A$2:$A$638,'Precinct Conversion'!$A311,'2012 President'!J$2:J$638)</f>
        <v>333</v>
      </c>
      <c r="G311" s="8">
        <f t="shared" si="4"/>
        <v>0.38024357239512857</v>
      </c>
      <c r="H311">
        <f>SUMIF('2012 President'!$A$2:$A$638,'Precinct Conversion'!$A311,'2012 President'!M$2:M$638)</f>
        <v>0.37366548042704628</v>
      </c>
      <c r="I311">
        <f>SUMIF('2012 President'!$A$2:$A$638,'Precinct Conversion'!$A311,'2012 President'!N$2:N$638)</f>
        <v>0.59252669039145911</v>
      </c>
      <c r="J311">
        <f>SUMIF('2012 President'!$A$2:$A$638,'Precinct Conversion'!$A311,'2012 President'!R$2:R$638)</f>
        <v>0.59252669039145911</v>
      </c>
      <c r="K311">
        <f>SUMIF('2012 House'!$A$2:$A$638,'Precinct Conversion'!$A311,'2012 House'!J$2:J$638)</f>
        <v>0.25806451612903225</v>
      </c>
      <c r="L311">
        <f>SUMIF('2012 House'!$A$2:$A$638,'Precinct Conversion'!$A311,'2012 House'!K$2:K$638)</f>
        <v>0.67204301075268813</v>
      </c>
      <c r="M311">
        <f>SUMIF('2012 House'!$A$2:$A$638,'Precinct Conversion'!$A311,'2012 House'!L$2:L$638)</f>
        <v>0.67204301075268813</v>
      </c>
    </row>
    <row r="312" spans="1:13" x14ac:dyDescent="0.3">
      <c r="A312" t="s">
        <v>477</v>
      </c>
      <c r="B312" s="8" t="s">
        <v>464</v>
      </c>
      <c r="C312" s="8">
        <f>SUMIF('2012 President'!$A$2:$A$638,'Precinct Conversion'!$A312,'2012 President'!F$2:F$638)</f>
        <v>2171</v>
      </c>
      <c r="D312" s="8">
        <f>SUMIF('2012 President'!$A$2:$A$638,'Precinct Conversion'!$A312,'2012 President'!G$2:G$638)</f>
        <v>542</v>
      </c>
      <c r="E312" s="8">
        <f>SUMIF('2012 President'!$A$2:$A$638,'Precinct Conversion'!$A312,'2012 President'!I$2:I$638)</f>
        <v>270</v>
      </c>
      <c r="F312" s="8">
        <f>SUMIF('2012 President'!$A$2:$A$638,'Precinct Conversion'!$A312,'2012 President'!J$2:J$638)</f>
        <v>251</v>
      </c>
      <c r="G312" s="8">
        <f t="shared" si="4"/>
        <v>0.24965453707968677</v>
      </c>
      <c r="H312">
        <f>SUMIF('2012 President'!$A$2:$A$638,'Precinct Conversion'!$A312,'2012 President'!M$2:M$638)</f>
        <v>0.49815498154981552</v>
      </c>
      <c r="I312">
        <f>SUMIF('2012 President'!$A$2:$A$638,'Precinct Conversion'!$A312,'2012 President'!N$2:N$638)</f>
        <v>0.46309963099630996</v>
      </c>
      <c r="J312">
        <f>SUMIF('2012 President'!$A$2:$A$638,'Precinct Conversion'!$A312,'2012 President'!R$2:R$638)</f>
        <v>2.4981549815498156</v>
      </c>
      <c r="K312">
        <f>SUMIF('2012 House'!$A$2:$A$638,'Precinct Conversion'!$A312,'2012 House'!J$2:J$638)</f>
        <v>0.3295668549905838</v>
      </c>
      <c r="L312">
        <f>SUMIF('2012 House'!$A$2:$A$638,'Precinct Conversion'!$A312,'2012 House'!K$2:K$638)</f>
        <v>0.61581920903954801</v>
      </c>
      <c r="M312">
        <f>SUMIF('2012 House'!$A$2:$A$638,'Precinct Conversion'!$A312,'2012 House'!L$2:L$638)</f>
        <v>0.61581920903954801</v>
      </c>
    </row>
    <row r="313" spans="1:13" x14ac:dyDescent="0.3">
      <c r="A313" t="s">
        <v>502</v>
      </c>
      <c r="B313" s="8" t="s">
        <v>483</v>
      </c>
      <c r="C313" s="8">
        <f>SUMIF('2012 President'!$A$2:$A$638,'Precinct Conversion'!$A313,'2012 President'!F$2:F$638)</f>
        <v>1530</v>
      </c>
      <c r="D313" s="8">
        <f>SUMIF('2012 President'!$A$2:$A$638,'Precinct Conversion'!$A313,'2012 President'!G$2:G$638)</f>
        <v>525</v>
      </c>
      <c r="E313" s="8">
        <f>SUMIF('2012 President'!$A$2:$A$638,'Precinct Conversion'!$A313,'2012 President'!I$2:I$638)</f>
        <v>222</v>
      </c>
      <c r="F313" s="8">
        <f>SUMIF('2012 President'!$A$2:$A$638,'Precinct Conversion'!$A313,'2012 President'!J$2:J$638)</f>
        <v>287</v>
      </c>
      <c r="G313" s="8">
        <f t="shared" si="4"/>
        <v>0.34313725490196079</v>
      </c>
      <c r="H313">
        <f>SUMIF('2012 President'!$A$2:$A$638,'Precinct Conversion'!$A313,'2012 President'!M$2:M$638)</f>
        <v>0.42285714285714288</v>
      </c>
      <c r="I313">
        <f>SUMIF('2012 President'!$A$2:$A$638,'Precinct Conversion'!$A313,'2012 President'!N$2:N$638)</f>
        <v>0.54666666666666663</v>
      </c>
      <c r="J313">
        <f>SUMIF('2012 President'!$A$2:$A$638,'Precinct Conversion'!$A313,'2012 President'!R$2:R$638)</f>
        <v>0.54666666666666663</v>
      </c>
      <c r="K313">
        <f>SUMIF('2012 House'!$A$2:$A$638,'Precinct Conversion'!$A313,'2012 House'!J$2:J$638)</f>
        <v>0.29536679536679539</v>
      </c>
      <c r="L313">
        <f>SUMIF('2012 House'!$A$2:$A$638,'Precinct Conversion'!$A313,'2012 House'!K$2:K$638)</f>
        <v>0.63320463320463316</v>
      </c>
      <c r="M313">
        <f>SUMIF('2012 House'!$A$2:$A$638,'Precinct Conversion'!$A313,'2012 House'!L$2:L$638)</f>
        <v>0.63320463320463316</v>
      </c>
    </row>
    <row r="314" spans="1:13" x14ac:dyDescent="0.3">
      <c r="A314" t="s">
        <v>476</v>
      </c>
      <c r="B314" s="8" t="s">
        <v>462</v>
      </c>
      <c r="C314" s="8">
        <f>SUMIF('2012 President'!$A$2:$A$638,'Precinct Conversion'!$A314,'2012 President'!F$2:F$638)</f>
        <v>2102</v>
      </c>
      <c r="D314" s="8">
        <f>SUMIF('2012 President'!$A$2:$A$638,'Precinct Conversion'!$A314,'2012 President'!G$2:G$638)</f>
        <v>710</v>
      </c>
      <c r="E314" s="8">
        <f>SUMIF('2012 President'!$A$2:$A$638,'Precinct Conversion'!$A314,'2012 President'!I$2:I$638)</f>
        <v>368</v>
      </c>
      <c r="F314" s="8">
        <f>SUMIF('2012 President'!$A$2:$A$638,'Precinct Conversion'!$A314,'2012 President'!J$2:J$638)</f>
        <v>308</v>
      </c>
      <c r="G314" s="8">
        <f t="shared" si="4"/>
        <v>0.33777354900095147</v>
      </c>
      <c r="H314">
        <f>SUMIF('2012 President'!$A$2:$A$638,'Precinct Conversion'!$A314,'2012 President'!M$2:M$638)</f>
        <v>0.51830985915492955</v>
      </c>
      <c r="I314">
        <f>SUMIF('2012 President'!$A$2:$A$638,'Precinct Conversion'!$A314,'2012 President'!N$2:N$638)</f>
        <v>0.43380281690140843</v>
      </c>
      <c r="J314">
        <f>SUMIF('2012 President'!$A$2:$A$638,'Precinct Conversion'!$A314,'2012 President'!R$2:R$638)</f>
        <v>2.5183098591549298</v>
      </c>
      <c r="K314">
        <f>SUMIF('2012 House'!$A$2:$A$638,'Precinct Conversion'!$A314,'2012 House'!J$2:J$638)</f>
        <v>0.35734870317002881</v>
      </c>
      <c r="L314">
        <f>SUMIF('2012 House'!$A$2:$A$638,'Precinct Conversion'!$A314,'2012 House'!K$2:K$638)</f>
        <v>0.5720461095100865</v>
      </c>
      <c r="M314">
        <f>SUMIF('2012 House'!$A$2:$A$638,'Precinct Conversion'!$A314,'2012 House'!L$2:L$638)</f>
        <v>0.5720461095100865</v>
      </c>
    </row>
    <row r="315" spans="1:13" x14ac:dyDescent="0.3">
      <c r="A315" t="s">
        <v>813</v>
      </c>
      <c r="B315" s="8" t="s">
        <v>800</v>
      </c>
      <c r="C315" s="8">
        <f>SUMIF('2012 President'!$A$2:$A$638,'Precinct Conversion'!$A315,'2012 President'!F$2:F$638)</f>
        <v>1787</v>
      </c>
      <c r="D315" s="8">
        <f>SUMIF('2012 President'!$A$2:$A$638,'Precinct Conversion'!$A315,'2012 President'!G$2:G$638)</f>
        <v>785</v>
      </c>
      <c r="E315" s="8">
        <f>SUMIF('2012 President'!$A$2:$A$638,'Precinct Conversion'!$A315,'2012 President'!I$2:I$638)</f>
        <v>202</v>
      </c>
      <c r="F315" s="8">
        <f>SUMIF('2012 President'!$A$2:$A$638,'Precinct Conversion'!$A315,'2012 President'!J$2:J$638)</f>
        <v>542</v>
      </c>
      <c r="G315" s="8">
        <f t="shared" si="4"/>
        <v>0.43928371572467823</v>
      </c>
      <c r="H315">
        <f>SUMIF('2012 President'!$A$2:$A$638,'Precinct Conversion'!$A315,'2012 President'!M$2:M$638)</f>
        <v>0.25732484076433121</v>
      </c>
      <c r="I315">
        <f>SUMIF('2012 President'!$A$2:$A$638,'Precinct Conversion'!$A315,'2012 President'!N$2:N$638)</f>
        <v>0.69044585987261142</v>
      </c>
      <c r="J315">
        <f>SUMIF('2012 President'!$A$2:$A$638,'Precinct Conversion'!$A315,'2012 President'!R$2:R$638)</f>
        <v>0.69044585987261142</v>
      </c>
      <c r="K315">
        <f>SUMIF('2012 House'!$A$2:$A$638,'Precinct Conversion'!$A315,'2012 House'!J$2:J$638)</f>
        <v>0.18134715025906736</v>
      </c>
      <c r="L315">
        <f>SUMIF('2012 House'!$A$2:$A$638,'Precinct Conversion'!$A315,'2012 House'!K$2:K$638)</f>
        <v>0.75518134715025909</v>
      </c>
      <c r="M315">
        <f>SUMIF('2012 House'!$A$2:$A$638,'Precinct Conversion'!$A315,'2012 House'!L$2:L$638)</f>
        <v>0.75518134715025909</v>
      </c>
    </row>
    <row r="316" spans="1:13" x14ac:dyDescent="0.3">
      <c r="A316" t="s">
        <v>814</v>
      </c>
      <c r="B316" s="8" t="s">
        <v>801</v>
      </c>
      <c r="C316" s="8">
        <f>SUMIF('2012 President'!$A$2:$A$638,'Precinct Conversion'!$A316,'2012 President'!F$2:F$638)</f>
        <v>1721</v>
      </c>
      <c r="D316" s="8">
        <f>SUMIF('2012 President'!$A$2:$A$638,'Precinct Conversion'!$A316,'2012 President'!G$2:G$638)</f>
        <v>804</v>
      </c>
      <c r="E316" s="8">
        <f>SUMIF('2012 President'!$A$2:$A$638,'Precinct Conversion'!$A316,'2012 President'!I$2:I$638)</f>
        <v>238</v>
      </c>
      <c r="F316" s="8">
        <f>SUMIF('2012 President'!$A$2:$A$638,'Precinct Conversion'!$A316,'2012 President'!J$2:J$638)</f>
        <v>526</v>
      </c>
      <c r="G316" s="8">
        <f t="shared" si="4"/>
        <v>0.4671702498547356</v>
      </c>
      <c r="H316">
        <f>SUMIF('2012 President'!$A$2:$A$638,'Precinct Conversion'!$A316,'2012 President'!M$2:M$638)</f>
        <v>0.29601990049751242</v>
      </c>
      <c r="I316">
        <f>SUMIF('2012 President'!$A$2:$A$638,'Precinct Conversion'!$A316,'2012 President'!N$2:N$638)</f>
        <v>0.654228855721393</v>
      </c>
      <c r="J316">
        <f>SUMIF('2012 President'!$A$2:$A$638,'Precinct Conversion'!$A316,'2012 President'!R$2:R$638)</f>
        <v>0.654228855721393</v>
      </c>
      <c r="K316">
        <f>SUMIF('2012 House'!$A$2:$A$638,'Precinct Conversion'!$A316,'2012 House'!J$2:J$638)</f>
        <v>0.22503160556257901</v>
      </c>
      <c r="L316">
        <f>SUMIF('2012 House'!$A$2:$A$638,'Precinct Conversion'!$A316,'2012 House'!K$2:K$638)</f>
        <v>0.69911504424778759</v>
      </c>
      <c r="M316">
        <f>SUMIF('2012 House'!$A$2:$A$638,'Precinct Conversion'!$A316,'2012 House'!L$2:L$638)</f>
        <v>0.69911504424778759</v>
      </c>
    </row>
    <row r="317" spans="1:13" x14ac:dyDescent="0.3">
      <c r="A317" t="s">
        <v>816</v>
      </c>
      <c r="B317" s="8" t="s">
        <v>1636</v>
      </c>
      <c r="C317" s="8">
        <f>SUMIF('2012 President'!$A$2:$A$638,'Precinct Conversion'!$A317,'2012 President'!F$2:F$638)</f>
        <v>1164</v>
      </c>
      <c r="D317" s="8">
        <f>SUMIF('2012 President'!$A$2:$A$638,'Precinct Conversion'!$A317,'2012 President'!G$2:G$638)</f>
        <v>473</v>
      </c>
      <c r="E317" s="8">
        <f>SUMIF('2012 President'!$A$2:$A$638,'Precinct Conversion'!$A317,'2012 President'!I$2:I$638)</f>
        <v>137</v>
      </c>
      <c r="F317" s="8">
        <f>SUMIF('2012 President'!$A$2:$A$638,'Precinct Conversion'!$A317,'2012 President'!J$2:J$638)</f>
        <v>322</v>
      </c>
      <c r="G317" s="8">
        <f t="shared" si="4"/>
        <v>0.4063573883161512</v>
      </c>
      <c r="H317">
        <f>SUMIF('2012 President'!$A$2:$A$638,'Precinct Conversion'!$A317,'2012 President'!M$2:M$638)</f>
        <v>0.28964059196617337</v>
      </c>
      <c r="I317">
        <f>SUMIF('2012 President'!$A$2:$A$638,'Precinct Conversion'!$A317,'2012 President'!N$2:N$638)</f>
        <v>0.68076109936575058</v>
      </c>
      <c r="J317">
        <f>SUMIF('2012 President'!$A$2:$A$638,'Precinct Conversion'!$A317,'2012 President'!R$2:R$638)</f>
        <v>0.68076109936575058</v>
      </c>
      <c r="K317">
        <f>SUMIF('2012 House'!$A$2:$A$638,'Precinct Conversion'!$A317,'2012 House'!J$2:J$638)</f>
        <v>0.20726495726495728</v>
      </c>
      <c r="L317">
        <f>SUMIF('2012 House'!$A$2:$A$638,'Precinct Conversion'!$A317,'2012 House'!K$2:K$638)</f>
        <v>0.7350427350427351</v>
      </c>
      <c r="M317">
        <f>SUMIF('2012 House'!$A$2:$A$638,'Precinct Conversion'!$A317,'2012 House'!L$2:L$638)</f>
        <v>0.7350427350427351</v>
      </c>
    </row>
    <row r="318" spans="1:13" x14ac:dyDescent="0.3">
      <c r="A318" t="s">
        <v>817</v>
      </c>
      <c r="B318" s="8" t="s">
        <v>804</v>
      </c>
      <c r="C318" s="8">
        <f>SUMIF('2012 President'!$A$2:$A$638,'Precinct Conversion'!$A318,'2012 President'!F$2:F$638)</f>
        <v>2928</v>
      </c>
      <c r="D318" s="8">
        <f>SUMIF('2012 President'!$A$2:$A$638,'Precinct Conversion'!$A318,'2012 President'!G$2:G$638)</f>
        <v>1152</v>
      </c>
      <c r="E318" s="8">
        <f>SUMIF('2012 President'!$A$2:$A$638,'Precinct Conversion'!$A318,'2012 President'!I$2:I$638)</f>
        <v>347</v>
      </c>
      <c r="F318" s="8">
        <f>SUMIF('2012 President'!$A$2:$A$638,'Precinct Conversion'!$A318,'2012 President'!J$2:J$638)</f>
        <v>757</v>
      </c>
      <c r="G318" s="8">
        <f t="shared" si="4"/>
        <v>0.39344262295081966</v>
      </c>
      <c r="H318">
        <f>SUMIF('2012 President'!$A$2:$A$638,'Precinct Conversion'!$A318,'2012 President'!M$2:M$638)</f>
        <v>0.30121527777777779</v>
      </c>
      <c r="I318">
        <f>SUMIF('2012 President'!$A$2:$A$638,'Precinct Conversion'!$A318,'2012 President'!N$2:N$638)</f>
        <v>0.65711805555555558</v>
      </c>
      <c r="J318">
        <f>SUMIF('2012 President'!$A$2:$A$638,'Precinct Conversion'!$A318,'2012 President'!R$2:R$638)</f>
        <v>0.65711805555555558</v>
      </c>
      <c r="K318">
        <f>SUMIF('2012 House'!$A$2:$A$638,'Precinct Conversion'!$A318,'2012 House'!J$2:J$638)</f>
        <v>0.23893805309734514</v>
      </c>
      <c r="L318">
        <f>SUMIF('2012 House'!$A$2:$A$638,'Precinct Conversion'!$A318,'2012 House'!K$2:K$638)</f>
        <v>0.69646017699115048</v>
      </c>
      <c r="M318">
        <f>SUMIF('2012 House'!$A$2:$A$638,'Precinct Conversion'!$A318,'2012 House'!L$2:L$638)</f>
        <v>0.69646017699115048</v>
      </c>
    </row>
    <row r="319" spans="1:13" x14ac:dyDescent="0.3">
      <c r="A319" t="s">
        <v>815</v>
      </c>
      <c r="B319" s="8" t="s">
        <v>802</v>
      </c>
      <c r="C319" s="8">
        <f>SUMIF('2012 President'!$A$2:$A$638,'Precinct Conversion'!$A319,'2012 President'!F$2:F$638)</f>
        <v>1903</v>
      </c>
      <c r="D319" s="8">
        <f>SUMIF('2012 President'!$A$2:$A$638,'Precinct Conversion'!$A319,'2012 President'!G$2:G$638)</f>
        <v>928</v>
      </c>
      <c r="E319" s="8">
        <f>SUMIF('2012 President'!$A$2:$A$638,'Precinct Conversion'!$A319,'2012 President'!I$2:I$638)</f>
        <v>272</v>
      </c>
      <c r="F319" s="8">
        <f>SUMIF('2012 President'!$A$2:$A$638,'Precinct Conversion'!$A319,'2012 President'!J$2:J$638)</f>
        <v>637</v>
      </c>
      <c r="G319" s="8">
        <f t="shared" si="4"/>
        <v>0.48765107724645296</v>
      </c>
      <c r="H319">
        <f>SUMIF('2012 President'!$A$2:$A$638,'Precinct Conversion'!$A319,'2012 President'!M$2:M$638)</f>
        <v>0.29310344827586204</v>
      </c>
      <c r="I319">
        <f>SUMIF('2012 President'!$A$2:$A$638,'Precinct Conversion'!$A319,'2012 President'!N$2:N$638)</f>
        <v>0.68642241379310343</v>
      </c>
      <c r="J319">
        <f>SUMIF('2012 President'!$A$2:$A$638,'Precinct Conversion'!$A319,'2012 President'!R$2:R$638)</f>
        <v>0.68642241379310343</v>
      </c>
      <c r="K319">
        <f>SUMIF('2012 House'!$A$2:$A$638,'Precinct Conversion'!$A319,'2012 House'!J$2:J$638)</f>
        <v>0.21715526601520088</v>
      </c>
      <c r="L319">
        <f>SUMIF('2012 House'!$A$2:$A$638,'Precinct Conversion'!$A319,'2012 House'!K$2:K$638)</f>
        <v>0.74158523344191096</v>
      </c>
      <c r="M319">
        <f>SUMIF('2012 House'!$A$2:$A$638,'Precinct Conversion'!$A319,'2012 House'!L$2:L$638)</f>
        <v>0.74158523344191096</v>
      </c>
    </row>
    <row r="320" spans="1:13" x14ac:dyDescent="0.3">
      <c r="A320" t="s">
        <v>309</v>
      </c>
      <c r="B320" s="8" t="s">
        <v>286</v>
      </c>
      <c r="C320" s="8">
        <f>SUMIF('2012 President'!$A$2:$A$638,'Precinct Conversion'!$A320,'2012 President'!F$2:F$638)</f>
        <v>1222</v>
      </c>
      <c r="D320" s="8">
        <f>SUMIF('2012 President'!$A$2:$A$638,'Precinct Conversion'!$A320,'2012 President'!G$2:G$638)</f>
        <v>483</v>
      </c>
      <c r="E320" s="8">
        <f>SUMIF('2012 President'!$A$2:$A$638,'Precinct Conversion'!$A320,'2012 President'!I$2:I$638)</f>
        <v>118</v>
      </c>
      <c r="F320" s="8">
        <f>SUMIF('2012 President'!$A$2:$A$638,'Precinct Conversion'!$A320,'2012 President'!J$2:J$638)</f>
        <v>342</v>
      </c>
      <c r="G320" s="8">
        <f t="shared" si="4"/>
        <v>0.39525368248772502</v>
      </c>
      <c r="H320">
        <f>SUMIF('2012 President'!$A$2:$A$638,'Precinct Conversion'!$A320,'2012 President'!M$2:M$638)</f>
        <v>0.2443064182194617</v>
      </c>
      <c r="I320">
        <f>SUMIF('2012 President'!$A$2:$A$638,'Precinct Conversion'!$A320,'2012 President'!N$2:N$638)</f>
        <v>0.70807453416149069</v>
      </c>
      <c r="J320">
        <f>SUMIF('2012 President'!$A$2:$A$638,'Precinct Conversion'!$A320,'2012 President'!R$2:R$638)</f>
        <v>0.70807453416149069</v>
      </c>
      <c r="K320">
        <f>SUMIF('2012 House'!$A$2:$A$638,'Precinct Conversion'!$A320,'2012 House'!J$2:J$638)</f>
        <v>0.16041666666666668</v>
      </c>
      <c r="L320">
        <f>SUMIF('2012 House'!$A$2:$A$638,'Precinct Conversion'!$A320,'2012 House'!K$2:K$638)</f>
        <v>0.77916666666666667</v>
      </c>
      <c r="M320">
        <f>SUMIF('2012 House'!$A$2:$A$638,'Precinct Conversion'!$A320,'2012 House'!L$2:L$638)</f>
        <v>0.77916666666666667</v>
      </c>
    </row>
    <row r="321" spans="1:13" x14ac:dyDescent="0.3">
      <c r="A321" t="s">
        <v>390</v>
      </c>
      <c r="B321" s="8" t="s">
        <v>366</v>
      </c>
      <c r="C321" s="8">
        <f>SUMIF('2012 President'!$A$2:$A$638,'Precinct Conversion'!$A321,'2012 President'!F$2:F$638)</f>
        <v>3227</v>
      </c>
      <c r="D321" s="8">
        <f>SUMIF('2012 President'!$A$2:$A$638,'Precinct Conversion'!$A321,'2012 President'!G$2:G$638)</f>
        <v>1146</v>
      </c>
      <c r="E321" s="8">
        <f>SUMIF('2012 President'!$A$2:$A$638,'Precinct Conversion'!$A321,'2012 President'!I$2:I$638)</f>
        <v>248</v>
      </c>
      <c r="F321" s="8">
        <f>SUMIF('2012 President'!$A$2:$A$638,'Precinct Conversion'!$A321,'2012 President'!J$2:J$638)</f>
        <v>852</v>
      </c>
      <c r="G321" s="8">
        <f t="shared" si="4"/>
        <v>0.35512860241710564</v>
      </c>
      <c r="H321">
        <f>SUMIF('2012 President'!$A$2:$A$638,'Precinct Conversion'!$A321,'2012 President'!M$2:M$638)</f>
        <v>0.21640488656195461</v>
      </c>
      <c r="I321">
        <f>SUMIF('2012 President'!$A$2:$A$638,'Precinct Conversion'!$A321,'2012 President'!N$2:N$638)</f>
        <v>0.74345549738219896</v>
      </c>
      <c r="J321">
        <f>SUMIF('2012 President'!$A$2:$A$638,'Precinct Conversion'!$A321,'2012 President'!R$2:R$638)</f>
        <v>0.74345549738219896</v>
      </c>
      <c r="K321">
        <f>SUMIF('2012 House'!$A$2:$A$638,'Precinct Conversion'!$A321,'2012 House'!J$2:J$638)</f>
        <v>0.16843033509700175</v>
      </c>
      <c r="L321">
        <f>SUMIF('2012 House'!$A$2:$A$638,'Precinct Conversion'!$A321,'2012 House'!K$2:K$638)</f>
        <v>0.76190476190476186</v>
      </c>
      <c r="M321">
        <f>SUMIF('2012 House'!$A$2:$A$638,'Precinct Conversion'!$A321,'2012 House'!L$2:L$638)</f>
        <v>0.76190476190476186</v>
      </c>
    </row>
    <row r="322" spans="1:13" x14ac:dyDescent="0.3">
      <c r="A322" t="s">
        <v>406</v>
      </c>
      <c r="B322" s="8" t="s">
        <v>393</v>
      </c>
      <c r="C322" s="8">
        <f>SUMIF('2012 President'!$A$2:$A$638,'Precinct Conversion'!$A322,'2012 President'!F$2:F$638)</f>
        <v>1151</v>
      </c>
      <c r="D322" s="8">
        <f>SUMIF('2012 President'!$A$2:$A$638,'Precinct Conversion'!$A322,'2012 President'!G$2:G$638)</f>
        <v>455</v>
      </c>
      <c r="E322" s="8">
        <f>SUMIF('2012 President'!$A$2:$A$638,'Precinct Conversion'!$A322,'2012 President'!I$2:I$638)</f>
        <v>97</v>
      </c>
      <c r="F322" s="8">
        <f>SUMIF('2012 President'!$A$2:$A$638,'Precinct Conversion'!$A322,'2012 President'!J$2:J$638)</f>
        <v>330</v>
      </c>
      <c r="G322" s="8">
        <f t="shared" si="4"/>
        <v>0.39530842745438749</v>
      </c>
      <c r="H322">
        <f>SUMIF('2012 President'!$A$2:$A$638,'Precinct Conversion'!$A322,'2012 President'!M$2:M$638)</f>
        <v>0.21318681318681318</v>
      </c>
      <c r="I322">
        <f>SUMIF('2012 President'!$A$2:$A$638,'Precinct Conversion'!$A322,'2012 President'!N$2:N$638)</f>
        <v>0.72527472527472525</v>
      </c>
      <c r="J322">
        <f>SUMIF('2012 President'!$A$2:$A$638,'Precinct Conversion'!$A322,'2012 President'!R$2:R$638)</f>
        <v>0.72527472527472525</v>
      </c>
      <c r="K322">
        <f>SUMIF('2012 House'!$A$2:$A$638,'Precinct Conversion'!$A322,'2012 House'!J$2:J$638)</f>
        <v>0.17002237136465326</v>
      </c>
      <c r="L322">
        <f>SUMIF('2012 House'!$A$2:$A$638,'Precinct Conversion'!$A322,'2012 House'!K$2:K$638)</f>
        <v>0.72259507829977632</v>
      </c>
      <c r="M322">
        <f>SUMIF('2012 House'!$A$2:$A$638,'Precinct Conversion'!$A322,'2012 House'!L$2:L$638)</f>
        <v>0.72259507829977632</v>
      </c>
    </row>
    <row r="323" spans="1:13" x14ac:dyDescent="0.3">
      <c r="A323" t="s">
        <v>310</v>
      </c>
      <c r="B323" s="8" t="s">
        <v>287</v>
      </c>
      <c r="C323" s="8">
        <f>SUMIF('2012 President'!$A$2:$A$638,'Precinct Conversion'!$A323,'2012 President'!F$2:F$638)</f>
        <v>1472</v>
      </c>
      <c r="D323" s="8">
        <f>SUMIF('2012 President'!$A$2:$A$638,'Precinct Conversion'!$A323,'2012 President'!G$2:G$638)</f>
        <v>531</v>
      </c>
      <c r="E323" s="8">
        <f>SUMIF('2012 President'!$A$2:$A$638,'Precinct Conversion'!$A323,'2012 President'!I$2:I$638)</f>
        <v>91</v>
      </c>
      <c r="F323" s="8">
        <f>SUMIF('2012 President'!$A$2:$A$638,'Precinct Conversion'!$A323,'2012 President'!J$2:J$638)</f>
        <v>404</v>
      </c>
      <c r="G323" s="8">
        <f t="shared" ref="G323:G386" si="5">D323/C323</f>
        <v>0.36073369565217389</v>
      </c>
      <c r="H323">
        <f>SUMIF('2012 President'!$A$2:$A$638,'Precinct Conversion'!$A323,'2012 President'!M$2:M$638)</f>
        <v>0.17137476459510359</v>
      </c>
      <c r="I323">
        <f>SUMIF('2012 President'!$A$2:$A$638,'Precinct Conversion'!$A323,'2012 President'!N$2:N$638)</f>
        <v>0.76082862523540484</v>
      </c>
      <c r="J323">
        <f>SUMIF('2012 President'!$A$2:$A$638,'Precinct Conversion'!$A323,'2012 President'!R$2:R$638)</f>
        <v>0.76082862523540484</v>
      </c>
      <c r="K323">
        <f>SUMIF('2012 House'!$A$2:$A$638,'Precinct Conversion'!$A323,'2012 House'!J$2:J$638)</f>
        <v>0.12237093690248566</v>
      </c>
      <c r="L323">
        <f>SUMIF('2012 House'!$A$2:$A$638,'Precinct Conversion'!$A323,'2012 House'!K$2:K$638)</f>
        <v>0.79923518164435947</v>
      </c>
      <c r="M323">
        <f>SUMIF('2012 House'!$A$2:$A$638,'Precinct Conversion'!$A323,'2012 House'!L$2:L$638)</f>
        <v>0.79923518164435947</v>
      </c>
    </row>
    <row r="324" spans="1:13" x14ac:dyDescent="0.3">
      <c r="A324" t="s">
        <v>407</v>
      </c>
      <c r="B324" s="8" t="s">
        <v>1637</v>
      </c>
      <c r="C324" s="8">
        <f>SUMIF('2012 President'!$A$2:$A$638,'Precinct Conversion'!$A324,'2012 President'!F$2:F$638)</f>
        <v>2114</v>
      </c>
      <c r="D324" s="8">
        <f>SUMIF('2012 President'!$A$2:$A$638,'Precinct Conversion'!$A324,'2012 President'!G$2:G$638)</f>
        <v>827</v>
      </c>
      <c r="E324" s="8">
        <f>SUMIF('2012 President'!$A$2:$A$638,'Precinct Conversion'!$A324,'2012 President'!I$2:I$638)</f>
        <v>178</v>
      </c>
      <c r="F324" s="8">
        <f>SUMIF('2012 President'!$A$2:$A$638,'Precinct Conversion'!$A324,'2012 President'!J$2:J$638)</f>
        <v>597</v>
      </c>
      <c r="G324" s="8">
        <f t="shared" si="5"/>
        <v>0.39120151371806999</v>
      </c>
      <c r="H324">
        <f>SUMIF('2012 President'!$A$2:$A$638,'Precinct Conversion'!$A324,'2012 President'!M$2:M$638)</f>
        <v>0.21523579201934703</v>
      </c>
      <c r="I324">
        <f>SUMIF('2012 President'!$A$2:$A$638,'Precinct Conversion'!$A324,'2012 President'!N$2:N$638)</f>
        <v>0.72188633615477626</v>
      </c>
      <c r="J324">
        <f>SUMIF('2012 President'!$A$2:$A$638,'Precinct Conversion'!$A324,'2012 President'!R$2:R$638)</f>
        <v>0.72188633615477626</v>
      </c>
      <c r="K324">
        <f>SUMIF('2012 House'!$A$2:$A$638,'Precinct Conversion'!$A324,'2012 House'!J$2:J$638)</f>
        <v>0.16646266829865361</v>
      </c>
      <c r="L324">
        <f>SUMIF('2012 House'!$A$2:$A$638,'Precinct Conversion'!$A324,'2012 House'!K$2:K$638)</f>
        <v>0.76009791921664627</v>
      </c>
      <c r="M324">
        <f>SUMIF('2012 House'!$A$2:$A$638,'Precinct Conversion'!$A324,'2012 House'!L$2:L$638)</f>
        <v>0.76009791921664627</v>
      </c>
    </row>
    <row r="325" spans="1:13" x14ac:dyDescent="0.3">
      <c r="A325" t="s">
        <v>307</v>
      </c>
      <c r="B325" s="8" t="s">
        <v>284</v>
      </c>
      <c r="C325" s="8">
        <f>SUMIF('2012 President'!$A$2:$A$638,'Precinct Conversion'!$A325,'2012 President'!F$2:F$638)</f>
        <v>1742</v>
      </c>
      <c r="D325" s="8">
        <f>SUMIF('2012 President'!$A$2:$A$638,'Precinct Conversion'!$A325,'2012 President'!G$2:G$638)</f>
        <v>618</v>
      </c>
      <c r="E325" s="8">
        <f>SUMIF('2012 President'!$A$2:$A$638,'Precinct Conversion'!$A325,'2012 President'!I$2:I$638)</f>
        <v>121</v>
      </c>
      <c r="F325" s="8">
        <f>SUMIF('2012 President'!$A$2:$A$638,'Precinct Conversion'!$A325,'2012 President'!J$2:J$638)</f>
        <v>474</v>
      </c>
      <c r="G325" s="8">
        <f t="shared" si="5"/>
        <v>0.35476463834672789</v>
      </c>
      <c r="H325">
        <f>SUMIF('2012 President'!$A$2:$A$638,'Precinct Conversion'!$A325,'2012 President'!M$2:M$638)</f>
        <v>0.19579288025889968</v>
      </c>
      <c r="I325">
        <f>SUMIF('2012 President'!$A$2:$A$638,'Precinct Conversion'!$A325,'2012 President'!N$2:N$638)</f>
        <v>0.76699029126213591</v>
      </c>
      <c r="J325">
        <f>SUMIF('2012 President'!$A$2:$A$638,'Precinct Conversion'!$A325,'2012 President'!R$2:R$638)</f>
        <v>0.76699029126213591</v>
      </c>
      <c r="K325">
        <f>SUMIF('2012 House'!$A$2:$A$638,'Precinct Conversion'!$A325,'2012 House'!J$2:J$638)</f>
        <v>0.13420621931260229</v>
      </c>
      <c r="L325">
        <f>SUMIF('2012 House'!$A$2:$A$638,'Precinct Conversion'!$A325,'2012 House'!K$2:K$638)</f>
        <v>0.80360065466448449</v>
      </c>
      <c r="M325">
        <f>SUMIF('2012 House'!$A$2:$A$638,'Precinct Conversion'!$A325,'2012 House'!L$2:L$638)</f>
        <v>0.80360065466448449</v>
      </c>
    </row>
    <row r="326" spans="1:13" x14ac:dyDescent="0.3">
      <c r="A326" t="s">
        <v>408</v>
      </c>
      <c r="B326" s="8" t="s">
        <v>395</v>
      </c>
      <c r="C326" s="8">
        <f>SUMIF('2012 President'!$A$2:$A$638,'Precinct Conversion'!$A326,'2012 President'!F$2:F$638)</f>
        <v>2124</v>
      </c>
      <c r="D326" s="8">
        <f>SUMIF('2012 President'!$A$2:$A$638,'Precinct Conversion'!$A326,'2012 President'!G$2:G$638)</f>
        <v>829</v>
      </c>
      <c r="E326" s="8">
        <f>SUMIF('2012 President'!$A$2:$A$638,'Precinct Conversion'!$A326,'2012 President'!I$2:I$638)</f>
        <v>143</v>
      </c>
      <c r="F326" s="8">
        <f>SUMIF('2012 President'!$A$2:$A$638,'Precinct Conversion'!$A326,'2012 President'!J$2:J$638)</f>
        <v>656</v>
      </c>
      <c r="G326" s="8">
        <f t="shared" si="5"/>
        <v>0.39030131826741998</v>
      </c>
      <c r="H326">
        <f>SUMIF('2012 President'!$A$2:$A$638,'Precinct Conversion'!$A326,'2012 President'!M$2:M$638)</f>
        <v>0.17249698431845598</v>
      </c>
      <c r="I326">
        <f>SUMIF('2012 President'!$A$2:$A$638,'Precinct Conversion'!$A326,'2012 President'!N$2:N$638)</f>
        <v>0.79131483715319662</v>
      </c>
      <c r="J326">
        <f>SUMIF('2012 President'!$A$2:$A$638,'Precinct Conversion'!$A326,'2012 President'!R$2:R$638)</f>
        <v>0.79131483715319662</v>
      </c>
      <c r="K326">
        <f>SUMIF('2012 House'!$A$2:$A$638,'Precinct Conversion'!$A326,'2012 House'!J$2:J$638)</f>
        <v>0.13080684596577016</v>
      </c>
      <c r="L326">
        <f>SUMIF('2012 House'!$A$2:$A$638,'Precinct Conversion'!$A326,'2012 House'!K$2:K$638)</f>
        <v>0.79584352078239606</v>
      </c>
      <c r="M326">
        <f>SUMIF('2012 House'!$A$2:$A$638,'Precinct Conversion'!$A326,'2012 House'!L$2:L$638)</f>
        <v>0.79584352078239606</v>
      </c>
    </row>
    <row r="327" spans="1:13" x14ac:dyDescent="0.3">
      <c r="A327" t="s">
        <v>409</v>
      </c>
      <c r="B327" s="8" t="s">
        <v>1638</v>
      </c>
      <c r="C327" s="8">
        <f>SUMIF('2012 President'!$A$2:$A$638,'Precinct Conversion'!$A327,'2012 President'!F$2:F$638)</f>
        <v>1494</v>
      </c>
      <c r="D327" s="8">
        <f>SUMIF('2012 President'!$A$2:$A$638,'Precinct Conversion'!$A327,'2012 President'!G$2:G$638)</f>
        <v>562</v>
      </c>
      <c r="E327" s="8">
        <f>SUMIF('2012 President'!$A$2:$A$638,'Precinct Conversion'!$A327,'2012 President'!I$2:I$638)</f>
        <v>104</v>
      </c>
      <c r="F327" s="8">
        <f>SUMIF('2012 President'!$A$2:$A$638,'Precinct Conversion'!$A327,'2012 President'!J$2:J$638)</f>
        <v>439</v>
      </c>
      <c r="G327" s="8">
        <f t="shared" si="5"/>
        <v>0.37617135207496655</v>
      </c>
      <c r="H327">
        <f>SUMIF('2012 President'!$A$2:$A$638,'Precinct Conversion'!$A327,'2012 President'!M$2:M$638)</f>
        <v>0.18505338078291814</v>
      </c>
      <c r="I327">
        <f>SUMIF('2012 President'!$A$2:$A$638,'Precinct Conversion'!$A327,'2012 President'!N$2:N$638)</f>
        <v>0.78113879003558717</v>
      </c>
      <c r="J327">
        <f>SUMIF('2012 President'!$A$2:$A$638,'Precinct Conversion'!$A327,'2012 President'!R$2:R$638)</f>
        <v>0.78113879003558717</v>
      </c>
      <c r="K327">
        <f>SUMIF('2012 House'!$A$2:$A$638,'Precinct Conversion'!$A327,'2012 House'!J$2:J$638)</f>
        <v>0.13489208633093525</v>
      </c>
      <c r="L327">
        <f>SUMIF('2012 House'!$A$2:$A$638,'Precinct Conversion'!$A327,'2012 House'!K$2:K$638)</f>
        <v>0.79856115107913672</v>
      </c>
      <c r="M327">
        <f>SUMIF('2012 House'!$A$2:$A$638,'Precinct Conversion'!$A327,'2012 House'!L$2:L$638)</f>
        <v>0.79856115107913672</v>
      </c>
    </row>
    <row r="328" spans="1:13" x14ac:dyDescent="0.3">
      <c r="A328" t="s">
        <v>433</v>
      </c>
      <c r="B328" s="8" t="s">
        <v>414</v>
      </c>
      <c r="C328" s="8">
        <f>SUMIF('2012 President'!$A$2:$A$638,'Precinct Conversion'!$A328,'2012 President'!F$2:F$638)</f>
        <v>1304</v>
      </c>
      <c r="D328" s="8">
        <f>SUMIF('2012 President'!$A$2:$A$638,'Precinct Conversion'!$A328,'2012 President'!G$2:G$638)</f>
        <v>531</v>
      </c>
      <c r="E328" s="8">
        <f>SUMIF('2012 President'!$A$2:$A$638,'Precinct Conversion'!$A328,'2012 President'!I$2:I$638)</f>
        <v>132</v>
      </c>
      <c r="F328" s="8">
        <f>SUMIF('2012 President'!$A$2:$A$638,'Precinct Conversion'!$A328,'2012 President'!J$2:J$638)</f>
        <v>377</v>
      </c>
      <c r="G328" s="8">
        <f t="shared" si="5"/>
        <v>0.4072085889570552</v>
      </c>
      <c r="H328">
        <f>SUMIF('2012 President'!$A$2:$A$638,'Precinct Conversion'!$A328,'2012 President'!M$2:M$638)</f>
        <v>0.24858757062146894</v>
      </c>
      <c r="I328">
        <f>SUMIF('2012 President'!$A$2:$A$638,'Precinct Conversion'!$A328,'2012 President'!N$2:N$638)</f>
        <v>0.70998116760828622</v>
      </c>
      <c r="J328">
        <f>SUMIF('2012 President'!$A$2:$A$638,'Precinct Conversion'!$A328,'2012 President'!R$2:R$638)</f>
        <v>0.70998116760828622</v>
      </c>
      <c r="K328">
        <f>SUMIF('2012 House'!$A$2:$A$638,'Precinct Conversion'!$A328,'2012 House'!J$2:J$638)</f>
        <v>0.16539923954372623</v>
      </c>
      <c r="L328">
        <f>SUMIF('2012 House'!$A$2:$A$638,'Precinct Conversion'!$A328,'2012 House'!K$2:K$638)</f>
        <v>0.78707224334600756</v>
      </c>
      <c r="M328">
        <f>SUMIF('2012 House'!$A$2:$A$638,'Precinct Conversion'!$A328,'2012 House'!L$2:L$638)</f>
        <v>0.78707224334600756</v>
      </c>
    </row>
    <row r="329" spans="1:13" x14ac:dyDescent="0.3">
      <c r="A329" t="s">
        <v>434</v>
      </c>
      <c r="B329" s="8" t="s">
        <v>415</v>
      </c>
      <c r="C329" s="8">
        <f>SUMIF('2012 President'!$A$2:$A$638,'Precinct Conversion'!$A329,'2012 President'!F$2:F$638)</f>
        <v>1300</v>
      </c>
      <c r="D329" s="8">
        <f>SUMIF('2012 President'!$A$2:$A$638,'Precinct Conversion'!$A329,'2012 President'!G$2:G$638)</f>
        <v>611</v>
      </c>
      <c r="E329" s="8">
        <f>SUMIF('2012 President'!$A$2:$A$638,'Precinct Conversion'!$A329,'2012 President'!I$2:I$638)</f>
        <v>133</v>
      </c>
      <c r="F329" s="8">
        <f>SUMIF('2012 President'!$A$2:$A$638,'Precinct Conversion'!$A329,'2012 President'!J$2:J$638)</f>
        <v>447</v>
      </c>
      <c r="G329" s="8">
        <f t="shared" si="5"/>
        <v>0.47</v>
      </c>
      <c r="H329">
        <f>SUMIF('2012 President'!$A$2:$A$638,'Precinct Conversion'!$A329,'2012 President'!M$2:M$638)</f>
        <v>0.21767594108019639</v>
      </c>
      <c r="I329">
        <f>SUMIF('2012 President'!$A$2:$A$638,'Precinct Conversion'!$A329,'2012 President'!N$2:N$638)</f>
        <v>0.73158756137479541</v>
      </c>
      <c r="J329">
        <f>SUMIF('2012 President'!$A$2:$A$638,'Precinct Conversion'!$A329,'2012 President'!R$2:R$638)</f>
        <v>0.73158756137479541</v>
      </c>
      <c r="K329">
        <f>SUMIF('2012 House'!$A$2:$A$638,'Precinct Conversion'!$A329,'2012 House'!J$2:J$638)</f>
        <v>0.14614121510673234</v>
      </c>
      <c r="L329">
        <f>SUMIF('2012 House'!$A$2:$A$638,'Precinct Conversion'!$A329,'2012 House'!K$2:K$638)</f>
        <v>0.77504105090311992</v>
      </c>
      <c r="M329">
        <f>SUMIF('2012 House'!$A$2:$A$638,'Precinct Conversion'!$A329,'2012 House'!L$2:L$638)</f>
        <v>0.77504105090311992</v>
      </c>
    </row>
    <row r="330" spans="1:13" x14ac:dyDescent="0.3">
      <c r="A330" t="s">
        <v>341</v>
      </c>
      <c r="B330" s="8" t="s">
        <v>1639</v>
      </c>
      <c r="C330" s="8">
        <f>SUMIF('2012 President'!$A$2:$A$638,'Precinct Conversion'!$A330,'2012 President'!F$2:F$638)</f>
        <v>2294</v>
      </c>
      <c r="D330" s="8">
        <f>SUMIF('2012 President'!$A$2:$A$638,'Precinct Conversion'!$A330,'2012 President'!G$2:G$638)</f>
        <v>786</v>
      </c>
      <c r="E330" s="8">
        <f>SUMIF('2012 President'!$A$2:$A$638,'Precinct Conversion'!$A330,'2012 President'!I$2:I$638)</f>
        <v>251</v>
      </c>
      <c r="F330" s="8">
        <f>SUMIF('2012 President'!$A$2:$A$638,'Precinct Conversion'!$A330,'2012 President'!J$2:J$638)</f>
        <v>493</v>
      </c>
      <c r="G330" s="8">
        <f t="shared" si="5"/>
        <v>0.34263295553618134</v>
      </c>
      <c r="H330">
        <f>SUMIF('2012 President'!$A$2:$A$638,'Precinct Conversion'!$A330,'2012 President'!M$2:M$638)</f>
        <v>0.3193384223918575</v>
      </c>
      <c r="I330">
        <f>SUMIF('2012 President'!$A$2:$A$638,'Precinct Conversion'!$A330,'2012 President'!N$2:N$638)</f>
        <v>0.62722646310432573</v>
      </c>
      <c r="J330">
        <f>SUMIF('2012 President'!$A$2:$A$638,'Precinct Conversion'!$A330,'2012 President'!R$2:R$638)</f>
        <v>0.62722646310432573</v>
      </c>
      <c r="K330">
        <f>SUMIF('2012 House'!$A$2:$A$638,'Precinct Conversion'!$A330,'2012 House'!J$2:J$638)</f>
        <v>0.22351421188630491</v>
      </c>
      <c r="L330">
        <f>SUMIF('2012 House'!$A$2:$A$638,'Precinct Conversion'!$A330,'2012 House'!K$2:K$638)</f>
        <v>0.69638242894056845</v>
      </c>
      <c r="M330">
        <f>SUMIF('2012 House'!$A$2:$A$638,'Precinct Conversion'!$A330,'2012 House'!L$2:L$638)</f>
        <v>0.69638242894056845</v>
      </c>
    </row>
    <row r="331" spans="1:13" x14ac:dyDescent="0.3">
      <c r="A331" t="s">
        <v>342</v>
      </c>
      <c r="B331" s="8" t="s">
        <v>1640</v>
      </c>
      <c r="C331" s="8">
        <f>SUMIF('2012 President'!$A$2:$A$638,'Precinct Conversion'!$A331,'2012 President'!F$2:F$638)</f>
        <v>1754</v>
      </c>
      <c r="D331" s="8">
        <f>SUMIF('2012 President'!$A$2:$A$638,'Precinct Conversion'!$A331,'2012 President'!G$2:G$638)</f>
        <v>687</v>
      </c>
      <c r="E331" s="8">
        <f>SUMIF('2012 President'!$A$2:$A$638,'Precinct Conversion'!$A331,'2012 President'!I$2:I$638)</f>
        <v>178</v>
      </c>
      <c r="F331" s="8">
        <f>SUMIF('2012 President'!$A$2:$A$638,'Precinct Conversion'!$A331,'2012 President'!J$2:J$638)</f>
        <v>467</v>
      </c>
      <c r="G331" s="8">
        <f t="shared" si="5"/>
        <v>0.39167616875712657</v>
      </c>
      <c r="H331">
        <f>SUMIF('2012 President'!$A$2:$A$638,'Precinct Conversion'!$A331,'2012 President'!M$2:M$638)</f>
        <v>0.2590975254730713</v>
      </c>
      <c r="I331">
        <f>SUMIF('2012 President'!$A$2:$A$638,'Precinct Conversion'!$A331,'2012 President'!N$2:N$638)</f>
        <v>0.67976710334788937</v>
      </c>
      <c r="J331">
        <f>SUMIF('2012 President'!$A$2:$A$638,'Precinct Conversion'!$A331,'2012 President'!R$2:R$638)</f>
        <v>0.67976710334788937</v>
      </c>
      <c r="K331">
        <f>SUMIF('2012 House'!$A$2:$A$638,'Precinct Conversion'!$A331,'2012 House'!J$2:J$638)</f>
        <v>0.20982142857142858</v>
      </c>
      <c r="L331">
        <f>SUMIF('2012 House'!$A$2:$A$638,'Precinct Conversion'!$A331,'2012 House'!K$2:K$638)</f>
        <v>0.72470238095238093</v>
      </c>
      <c r="M331">
        <f>SUMIF('2012 House'!$A$2:$A$638,'Precinct Conversion'!$A331,'2012 House'!L$2:L$638)</f>
        <v>0.72470238095238093</v>
      </c>
    </row>
    <row r="332" spans="1:13" x14ac:dyDescent="0.3">
      <c r="A332" t="s">
        <v>346</v>
      </c>
      <c r="B332" s="8" t="s">
        <v>325</v>
      </c>
      <c r="C332" s="8">
        <f>SUMIF('2012 President'!$A$2:$A$638,'Precinct Conversion'!$A332,'2012 President'!F$2:F$638)</f>
        <v>1235</v>
      </c>
      <c r="D332" s="8">
        <f>SUMIF('2012 President'!$A$2:$A$638,'Precinct Conversion'!$A332,'2012 President'!G$2:G$638)</f>
        <v>590</v>
      </c>
      <c r="E332" s="8">
        <f>SUMIF('2012 President'!$A$2:$A$638,'Precinct Conversion'!$A332,'2012 President'!I$2:I$638)</f>
        <v>146</v>
      </c>
      <c r="F332" s="8">
        <f>SUMIF('2012 President'!$A$2:$A$638,'Precinct Conversion'!$A332,'2012 President'!J$2:J$638)</f>
        <v>420</v>
      </c>
      <c r="G332" s="8">
        <f t="shared" si="5"/>
        <v>0.47773279352226722</v>
      </c>
      <c r="H332">
        <f>SUMIF('2012 President'!$A$2:$A$638,'Precinct Conversion'!$A332,'2012 President'!M$2:M$638)</f>
        <v>0.24745762711864408</v>
      </c>
      <c r="I332">
        <f>SUMIF('2012 President'!$A$2:$A$638,'Precinct Conversion'!$A332,'2012 President'!N$2:N$638)</f>
        <v>0.71186440677966101</v>
      </c>
      <c r="J332">
        <f>SUMIF('2012 President'!$A$2:$A$638,'Precinct Conversion'!$A332,'2012 President'!R$2:R$638)</f>
        <v>0.71186440677966101</v>
      </c>
      <c r="K332">
        <f>SUMIF('2012 House'!$A$2:$A$638,'Precinct Conversion'!$A332,'2012 House'!J$2:J$638)</f>
        <v>0.17993079584775087</v>
      </c>
      <c r="L332">
        <f>SUMIF('2012 House'!$A$2:$A$638,'Precinct Conversion'!$A332,'2012 House'!K$2:K$638)</f>
        <v>0.76124567474048443</v>
      </c>
      <c r="M332">
        <f>SUMIF('2012 House'!$A$2:$A$638,'Precinct Conversion'!$A332,'2012 House'!L$2:L$638)</f>
        <v>0.76124567474048443</v>
      </c>
    </row>
    <row r="333" spans="1:13" x14ac:dyDescent="0.3">
      <c r="A333" t="s">
        <v>339</v>
      </c>
      <c r="B333" s="8" t="s">
        <v>330</v>
      </c>
      <c r="C333" s="8">
        <f>SUMIF('2012 President'!$A$2:$A$638,'Precinct Conversion'!$A333,'2012 President'!F$2:F$638)</f>
        <v>1641</v>
      </c>
      <c r="D333" s="8">
        <f>SUMIF('2012 President'!$A$2:$A$638,'Precinct Conversion'!$A333,'2012 President'!G$2:G$638)</f>
        <v>769</v>
      </c>
      <c r="E333" s="8">
        <f>SUMIF('2012 President'!$A$2:$A$638,'Precinct Conversion'!$A333,'2012 President'!I$2:I$638)</f>
        <v>204</v>
      </c>
      <c r="F333" s="8">
        <f>SUMIF('2012 President'!$A$2:$A$638,'Precinct Conversion'!$A333,'2012 President'!J$2:J$638)</f>
        <v>542</v>
      </c>
      <c r="G333" s="8">
        <f t="shared" si="5"/>
        <v>0.46861669713589277</v>
      </c>
      <c r="H333">
        <f>SUMIF('2012 President'!$A$2:$A$638,'Precinct Conversion'!$A333,'2012 President'!M$2:M$638)</f>
        <v>0.26527958387516254</v>
      </c>
      <c r="I333">
        <f>SUMIF('2012 President'!$A$2:$A$638,'Precinct Conversion'!$A333,'2012 President'!N$2:N$638)</f>
        <v>0.70481144343302993</v>
      </c>
      <c r="J333">
        <f>SUMIF('2012 President'!$A$2:$A$638,'Precinct Conversion'!$A333,'2012 President'!R$2:R$638)</f>
        <v>0.70481144343302993</v>
      </c>
      <c r="K333">
        <f>SUMIF('2012 House'!$A$2:$A$638,'Precinct Conversion'!$A333,'2012 House'!J$2:J$638)</f>
        <v>0.21287779237844942</v>
      </c>
      <c r="L333">
        <f>SUMIF('2012 House'!$A$2:$A$638,'Precinct Conversion'!$A333,'2012 House'!K$2:K$638)</f>
        <v>0.70959264126149801</v>
      </c>
      <c r="M333">
        <f>SUMIF('2012 House'!$A$2:$A$638,'Precinct Conversion'!$A333,'2012 House'!L$2:L$638)</f>
        <v>0.70959264126149801</v>
      </c>
    </row>
    <row r="334" spans="1:13" x14ac:dyDescent="0.3">
      <c r="A334" t="s">
        <v>340</v>
      </c>
      <c r="B334" s="8" t="s">
        <v>319</v>
      </c>
      <c r="C334" s="8">
        <f>SUMIF('2012 President'!$A$2:$A$638,'Precinct Conversion'!$A334,'2012 President'!F$2:F$638)</f>
        <v>1219</v>
      </c>
      <c r="D334" s="8">
        <f>SUMIF('2012 President'!$A$2:$A$638,'Precinct Conversion'!$A334,'2012 President'!G$2:G$638)</f>
        <v>544</v>
      </c>
      <c r="E334" s="8">
        <f>SUMIF('2012 President'!$A$2:$A$638,'Precinct Conversion'!$A334,'2012 President'!I$2:I$638)</f>
        <v>124</v>
      </c>
      <c r="F334" s="8">
        <f>SUMIF('2012 President'!$A$2:$A$638,'Precinct Conversion'!$A334,'2012 President'!J$2:J$638)</f>
        <v>399</v>
      </c>
      <c r="G334" s="8">
        <f t="shared" si="5"/>
        <v>0.44626743232157506</v>
      </c>
      <c r="H334">
        <f>SUMIF('2012 President'!$A$2:$A$638,'Precinct Conversion'!$A334,'2012 President'!M$2:M$638)</f>
        <v>0.22794117647058823</v>
      </c>
      <c r="I334">
        <f>SUMIF('2012 President'!$A$2:$A$638,'Precinct Conversion'!$A334,'2012 President'!N$2:N$638)</f>
        <v>0.73345588235294112</v>
      </c>
      <c r="J334">
        <f>SUMIF('2012 President'!$A$2:$A$638,'Precinct Conversion'!$A334,'2012 President'!R$2:R$638)</f>
        <v>0.73345588235294112</v>
      </c>
      <c r="K334">
        <f>SUMIF('2012 House'!$A$2:$A$638,'Precinct Conversion'!$A334,'2012 House'!J$2:J$638)</f>
        <v>0.17592592592592593</v>
      </c>
      <c r="L334">
        <f>SUMIF('2012 House'!$A$2:$A$638,'Precinct Conversion'!$A334,'2012 House'!K$2:K$638)</f>
        <v>0.74814814814814812</v>
      </c>
      <c r="M334">
        <f>SUMIF('2012 House'!$A$2:$A$638,'Precinct Conversion'!$A334,'2012 House'!L$2:L$638)</f>
        <v>0.74814814814814812</v>
      </c>
    </row>
    <row r="335" spans="1:13" x14ac:dyDescent="0.3">
      <c r="A335" t="s">
        <v>386</v>
      </c>
      <c r="B335" s="8" t="s">
        <v>362</v>
      </c>
      <c r="C335" s="8">
        <f>SUMIF('2012 President'!$A$2:$A$638,'Precinct Conversion'!$A335,'2012 President'!F$2:F$638)</f>
        <v>1810</v>
      </c>
      <c r="D335" s="8">
        <f>SUMIF('2012 President'!$A$2:$A$638,'Precinct Conversion'!$A335,'2012 President'!G$2:G$638)</f>
        <v>711</v>
      </c>
      <c r="E335" s="8">
        <f>SUMIF('2012 President'!$A$2:$A$638,'Precinct Conversion'!$A335,'2012 President'!I$2:I$638)</f>
        <v>157</v>
      </c>
      <c r="F335" s="8">
        <f>SUMIF('2012 President'!$A$2:$A$638,'Precinct Conversion'!$A335,'2012 President'!J$2:J$638)</f>
        <v>528</v>
      </c>
      <c r="G335" s="8">
        <f t="shared" si="5"/>
        <v>0.39281767955801106</v>
      </c>
      <c r="H335">
        <f>SUMIF('2012 President'!$A$2:$A$638,'Precinct Conversion'!$A335,'2012 President'!M$2:M$638)</f>
        <v>0.22081575246132207</v>
      </c>
      <c r="I335">
        <f>SUMIF('2012 President'!$A$2:$A$638,'Precinct Conversion'!$A335,'2012 President'!N$2:N$638)</f>
        <v>0.7426160337552743</v>
      </c>
      <c r="J335">
        <f>SUMIF('2012 President'!$A$2:$A$638,'Precinct Conversion'!$A335,'2012 President'!R$2:R$638)</f>
        <v>0.7426160337552743</v>
      </c>
      <c r="K335">
        <f>SUMIF('2012 House'!$A$2:$A$638,'Precinct Conversion'!$A335,'2012 House'!J$2:J$638)</f>
        <v>0.17821782178217821</v>
      </c>
      <c r="L335">
        <f>SUMIF('2012 House'!$A$2:$A$638,'Precinct Conversion'!$A335,'2012 House'!K$2:K$638)</f>
        <v>0.76803394625176802</v>
      </c>
      <c r="M335">
        <f>SUMIF('2012 House'!$A$2:$A$638,'Precinct Conversion'!$A335,'2012 House'!L$2:L$638)</f>
        <v>0.76803394625176802</v>
      </c>
    </row>
    <row r="336" spans="1:13" x14ac:dyDescent="0.3">
      <c r="A336" t="s">
        <v>387</v>
      </c>
      <c r="B336" s="8" t="s">
        <v>381</v>
      </c>
      <c r="C336" s="8">
        <f>SUMIF('2012 President'!$A$2:$A$638,'Precinct Conversion'!$A336,'2012 President'!F$2:F$638)</f>
        <v>1454</v>
      </c>
      <c r="D336" s="8">
        <f>SUMIF('2012 President'!$A$2:$A$638,'Precinct Conversion'!$A336,'2012 President'!G$2:G$638)</f>
        <v>630</v>
      </c>
      <c r="E336" s="8">
        <f>SUMIF('2012 President'!$A$2:$A$638,'Precinct Conversion'!$A336,'2012 President'!I$2:I$638)</f>
        <v>126</v>
      </c>
      <c r="F336" s="8">
        <f>SUMIF('2012 President'!$A$2:$A$638,'Precinct Conversion'!$A336,'2012 President'!J$2:J$638)</f>
        <v>481</v>
      </c>
      <c r="G336" s="8">
        <f t="shared" si="5"/>
        <v>0.43328748280605228</v>
      </c>
      <c r="H336">
        <f>SUMIF('2012 President'!$A$2:$A$638,'Precinct Conversion'!$A336,'2012 President'!M$2:M$638)</f>
        <v>0.2</v>
      </c>
      <c r="I336">
        <f>SUMIF('2012 President'!$A$2:$A$638,'Precinct Conversion'!$A336,'2012 President'!N$2:N$638)</f>
        <v>0.76349206349206344</v>
      </c>
      <c r="J336">
        <f>SUMIF('2012 President'!$A$2:$A$638,'Precinct Conversion'!$A336,'2012 President'!R$2:R$638)</f>
        <v>0.76349206349206344</v>
      </c>
      <c r="K336">
        <f>SUMIF('2012 House'!$A$2:$A$638,'Precinct Conversion'!$A336,'2012 House'!J$2:J$638)</f>
        <v>0.1476725521669342</v>
      </c>
      <c r="L336">
        <f>SUMIF('2012 House'!$A$2:$A$638,'Precinct Conversion'!$A336,'2012 House'!K$2:K$638)</f>
        <v>0.7849117174959872</v>
      </c>
      <c r="M336">
        <f>SUMIF('2012 House'!$A$2:$A$638,'Precinct Conversion'!$A336,'2012 House'!L$2:L$638)</f>
        <v>0.7849117174959872</v>
      </c>
    </row>
    <row r="337" spans="1:13" x14ac:dyDescent="0.3">
      <c r="A337" t="s">
        <v>343</v>
      </c>
      <c r="B337" s="8" t="s">
        <v>332</v>
      </c>
      <c r="C337" s="8">
        <f>SUMIF('2012 President'!$A$2:$A$638,'Precinct Conversion'!$A337,'2012 President'!F$2:F$638)</f>
        <v>606</v>
      </c>
      <c r="D337" s="8">
        <f>SUMIF('2012 President'!$A$2:$A$638,'Precinct Conversion'!$A337,'2012 President'!G$2:G$638)</f>
        <v>307</v>
      </c>
      <c r="E337" s="8">
        <f>SUMIF('2012 President'!$A$2:$A$638,'Precinct Conversion'!$A337,'2012 President'!I$2:I$638)</f>
        <v>65</v>
      </c>
      <c r="F337" s="8">
        <f>SUMIF('2012 President'!$A$2:$A$638,'Precinct Conversion'!$A337,'2012 President'!J$2:J$638)</f>
        <v>231</v>
      </c>
      <c r="G337" s="8">
        <f t="shared" si="5"/>
        <v>0.50660066006600657</v>
      </c>
      <c r="H337">
        <f>SUMIF('2012 President'!$A$2:$A$638,'Precinct Conversion'!$A337,'2012 President'!M$2:M$638)</f>
        <v>0.21172638436482086</v>
      </c>
      <c r="I337">
        <f>SUMIF('2012 President'!$A$2:$A$638,'Precinct Conversion'!$A337,'2012 President'!N$2:N$638)</f>
        <v>0.75244299674267101</v>
      </c>
      <c r="J337">
        <f>SUMIF('2012 President'!$A$2:$A$638,'Precinct Conversion'!$A337,'2012 President'!R$2:R$638)</f>
        <v>0.75244299674267101</v>
      </c>
      <c r="K337">
        <f>SUMIF('2012 House'!$A$2:$A$638,'Precinct Conversion'!$A337,'2012 House'!J$2:J$638)</f>
        <v>0.16013071895424835</v>
      </c>
      <c r="L337">
        <f>SUMIF('2012 House'!$A$2:$A$638,'Precinct Conversion'!$A337,'2012 House'!K$2:K$638)</f>
        <v>0.76470588235294112</v>
      </c>
      <c r="M337">
        <f>SUMIF('2012 House'!$A$2:$A$638,'Precinct Conversion'!$A337,'2012 House'!L$2:L$638)</f>
        <v>0.76470588235294112</v>
      </c>
    </row>
    <row r="338" spans="1:13" x14ac:dyDescent="0.3">
      <c r="A338" t="s">
        <v>338</v>
      </c>
      <c r="B338" s="8" t="s">
        <v>329</v>
      </c>
      <c r="C338" s="8">
        <f>SUMIF('2012 President'!$A$2:$A$638,'Precinct Conversion'!$A338,'2012 President'!F$2:F$638)</f>
        <v>1793</v>
      </c>
      <c r="D338" s="8">
        <f>SUMIF('2012 President'!$A$2:$A$638,'Precinct Conversion'!$A338,'2012 President'!G$2:G$638)</f>
        <v>774</v>
      </c>
      <c r="E338" s="8">
        <f>SUMIF('2012 President'!$A$2:$A$638,'Precinct Conversion'!$A338,'2012 President'!I$2:I$638)</f>
        <v>172</v>
      </c>
      <c r="F338" s="8">
        <f>SUMIF('2012 President'!$A$2:$A$638,'Precinct Conversion'!$A338,'2012 President'!J$2:J$638)</f>
        <v>582</v>
      </c>
      <c r="G338" s="8">
        <f t="shared" si="5"/>
        <v>0.43167875069715561</v>
      </c>
      <c r="H338">
        <f>SUMIF('2012 President'!$A$2:$A$638,'Precinct Conversion'!$A338,'2012 President'!M$2:M$638)</f>
        <v>0.22222222222222221</v>
      </c>
      <c r="I338">
        <f>SUMIF('2012 President'!$A$2:$A$638,'Precinct Conversion'!$A338,'2012 President'!N$2:N$638)</f>
        <v>0.75193798449612403</v>
      </c>
      <c r="J338">
        <f>SUMIF('2012 President'!$A$2:$A$638,'Precinct Conversion'!$A338,'2012 President'!R$2:R$638)</f>
        <v>0.75193798449612403</v>
      </c>
      <c r="K338">
        <f>SUMIF('2012 House'!$A$2:$A$638,'Precinct Conversion'!$A338,'2012 House'!J$2:J$638)</f>
        <v>0.17624020887728459</v>
      </c>
      <c r="L338">
        <f>SUMIF('2012 House'!$A$2:$A$638,'Precinct Conversion'!$A338,'2012 House'!K$2:K$638)</f>
        <v>0.77415143603133163</v>
      </c>
      <c r="M338">
        <f>SUMIF('2012 House'!$A$2:$A$638,'Precinct Conversion'!$A338,'2012 House'!L$2:L$638)</f>
        <v>0.77415143603133163</v>
      </c>
    </row>
    <row r="339" spans="1:13" x14ac:dyDescent="0.3">
      <c r="A339" t="s">
        <v>240</v>
      </c>
      <c r="B339" s="8" t="s">
        <v>208</v>
      </c>
      <c r="C339" s="8">
        <f>SUMIF('2012 President'!$A$2:$A$638,'Precinct Conversion'!$A339,'2012 President'!F$2:F$638)</f>
        <v>2733</v>
      </c>
      <c r="D339" s="8">
        <f>SUMIF('2012 President'!$A$2:$A$638,'Precinct Conversion'!$A339,'2012 President'!G$2:G$638)</f>
        <v>1280</v>
      </c>
      <c r="E339" s="8">
        <f>SUMIF('2012 President'!$A$2:$A$638,'Precinct Conversion'!$A339,'2012 President'!I$2:I$638)</f>
        <v>317</v>
      </c>
      <c r="F339" s="8">
        <f>SUMIF('2012 President'!$A$2:$A$638,'Precinct Conversion'!$A339,'2012 President'!J$2:J$638)</f>
        <v>911</v>
      </c>
      <c r="G339" s="8">
        <f t="shared" si="5"/>
        <v>0.46834979875594585</v>
      </c>
      <c r="H339">
        <f>SUMIF('2012 President'!$A$2:$A$638,'Precinct Conversion'!$A339,'2012 President'!M$2:M$638)</f>
        <v>0.24765624999999999</v>
      </c>
      <c r="I339">
        <f>SUMIF('2012 President'!$A$2:$A$638,'Precinct Conversion'!$A339,'2012 President'!N$2:N$638)</f>
        <v>0.71171874999999996</v>
      </c>
      <c r="J339">
        <f>SUMIF('2012 President'!$A$2:$A$638,'Precinct Conversion'!$A339,'2012 President'!R$2:R$638)</f>
        <v>0.71171874999999996</v>
      </c>
      <c r="K339">
        <f>SUMIF('2012 House'!$A$2:$A$638,'Precinct Conversion'!$A339,'2012 House'!J$2:J$638)</f>
        <v>0.1752988047808765</v>
      </c>
      <c r="L339">
        <f>SUMIF('2012 House'!$A$2:$A$638,'Precinct Conversion'!$A339,'2012 House'!K$2:K$638)</f>
        <v>0.74980079681274903</v>
      </c>
      <c r="M339">
        <f>SUMIF('2012 House'!$A$2:$A$638,'Precinct Conversion'!$A339,'2012 House'!L$2:L$638)</f>
        <v>0.74980079681274903</v>
      </c>
    </row>
    <row r="340" spans="1:13" x14ac:dyDescent="0.3">
      <c r="A340" t="s">
        <v>344</v>
      </c>
      <c r="B340" s="8" t="s">
        <v>333</v>
      </c>
      <c r="C340" s="8">
        <f>SUMIF('2012 President'!$A$2:$A$638,'Precinct Conversion'!$A340,'2012 President'!F$2:F$638)</f>
        <v>1233</v>
      </c>
      <c r="D340" s="8">
        <f>SUMIF('2012 President'!$A$2:$A$638,'Precinct Conversion'!$A340,'2012 President'!G$2:G$638)</f>
        <v>564</v>
      </c>
      <c r="E340" s="8">
        <f>SUMIF('2012 President'!$A$2:$A$638,'Precinct Conversion'!$A340,'2012 President'!I$2:I$638)</f>
        <v>111</v>
      </c>
      <c r="F340" s="8">
        <f>SUMIF('2012 President'!$A$2:$A$638,'Precinct Conversion'!$A340,'2012 President'!J$2:J$638)</f>
        <v>435</v>
      </c>
      <c r="G340" s="8">
        <f t="shared" si="5"/>
        <v>0.45742092457420924</v>
      </c>
      <c r="H340">
        <f>SUMIF('2012 President'!$A$2:$A$638,'Precinct Conversion'!$A340,'2012 President'!M$2:M$638)</f>
        <v>0.19680851063829788</v>
      </c>
      <c r="I340">
        <f>SUMIF('2012 President'!$A$2:$A$638,'Precinct Conversion'!$A340,'2012 President'!N$2:N$638)</f>
        <v>0.77127659574468088</v>
      </c>
      <c r="J340">
        <f>SUMIF('2012 President'!$A$2:$A$638,'Precinct Conversion'!$A340,'2012 President'!R$2:R$638)</f>
        <v>0.77127659574468088</v>
      </c>
      <c r="K340">
        <f>SUMIF('2012 House'!$A$2:$A$638,'Precinct Conversion'!$A340,'2012 House'!J$2:J$638)</f>
        <v>0.12589928057553956</v>
      </c>
      <c r="L340">
        <f>SUMIF('2012 House'!$A$2:$A$638,'Precinct Conversion'!$A340,'2012 House'!K$2:K$638)</f>
        <v>0.7967625899280576</v>
      </c>
      <c r="M340">
        <f>SUMIF('2012 House'!$A$2:$A$638,'Precinct Conversion'!$A340,'2012 House'!L$2:L$638)</f>
        <v>0.7967625899280576</v>
      </c>
    </row>
    <row r="341" spans="1:13" x14ac:dyDescent="0.3">
      <c r="A341" t="s">
        <v>345</v>
      </c>
      <c r="B341" s="8" t="s">
        <v>1641</v>
      </c>
      <c r="C341" s="8">
        <f>SUMIF('2012 President'!$A$2:$A$638,'Precinct Conversion'!$A341,'2012 President'!F$2:F$638)</f>
        <v>1119</v>
      </c>
      <c r="D341" s="8">
        <f>SUMIF('2012 President'!$A$2:$A$638,'Precinct Conversion'!$A341,'2012 President'!G$2:G$638)</f>
        <v>437</v>
      </c>
      <c r="E341" s="8">
        <f>SUMIF('2012 President'!$A$2:$A$638,'Precinct Conversion'!$A341,'2012 President'!I$2:I$638)</f>
        <v>85</v>
      </c>
      <c r="F341" s="8">
        <f>SUMIF('2012 President'!$A$2:$A$638,'Precinct Conversion'!$A341,'2012 President'!J$2:J$638)</f>
        <v>330</v>
      </c>
      <c r="G341" s="8">
        <f t="shared" si="5"/>
        <v>0.39052725647899911</v>
      </c>
      <c r="H341">
        <f>SUMIF('2012 President'!$A$2:$A$638,'Precinct Conversion'!$A341,'2012 President'!M$2:M$638)</f>
        <v>0.19450800915331809</v>
      </c>
      <c r="I341">
        <f>SUMIF('2012 President'!$A$2:$A$638,'Precinct Conversion'!$A341,'2012 President'!N$2:N$638)</f>
        <v>0.75514874141876431</v>
      </c>
      <c r="J341">
        <f>SUMIF('2012 President'!$A$2:$A$638,'Precinct Conversion'!$A341,'2012 President'!R$2:R$638)</f>
        <v>0.75514874141876431</v>
      </c>
      <c r="K341">
        <f>SUMIF('2012 House'!$A$2:$A$638,'Precinct Conversion'!$A341,'2012 House'!J$2:J$638)</f>
        <v>0.14055299539170507</v>
      </c>
      <c r="L341">
        <f>SUMIF('2012 House'!$A$2:$A$638,'Precinct Conversion'!$A341,'2012 House'!K$2:K$638)</f>
        <v>0.76728110599078336</v>
      </c>
      <c r="M341">
        <f>SUMIF('2012 House'!$A$2:$A$638,'Precinct Conversion'!$A341,'2012 House'!L$2:L$638)</f>
        <v>0.76728110599078336</v>
      </c>
    </row>
    <row r="342" spans="1:13" x14ac:dyDescent="0.3">
      <c r="A342" t="s">
        <v>389</v>
      </c>
      <c r="B342" s="8" t="s">
        <v>365</v>
      </c>
      <c r="C342" s="8">
        <f>SUMIF('2012 President'!$A$2:$A$638,'Precinct Conversion'!$A342,'2012 President'!F$2:F$638)</f>
        <v>1394</v>
      </c>
      <c r="D342" s="8">
        <f>SUMIF('2012 President'!$A$2:$A$638,'Precinct Conversion'!$A342,'2012 President'!G$2:G$638)</f>
        <v>403</v>
      </c>
      <c r="E342" s="8">
        <f>SUMIF('2012 President'!$A$2:$A$638,'Precinct Conversion'!$A342,'2012 President'!I$2:I$638)</f>
        <v>104</v>
      </c>
      <c r="F342" s="8">
        <f>SUMIF('2012 President'!$A$2:$A$638,'Precinct Conversion'!$A342,'2012 President'!J$2:J$638)</f>
        <v>276</v>
      </c>
      <c r="G342" s="8">
        <f t="shared" si="5"/>
        <v>0.28909612625538023</v>
      </c>
      <c r="H342">
        <f>SUMIF('2012 President'!$A$2:$A$638,'Precinct Conversion'!$A342,'2012 President'!M$2:M$638)</f>
        <v>0.25806451612903225</v>
      </c>
      <c r="I342">
        <f>SUMIF('2012 President'!$A$2:$A$638,'Precinct Conversion'!$A342,'2012 President'!N$2:N$638)</f>
        <v>0.68486352357320102</v>
      </c>
      <c r="J342">
        <f>SUMIF('2012 President'!$A$2:$A$638,'Precinct Conversion'!$A342,'2012 President'!R$2:R$638)</f>
        <v>0.68486352357320102</v>
      </c>
      <c r="K342">
        <f>SUMIF('2012 House'!$A$2:$A$638,'Precinct Conversion'!$A342,'2012 House'!J$2:J$638)</f>
        <v>0.20947630922693267</v>
      </c>
      <c r="L342">
        <f>SUMIF('2012 House'!$A$2:$A$638,'Precinct Conversion'!$A342,'2012 House'!K$2:K$638)</f>
        <v>0.71571072319202</v>
      </c>
      <c r="M342">
        <f>SUMIF('2012 House'!$A$2:$A$638,'Precinct Conversion'!$A342,'2012 House'!L$2:L$638)</f>
        <v>0.71571072319202</v>
      </c>
    </row>
    <row r="343" spans="1:13" x14ac:dyDescent="0.3">
      <c r="A343" t="s">
        <v>306</v>
      </c>
      <c r="B343" s="8" t="s">
        <v>283</v>
      </c>
      <c r="C343" s="8">
        <f>SUMIF('2012 President'!$A$2:$A$638,'Precinct Conversion'!$A343,'2012 President'!F$2:F$638)</f>
        <v>1914</v>
      </c>
      <c r="D343" s="8">
        <f>SUMIF('2012 President'!$A$2:$A$638,'Precinct Conversion'!$A343,'2012 President'!G$2:G$638)</f>
        <v>679</v>
      </c>
      <c r="E343" s="8">
        <f>SUMIF('2012 President'!$A$2:$A$638,'Precinct Conversion'!$A343,'2012 President'!I$2:I$638)</f>
        <v>159</v>
      </c>
      <c r="F343" s="8">
        <f>SUMIF('2012 President'!$A$2:$A$638,'Precinct Conversion'!$A343,'2012 President'!J$2:J$638)</f>
        <v>489</v>
      </c>
      <c r="G343" s="8">
        <f t="shared" si="5"/>
        <v>0.35475444096133751</v>
      </c>
      <c r="H343">
        <f>SUMIF('2012 President'!$A$2:$A$638,'Precinct Conversion'!$A343,'2012 President'!M$2:M$638)</f>
        <v>0.2341678939617084</v>
      </c>
      <c r="I343">
        <f>SUMIF('2012 President'!$A$2:$A$638,'Precinct Conversion'!$A343,'2012 President'!N$2:N$638)</f>
        <v>0.72017673048600883</v>
      </c>
      <c r="J343">
        <f>SUMIF('2012 President'!$A$2:$A$638,'Precinct Conversion'!$A343,'2012 President'!R$2:R$638)</f>
        <v>0.72017673048600883</v>
      </c>
      <c r="K343">
        <f>SUMIF('2012 House'!$A$2:$A$638,'Precinct Conversion'!$A343,'2012 House'!J$2:J$638)</f>
        <v>0.15939849624060151</v>
      </c>
      <c r="L343">
        <f>SUMIF('2012 House'!$A$2:$A$638,'Precinct Conversion'!$A343,'2012 House'!K$2:K$638)</f>
        <v>0.77293233082706769</v>
      </c>
      <c r="M343">
        <f>SUMIF('2012 House'!$A$2:$A$638,'Precinct Conversion'!$A343,'2012 House'!L$2:L$638)</f>
        <v>0.77293233082706769</v>
      </c>
    </row>
    <row r="344" spans="1:13" x14ac:dyDescent="0.3">
      <c r="A344" t="s">
        <v>1133</v>
      </c>
      <c r="B344" s="8" t="s">
        <v>1118</v>
      </c>
      <c r="C344" s="8">
        <f>SUMIF('2012 President'!$A$2:$A$638,'Precinct Conversion'!$A344,'2012 President'!F$2:F$638)</f>
        <v>286</v>
      </c>
      <c r="D344" s="8">
        <f>SUMIF('2012 President'!$A$2:$A$638,'Precinct Conversion'!$A344,'2012 President'!G$2:G$638)</f>
        <v>93</v>
      </c>
      <c r="E344" s="8">
        <f>SUMIF('2012 President'!$A$2:$A$638,'Precinct Conversion'!$A344,'2012 President'!I$2:I$638)</f>
        <v>50</v>
      </c>
      <c r="F344" s="8">
        <f>SUMIF('2012 President'!$A$2:$A$638,'Precinct Conversion'!$A344,'2012 President'!J$2:J$638)</f>
        <v>38</v>
      </c>
      <c r="G344" s="8">
        <f t="shared" si="5"/>
        <v>0.32517482517482516</v>
      </c>
      <c r="H344">
        <f>SUMIF('2012 President'!$A$2:$A$638,'Precinct Conversion'!$A344,'2012 President'!M$2:M$638)</f>
        <v>0.5376344086021505</v>
      </c>
      <c r="I344">
        <f>SUMIF('2012 President'!$A$2:$A$638,'Precinct Conversion'!$A344,'2012 President'!N$2:N$638)</f>
        <v>0.40860215053763443</v>
      </c>
      <c r="J344">
        <f>SUMIF('2012 President'!$A$2:$A$638,'Precinct Conversion'!$A344,'2012 President'!R$2:R$638)</f>
        <v>2.5376344086021505</v>
      </c>
      <c r="K344">
        <f>SUMIF('2012 House'!$A$2:$A$638,'Precinct Conversion'!$A344,'2012 House'!J$2:J$638)</f>
        <v>0.31868131868131866</v>
      </c>
      <c r="L344">
        <f>SUMIF('2012 House'!$A$2:$A$638,'Precinct Conversion'!$A344,'2012 House'!K$2:K$638)</f>
        <v>0.64835164835164838</v>
      </c>
      <c r="M344">
        <f>SUMIF('2012 House'!$A$2:$A$638,'Precinct Conversion'!$A344,'2012 House'!L$2:L$638)</f>
        <v>0.64835164835164838</v>
      </c>
    </row>
    <row r="345" spans="1:13" x14ac:dyDescent="0.3">
      <c r="A345" t="s">
        <v>1385</v>
      </c>
      <c r="B345" s="8" t="s">
        <v>1334</v>
      </c>
      <c r="C345" s="8">
        <f>SUMIF('2012 President'!$A$2:$A$638,'Precinct Conversion'!$A345,'2012 President'!F$2:F$638)</f>
        <v>184</v>
      </c>
      <c r="D345" s="8">
        <f>SUMIF('2012 President'!$A$2:$A$638,'Precinct Conversion'!$A345,'2012 President'!G$2:G$638)</f>
        <v>85</v>
      </c>
      <c r="E345" s="8">
        <f>SUMIF('2012 President'!$A$2:$A$638,'Precinct Conversion'!$A345,'2012 President'!I$2:I$638)</f>
        <v>36</v>
      </c>
      <c r="F345" s="8">
        <f>SUMIF('2012 President'!$A$2:$A$638,'Precinct Conversion'!$A345,'2012 President'!J$2:J$638)</f>
        <v>46</v>
      </c>
      <c r="G345" s="8">
        <f t="shared" si="5"/>
        <v>0.46195652173913043</v>
      </c>
      <c r="H345">
        <f>SUMIF('2012 President'!$A$2:$A$638,'Precinct Conversion'!$A345,'2012 President'!M$2:M$638)</f>
        <v>0.42352941176470588</v>
      </c>
      <c r="I345">
        <f>SUMIF('2012 President'!$A$2:$A$638,'Precinct Conversion'!$A345,'2012 President'!N$2:N$638)</f>
        <v>0.54117647058823526</v>
      </c>
      <c r="J345">
        <f>SUMIF('2012 President'!$A$2:$A$638,'Precinct Conversion'!$A345,'2012 President'!R$2:R$638)</f>
        <v>0.54117647058823526</v>
      </c>
      <c r="K345">
        <f>SUMIF('2012 House'!$A$2:$A$638,'Precinct Conversion'!$A345,'2012 House'!J$2:J$638)</f>
        <v>0.24705882352941178</v>
      </c>
      <c r="L345">
        <f>SUMIF('2012 House'!$A$2:$A$638,'Precinct Conversion'!$A345,'2012 House'!K$2:K$638)</f>
        <v>0.6705882352941176</v>
      </c>
      <c r="M345">
        <f>SUMIF('2012 House'!$A$2:$A$638,'Precinct Conversion'!$A345,'2012 House'!L$2:L$638)</f>
        <v>0.6705882352941176</v>
      </c>
    </row>
    <row r="346" spans="1:13" x14ac:dyDescent="0.3">
      <c r="A346" t="s">
        <v>1390</v>
      </c>
      <c r="B346" s="8" t="s">
        <v>1339</v>
      </c>
      <c r="C346" s="8">
        <f>SUMIF('2012 President'!$A$2:$A$638,'Precinct Conversion'!$A346,'2012 President'!F$2:F$638)</f>
        <v>1263</v>
      </c>
      <c r="D346" s="8">
        <f>SUMIF('2012 President'!$A$2:$A$638,'Precinct Conversion'!$A346,'2012 President'!G$2:G$638)</f>
        <v>679</v>
      </c>
      <c r="E346" s="8">
        <f>SUMIF('2012 President'!$A$2:$A$638,'Precinct Conversion'!$A346,'2012 President'!I$2:I$638)</f>
        <v>403</v>
      </c>
      <c r="F346" s="8">
        <f>SUMIF('2012 President'!$A$2:$A$638,'Precinct Conversion'!$A346,'2012 President'!J$2:J$638)</f>
        <v>207</v>
      </c>
      <c r="G346" s="8">
        <f t="shared" si="5"/>
        <v>0.53760886777513861</v>
      </c>
      <c r="H346">
        <f>SUMIF('2012 President'!$A$2:$A$638,'Precinct Conversion'!$A346,'2012 President'!M$2:M$638)</f>
        <v>0.59351988217967599</v>
      </c>
      <c r="I346">
        <f>SUMIF('2012 President'!$A$2:$A$638,'Precinct Conversion'!$A346,'2012 President'!N$2:N$638)</f>
        <v>0.30486008836524303</v>
      </c>
      <c r="J346">
        <f>SUMIF('2012 President'!$A$2:$A$638,'Precinct Conversion'!$A346,'2012 President'!R$2:R$638)</f>
        <v>2.5935198821796761</v>
      </c>
      <c r="K346">
        <f>SUMIF('2012 House'!$A$2:$A$638,'Precinct Conversion'!$A346,'2012 House'!J$2:J$638)</f>
        <v>0.51666666666666672</v>
      </c>
      <c r="L346">
        <f>SUMIF('2012 House'!$A$2:$A$638,'Precinct Conversion'!$A346,'2012 House'!K$2:K$638)</f>
        <v>0.34242424242424241</v>
      </c>
      <c r="M346">
        <f>SUMIF('2012 House'!$A$2:$A$638,'Precinct Conversion'!$A346,'2012 House'!L$2:L$638)</f>
        <v>2.5166666666666666</v>
      </c>
    </row>
    <row r="347" spans="1:13" x14ac:dyDescent="0.3">
      <c r="A347" t="s">
        <v>1392</v>
      </c>
      <c r="B347" s="8" t="s">
        <v>1372</v>
      </c>
      <c r="C347" s="8">
        <f>SUMIF('2012 President'!$A$2:$A$638,'Precinct Conversion'!$A347,'2012 President'!F$2:F$638)</f>
        <v>865</v>
      </c>
      <c r="D347" s="8">
        <f>SUMIF('2012 President'!$A$2:$A$638,'Precinct Conversion'!$A347,'2012 President'!G$2:G$638)</f>
        <v>357</v>
      </c>
      <c r="E347" s="8">
        <f>SUMIF('2012 President'!$A$2:$A$638,'Precinct Conversion'!$A347,'2012 President'!I$2:I$638)</f>
        <v>151</v>
      </c>
      <c r="F347" s="8">
        <f>SUMIF('2012 President'!$A$2:$A$638,'Precinct Conversion'!$A347,'2012 President'!J$2:J$638)</f>
        <v>190</v>
      </c>
      <c r="G347" s="8">
        <f t="shared" si="5"/>
        <v>0.41271676300578036</v>
      </c>
      <c r="H347">
        <f>SUMIF('2012 President'!$A$2:$A$638,'Precinct Conversion'!$A347,'2012 President'!M$2:M$638)</f>
        <v>0.42296918767507002</v>
      </c>
      <c r="I347">
        <f>SUMIF('2012 President'!$A$2:$A$638,'Precinct Conversion'!$A347,'2012 President'!N$2:N$638)</f>
        <v>0.53221288515406162</v>
      </c>
      <c r="J347">
        <f>SUMIF('2012 President'!$A$2:$A$638,'Precinct Conversion'!$A347,'2012 President'!R$2:R$638)</f>
        <v>0.53221288515406162</v>
      </c>
      <c r="K347">
        <f>SUMIF('2012 House'!$A$2:$A$638,'Precinct Conversion'!$A347,'2012 House'!J$2:J$638)</f>
        <v>0.33711048158640228</v>
      </c>
      <c r="L347">
        <f>SUMIF('2012 House'!$A$2:$A$638,'Precinct Conversion'!$A347,'2012 House'!K$2:K$638)</f>
        <v>0.56940509915014159</v>
      </c>
      <c r="M347">
        <f>SUMIF('2012 House'!$A$2:$A$638,'Precinct Conversion'!$A347,'2012 House'!L$2:L$638)</f>
        <v>0.56940509915014159</v>
      </c>
    </row>
    <row r="348" spans="1:13" x14ac:dyDescent="0.3">
      <c r="A348" t="s">
        <v>1395</v>
      </c>
      <c r="B348" s="8" t="s">
        <v>1344</v>
      </c>
      <c r="C348" s="8">
        <f>SUMIF('2012 President'!$A$2:$A$638,'Precinct Conversion'!$A348,'2012 President'!F$2:F$638)</f>
        <v>136</v>
      </c>
      <c r="D348" s="8">
        <f>SUMIF('2012 President'!$A$2:$A$638,'Precinct Conversion'!$A348,'2012 President'!G$2:G$638)</f>
        <v>56</v>
      </c>
      <c r="E348" s="8">
        <f>SUMIF('2012 President'!$A$2:$A$638,'Precinct Conversion'!$A348,'2012 President'!I$2:I$638)</f>
        <v>38</v>
      </c>
      <c r="F348" s="8">
        <f>SUMIF('2012 President'!$A$2:$A$638,'Precinct Conversion'!$A348,'2012 President'!J$2:J$638)</f>
        <v>11</v>
      </c>
      <c r="G348" s="8">
        <f t="shared" si="5"/>
        <v>0.41176470588235292</v>
      </c>
      <c r="H348">
        <f>SUMIF('2012 President'!$A$2:$A$638,'Precinct Conversion'!$A348,'2012 President'!M$2:M$638)</f>
        <v>0.6785714285714286</v>
      </c>
      <c r="I348">
        <f>SUMIF('2012 President'!$A$2:$A$638,'Precinct Conversion'!$A348,'2012 President'!N$2:N$638)</f>
        <v>0.19642857142857142</v>
      </c>
      <c r="J348">
        <f>SUMIF('2012 President'!$A$2:$A$638,'Precinct Conversion'!$A348,'2012 President'!R$2:R$638)</f>
        <v>2.6785714285714288</v>
      </c>
      <c r="K348">
        <f>SUMIF('2012 House'!$A$2:$A$638,'Precinct Conversion'!$A348,'2012 House'!J$2:J$638)</f>
        <v>0.17543859649122806</v>
      </c>
      <c r="L348">
        <f>SUMIF('2012 House'!$A$2:$A$638,'Precinct Conversion'!$A348,'2012 House'!K$2:K$638)</f>
        <v>0.82456140350877194</v>
      </c>
      <c r="M348">
        <f>SUMIF('2012 House'!$A$2:$A$638,'Precinct Conversion'!$A348,'2012 House'!L$2:L$638)</f>
        <v>0.82456140350877194</v>
      </c>
    </row>
    <row r="349" spans="1:13" x14ac:dyDescent="0.3">
      <c r="A349" t="s">
        <v>1396</v>
      </c>
      <c r="B349" s="8" t="s">
        <v>1345</v>
      </c>
      <c r="C349" s="8">
        <f>SUMIF('2012 President'!$A$2:$A$638,'Precinct Conversion'!$A349,'2012 President'!F$2:F$638)</f>
        <v>596</v>
      </c>
      <c r="D349" s="8">
        <f>SUMIF('2012 President'!$A$2:$A$638,'Precinct Conversion'!$A349,'2012 President'!G$2:G$638)</f>
        <v>278</v>
      </c>
      <c r="E349" s="8">
        <f>SUMIF('2012 President'!$A$2:$A$638,'Precinct Conversion'!$A349,'2012 President'!I$2:I$638)</f>
        <v>91</v>
      </c>
      <c r="F349" s="8">
        <f>SUMIF('2012 President'!$A$2:$A$638,'Precinct Conversion'!$A349,'2012 President'!J$2:J$638)</f>
        <v>164</v>
      </c>
      <c r="G349" s="8">
        <f t="shared" si="5"/>
        <v>0.46644295302013422</v>
      </c>
      <c r="H349">
        <f>SUMIF('2012 President'!$A$2:$A$638,'Precinct Conversion'!$A349,'2012 President'!M$2:M$638)</f>
        <v>0.3273381294964029</v>
      </c>
      <c r="I349">
        <f>SUMIF('2012 President'!$A$2:$A$638,'Precinct Conversion'!$A349,'2012 President'!N$2:N$638)</f>
        <v>0.58992805755395683</v>
      </c>
      <c r="J349">
        <f>SUMIF('2012 President'!$A$2:$A$638,'Precinct Conversion'!$A349,'2012 President'!R$2:R$638)</f>
        <v>0.58992805755395683</v>
      </c>
      <c r="K349">
        <f>SUMIF('2012 House'!$A$2:$A$638,'Precinct Conversion'!$A349,'2012 House'!J$2:J$638)</f>
        <v>0.18478260869565216</v>
      </c>
      <c r="L349">
        <f>SUMIF('2012 House'!$A$2:$A$638,'Precinct Conversion'!$A349,'2012 House'!K$2:K$638)</f>
        <v>0.68478260869565222</v>
      </c>
      <c r="M349">
        <f>SUMIF('2012 House'!$A$2:$A$638,'Precinct Conversion'!$A349,'2012 House'!L$2:L$638)</f>
        <v>0.68478260869565222</v>
      </c>
    </row>
    <row r="350" spans="1:13" x14ac:dyDescent="0.3">
      <c r="A350" t="s">
        <v>1384</v>
      </c>
      <c r="B350" s="8" t="s">
        <v>1333</v>
      </c>
      <c r="C350" s="8">
        <f>SUMIF('2012 President'!$A$2:$A$638,'Precinct Conversion'!$A350,'2012 President'!F$2:F$638)</f>
        <v>202</v>
      </c>
      <c r="D350" s="8">
        <f>SUMIF('2012 President'!$A$2:$A$638,'Precinct Conversion'!$A350,'2012 President'!G$2:G$638)</f>
        <v>75</v>
      </c>
      <c r="E350" s="8">
        <f>SUMIF('2012 President'!$A$2:$A$638,'Precinct Conversion'!$A350,'2012 President'!I$2:I$638)</f>
        <v>15</v>
      </c>
      <c r="F350" s="8">
        <f>SUMIF('2012 President'!$A$2:$A$638,'Precinct Conversion'!$A350,'2012 President'!J$2:J$638)</f>
        <v>56</v>
      </c>
      <c r="G350" s="8">
        <f t="shared" si="5"/>
        <v>0.37128712871287128</v>
      </c>
      <c r="H350">
        <f>SUMIF('2012 President'!$A$2:$A$638,'Precinct Conversion'!$A350,'2012 President'!M$2:M$638)</f>
        <v>0.2</v>
      </c>
      <c r="I350">
        <f>SUMIF('2012 President'!$A$2:$A$638,'Precinct Conversion'!$A350,'2012 President'!N$2:N$638)</f>
        <v>0.7466666666666667</v>
      </c>
      <c r="J350">
        <f>SUMIF('2012 President'!$A$2:$A$638,'Precinct Conversion'!$A350,'2012 President'!R$2:R$638)</f>
        <v>0.7466666666666667</v>
      </c>
      <c r="K350">
        <f>SUMIF('2012 House'!$A$2:$A$638,'Precinct Conversion'!$A350,'2012 House'!J$2:J$638)</f>
        <v>0.15068493150684931</v>
      </c>
      <c r="L350">
        <f>SUMIF('2012 House'!$A$2:$A$638,'Precinct Conversion'!$A350,'2012 House'!K$2:K$638)</f>
        <v>0.73972602739726023</v>
      </c>
      <c r="M350">
        <f>SUMIF('2012 House'!$A$2:$A$638,'Precinct Conversion'!$A350,'2012 House'!L$2:L$638)</f>
        <v>0.73972602739726023</v>
      </c>
    </row>
    <row r="351" spans="1:13" x14ac:dyDescent="0.3">
      <c r="A351" t="s">
        <v>193</v>
      </c>
      <c r="B351" s="8" t="s">
        <v>187</v>
      </c>
      <c r="C351" s="8">
        <f>SUMIF('2012 President'!$A$2:$A$638,'Precinct Conversion'!$A351,'2012 President'!F$2:F$638)</f>
        <v>559</v>
      </c>
      <c r="D351" s="8">
        <f>SUMIF('2012 President'!$A$2:$A$638,'Precinct Conversion'!$A351,'2012 President'!G$2:G$638)</f>
        <v>168</v>
      </c>
      <c r="E351" s="8">
        <f>SUMIF('2012 President'!$A$2:$A$638,'Precinct Conversion'!$A351,'2012 President'!I$2:I$638)</f>
        <v>44</v>
      </c>
      <c r="F351" s="8">
        <f>SUMIF('2012 President'!$A$2:$A$638,'Precinct Conversion'!$A351,'2012 President'!J$2:J$638)</f>
        <v>116</v>
      </c>
      <c r="G351" s="8">
        <f t="shared" si="5"/>
        <v>0.30053667262969591</v>
      </c>
      <c r="H351">
        <f>SUMIF('2012 President'!$A$2:$A$638,'Precinct Conversion'!$A351,'2012 President'!M$2:M$638)</f>
        <v>0.26190476190476192</v>
      </c>
      <c r="I351">
        <f>SUMIF('2012 President'!$A$2:$A$638,'Precinct Conversion'!$A351,'2012 President'!N$2:N$638)</f>
        <v>0.69047619047619047</v>
      </c>
      <c r="J351">
        <f>SUMIF('2012 President'!$A$2:$A$638,'Precinct Conversion'!$A351,'2012 President'!R$2:R$638)</f>
        <v>0.69047619047619047</v>
      </c>
      <c r="K351">
        <f>SUMIF('2012 House'!$A$2:$A$638,'Precinct Conversion'!$A351,'2012 House'!J$2:J$638)</f>
        <v>0.17365269461077845</v>
      </c>
      <c r="L351">
        <f>SUMIF('2012 House'!$A$2:$A$638,'Precinct Conversion'!$A351,'2012 House'!K$2:K$638)</f>
        <v>0.70658682634730541</v>
      </c>
      <c r="M351">
        <f>SUMIF('2012 House'!$A$2:$A$638,'Precinct Conversion'!$A351,'2012 House'!L$2:L$638)</f>
        <v>0.70658682634730541</v>
      </c>
    </row>
    <row r="352" spans="1:13" x14ac:dyDescent="0.3">
      <c r="A352" t="s">
        <v>195</v>
      </c>
      <c r="B352" s="8" t="s">
        <v>169</v>
      </c>
      <c r="C352" s="8">
        <f>SUMIF('2012 President'!$A$2:$A$638,'Precinct Conversion'!$A352,'2012 President'!F$2:F$638)</f>
        <v>1299</v>
      </c>
      <c r="D352" s="8">
        <f>SUMIF('2012 President'!$A$2:$A$638,'Precinct Conversion'!$A352,'2012 President'!G$2:G$638)</f>
        <v>589</v>
      </c>
      <c r="E352" s="8">
        <f>SUMIF('2012 President'!$A$2:$A$638,'Precinct Conversion'!$A352,'2012 President'!I$2:I$638)</f>
        <v>325</v>
      </c>
      <c r="F352" s="8">
        <f>SUMIF('2012 President'!$A$2:$A$638,'Precinct Conversion'!$A352,'2012 President'!J$2:J$638)</f>
        <v>228</v>
      </c>
      <c r="G352" s="8">
        <f t="shared" si="5"/>
        <v>0.45342571208622018</v>
      </c>
      <c r="H352">
        <f>SUMIF('2012 President'!$A$2:$A$638,'Precinct Conversion'!$A352,'2012 President'!M$2:M$638)</f>
        <v>0.55178268251273344</v>
      </c>
      <c r="I352">
        <f>SUMIF('2012 President'!$A$2:$A$638,'Precinct Conversion'!$A352,'2012 President'!N$2:N$638)</f>
        <v>0.38709677419354838</v>
      </c>
      <c r="J352">
        <f>SUMIF('2012 President'!$A$2:$A$638,'Precinct Conversion'!$A352,'2012 President'!R$2:R$638)</f>
        <v>2.5517826825127337</v>
      </c>
      <c r="K352">
        <f>SUMIF('2012 House'!$A$2:$A$638,'Precinct Conversion'!$A352,'2012 House'!J$2:J$638)</f>
        <v>0.46020761245674741</v>
      </c>
      <c r="L352">
        <f>SUMIF('2012 House'!$A$2:$A$638,'Precinct Conversion'!$A352,'2012 House'!K$2:K$638)</f>
        <v>0.43771626297577854</v>
      </c>
      <c r="M352">
        <f>SUMIF('2012 House'!$A$2:$A$638,'Precinct Conversion'!$A352,'2012 House'!L$2:L$638)</f>
        <v>2.4602076124567476</v>
      </c>
    </row>
    <row r="353" spans="1:13" x14ac:dyDescent="0.3">
      <c r="A353" t="s">
        <v>196</v>
      </c>
      <c r="B353" s="8" t="s">
        <v>188</v>
      </c>
      <c r="C353" s="8">
        <f>SUMIF('2012 President'!$A$2:$A$638,'Precinct Conversion'!$A353,'2012 President'!F$2:F$638)</f>
        <v>1974</v>
      </c>
      <c r="D353" s="8">
        <f>SUMIF('2012 President'!$A$2:$A$638,'Precinct Conversion'!$A353,'2012 President'!G$2:G$638)</f>
        <v>734</v>
      </c>
      <c r="E353" s="8">
        <f>SUMIF('2012 President'!$A$2:$A$638,'Precinct Conversion'!$A353,'2012 President'!I$2:I$638)</f>
        <v>328</v>
      </c>
      <c r="F353" s="8">
        <f>SUMIF('2012 President'!$A$2:$A$638,'Precinct Conversion'!$A353,'2012 President'!J$2:J$638)</f>
        <v>371</v>
      </c>
      <c r="G353" s="8">
        <f t="shared" si="5"/>
        <v>0.37183383991894631</v>
      </c>
      <c r="H353">
        <f>SUMIF('2012 President'!$A$2:$A$638,'Precinct Conversion'!$A353,'2012 President'!M$2:M$638)</f>
        <v>0.44686648501362397</v>
      </c>
      <c r="I353">
        <f>SUMIF('2012 President'!$A$2:$A$638,'Precinct Conversion'!$A353,'2012 President'!N$2:N$638)</f>
        <v>0.50544959128065392</v>
      </c>
      <c r="J353">
        <f>SUMIF('2012 President'!$A$2:$A$638,'Precinct Conversion'!$A353,'2012 President'!R$2:R$638)</f>
        <v>0.50544959128065392</v>
      </c>
      <c r="K353">
        <f>SUMIF('2012 House'!$A$2:$A$638,'Precinct Conversion'!$A353,'2012 House'!J$2:J$638)</f>
        <v>0.31932773109243695</v>
      </c>
      <c r="L353">
        <f>SUMIF('2012 House'!$A$2:$A$638,'Precinct Conversion'!$A353,'2012 House'!K$2:K$638)</f>
        <v>0.58543417366946782</v>
      </c>
      <c r="M353">
        <f>SUMIF('2012 House'!$A$2:$A$638,'Precinct Conversion'!$A353,'2012 House'!L$2:L$638)</f>
        <v>0.58543417366946782</v>
      </c>
    </row>
    <row r="354" spans="1:13" x14ac:dyDescent="0.3">
      <c r="A354" t="s">
        <v>197</v>
      </c>
      <c r="B354" s="8" t="s">
        <v>171</v>
      </c>
      <c r="C354" s="8">
        <f>SUMIF('2012 President'!$A$2:$A$638,'Precinct Conversion'!$A354,'2012 President'!F$2:F$638)</f>
        <v>556</v>
      </c>
      <c r="D354" s="8">
        <f>SUMIF('2012 President'!$A$2:$A$638,'Precinct Conversion'!$A354,'2012 President'!G$2:G$638)</f>
        <v>239</v>
      </c>
      <c r="E354" s="8">
        <f>SUMIF('2012 President'!$A$2:$A$638,'Precinct Conversion'!$A354,'2012 President'!I$2:I$638)</f>
        <v>89</v>
      </c>
      <c r="F354" s="8">
        <f>SUMIF('2012 President'!$A$2:$A$638,'Precinct Conversion'!$A354,'2012 President'!J$2:J$638)</f>
        <v>140</v>
      </c>
      <c r="G354" s="8">
        <f t="shared" si="5"/>
        <v>0.42985611510791366</v>
      </c>
      <c r="H354">
        <f>SUMIF('2012 President'!$A$2:$A$638,'Precinct Conversion'!$A354,'2012 President'!M$2:M$638)</f>
        <v>0.3723849372384937</v>
      </c>
      <c r="I354">
        <f>SUMIF('2012 President'!$A$2:$A$638,'Precinct Conversion'!$A354,'2012 President'!N$2:N$638)</f>
        <v>0.58577405857740583</v>
      </c>
      <c r="J354">
        <f>SUMIF('2012 President'!$A$2:$A$638,'Precinct Conversion'!$A354,'2012 President'!R$2:R$638)</f>
        <v>0.58577405857740583</v>
      </c>
      <c r="K354">
        <f>SUMIF('2012 House'!$A$2:$A$638,'Precinct Conversion'!$A354,'2012 House'!J$2:J$638)</f>
        <v>0.26382978723404255</v>
      </c>
      <c r="L354">
        <f>SUMIF('2012 House'!$A$2:$A$638,'Precinct Conversion'!$A354,'2012 House'!K$2:K$638)</f>
        <v>0.62978723404255321</v>
      </c>
      <c r="M354">
        <f>SUMIF('2012 House'!$A$2:$A$638,'Precinct Conversion'!$A354,'2012 House'!L$2:L$638)</f>
        <v>0.62978723404255321</v>
      </c>
    </row>
    <row r="355" spans="1:13" x14ac:dyDescent="0.3">
      <c r="A355" t="s">
        <v>200</v>
      </c>
      <c r="B355" s="8" t="s">
        <v>174</v>
      </c>
      <c r="C355" s="8">
        <f>SUMIF('2012 President'!$A$2:$A$638,'Precinct Conversion'!$A355,'2012 President'!F$2:F$638)</f>
        <v>798</v>
      </c>
      <c r="D355" s="8">
        <f>SUMIF('2012 President'!$A$2:$A$638,'Precinct Conversion'!$A355,'2012 President'!G$2:G$638)</f>
        <v>200</v>
      </c>
      <c r="E355" s="8">
        <f>SUMIF('2012 President'!$A$2:$A$638,'Precinct Conversion'!$A355,'2012 President'!I$2:I$638)</f>
        <v>128</v>
      </c>
      <c r="F355" s="8">
        <f>SUMIF('2012 President'!$A$2:$A$638,'Precinct Conversion'!$A355,'2012 President'!J$2:J$638)</f>
        <v>47</v>
      </c>
      <c r="G355" s="8">
        <f t="shared" si="5"/>
        <v>0.25062656641604009</v>
      </c>
      <c r="H355">
        <f>SUMIF('2012 President'!$A$2:$A$638,'Precinct Conversion'!$A355,'2012 President'!M$2:M$638)</f>
        <v>0.64</v>
      </c>
      <c r="I355">
        <f>SUMIF('2012 President'!$A$2:$A$638,'Precinct Conversion'!$A355,'2012 President'!N$2:N$638)</f>
        <v>0.23499999999999999</v>
      </c>
      <c r="J355">
        <f>SUMIF('2012 President'!$A$2:$A$638,'Precinct Conversion'!$A355,'2012 President'!R$2:R$638)</f>
        <v>2.64</v>
      </c>
      <c r="K355">
        <f>SUMIF('2012 House'!$A$2:$A$638,'Precinct Conversion'!$A355,'2012 House'!J$2:J$638)</f>
        <v>0.51282051282051277</v>
      </c>
      <c r="L355">
        <f>SUMIF('2012 House'!$A$2:$A$638,'Precinct Conversion'!$A355,'2012 House'!K$2:K$638)</f>
        <v>0.33846153846153848</v>
      </c>
      <c r="M355">
        <f>SUMIF('2012 House'!$A$2:$A$638,'Precinct Conversion'!$A355,'2012 House'!L$2:L$638)</f>
        <v>2.5128205128205128</v>
      </c>
    </row>
    <row r="356" spans="1:13" x14ac:dyDescent="0.3">
      <c r="A356" t="s">
        <v>201</v>
      </c>
      <c r="B356" s="8" t="s">
        <v>189</v>
      </c>
      <c r="C356" s="8">
        <f>SUMIF('2012 President'!$A$2:$A$638,'Precinct Conversion'!$A356,'2012 President'!F$2:F$638)</f>
        <v>2652</v>
      </c>
      <c r="D356" s="8">
        <f>SUMIF('2012 President'!$A$2:$A$638,'Precinct Conversion'!$A356,'2012 President'!G$2:G$638)</f>
        <v>1126</v>
      </c>
      <c r="E356" s="8">
        <f>SUMIF('2012 President'!$A$2:$A$638,'Precinct Conversion'!$A356,'2012 President'!I$2:I$638)</f>
        <v>433</v>
      </c>
      <c r="F356" s="8">
        <f>SUMIF('2012 President'!$A$2:$A$638,'Precinct Conversion'!$A356,'2012 President'!J$2:J$638)</f>
        <v>644</v>
      </c>
      <c r="G356" s="8">
        <f t="shared" si="5"/>
        <v>0.42458521870286575</v>
      </c>
      <c r="H356">
        <f>SUMIF('2012 President'!$A$2:$A$638,'Precinct Conversion'!$A356,'2012 President'!M$2:M$638)</f>
        <v>0.38454706927175841</v>
      </c>
      <c r="I356">
        <f>SUMIF('2012 President'!$A$2:$A$638,'Precinct Conversion'!$A356,'2012 President'!N$2:N$638)</f>
        <v>0.5719360568383659</v>
      </c>
      <c r="J356">
        <f>SUMIF('2012 President'!$A$2:$A$638,'Precinct Conversion'!$A356,'2012 President'!R$2:R$638)</f>
        <v>0.5719360568383659</v>
      </c>
      <c r="K356">
        <f>SUMIF('2012 House'!$A$2:$A$638,'Precinct Conversion'!$A356,'2012 House'!J$2:J$638)</f>
        <v>0.27289048473967686</v>
      </c>
      <c r="L356">
        <f>SUMIF('2012 House'!$A$2:$A$638,'Precinct Conversion'!$A356,'2012 House'!K$2:K$638)</f>
        <v>0.64542190305206459</v>
      </c>
      <c r="M356">
        <f>SUMIF('2012 House'!$A$2:$A$638,'Precinct Conversion'!$A356,'2012 House'!L$2:L$638)</f>
        <v>0.64542190305206459</v>
      </c>
    </row>
    <row r="357" spans="1:13" x14ac:dyDescent="0.3">
      <c r="A357" t="s">
        <v>1389</v>
      </c>
      <c r="B357" s="8" t="s">
        <v>1338</v>
      </c>
      <c r="C357" s="8">
        <f>SUMIF('2012 President'!$A$2:$A$638,'Precinct Conversion'!$A357,'2012 President'!F$2:F$638)</f>
        <v>1127</v>
      </c>
      <c r="D357" s="8">
        <f>SUMIF('2012 President'!$A$2:$A$638,'Precinct Conversion'!$A357,'2012 President'!G$2:G$638)</f>
        <v>492</v>
      </c>
      <c r="E357" s="8">
        <f>SUMIF('2012 President'!$A$2:$A$638,'Precinct Conversion'!$A357,'2012 President'!I$2:I$638)</f>
        <v>268</v>
      </c>
      <c r="F357" s="8">
        <f>SUMIF('2012 President'!$A$2:$A$638,'Precinct Conversion'!$A357,'2012 President'!J$2:J$638)</f>
        <v>181</v>
      </c>
      <c r="G357" s="8">
        <f t="shared" si="5"/>
        <v>0.43655723158828746</v>
      </c>
      <c r="H357">
        <f>SUMIF('2012 President'!$A$2:$A$638,'Precinct Conversion'!$A357,'2012 President'!M$2:M$638)</f>
        <v>0.54471544715447151</v>
      </c>
      <c r="I357">
        <f>SUMIF('2012 President'!$A$2:$A$638,'Precinct Conversion'!$A357,'2012 President'!N$2:N$638)</f>
        <v>0.36788617886178859</v>
      </c>
      <c r="J357">
        <f>SUMIF('2012 President'!$A$2:$A$638,'Precinct Conversion'!$A357,'2012 President'!R$2:R$638)</f>
        <v>2.5447154471544717</v>
      </c>
      <c r="K357">
        <f>SUMIF('2012 House'!$A$2:$A$638,'Precinct Conversion'!$A357,'2012 House'!J$2:J$638)</f>
        <v>0.45773195876288658</v>
      </c>
      <c r="L357">
        <f>SUMIF('2012 House'!$A$2:$A$638,'Precinct Conversion'!$A357,'2012 House'!K$2:K$638)</f>
        <v>0.4247422680412371</v>
      </c>
      <c r="M357">
        <f>SUMIF('2012 House'!$A$2:$A$638,'Precinct Conversion'!$A357,'2012 House'!L$2:L$638)</f>
        <v>2.4577319587628867</v>
      </c>
    </row>
    <row r="358" spans="1:13" x14ac:dyDescent="0.3">
      <c r="A358" t="s">
        <v>1388</v>
      </c>
      <c r="B358" s="8" t="s">
        <v>1371</v>
      </c>
      <c r="C358" s="8">
        <f>SUMIF('2012 President'!$A$2:$A$638,'Precinct Conversion'!$A358,'2012 President'!F$2:F$638)</f>
        <v>1033</v>
      </c>
      <c r="D358" s="8">
        <f>SUMIF('2012 President'!$A$2:$A$638,'Precinct Conversion'!$A358,'2012 President'!G$2:G$638)</f>
        <v>556</v>
      </c>
      <c r="E358" s="8">
        <f>SUMIF('2012 President'!$A$2:$A$638,'Precinct Conversion'!$A358,'2012 President'!I$2:I$638)</f>
        <v>318</v>
      </c>
      <c r="F358" s="8">
        <f>SUMIF('2012 President'!$A$2:$A$638,'Precinct Conversion'!$A358,'2012 President'!J$2:J$638)</f>
        <v>196</v>
      </c>
      <c r="G358" s="8">
        <f t="shared" si="5"/>
        <v>0.53823814133591485</v>
      </c>
      <c r="H358">
        <f>SUMIF('2012 President'!$A$2:$A$638,'Precinct Conversion'!$A358,'2012 President'!M$2:M$638)</f>
        <v>0.57194244604316546</v>
      </c>
      <c r="I358">
        <f>SUMIF('2012 President'!$A$2:$A$638,'Precinct Conversion'!$A358,'2012 President'!N$2:N$638)</f>
        <v>0.35251798561151076</v>
      </c>
      <c r="J358">
        <f>SUMIF('2012 President'!$A$2:$A$638,'Precinct Conversion'!$A358,'2012 President'!R$2:R$638)</f>
        <v>2.5719424460431655</v>
      </c>
      <c r="K358">
        <f>SUMIF('2012 House'!$A$2:$A$638,'Precinct Conversion'!$A358,'2012 House'!J$2:J$638)</f>
        <v>0.47810218978102192</v>
      </c>
      <c r="L358">
        <f>SUMIF('2012 House'!$A$2:$A$638,'Precinct Conversion'!$A358,'2012 House'!K$2:K$638)</f>
        <v>0.39963503649635035</v>
      </c>
      <c r="M358">
        <f>SUMIF('2012 House'!$A$2:$A$638,'Precinct Conversion'!$A358,'2012 House'!L$2:L$638)</f>
        <v>2.4781021897810218</v>
      </c>
    </row>
    <row r="359" spans="1:13" x14ac:dyDescent="0.3">
      <c r="A359" t="s">
        <v>1401</v>
      </c>
      <c r="B359" s="8" t="s">
        <v>1350</v>
      </c>
      <c r="C359" s="8">
        <f>SUMIF('2012 President'!$A$2:$A$638,'Precinct Conversion'!$A359,'2012 President'!F$2:F$638)</f>
        <v>815</v>
      </c>
      <c r="D359" s="8">
        <f>SUMIF('2012 President'!$A$2:$A$638,'Precinct Conversion'!$A359,'2012 President'!G$2:G$638)</f>
        <v>313</v>
      </c>
      <c r="E359" s="8">
        <f>SUMIF('2012 President'!$A$2:$A$638,'Precinct Conversion'!$A359,'2012 President'!I$2:I$638)</f>
        <v>185</v>
      </c>
      <c r="F359" s="8">
        <f>SUMIF('2012 President'!$A$2:$A$638,'Precinct Conversion'!$A359,'2012 President'!J$2:J$638)</f>
        <v>99</v>
      </c>
      <c r="G359" s="8">
        <f t="shared" si="5"/>
        <v>0.38404907975460123</v>
      </c>
      <c r="H359">
        <f>SUMIF('2012 President'!$A$2:$A$638,'Precinct Conversion'!$A359,'2012 President'!M$2:M$638)</f>
        <v>0.59105431309904155</v>
      </c>
      <c r="I359">
        <f>SUMIF('2012 President'!$A$2:$A$638,'Precinct Conversion'!$A359,'2012 President'!N$2:N$638)</f>
        <v>0.31629392971246006</v>
      </c>
      <c r="J359">
        <f>SUMIF('2012 President'!$A$2:$A$638,'Precinct Conversion'!$A359,'2012 President'!R$2:R$638)</f>
        <v>2.5910543130990416</v>
      </c>
      <c r="K359">
        <f>SUMIF('2012 House'!$A$2:$A$638,'Precinct Conversion'!$A359,'2012 House'!J$2:J$638)</f>
        <v>0.48859934853420195</v>
      </c>
      <c r="L359">
        <f>SUMIF('2012 House'!$A$2:$A$638,'Precinct Conversion'!$A359,'2012 House'!K$2:K$638)</f>
        <v>0.3973941368078176</v>
      </c>
      <c r="M359">
        <f>SUMIF('2012 House'!$A$2:$A$638,'Precinct Conversion'!$A359,'2012 House'!L$2:L$638)</f>
        <v>2.4885993485342022</v>
      </c>
    </row>
    <row r="360" spans="1:13" x14ac:dyDescent="0.3">
      <c r="A360" t="s">
        <v>118</v>
      </c>
      <c r="B360" s="8" t="s">
        <v>6</v>
      </c>
      <c r="C360" s="8">
        <f>SUMIF('2012 President'!$A$2:$A$638,'Precinct Conversion'!$A360,'2012 President'!F$2:F$638)</f>
        <v>2633</v>
      </c>
      <c r="D360" s="8">
        <f>SUMIF('2012 President'!$A$2:$A$638,'Precinct Conversion'!$A360,'2012 President'!G$2:G$638)</f>
        <v>1093</v>
      </c>
      <c r="E360" s="8">
        <f>SUMIF('2012 President'!$A$2:$A$638,'Precinct Conversion'!$A360,'2012 President'!I$2:I$638)</f>
        <v>192</v>
      </c>
      <c r="F360" s="8">
        <f>SUMIF('2012 President'!$A$2:$A$638,'Precinct Conversion'!$A360,'2012 President'!J$2:J$638)</f>
        <v>854</v>
      </c>
      <c r="G360" s="8">
        <f t="shared" si="5"/>
        <v>0.41511583744777819</v>
      </c>
      <c r="H360">
        <f>SUMIF('2012 President'!$A$2:$A$638,'Precinct Conversion'!$A360,'2012 President'!M$2:M$638)</f>
        <v>0.17566331198536139</v>
      </c>
      <c r="I360">
        <f>SUMIF('2012 President'!$A$2:$A$638,'Precinct Conversion'!$A360,'2012 President'!N$2:N$638)</f>
        <v>0.78133577310155533</v>
      </c>
      <c r="J360">
        <f>SUMIF('2012 President'!$A$2:$A$638,'Precinct Conversion'!$A360,'2012 President'!R$2:R$638)</f>
        <v>0.78133577310155533</v>
      </c>
      <c r="K360">
        <f>SUMIF('2012 House'!$A$2:$A$638,'Precinct Conversion'!$A360,'2012 House'!J$2:J$638)</f>
        <v>0.12324929971988796</v>
      </c>
      <c r="L360">
        <f>SUMIF('2012 House'!$A$2:$A$638,'Precinct Conversion'!$A360,'2012 House'!K$2:K$638)</f>
        <v>0.77404295051353877</v>
      </c>
      <c r="M360">
        <f>SUMIF('2012 House'!$A$2:$A$638,'Precinct Conversion'!$A360,'2012 House'!L$2:L$638)</f>
        <v>0.77404295051353877</v>
      </c>
    </row>
    <row r="361" spans="1:13" x14ac:dyDescent="0.3">
      <c r="A361" t="s">
        <v>121</v>
      </c>
      <c r="B361" s="8" t="s">
        <v>61</v>
      </c>
      <c r="C361" s="8">
        <f>SUMIF('2012 President'!$A$2:$A$638,'Precinct Conversion'!$A361,'2012 President'!F$2:F$638)</f>
        <v>3206</v>
      </c>
      <c r="D361" s="8">
        <f>SUMIF('2012 President'!$A$2:$A$638,'Precinct Conversion'!$A361,'2012 President'!G$2:G$638)</f>
        <v>1277</v>
      </c>
      <c r="E361" s="8">
        <f>SUMIF('2012 President'!$A$2:$A$638,'Precinct Conversion'!$A361,'2012 President'!I$2:I$638)</f>
        <v>213</v>
      </c>
      <c r="F361" s="8">
        <f>SUMIF('2012 President'!$A$2:$A$638,'Precinct Conversion'!$A361,'2012 President'!J$2:J$638)</f>
        <v>1009</v>
      </c>
      <c r="G361" s="8">
        <f t="shared" si="5"/>
        <v>0.39831565814098563</v>
      </c>
      <c r="H361">
        <f>SUMIF('2012 President'!$A$2:$A$638,'Precinct Conversion'!$A361,'2012 President'!M$2:M$638)</f>
        <v>0.16679718089271731</v>
      </c>
      <c r="I361">
        <f>SUMIF('2012 President'!$A$2:$A$638,'Precinct Conversion'!$A361,'2012 President'!N$2:N$638)</f>
        <v>0.79013312451057161</v>
      </c>
      <c r="J361">
        <f>SUMIF('2012 President'!$A$2:$A$638,'Precinct Conversion'!$A361,'2012 President'!R$2:R$638)</f>
        <v>0.79013312451057161</v>
      </c>
      <c r="K361">
        <f>SUMIF('2012 House'!$A$2:$A$638,'Precinct Conversion'!$A361,'2012 House'!J$2:J$638)</f>
        <v>0.10941271118262269</v>
      </c>
      <c r="L361">
        <f>SUMIF('2012 House'!$A$2:$A$638,'Precinct Conversion'!$A361,'2012 House'!K$2:K$638)</f>
        <v>0.78761061946902655</v>
      </c>
      <c r="M361">
        <f>SUMIF('2012 House'!$A$2:$A$638,'Precinct Conversion'!$A361,'2012 House'!L$2:L$638)</f>
        <v>0.78761061946902655</v>
      </c>
    </row>
    <row r="362" spans="1:13" x14ac:dyDescent="0.3">
      <c r="A362" t="s">
        <v>122</v>
      </c>
      <c r="B362" s="8" t="s">
        <v>12</v>
      </c>
      <c r="C362" s="8">
        <f>SUMIF('2012 President'!$A$2:$A$638,'Precinct Conversion'!$A362,'2012 President'!F$2:F$638)</f>
        <v>1841</v>
      </c>
      <c r="D362" s="8">
        <f>SUMIF('2012 President'!$A$2:$A$638,'Precinct Conversion'!$A362,'2012 President'!G$2:G$638)</f>
        <v>667</v>
      </c>
      <c r="E362" s="8">
        <f>SUMIF('2012 President'!$A$2:$A$638,'Precinct Conversion'!$A362,'2012 President'!I$2:I$638)</f>
        <v>156</v>
      </c>
      <c r="F362" s="8">
        <f>SUMIF('2012 President'!$A$2:$A$638,'Precinct Conversion'!$A362,'2012 President'!J$2:J$638)</f>
        <v>494</v>
      </c>
      <c r="G362" s="8">
        <f t="shared" si="5"/>
        <v>0.36230309614340034</v>
      </c>
      <c r="H362">
        <f>SUMIF('2012 President'!$A$2:$A$638,'Precinct Conversion'!$A362,'2012 President'!M$2:M$638)</f>
        <v>0.23388305847076463</v>
      </c>
      <c r="I362">
        <f>SUMIF('2012 President'!$A$2:$A$638,'Precinct Conversion'!$A362,'2012 President'!N$2:N$638)</f>
        <v>0.74062968515742134</v>
      </c>
      <c r="J362">
        <f>SUMIF('2012 President'!$A$2:$A$638,'Precinct Conversion'!$A362,'2012 President'!R$2:R$638)</f>
        <v>0.74062968515742134</v>
      </c>
      <c r="K362">
        <f>SUMIF('2012 House'!$A$2:$A$638,'Precinct Conversion'!$A362,'2012 House'!J$2:J$638)</f>
        <v>0.1580547112462006</v>
      </c>
      <c r="L362">
        <f>SUMIF('2012 House'!$A$2:$A$638,'Precinct Conversion'!$A362,'2012 House'!K$2:K$638)</f>
        <v>0.74164133738601823</v>
      </c>
      <c r="M362">
        <f>SUMIF('2012 House'!$A$2:$A$638,'Precinct Conversion'!$A362,'2012 House'!L$2:L$638)</f>
        <v>0.74164133738601823</v>
      </c>
    </row>
    <row r="363" spans="1:13" x14ac:dyDescent="0.3">
      <c r="A363" t="s">
        <v>123</v>
      </c>
      <c r="B363" s="8" t="s">
        <v>62</v>
      </c>
      <c r="C363" s="8">
        <f>SUMIF('2012 President'!$A$2:$A$638,'Precinct Conversion'!$A363,'2012 President'!F$2:F$638)</f>
        <v>2623</v>
      </c>
      <c r="D363" s="8">
        <f>SUMIF('2012 President'!$A$2:$A$638,'Precinct Conversion'!$A363,'2012 President'!G$2:G$638)</f>
        <v>1049</v>
      </c>
      <c r="E363" s="8">
        <f>SUMIF('2012 President'!$A$2:$A$638,'Precinct Conversion'!$A363,'2012 President'!I$2:I$638)</f>
        <v>166</v>
      </c>
      <c r="F363" s="8">
        <f>SUMIF('2012 President'!$A$2:$A$638,'Precinct Conversion'!$A363,'2012 President'!J$2:J$638)</f>
        <v>842</v>
      </c>
      <c r="G363" s="8">
        <f t="shared" si="5"/>
        <v>0.39992375142966069</v>
      </c>
      <c r="H363">
        <f>SUMIF('2012 President'!$A$2:$A$638,'Precinct Conversion'!$A363,'2012 President'!M$2:M$638)</f>
        <v>0.15824594852240229</v>
      </c>
      <c r="I363">
        <f>SUMIF('2012 President'!$A$2:$A$638,'Precinct Conversion'!$A363,'2012 President'!N$2:N$638)</f>
        <v>0.80266920877025738</v>
      </c>
      <c r="J363">
        <f>SUMIF('2012 President'!$A$2:$A$638,'Precinct Conversion'!$A363,'2012 President'!R$2:R$638)</f>
        <v>0.80266920877025738</v>
      </c>
      <c r="K363">
        <f>SUMIF('2012 House'!$A$2:$A$638,'Precinct Conversion'!$A363,'2012 House'!J$2:J$638)</f>
        <v>0.10789980732177264</v>
      </c>
      <c r="L363">
        <f>SUMIF('2012 House'!$A$2:$A$638,'Precinct Conversion'!$A363,'2012 House'!K$2:K$638)</f>
        <v>0.7967244701348748</v>
      </c>
      <c r="M363">
        <f>SUMIF('2012 House'!$A$2:$A$638,'Precinct Conversion'!$A363,'2012 House'!L$2:L$638)</f>
        <v>0.7967244701348748</v>
      </c>
    </row>
    <row r="364" spans="1:13" x14ac:dyDescent="0.3">
      <c r="A364" t="s">
        <v>125</v>
      </c>
      <c r="B364" s="8" t="s">
        <v>70</v>
      </c>
      <c r="C364" s="8">
        <f>SUMIF('2012 President'!$A$2:$A$638,'Precinct Conversion'!$A364,'2012 President'!F$2:F$638)</f>
        <v>2278</v>
      </c>
      <c r="D364" s="8">
        <f>SUMIF('2012 President'!$A$2:$A$638,'Precinct Conversion'!$A364,'2012 President'!G$2:G$638)</f>
        <v>941</v>
      </c>
      <c r="E364" s="8">
        <f>SUMIF('2012 President'!$A$2:$A$638,'Precinct Conversion'!$A364,'2012 President'!I$2:I$638)</f>
        <v>202</v>
      </c>
      <c r="F364" s="8">
        <f>SUMIF('2012 President'!$A$2:$A$638,'Precinct Conversion'!$A364,'2012 President'!J$2:J$638)</f>
        <v>695</v>
      </c>
      <c r="G364" s="8">
        <f t="shared" si="5"/>
        <v>0.41308165057067603</v>
      </c>
      <c r="H364">
        <f>SUMIF('2012 President'!$A$2:$A$638,'Precinct Conversion'!$A364,'2012 President'!M$2:M$638)</f>
        <v>0.21466524973432519</v>
      </c>
      <c r="I364">
        <f>SUMIF('2012 President'!$A$2:$A$638,'Precinct Conversion'!$A364,'2012 President'!N$2:N$638)</f>
        <v>0.73857598299681193</v>
      </c>
      <c r="J364">
        <f>SUMIF('2012 President'!$A$2:$A$638,'Precinct Conversion'!$A364,'2012 President'!R$2:R$638)</f>
        <v>0.73857598299681193</v>
      </c>
      <c r="K364">
        <f>SUMIF('2012 House'!$A$2:$A$638,'Precinct Conversion'!$A364,'2012 House'!J$2:J$638)</f>
        <v>0.13774403470715835</v>
      </c>
      <c r="L364">
        <f>SUMIF('2012 House'!$A$2:$A$638,'Precinct Conversion'!$A364,'2012 House'!K$2:K$638)</f>
        <v>0.77006507592190887</v>
      </c>
      <c r="M364">
        <f>SUMIF('2012 House'!$A$2:$A$638,'Precinct Conversion'!$A364,'2012 House'!L$2:L$638)</f>
        <v>0.77006507592190887</v>
      </c>
    </row>
    <row r="365" spans="1:13" x14ac:dyDescent="0.3">
      <c r="A365" t="s">
        <v>127</v>
      </c>
      <c r="B365" s="8" t="s">
        <v>81</v>
      </c>
      <c r="C365" s="8">
        <f>SUMIF('2012 President'!$A$2:$A$638,'Precinct Conversion'!$A365,'2012 President'!F$2:F$638)</f>
        <v>2647</v>
      </c>
      <c r="D365" s="8">
        <f>SUMIF('2012 President'!$A$2:$A$638,'Precinct Conversion'!$A365,'2012 President'!G$2:G$638)</f>
        <v>1080</v>
      </c>
      <c r="E365" s="8">
        <f>SUMIF('2012 President'!$A$2:$A$638,'Precinct Conversion'!$A365,'2012 President'!I$2:I$638)</f>
        <v>360</v>
      </c>
      <c r="F365" s="8">
        <f>SUMIF('2012 President'!$A$2:$A$638,'Precinct Conversion'!$A365,'2012 President'!J$2:J$638)</f>
        <v>653</v>
      </c>
      <c r="G365" s="8">
        <f t="shared" si="5"/>
        <v>0.40800906686815264</v>
      </c>
      <c r="H365">
        <f>SUMIF('2012 President'!$A$2:$A$638,'Precinct Conversion'!$A365,'2012 President'!M$2:M$638)</f>
        <v>0.33333333333333331</v>
      </c>
      <c r="I365">
        <f>SUMIF('2012 President'!$A$2:$A$638,'Precinct Conversion'!$A365,'2012 President'!N$2:N$638)</f>
        <v>0.60462962962962963</v>
      </c>
      <c r="J365">
        <f>SUMIF('2012 President'!$A$2:$A$638,'Precinct Conversion'!$A365,'2012 President'!R$2:R$638)</f>
        <v>0.60462962962962963</v>
      </c>
      <c r="K365">
        <f>SUMIF('2012 House'!$A$2:$A$638,'Precinct Conversion'!$A365,'2012 House'!J$2:J$638)</f>
        <v>0.2412818096135721</v>
      </c>
      <c r="L365">
        <f>SUMIF('2012 House'!$A$2:$A$638,'Precinct Conversion'!$A365,'2012 House'!K$2:K$638)</f>
        <v>0.66823751178133839</v>
      </c>
      <c r="M365">
        <f>SUMIF('2012 House'!$A$2:$A$638,'Precinct Conversion'!$A365,'2012 House'!L$2:L$638)</f>
        <v>0.66823751178133839</v>
      </c>
    </row>
    <row r="366" spans="1:13" x14ac:dyDescent="0.3">
      <c r="A366" t="s">
        <v>128</v>
      </c>
      <c r="B366" s="8" t="s">
        <v>82</v>
      </c>
      <c r="C366" s="8">
        <f>SUMIF('2012 President'!$A$2:$A$638,'Precinct Conversion'!$A366,'2012 President'!F$2:F$638)</f>
        <v>2149</v>
      </c>
      <c r="D366" s="8">
        <f>SUMIF('2012 President'!$A$2:$A$638,'Precinct Conversion'!$A366,'2012 President'!G$2:G$638)</f>
        <v>985</v>
      </c>
      <c r="E366" s="8">
        <f>SUMIF('2012 President'!$A$2:$A$638,'Precinct Conversion'!$A366,'2012 President'!I$2:I$638)</f>
        <v>275</v>
      </c>
      <c r="F366" s="8">
        <f>SUMIF('2012 President'!$A$2:$A$638,'Precinct Conversion'!$A366,'2012 President'!J$2:J$638)</f>
        <v>662</v>
      </c>
      <c r="G366" s="8">
        <f t="shared" si="5"/>
        <v>0.45835272219637041</v>
      </c>
      <c r="H366">
        <f>SUMIF('2012 President'!$A$2:$A$638,'Precinct Conversion'!$A366,'2012 President'!M$2:M$638)</f>
        <v>0.27918781725888325</v>
      </c>
      <c r="I366">
        <f>SUMIF('2012 President'!$A$2:$A$638,'Precinct Conversion'!$A366,'2012 President'!N$2:N$638)</f>
        <v>0.67208121827411171</v>
      </c>
      <c r="J366">
        <f>SUMIF('2012 President'!$A$2:$A$638,'Precinct Conversion'!$A366,'2012 President'!R$2:R$638)</f>
        <v>0.67208121827411171</v>
      </c>
      <c r="K366">
        <f>SUMIF('2012 House'!$A$2:$A$638,'Precinct Conversion'!$A366,'2012 House'!J$2:J$638)</f>
        <v>0.20621761658031088</v>
      </c>
      <c r="L366">
        <f>SUMIF('2012 House'!$A$2:$A$638,'Precinct Conversion'!$A366,'2012 House'!K$2:K$638)</f>
        <v>0.68911917098445596</v>
      </c>
      <c r="M366">
        <f>SUMIF('2012 House'!$A$2:$A$638,'Precinct Conversion'!$A366,'2012 House'!L$2:L$638)</f>
        <v>0.68911917098445596</v>
      </c>
    </row>
    <row r="367" spans="1:13" x14ac:dyDescent="0.3">
      <c r="A367" t="s">
        <v>131</v>
      </c>
      <c r="B367" s="8" t="s">
        <v>98</v>
      </c>
      <c r="C367" s="8">
        <f>SUMIF('2012 President'!$A$2:$A$638,'Precinct Conversion'!$A367,'2012 President'!F$2:F$638)</f>
        <v>2104</v>
      </c>
      <c r="D367" s="8">
        <f>SUMIF('2012 President'!$A$2:$A$638,'Precinct Conversion'!$A367,'2012 President'!G$2:G$638)</f>
        <v>817</v>
      </c>
      <c r="E367" s="8">
        <f>SUMIF('2012 President'!$A$2:$A$638,'Precinct Conversion'!$A367,'2012 President'!I$2:I$638)</f>
        <v>214</v>
      </c>
      <c r="F367" s="8">
        <f>SUMIF('2012 President'!$A$2:$A$638,'Precinct Conversion'!$A367,'2012 President'!J$2:J$638)</f>
        <v>546</v>
      </c>
      <c r="G367" s="8">
        <f t="shared" si="5"/>
        <v>0.38830798479087453</v>
      </c>
      <c r="H367">
        <f>SUMIF('2012 President'!$A$2:$A$638,'Precinct Conversion'!$A367,'2012 President'!M$2:M$638)</f>
        <v>0.26193390452876375</v>
      </c>
      <c r="I367">
        <f>SUMIF('2012 President'!$A$2:$A$638,'Precinct Conversion'!$A367,'2012 President'!N$2:N$638)</f>
        <v>0.66829865361077112</v>
      </c>
      <c r="J367">
        <f>SUMIF('2012 President'!$A$2:$A$638,'Precinct Conversion'!$A367,'2012 President'!R$2:R$638)</f>
        <v>0.66829865361077112</v>
      </c>
      <c r="K367">
        <f>SUMIF('2012 House'!$A$2:$A$638,'Precinct Conversion'!$A367,'2012 House'!J$2:J$638)</f>
        <v>0.17719950433705081</v>
      </c>
      <c r="L367">
        <f>SUMIF('2012 House'!$A$2:$A$638,'Precinct Conversion'!$A367,'2012 House'!K$2:K$638)</f>
        <v>0.72366790582403961</v>
      </c>
      <c r="M367">
        <f>SUMIF('2012 House'!$A$2:$A$638,'Precinct Conversion'!$A367,'2012 House'!L$2:L$638)</f>
        <v>0.72366790582403961</v>
      </c>
    </row>
    <row r="368" spans="1:13" x14ac:dyDescent="0.3">
      <c r="A368" t="s">
        <v>134</v>
      </c>
      <c r="B368" s="8" t="s">
        <v>112</v>
      </c>
      <c r="C368" s="8">
        <f>SUMIF('2012 President'!$A$2:$A$638,'Precinct Conversion'!$A368,'2012 President'!F$2:F$638)</f>
        <v>4302</v>
      </c>
      <c r="D368" s="8">
        <f>SUMIF('2012 President'!$A$2:$A$638,'Precinct Conversion'!$A368,'2012 President'!G$2:G$638)</f>
        <v>586</v>
      </c>
      <c r="E368" s="8">
        <f>SUMIF('2012 President'!$A$2:$A$638,'Precinct Conversion'!$A368,'2012 President'!I$2:I$638)</f>
        <v>177</v>
      </c>
      <c r="F368" s="8">
        <f>SUMIF('2012 President'!$A$2:$A$638,'Precinct Conversion'!$A368,'2012 President'!J$2:J$638)</f>
        <v>386</v>
      </c>
      <c r="G368" s="8">
        <f t="shared" si="5"/>
        <v>0.13621571362157137</v>
      </c>
      <c r="H368">
        <f>SUMIF('2012 President'!$A$2:$A$638,'Precinct Conversion'!$A368,'2012 President'!M$2:M$638)</f>
        <v>0.30204778156996587</v>
      </c>
      <c r="I368">
        <f>SUMIF('2012 President'!$A$2:$A$638,'Precinct Conversion'!$A368,'2012 President'!N$2:N$638)</f>
        <v>0.65870307167235498</v>
      </c>
      <c r="J368">
        <f>SUMIF('2012 President'!$A$2:$A$638,'Precinct Conversion'!$A368,'2012 President'!R$2:R$638)</f>
        <v>0.65870307167235498</v>
      </c>
      <c r="K368">
        <f>SUMIF('2012 House'!$A$2:$A$638,'Precinct Conversion'!$A368,'2012 House'!J$2:J$638)</f>
        <v>0.27385159010600707</v>
      </c>
      <c r="L368">
        <f>SUMIF('2012 House'!$A$2:$A$638,'Precinct Conversion'!$A368,'2012 House'!K$2:K$638)</f>
        <v>0.61484098939929333</v>
      </c>
      <c r="M368">
        <f>SUMIF('2012 House'!$A$2:$A$638,'Precinct Conversion'!$A368,'2012 House'!L$2:L$638)</f>
        <v>0.61484098939929333</v>
      </c>
    </row>
    <row r="369" spans="1:13" x14ac:dyDescent="0.3">
      <c r="A369" t="s">
        <v>129</v>
      </c>
      <c r="B369" s="8" t="s">
        <v>83</v>
      </c>
      <c r="C369" s="8">
        <f>SUMIF('2012 President'!$A$2:$A$638,'Precinct Conversion'!$A369,'2012 President'!F$2:F$638)</f>
        <v>4668</v>
      </c>
      <c r="D369" s="8">
        <f>SUMIF('2012 President'!$A$2:$A$638,'Precinct Conversion'!$A369,'2012 President'!G$2:G$638)</f>
        <v>1898</v>
      </c>
      <c r="E369" s="8">
        <f>SUMIF('2012 President'!$A$2:$A$638,'Precinct Conversion'!$A369,'2012 President'!I$2:I$638)</f>
        <v>734</v>
      </c>
      <c r="F369" s="8">
        <f>SUMIF('2012 President'!$A$2:$A$638,'Precinct Conversion'!$A369,'2012 President'!J$2:J$638)</f>
        <v>1081</v>
      </c>
      <c r="G369" s="8">
        <f t="shared" si="5"/>
        <v>0.40659811482433589</v>
      </c>
      <c r="H369">
        <f>SUMIF('2012 President'!$A$2:$A$638,'Precinct Conversion'!$A369,'2012 President'!M$2:M$638)</f>
        <v>0.38672286617492097</v>
      </c>
      <c r="I369">
        <f>SUMIF('2012 President'!$A$2:$A$638,'Precinct Conversion'!$A369,'2012 President'!N$2:N$638)</f>
        <v>0.56954689146469972</v>
      </c>
      <c r="J369">
        <f>SUMIF('2012 President'!$A$2:$A$638,'Precinct Conversion'!$A369,'2012 President'!R$2:R$638)</f>
        <v>0.56954689146469972</v>
      </c>
      <c r="K369">
        <f>SUMIF('2012 House'!$A$2:$A$638,'Precinct Conversion'!$A369,'2012 House'!J$2:J$638)</f>
        <v>0.3</v>
      </c>
      <c r="L369">
        <f>SUMIF('2012 House'!$A$2:$A$638,'Precinct Conversion'!$A369,'2012 House'!K$2:K$638)</f>
        <v>0.61122994652406415</v>
      </c>
      <c r="M369">
        <f>SUMIF('2012 House'!$A$2:$A$638,'Precinct Conversion'!$A369,'2012 House'!L$2:L$638)</f>
        <v>0.61122994652406415</v>
      </c>
    </row>
    <row r="370" spans="1:13" x14ac:dyDescent="0.3">
      <c r="A370" t="s">
        <v>132</v>
      </c>
      <c r="B370" s="8" t="s">
        <v>99</v>
      </c>
      <c r="C370" s="8">
        <f>SUMIF('2012 President'!$A$2:$A$638,'Precinct Conversion'!$A370,'2012 President'!F$2:F$638)</f>
        <v>1853</v>
      </c>
      <c r="D370" s="8">
        <f>SUMIF('2012 President'!$A$2:$A$638,'Precinct Conversion'!$A370,'2012 President'!G$2:G$638)</f>
        <v>619</v>
      </c>
      <c r="E370" s="8">
        <f>SUMIF('2012 President'!$A$2:$A$638,'Precinct Conversion'!$A370,'2012 President'!I$2:I$638)</f>
        <v>244</v>
      </c>
      <c r="F370" s="8">
        <f>SUMIF('2012 President'!$A$2:$A$638,'Precinct Conversion'!$A370,'2012 President'!J$2:J$638)</f>
        <v>345</v>
      </c>
      <c r="G370" s="8">
        <f t="shared" si="5"/>
        <v>0.33405288720992982</v>
      </c>
      <c r="H370">
        <f>SUMIF('2012 President'!$A$2:$A$638,'Precinct Conversion'!$A370,'2012 President'!M$2:M$638)</f>
        <v>0.39418416801292405</v>
      </c>
      <c r="I370">
        <f>SUMIF('2012 President'!$A$2:$A$638,'Precinct Conversion'!$A370,'2012 President'!N$2:N$638)</f>
        <v>0.5573505654281099</v>
      </c>
      <c r="J370">
        <f>SUMIF('2012 President'!$A$2:$A$638,'Precinct Conversion'!$A370,'2012 President'!R$2:R$638)</f>
        <v>0.5573505654281099</v>
      </c>
      <c r="K370">
        <f>SUMIF('2012 House'!$A$2:$A$638,'Precinct Conversion'!$A370,'2012 House'!J$2:J$638)</f>
        <v>0.2602291325695581</v>
      </c>
      <c r="L370">
        <f>SUMIF('2012 House'!$A$2:$A$638,'Precinct Conversion'!$A370,'2012 House'!K$2:K$638)</f>
        <v>0.63011456628477902</v>
      </c>
      <c r="M370">
        <f>SUMIF('2012 House'!$A$2:$A$638,'Precinct Conversion'!$A370,'2012 House'!L$2:L$638)</f>
        <v>0.63011456628477902</v>
      </c>
    </row>
    <row r="371" spans="1:13" x14ac:dyDescent="0.3">
      <c r="A371" t="s">
        <v>156</v>
      </c>
      <c r="B371" s="8" t="s">
        <v>137</v>
      </c>
      <c r="C371" s="8">
        <f>SUMIF('2012 President'!$A$2:$A$638,'Precinct Conversion'!$A371,'2012 President'!F$2:F$638)</f>
        <v>2713</v>
      </c>
      <c r="D371" s="8">
        <f>SUMIF('2012 President'!$A$2:$A$638,'Precinct Conversion'!$A371,'2012 President'!G$2:G$638)</f>
        <v>966</v>
      </c>
      <c r="E371" s="8">
        <f>SUMIF('2012 President'!$A$2:$A$638,'Precinct Conversion'!$A371,'2012 President'!I$2:I$638)</f>
        <v>377</v>
      </c>
      <c r="F371" s="8">
        <f>SUMIF('2012 President'!$A$2:$A$638,'Precinct Conversion'!$A371,'2012 President'!J$2:J$638)</f>
        <v>543</v>
      </c>
      <c r="G371" s="8">
        <f t="shared" si="5"/>
        <v>0.35606339845189827</v>
      </c>
      <c r="H371">
        <f>SUMIF('2012 President'!$A$2:$A$638,'Precinct Conversion'!$A371,'2012 President'!M$2:M$638)</f>
        <v>0.39026915113871635</v>
      </c>
      <c r="I371">
        <f>SUMIF('2012 President'!$A$2:$A$638,'Precinct Conversion'!$A371,'2012 President'!N$2:N$638)</f>
        <v>0.56211180124223603</v>
      </c>
      <c r="J371">
        <f>SUMIF('2012 President'!$A$2:$A$638,'Precinct Conversion'!$A371,'2012 President'!R$2:R$638)</f>
        <v>0.56211180124223603</v>
      </c>
      <c r="K371">
        <f>SUMIF('2012 House'!$A$2:$A$638,'Precinct Conversion'!$A371,'2012 House'!J$2:J$638)</f>
        <v>0.25657202944269192</v>
      </c>
      <c r="L371">
        <f>SUMIF('2012 House'!$A$2:$A$638,'Precinct Conversion'!$A371,'2012 House'!K$2:K$638)</f>
        <v>0.64984227129337535</v>
      </c>
      <c r="M371">
        <f>SUMIF('2012 House'!$A$2:$A$638,'Precinct Conversion'!$A371,'2012 House'!L$2:L$638)</f>
        <v>0.64984227129337535</v>
      </c>
    </row>
    <row r="372" spans="1:13" x14ac:dyDescent="0.3">
      <c r="A372" t="s">
        <v>157</v>
      </c>
      <c r="B372" s="8" t="s">
        <v>138</v>
      </c>
      <c r="C372" s="8">
        <f>SUMIF('2012 President'!$A$2:$A$638,'Precinct Conversion'!$A372,'2012 President'!F$2:F$638)</f>
        <v>531</v>
      </c>
      <c r="D372" s="8">
        <f>SUMIF('2012 President'!$A$2:$A$638,'Precinct Conversion'!$A372,'2012 President'!G$2:G$638)</f>
        <v>208</v>
      </c>
      <c r="E372" s="8">
        <f>SUMIF('2012 President'!$A$2:$A$638,'Precinct Conversion'!$A372,'2012 President'!I$2:I$638)</f>
        <v>81</v>
      </c>
      <c r="F372" s="8">
        <f>SUMIF('2012 President'!$A$2:$A$638,'Precinct Conversion'!$A372,'2012 President'!J$2:J$638)</f>
        <v>110</v>
      </c>
      <c r="G372" s="8">
        <f t="shared" si="5"/>
        <v>0.39171374764595102</v>
      </c>
      <c r="H372">
        <f>SUMIF('2012 President'!$A$2:$A$638,'Precinct Conversion'!$A372,'2012 President'!M$2:M$638)</f>
        <v>0.38942307692307693</v>
      </c>
      <c r="I372">
        <f>SUMIF('2012 President'!$A$2:$A$638,'Precinct Conversion'!$A372,'2012 President'!N$2:N$638)</f>
        <v>0.52884615384615385</v>
      </c>
      <c r="J372">
        <f>SUMIF('2012 President'!$A$2:$A$638,'Precinct Conversion'!$A372,'2012 President'!R$2:R$638)</f>
        <v>0.52884615384615385</v>
      </c>
      <c r="K372">
        <f>SUMIF('2012 House'!$A$2:$A$638,'Precinct Conversion'!$A372,'2012 House'!J$2:J$638)</f>
        <v>0.30769230769230771</v>
      </c>
      <c r="L372">
        <f>SUMIF('2012 House'!$A$2:$A$638,'Precinct Conversion'!$A372,'2012 House'!K$2:K$638)</f>
        <v>0.59134615384615385</v>
      </c>
      <c r="M372">
        <f>SUMIF('2012 House'!$A$2:$A$638,'Precinct Conversion'!$A372,'2012 House'!L$2:L$638)</f>
        <v>0.59134615384615385</v>
      </c>
    </row>
    <row r="373" spans="1:13" x14ac:dyDescent="0.3">
      <c r="A373" t="s">
        <v>158</v>
      </c>
      <c r="B373" s="8" t="s">
        <v>139</v>
      </c>
      <c r="C373" s="8">
        <f>SUMIF('2012 President'!$A$2:$A$638,'Precinct Conversion'!$A373,'2012 President'!F$2:F$638)</f>
        <v>1161</v>
      </c>
      <c r="D373" s="8">
        <f>SUMIF('2012 President'!$A$2:$A$638,'Precinct Conversion'!$A373,'2012 President'!G$2:G$638)</f>
        <v>332</v>
      </c>
      <c r="E373" s="8">
        <f>SUMIF('2012 President'!$A$2:$A$638,'Precinct Conversion'!$A373,'2012 President'!I$2:I$638)</f>
        <v>150</v>
      </c>
      <c r="F373" s="8">
        <f>SUMIF('2012 President'!$A$2:$A$638,'Precinct Conversion'!$A373,'2012 President'!J$2:J$638)</f>
        <v>161</v>
      </c>
      <c r="G373" s="8">
        <f t="shared" si="5"/>
        <v>0.2859603789836348</v>
      </c>
      <c r="H373">
        <f>SUMIF('2012 President'!$A$2:$A$638,'Precinct Conversion'!$A373,'2012 President'!M$2:M$638)</f>
        <v>0.45180722891566266</v>
      </c>
      <c r="I373">
        <f>SUMIF('2012 President'!$A$2:$A$638,'Precinct Conversion'!$A373,'2012 President'!N$2:N$638)</f>
        <v>0.48493975903614456</v>
      </c>
      <c r="J373">
        <f>SUMIF('2012 President'!$A$2:$A$638,'Precinct Conversion'!$A373,'2012 President'!R$2:R$638)</f>
        <v>0.48493975903614456</v>
      </c>
      <c r="K373">
        <f>SUMIF('2012 House'!$A$2:$A$638,'Precinct Conversion'!$A373,'2012 House'!J$2:J$638)</f>
        <v>0.31024096385542171</v>
      </c>
      <c r="L373">
        <f>SUMIF('2012 House'!$A$2:$A$638,'Precinct Conversion'!$A373,'2012 House'!K$2:K$638)</f>
        <v>0.59638554216867468</v>
      </c>
      <c r="M373">
        <f>SUMIF('2012 House'!$A$2:$A$638,'Precinct Conversion'!$A373,'2012 House'!L$2:L$638)</f>
        <v>0.59638554216867468</v>
      </c>
    </row>
    <row r="374" spans="1:13" x14ac:dyDescent="0.3">
      <c r="A374" t="s">
        <v>159</v>
      </c>
      <c r="B374" s="8" t="s">
        <v>140</v>
      </c>
      <c r="C374" s="8">
        <f>SUMIF('2012 President'!$A$2:$A$638,'Precinct Conversion'!$A374,'2012 President'!F$2:F$638)</f>
        <v>1329</v>
      </c>
      <c r="D374" s="8">
        <f>SUMIF('2012 President'!$A$2:$A$638,'Precinct Conversion'!$A374,'2012 President'!G$2:G$638)</f>
        <v>504</v>
      </c>
      <c r="E374" s="8">
        <f>SUMIF('2012 President'!$A$2:$A$638,'Precinct Conversion'!$A374,'2012 President'!I$2:I$638)</f>
        <v>228</v>
      </c>
      <c r="F374" s="8">
        <f>SUMIF('2012 President'!$A$2:$A$638,'Precinct Conversion'!$A374,'2012 President'!J$2:J$638)</f>
        <v>254</v>
      </c>
      <c r="G374" s="8">
        <f t="shared" si="5"/>
        <v>0.37923250564334088</v>
      </c>
      <c r="H374">
        <f>SUMIF('2012 President'!$A$2:$A$638,'Precinct Conversion'!$A374,'2012 President'!M$2:M$638)</f>
        <v>0.45238095238095238</v>
      </c>
      <c r="I374">
        <f>SUMIF('2012 President'!$A$2:$A$638,'Precinct Conversion'!$A374,'2012 President'!N$2:N$638)</f>
        <v>0.50396825396825395</v>
      </c>
      <c r="J374">
        <f>SUMIF('2012 President'!$A$2:$A$638,'Precinct Conversion'!$A374,'2012 President'!R$2:R$638)</f>
        <v>0.50396825396825395</v>
      </c>
      <c r="K374">
        <f>SUMIF('2012 House'!$A$2:$A$638,'Precinct Conversion'!$A374,'2012 House'!J$2:J$638)</f>
        <v>0.29508196721311475</v>
      </c>
      <c r="L374">
        <f>SUMIF('2012 House'!$A$2:$A$638,'Precinct Conversion'!$A374,'2012 House'!K$2:K$638)</f>
        <v>0.61885245901639341</v>
      </c>
      <c r="M374">
        <f>SUMIF('2012 House'!$A$2:$A$638,'Precinct Conversion'!$A374,'2012 House'!L$2:L$638)</f>
        <v>0.61885245901639341</v>
      </c>
    </row>
    <row r="375" spans="1:13" x14ac:dyDescent="0.3">
      <c r="A375" t="s">
        <v>165</v>
      </c>
      <c r="B375" s="8" t="s">
        <v>146</v>
      </c>
      <c r="C375" s="8">
        <f>SUMIF('2012 President'!$A$2:$A$638,'Precinct Conversion'!$A375,'2012 President'!F$2:F$638)</f>
        <v>521</v>
      </c>
      <c r="D375" s="8">
        <f>SUMIF('2012 President'!$A$2:$A$638,'Precinct Conversion'!$A375,'2012 President'!G$2:G$638)</f>
        <v>184</v>
      </c>
      <c r="E375" s="8">
        <f>SUMIF('2012 President'!$A$2:$A$638,'Precinct Conversion'!$A375,'2012 President'!I$2:I$638)</f>
        <v>45</v>
      </c>
      <c r="F375" s="8">
        <f>SUMIF('2012 President'!$A$2:$A$638,'Precinct Conversion'!$A375,'2012 President'!J$2:J$638)</f>
        <v>127</v>
      </c>
      <c r="G375" s="8">
        <f t="shared" si="5"/>
        <v>0.3531669865642994</v>
      </c>
      <c r="H375">
        <f>SUMIF('2012 President'!$A$2:$A$638,'Precinct Conversion'!$A375,'2012 President'!M$2:M$638)</f>
        <v>0.24456521739130435</v>
      </c>
      <c r="I375">
        <f>SUMIF('2012 President'!$A$2:$A$638,'Precinct Conversion'!$A375,'2012 President'!N$2:N$638)</f>
        <v>0.69021739130434778</v>
      </c>
      <c r="J375">
        <f>SUMIF('2012 President'!$A$2:$A$638,'Precinct Conversion'!$A375,'2012 President'!R$2:R$638)</f>
        <v>0.69021739130434778</v>
      </c>
      <c r="K375">
        <f>SUMIF('2012 House'!$A$2:$A$638,'Precinct Conversion'!$A375,'2012 House'!J$2:J$638)</f>
        <v>0.125</v>
      </c>
      <c r="L375">
        <f>SUMIF('2012 House'!$A$2:$A$638,'Precinct Conversion'!$A375,'2012 House'!K$2:K$638)</f>
        <v>0.77173913043478259</v>
      </c>
      <c r="M375">
        <f>SUMIF('2012 House'!$A$2:$A$638,'Precinct Conversion'!$A375,'2012 House'!L$2:L$638)</f>
        <v>0.77173913043478259</v>
      </c>
    </row>
    <row r="376" spans="1:13" x14ac:dyDescent="0.3">
      <c r="A376" t="s">
        <v>163</v>
      </c>
      <c r="B376" s="8" t="s">
        <v>144</v>
      </c>
      <c r="C376" s="8">
        <f>SUMIF('2012 President'!$A$2:$A$638,'Precinct Conversion'!$A376,'2012 President'!F$2:F$638)</f>
        <v>1830</v>
      </c>
      <c r="D376" s="8">
        <f>SUMIF('2012 President'!$A$2:$A$638,'Precinct Conversion'!$A376,'2012 President'!G$2:G$638)</f>
        <v>546</v>
      </c>
      <c r="E376" s="8">
        <f>SUMIF('2012 President'!$A$2:$A$638,'Precinct Conversion'!$A376,'2012 President'!I$2:I$638)</f>
        <v>272</v>
      </c>
      <c r="F376" s="8">
        <f>SUMIF('2012 President'!$A$2:$A$638,'Precinct Conversion'!$A376,'2012 President'!J$2:J$638)</f>
        <v>244</v>
      </c>
      <c r="G376" s="8">
        <f t="shared" si="5"/>
        <v>0.29836065573770493</v>
      </c>
      <c r="H376">
        <f>SUMIF('2012 President'!$A$2:$A$638,'Precinct Conversion'!$A376,'2012 President'!M$2:M$638)</f>
        <v>0.49816849816849818</v>
      </c>
      <c r="I376">
        <f>SUMIF('2012 President'!$A$2:$A$638,'Precinct Conversion'!$A376,'2012 President'!N$2:N$638)</f>
        <v>0.44688644688644691</v>
      </c>
      <c r="J376">
        <f>SUMIF('2012 President'!$A$2:$A$638,'Precinct Conversion'!$A376,'2012 President'!R$2:R$638)</f>
        <v>2.4981684981684982</v>
      </c>
      <c r="K376">
        <f>SUMIF('2012 House'!$A$2:$A$638,'Precinct Conversion'!$A376,'2012 House'!J$2:J$638)</f>
        <v>0.28893058161350843</v>
      </c>
      <c r="L376">
        <f>SUMIF('2012 House'!$A$2:$A$638,'Precinct Conversion'!$A376,'2012 House'!K$2:K$638)</f>
        <v>0.61350844277673544</v>
      </c>
      <c r="M376">
        <f>SUMIF('2012 House'!$A$2:$A$638,'Precinct Conversion'!$A376,'2012 House'!L$2:L$638)</f>
        <v>0.61350844277673544</v>
      </c>
    </row>
    <row r="377" spans="1:13" x14ac:dyDescent="0.3">
      <c r="A377" t="s">
        <v>161</v>
      </c>
      <c r="B377" s="8" t="s">
        <v>142</v>
      </c>
      <c r="C377" s="8">
        <f>SUMIF('2012 President'!$A$2:$A$638,'Precinct Conversion'!$A377,'2012 President'!F$2:F$638)</f>
        <v>2090</v>
      </c>
      <c r="D377" s="8">
        <f>SUMIF('2012 President'!$A$2:$A$638,'Precinct Conversion'!$A377,'2012 President'!G$2:G$638)</f>
        <v>825</v>
      </c>
      <c r="E377" s="8">
        <f>SUMIF('2012 President'!$A$2:$A$638,'Precinct Conversion'!$A377,'2012 President'!I$2:I$638)</f>
        <v>290</v>
      </c>
      <c r="F377" s="8">
        <f>SUMIF('2012 President'!$A$2:$A$638,'Precinct Conversion'!$A377,'2012 President'!J$2:J$638)</f>
        <v>496</v>
      </c>
      <c r="G377" s="8">
        <f t="shared" si="5"/>
        <v>0.39473684210526316</v>
      </c>
      <c r="H377">
        <f>SUMIF('2012 President'!$A$2:$A$638,'Precinct Conversion'!$A377,'2012 President'!M$2:M$638)</f>
        <v>0.3515151515151515</v>
      </c>
      <c r="I377">
        <f>SUMIF('2012 President'!$A$2:$A$638,'Precinct Conversion'!$A377,'2012 President'!N$2:N$638)</f>
        <v>0.6012121212121212</v>
      </c>
      <c r="J377">
        <f>SUMIF('2012 President'!$A$2:$A$638,'Precinct Conversion'!$A377,'2012 President'!R$2:R$638)</f>
        <v>0.6012121212121212</v>
      </c>
      <c r="K377">
        <f>SUMIF('2012 House'!$A$2:$A$638,'Precinct Conversion'!$A377,'2012 House'!J$2:J$638)</f>
        <v>0.22888616891064872</v>
      </c>
      <c r="L377">
        <f>SUMIF('2012 House'!$A$2:$A$638,'Precinct Conversion'!$A377,'2012 House'!K$2:K$638)</f>
        <v>0.67809057527539784</v>
      </c>
      <c r="M377">
        <f>SUMIF('2012 House'!$A$2:$A$638,'Precinct Conversion'!$A377,'2012 House'!L$2:L$638)</f>
        <v>0.67809057527539784</v>
      </c>
    </row>
    <row r="378" spans="1:13" x14ac:dyDescent="0.3">
      <c r="A378" t="s">
        <v>164</v>
      </c>
      <c r="B378" s="8" t="s">
        <v>145</v>
      </c>
      <c r="C378" s="8">
        <f>SUMIF('2012 President'!$A$2:$A$638,'Precinct Conversion'!$A378,'2012 President'!F$2:F$638)</f>
        <v>846</v>
      </c>
      <c r="D378" s="8">
        <f>SUMIF('2012 President'!$A$2:$A$638,'Precinct Conversion'!$A378,'2012 President'!G$2:G$638)</f>
        <v>220</v>
      </c>
      <c r="E378" s="8">
        <f>SUMIF('2012 President'!$A$2:$A$638,'Precinct Conversion'!$A378,'2012 President'!I$2:I$638)</f>
        <v>78</v>
      </c>
      <c r="F378" s="8">
        <f>SUMIF('2012 President'!$A$2:$A$638,'Precinct Conversion'!$A378,'2012 President'!J$2:J$638)</f>
        <v>129</v>
      </c>
      <c r="G378" s="8">
        <f t="shared" si="5"/>
        <v>0.26004728132387706</v>
      </c>
      <c r="H378">
        <f>SUMIF('2012 President'!$A$2:$A$638,'Precinct Conversion'!$A378,'2012 President'!M$2:M$638)</f>
        <v>0.35454545454545455</v>
      </c>
      <c r="I378">
        <f>SUMIF('2012 President'!$A$2:$A$638,'Precinct Conversion'!$A378,'2012 President'!N$2:N$638)</f>
        <v>0.58636363636363631</v>
      </c>
      <c r="J378">
        <f>SUMIF('2012 President'!$A$2:$A$638,'Precinct Conversion'!$A378,'2012 President'!R$2:R$638)</f>
        <v>0.58636363636363631</v>
      </c>
      <c r="K378">
        <f>SUMIF('2012 House'!$A$2:$A$638,'Precinct Conversion'!$A378,'2012 House'!J$2:J$638)</f>
        <v>0.28110599078341014</v>
      </c>
      <c r="L378">
        <f>SUMIF('2012 House'!$A$2:$A$638,'Precinct Conversion'!$A378,'2012 House'!K$2:K$638)</f>
        <v>0.64976958525345618</v>
      </c>
      <c r="M378">
        <f>SUMIF('2012 House'!$A$2:$A$638,'Precinct Conversion'!$A378,'2012 House'!L$2:L$638)</f>
        <v>0.64976958525345618</v>
      </c>
    </row>
    <row r="379" spans="1:13" x14ac:dyDescent="0.3">
      <c r="A379" t="s">
        <v>199</v>
      </c>
      <c r="B379" s="8" t="s">
        <v>173</v>
      </c>
      <c r="C379" s="8">
        <f>SUMIF('2012 President'!$A$2:$A$638,'Precinct Conversion'!$A379,'2012 President'!F$2:F$638)</f>
        <v>1087</v>
      </c>
      <c r="D379" s="8">
        <f>SUMIF('2012 President'!$A$2:$A$638,'Precinct Conversion'!$A379,'2012 President'!G$2:G$638)</f>
        <v>427</v>
      </c>
      <c r="E379" s="8">
        <f>SUMIF('2012 President'!$A$2:$A$638,'Precinct Conversion'!$A379,'2012 President'!I$2:I$638)</f>
        <v>195</v>
      </c>
      <c r="F379" s="8">
        <f>SUMIF('2012 President'!$A$2:$A$638,'Precinct Conversion'!$A379,'2012 President'!J$2:J$638)</f>
        <v>197</v>
      </c>
      <c r="G379" s="8">
        <f t="shared" si="5"/>
        <v>0.39282428702851885</v>
      </c>
      <c r="H379">
        <f>SUMIF('2012 President'!$A$2:$A$638,'Precinct Conversion'!$A379,'2012 President'!M$2:M$638)</f>
        <v>0.4566744730679157</v>
      </c>
      <c r="I379">
        <f>SUMIF('2012 President'!$A$2:$A$638,'Precinct Conversion'!$A379,'2012 President'!N$2:N$638)</f>
        <v>0.46135831381733022</v>
      </c>
      <c r="J379">
        <f>SUMIF('2012 President'!$A$2:$A$638,'Precinct Conversion'!$A379,'2012 President'!R$2:R$638)</f>
        <v>0.46135831381733022</v>
      </c>
      <c r="K379">
        <f>SUMIF('2012 House'!$A$2:$A$638,'Precinct Conversion'!$A379,'2012 House'!J$2:J$638)</f>
        <v>0.31516587677725116</v>
      </c>
      <c r="L379">
        <f>SUMIF('2012 House'!$A$2:$A$638,'Precinct Conversion'!$A379,'2012 House'!K$2:K$638)</f>
        <v>0.54502369668246442</v>
      </c>
      <c r="M379">
        <f>SUMIF('2012 House'!$A$2:$A$638,'Precinct Conversion'!$A379,'2012 House'!L$2:L$638)</f>
        <v>0.54502369668246442</v>
      </c>
    </row>
    <row r="380" spans="1:13" x14ac:dyDescent="0.3">
      <c r="A380" t="s">
        <v>160</v>
      </c>
      <c r="B380" s="8" t="s">
        <v>141</v>
      </c>
      <c r="C380" s="8">
        <f>SUMIF('2012 President'!$A$2:$A$638,'Precinct Conversion'!$A380,'2012 President'!F$2:F$638)</f>
        <v>745</v>
      </c>
      <c r="D380" s="8">
        <f>SUMIF('2012 President'!$A$2:$A$638,'Precinct Conversion'!$A380,'2012 President'!G$2:G$638)</f>
        <v>304</v>
      </c>
      <c r="E380" s="8">
        <f>SUMIF('2012 President'!$A$2:$A$638,'Precinct Conversion'!$A380,'2012 President'!I$2:I$638)</f>
        <v>126</v>
      </c>
      <c r="F380" s="8">
        <f>SUMIF('2012 President'!$A$2:$A$638,'Precinct Conversion'!$A380,'2012 President'!J$2:J$638)</f>
        <v>162</v>
      </c>
      <c r="G380" s="8">
        <f t="shared" si="5"/>
        <v>0.40805369127516777</v>
      </c>
      <c r="H380">
        <f>SUMIF('2012 President'!$A$2:$A$638,'Precinct Conversion'!$A380,'2012 President'!M$2:M$638)</f>
        <v>0.41447368421052633</v>
      </c>
      <c r="I380">
        <f>SUMIF('2012 President'!$A$2:$A$638,'Precinct Conversion'!$A380,'2012 President'!N$2:N$638)</f>
        <v>0.53289473684210531</v>
      </c>
      <c r="J380">
        <f>SUMIF('2012 President'!$A$2:$A$638,'Precinct Conversion'!$A380,'2012 President'!R$2:R$638)</f>
        <v>0.53289473684210531</v>
      </c>
      <c r="K380">
        <f>SUMIF('2012 House'!$A$2:$A$638,'Precinct Conversion'!$A380,'2012 House'!J$2:J$638)</f>
        <v>0.27062706270627063</v>
      </c>
      <c r="L380">
        <f>SUMIF('2012 House'!$A$2:$A$638,'Precinct Conversion'!$A380,'2012 House'!K$2:K$638)</f>
        <v>0.62046204620462042</v>
      </c>
      <c r="M380">
        <f>SUMIF('2012 House'!$A$2:$A$638,'Precinct Conversion'!$A380,'2012 House'!L$2:L$638)</f>
        <v>0.62046204620462042</v>
      </c>
    </row>
    <row r="381" spans="1:13" x14ac:dyDescent="0.3">
      <c r="A381" t="s">
        <v>162</v>
      </c>
      <c r="B381" s="8" t="s">
        <v>143</v>
      </c>
      <c r="C381" s="8">
        <f>SUMIF('2012 President'!$A$2:$A$638,'Precinct Conversion'!$A381,'2012 President'!F$2:F$638)</f>
        <v>1306</v>
      </c>
      <c r="D381" s="8">
        <f>SUMIF('2012 President'!$A$2:$A$638,'Precinct Conversion'!$A381,'2012 President'!G$2:G$638)</f>
        <v>365</v>
      </c>
      <c r="E381" s="8">
        <f>SUMIF('2012 President'!$A$2:$A$638,'Precinct Conversion'!$A381,'2012 President'!I$2:I$638)</f>
        <v>162</v>
      </c>
      <c r="F381" s="8">
        <f>SUMIF('2012 President'!$A$2:$A$638,'Precinct Conversion'!$A381,'2012 President'!J$2:J$638)</f>
        <v>183</v>
      </c>
      <c r="G381" s="8">
        <f t="shared" si="5"/>
        <v>0.27947932618683002</v>
      </c>
      <c r="H381">
        <f>SUMIF('2012 President'!$A$2:$A$638,'Precinct Conversion'!$A381,'2012 President'!M$2:M$638)</f>
        <v>0.44383561643835617</v>
      </c>
      <c r="I381">
        <f>SUMIF('2012 President'!$A$2:$A$638,'Precinct Conversion'!$A381,'2012 President'!N$2:N$638)</f>
        <v>0.50136986301369868</v>
      </c>
      <c r="J381">
        <f>SUMIF('2012 President'!$A$2:$A$638,'Precinct Conversion'!$A381,'2012 President'!R$2:R$638)</f>
        <v>0.50136986301369868</v>
      </c>
      <c r="K381">
        <f>SUMIF('2012 House'!$A$2:$A$638,'Precinct Conversion'!$A381,'2012 House'!J$2:J$638)</f>
        <v>0.25484764542936289</v>
      </c>
      <c r="L381">
        <f>SUMIF('2012 House'!$A$2:$A$638,'Precinct Conversion'!$A381,'2012 House'!K$2:K$638)</f>
        <v>0.63988919667590027</v>
      </c>
      <c r="M381">
        <f>SUMIF('2012 House'!$A$2:$A$638,'Precinct Conversion'!$A381,'2012 House'!L$2:L$638)</f>
        <v>0.63988919667590027</v>
      </c>
    </row>
    <row r="382" spans="1:13" x14ac:dyDescent="0.3">
      <c r="A382" t="s">
        <v>133</v>
      </c>
      <c r="B382" s="8" t="s">
        <v>100</v>
      </c>
      <c r="C382" s="8">
        <f>SUMIF('2012 President'!$A$2:$A$638,'Precinct Conversion'!$A382,'2012 President'!F$2:F$638)</f>
        <v>2889</v>
      </c>
      <c r="D382" s="8">
        <f>SUMIF('2012 President'!$A$2:$A$638,'Precinct Conversion'!$A382,'2012 President'!G$2:G$638)</f>
        <v>1034</v>
      </c>
      <c r="E382" s="8">
        <f>SUMIF('2012 President'!$A$2:$A$638,'Precinct Conversion'!$A382,'2012 President'!I$2:I$638)</f>
        <v>366</v>
      </c>
      <c r="F382" s="8">
        <f>SUMIF('2012 President'!$A$2:$A$638,'Precinct Conversion'!$A382,'2012 President'!J$2:J$638)</f>
        <v>622</v>
      </c>
      <c r="G382" s="8">
        <f t="shared" si="5"/>
        <v>0.3579093111803392</v>
      </c>
      <c r="H382">
        <f>SUMIF('2012 President'!$A$2:$A$638,'Precinct Conversion'!$A382,'2012 President'!M$2:M$638)</f>
        <v>0.35396518375241781</v>
      </c>
      <c r="I382">
        <f>SUMIF('2012 President'!$A$2:$A$638,'Precinct Conversion'!$A382,'2012 President'!N$2:N$638)</f>
        <v>0.60154738878143132</v>
      </c>
      <c r="J382">
        <f>SUMIF('2012 President'!$A$2:$A$638,'Precinct Conversion'!$A382,'2012 President'!R$2:R$638)</f>
        <v>0.60154738878143132</v>
      </c>
      <c r="K382">
        <f>SUMIF('2012 House'!$A$2:$A$638,'Precinct Conversion'!$A382,'2012 House'!J$2:J$638)</f>
        <v>0.24631992149165849</v>
      </c>
      <c r="L382">
        <f>SUMIF('2012 House'!$A$2:$A$638,'Precinct Conversion'!$A382,'2012 House'!K$2:K$638)</f>
        <v>0.67124631992149164</v>
      </c>
      <c r="M382">
        <f>SUMIF('2012 House'!$A$2:$A$638,'Precinct Conversion'!$A382,'2012 House'!L$2:L$638)</f>
        <v>0.67124631992149164</v>
      </c>
    </row>
    <row r="383" spans="1:13" x14ac:dyDescent="0.3">
      <c r="A383" t="s">
        <v>135</v>
      </c>
      <c r="B383" s="8" t="s">
        <v>102</v>
      </c>
      <c r="C383" s="8">
        <f>SUMIF('2012 President'!$A$2:$A$638,'Precinct Conversion'!$A383,'2012 President'!F$2:F$638)</f>
        <v>1279</v>
      </c>
      <c r="D383" s="8">
        <f>SUMIF('2012 President'!$A$2:$A$638,'Precinct Conversion'!$A383,'2012 President'!G$2:G$638)</f>
        <v>531</v>
      </c>
      <c r="E383" s="8">
        <f>SUMIF('2012 President'!$A$2:$A$638,'Precinct Conversion'!$A383,'2012 President'!I$2:I$638)</f>
        <v>108</v>
      </c>
      <c r="F383" s="8">
        <f>SUMIF('2012 President'!$A$2:$A$638,'Precinct Conversion'!$A383,'2012 President'!J$2:J$638)</f>
        <v>397</v>
      </c>
      <c r="G383" s="8">
        <f t="shared" si="5"/>
        <v>0.41516810007818611</v>
      </c>
      <c r="H383">
        <f>SUMIF('2012 President'!$A$2:$A$638,'Precinct Conversion'!$A383,'2012 President'!M$2:M$638)</f>
        <v>0.20338983050847459</v>
      </c>
      <c r="I383">
        <f>SUMIF('2012 President'!$A$2:$A$638,'Precinct Conversion'!$A383,'2012 President'!N$2:N$638)</f>
        <v>0.74764595103578158</v>
      </c>
      <c r="J383">
        <f>SUMIF('2012 President'!$A$2:$A$638,'Precinct Conversion'!$A383,'2012 President'!R$2:R$638)</f>
        <v>0.74764595103578158</v>
      </c>
      <c r="K383">
        <f>SUMIF('2012 House'!$A$2:$A$638,'Precinct Conversion'!$A383,'2012 House'!J$2:J$638)</f>
        <v>0.10325047801147227</v>
      </c>
      <c r="L383">
        <f>SUMIF('2012 House'!$A$2:$A$638,'Precinct Conversion'!$A383,'2012 House'!K$2:K$638)</f>
        <v>0.81453154875717015</v>
      </c>
      <c r="M383">
        <f>SUMIF('2012 House'!$A$2:$A$638,'Precinct Conversion'!$A383,'2012 House'!L$2:L$638)</f>
        <v>0.81453154875717015</v>
      </c>
    </row>
    <row r="384" spans="1:13" x14ac:dyDescent="0.3">
      <c r="A384" t="s">
        <v>120</v>
      </c>
      <c r="B384" s="8" t="s">
        <v>60</v>
      </c>
      <c r="C384" s="8">
        <f>SUMIF('2012 President'!$A$2:$A$638,'Precinct Conversion'!$A384,'2012 President'!F$2:F$638)</f>
        <v>600</v>
      </c>
      <c r="D384" s="8">
        <f>SUMIF('2012 President'!$A$2:$A$638,'Precinct Conversion'!$A384,'2012 President'!G$2:G$638)</f>
        <v>223</v>
      </c>
      <c r="E384" s="8">
        <f>SUMIF('2012 President'!$A$2:$A$638,'Precinct Conversion'!$A384,'2012 President'!I$2:I$638)</f>
        <v>43</v>
      </c>
      <c r="F384" s="8">
        <f>SUMIF('2012 President'!$A$2:$A$638,'Precinct Conversion'!$A384,'2012 President'!J$2:J$638)</f>
        <v>162</v>
      </c>
      <c r="G384" s="8">
        <f t="shared" si="5"/>
        <v>0.37166666666666665</v>
      </c>
      <c r="H384">
        <f>SUMIF('2012 President'!$A$2:$A$638,'Precinct Conversion'!$A384,'2012 President'!M$2:M$638)</f>
        <v>0.19282511210762332</v>
      </c>
      <c r="I384">
        <f>SUMIF('2012 President'!$A$2:$A$638,'Precinct Conversion'!$A384,'2012 President'!N$2:N$638)</f>
        <v>0.726457399103139</v>
      </c>
      <c r="J384">
        <f>SUMIF('2012 President'!$A$2:$A$638,'Precinct Conversion'!$A384,'2012 President'!R$2:R$638)</f>
        <v>0.726457399103139</v>
      </c>
      <c r="K384">
        <f>SUMIF('2012 House'!$A$2:$A$638,'Precinct Conversion'!$A384,'2012 House'!J$2:J$638)</f>
        <v>0.15454545454545454</v>
      </c>
      <c r="L384">
        <f>SUMIF('2012 House'!$A$2:$A$638,'Precinct Conversion'!$A384,'2012 House'!K$2:K$638)</f>
        <v>0.75454545454545452</v>
      </c>
      <c r="M384">
        <f>SUMIF('2012 House'!$A$2:$A$638,'Precinct Conversion'!$A384,'2012 House'!L$2:L$638)</f>
        <v>0.75454545454545452</v>
      </c>
    </row>
    <row r="385" spans="1:13" x14ac:dyDescent="0.3">
      <c r="A385" t="s">
        <v>1505</v>
      </c>
      <c r="B385" s="8" t="s">
        <v>1431</v>
      </c>
      <c r="C385" s="8">
        <f>SUMIF('2012 President'!$A$2:$A$638,'Precinct Conversion'!$A385,'2012 President'!F$2:F$638)</f>
        <v>336</v>
      </c>
      <c r="D385" s="8">
        <f>SUMIF('2012 President'!$A$2:$A$638,'Precinct Conversion'!$A385,'2012 President'!G$2:G$638)</f>
        <v>136</v>
      </c>
      <c r="E385" s="8">
        <f>SUMIF('2012 President'!$A$2:$A$638,'Precinct Conversion'!$A385,'2012 President'!I$2:I$638)</f>
        <v>37</v>
      </c>
      <c r="F385" s="8">
        <f>SUMIF('2012 President'!$A$2:$A$638,'Precinct Conversion'!$A385,'2012 President'!J$2:J$638)</f>
        <v>89</v>
      </c>
      <c r="G385" s="8">
        <f t="shared" si="5"/>
        <v>0.40476190476190477</v>
      </c>
      <c r="H385">
        <f>SUMIF('2012 President'!$A$2:$A$638,'Precinct Conversion'!$A385,'2012 President'!M$2:M$638)</f>
        <v>0.27205882352941174</v>
      </c>
      <c r="I385">
        <f>SUMIF('2012 President'!$A$2:$A$638,'Precinct Conversion'!$A385,'2012 President'!N$2:N$638)</f>
        <v>0.65441176470588236</v>
      </c>
      <c r="J385">
        <f>SUMIF('2012 President'!$A$2:$A$638,'Precinct Conversion'!$A385,'2012 President'!R$2:R$638)</f>
        <v>0.65441176470588236</v>
      </c>
      <c r="K385">
        <f>SUMIF('2012 House'!$A$2:$A$638,'Precinct Conversion'!$A385,'2012 House'!J$2:J$638)</f>
        <v>0.21212121212121213</v>
      </c>
      <c r="L385">
        <f>SUMIF('2012 House'!$A$2:$A$638,'Precinct Conversion'!$A385,'2012 House'!K$2:K$638)</f>
        <v>0.65909090909090906</v>
      </c>
      <c r="M385">
        <f>SUMIF('2012 House'!$A$2:$A$638,'Precinct Conversion'!$A385,'2012 House'!L$2:L$638)</f>
        <v>0.65909090909090906</v>
      </c>
    </row>
    <row r="386" spans="1:13" x14ac:dyDescent="0.3">
      <c r="A386" t="s">
        <v>1123</v>
      </c>
      <c r="B386" s="8" t="s">
        <v>1089</v>
      </c>
      <c r="C386" s="8">
        <f>SUMIF('2012 President'!$A$2:$A$638,'Precinct Conversion'!$A386,'2012 President'!F$2:F$638)</f>
        <v>1900</v>
      </c>
      <c r="D386" s="8">
        <f>SUMIF('2012 President'!$A$2:$A$638,'Precinct Conversion'!$A386,'2012 President'!G$2:G$638)</f>
        <v>776</v>
      </c>
      <c r="E386" s="8">
        <f>SUMIF('2012 President'!$A$2:$A$638,'Precinct Conversion'!$A386,'2012 President'!I$2:I$638)</f>
        <v>361</v>
      </c>
      <c r="F386" s="8">
        <f>SUMIF('2012 President'!$A$2:$A$638,'Precinct Conversion'!$A386,'2012 President'!J$2:J$638)</f>
        <v>380</v>
      </c>
      <c r="G386" s="8">
        <f t="shared" si="5"/>
        <v>0.40842105263157896</v>
      </c>
      <c r="H386">
        <f>SUMIF('2012 President'!$A$2:$A$638,'Precinct Conversion'!$A386,'2012 President'!M$2:M$638)</f>
        <v>0.46520618556701032</v>
      </c>
      <c r="I386">
        <f>SUMIF('2012 President'!$A$2:$A$638,'Precinct Conversion'!$A386,'2012 President'!N$2:N$638)</f>
        <v>0.48969072164948452</v>
      </c>
      <c r="J386">
        <f>SUMIF('2012 President'!$A$2:$A$638,'Precinct Conversion'!$A386,'2012 President'!R$2:R$638)</f>
        <v>0.48969072164948452</v>
      </c>
      <c r="K386">
        <f>SUMIF('2012 House'!$A$2:$A$638,'Precinct Conversion'!$A386,'2012 House'!J$2:J$638)</f>
        <v>0.34078947368421053</v>
      </c>
      <c r="L386">
        <f>SUMIF('2012 House'!$A$2:$A$638,'Precinct Conversion'!$A386,'2012 House'!K$2:K$638)</f>
        <v>0.59342105263157896</v>
      </c>
      <c r="M386">
        <f>SUMIF('2012 House'!$A$2:$A$638,'Precinct Conversion'!$A386,'2012 House'!L$2:L$638)</f>
        <v>0.59342105263157896</v>
      </c>
    </row>
    <row r="387" spans="1:13" x14ac:dyDescent="0.3">
      <c r="A387" t="s">
        <v>244</v>
      </c>
      <c r="B387" s="8" t="s">
        <v>212</v>
      </c>
      <c r="C387" s="8">
        <f>SUMIF('2012 President'!$A$2:$A$638,'Precinct Conversion'!$A387,'2012 President'!F$2:F$638)</f>
        <v>1099</v>
      </c>
      <c r="D387" s="8">
        <f>SUMIF('2012 President'!$A$2:$A$638,'Precinct Conversion'!$A387,'2012 President'!G$2:G$638)</f>
        <v>484</v>
      </c>
      <c r="E387" s="8">
        <f>SUMIF('2012 President'!$A$2:$A$638,'Precinct Conversion'!$A387,'2012 President'!I$2:I$638)</f>
        <v>173</v>
      </c>
      <c r="F387" s="8">
        <f>SUMIF('2012 President'!$A$2:$A$638,'Precinct Conversion'!$A387,'2012 President'!J$2:J$638)</f>
        <v>289</v>
      </c>
      <c r="G387" s="8">
        <f t="shared" ref="G387:G440" si="6">D387/C387</f>
        <v>0.44040036396724297</v>
      </c>
      <c r="H387">
        <f>SUMIF('2012 President'!$A$2:$A$638,'Precinct Conversion'!$A387,'2012 President'!M$2:M$638)</f>
        <v>0.3574380165289256</v>
      </c>
      <c r="I387">
        <f>SUMIF('2012 President'!$A$2:$A$638,'Precinct Conversion'!$A387,'2012 President'!N$2:N$638)</f>
        <v>0.59710743801652888</v>
      </c>
      <c r="J387">
        <f>SUMIF('2012 President'!$A$2:$A$638,'Precinct Conversion'!$A387,'2012 President'!R$2:R$638)</f>
        <v>0.59710743801652888</v>
      </c>
      <c r="K387">
        <f>SUMIF('2012 House'!$A$2:$A$638,'Precinct Conversion'!$A387,'2012 House'!J$2:J$638)</f>
        <v>0.24</v>
      </c>
      <c r="L387">
        <f>SUMIF('2012 House'!$A$2:$A$638,'Precinct Conversion'!$A387,'2012 House'!K$2:K$638)</f>
        <v>0.68631578947368421</v>
      </c>
      <c r="M387">
        <f>SUMIF('2012 House'!$A$2:$A$638,'Precinct Conversion'!$A387,'2012 House'!L$2:L$638)</f>
        <v>0.68631578947368421</v>
      </c>
    </row>
    <row r="388" spans="1:13" x14ac:dyDescent="0.3">
      <c r="A388" t="s">
        <v>245</v>
      </c>
      <c r="B388" s="8" t="s">
        <v>213</v>
      </c>
      <c r="C388" s="8">
        <f>SUMIF('2012 President'!$A$2:$A$638,'Precinct Conversion'!$A388,'2012 President'!F$2:F$638)</f>
        <v>902</v>
      </c>
      <c r="D388" s="8">
        <f>SUMIF('2012 President'!$A$2:$A$638,'Precinct Conversion'!$A388,'2012 President'!G$2:G$638)</f>
        <v>322</v>
      </c>
      <c r="E388" s="8">
        <f>SUMIF('2012 President'!$A$2:$A$638,'Precinct Conversion'!$A388,'2012 President'!I$2:I$638)</f>
        <v>106</v>
      </c>
      <c r="F388" s="8">
        <f>SUMIF('2012 President'!$A$2:$A$638,'Precinct Conversion'!$A388,'2012 President'!J$2:J$638)</f>
        <v>193</v>
      </c>
      <c r="G388" s="8">
        <f t="shared" si="6"/>
        <v>0.35698447893569846</v>
      </c>
      <c r="H388">
        <f>SUMIF('2012 President'!$A$2:$A$638,'Precinct Conversion'!$A388,'2012 President'!M$2:M$638)</f>
        <v>0.32919254658385094</v>
      </c>
      <c r="I388">
        <f>SUMIF('2012 President'!$A$2:$A$638,'Precinct Conversion'!$A388,'2012 President'!N$2:N$638)</f>
        <v>0.59937888198757761</v>
      </c>
      <c r="J388">
        <f>SUMIF('2012 President'!$A$2:$A$638,'Precinct Conversion'!$A388,'2012 President'!R$2:R$638)</f>
        <v>0.59937888198757761</v>
      </c>
      <c r="K388">
        <f>SUMIF('2012 House'!$A$2:$A$638,'Precinct Conversion'!$A388,'2012 House'!J$2:J$638)</f>
        <v>0.20125786163522014</v>
      </c>
      <c r="L388">
        <f>SUMIF('2012 House'!$A$2:$A$638,'Precinct Conversion'!$A388,'2012 House'!K$2:K$638)</f>
        <v>0.71069182389937102</v>
      </c>
      <c r="M388">
        <f>SUMIF('2012 House'!$A$2:$A$638,'Precinct Conversion'!$A388,'2012 House'!L$2:L$638)</f>
        <v>0.71069182389937102</v>
      </c>
    </row>
    <row r="389" spans="1:13" x14ac:dyDescent="0.3">
      <c r="A389" t="s">
        <v>1497</v>
      </c>
      <c r="B389" s="8" t="s">
        <v>1423</v>
      </c>
      <c r="C389" s="8">
        <f>SUMIF('2012 President'!$A$2:$A$638,'Precinct Conversion'!$A389,'2012 President'!F$2:F$638)</f>
        <v>112</v>
      </c>
      <c r="D389" s="8">
        <f>SUMIF('2012 President'!$A$2:$A$638,'Precinct Conversion'!$A389,'2012 President'!G$2:G$638)</f>
        <v>45</v>
      </c>
      <c r="E389" s="8">
        <f>SUMIF('2012 President'!$A$2:$A$638,'Precinct Conversion'!$A389,'2012 President'!I$2:I$638)</f>
        <v>5</v>
      </c>
      <c r="F389" s="8">
        <f>SUMIF('2012 President'!$A$2:$A$638,'Precinct Conversion'!$A389,'2012 President'!J$2:J$638)</f>
        <v>37</v>
      </c>
      <c r="G389" s="8">
        <f t="shared" si="6"/>
        <v>0.4017857142857143</v>
      </c>
      <c r="H389">
        <f>SUMIF('2012 President'!$A$2:$A$638,'Precinct Conversion'!$A389,'2012 President'!M$2:M$638)</f>
        <v>0.1111111111111111</v>
      </c>
      <c r="I389">
        <f>SUMIF('2012 President'!$A$2:$A$638,'Precinct Conversion'!$A389,'2012 President'!N$2:N$638)</f>
        <v>0.82222222222222219</v>
      </c>
      <c r="J389">
        <f>SUMIF('2012 President'!$A$2:$A$638,'Precinct Conversion'!$A389,'2012 President'!R$2:R$638)</f>
        <v>0.82222222222222219</v>
      </c>
      <c r="K389">
        <f>SUMIF('2012 House'!$A$2:$A$638,'Precinct Conversion'!$A389,'2012 House'!J$2:J$638)</f>
        <v>2.2727272727272728E-2</v>
      </c>
      <c r="L389">
        <f>SUMIF('2012 House'!$A$2:$A$638,'Precinct Conversion'!$A389,'2012 House'!K$2:K$638)</f>
        <v>0.93181818181818177</v>
      </c>
      <c r="M389">
        <f>SUMIF('2012 House'!$A$2:$A$638,'Precinct Conversion'!$A389,'2012 House'!L$2:L$638)</f>
        <v>0.93181818181818177</v>
      </c>
    </row>
    <row r="390" spans="1:13" x14ac:dyDescent="0.3">
      <c r="A390" t="s">
        <v>238</v>
      </c>
      <c r="B390" s="8" t="s">
        <v>206</v>
      </c>
      <c r="C390" s="8">
        <f>SUMIF('2012 President'!$A$2:$A$638,'Precinct Conversion'!$A390,'2012 President'!F$2:F$638)</f>
        <v>744</v>
      </c>
      <c r="D390" s="8">
        <f>SUMIF('2012 President'!$A$2:$A$638,'Precinct Conversion'!$A390,'2012 President'!G$2:G$638)</f>
        <v>331</v>
      </c>
      <c r="E390" s="8">
        <f>SUMIF('2012 President'!$A$2:$A$638,'Precinct Conversion'!$A390,'2012 President'!I$2:I$638)</f>
        <v>57</v>
      </c>
      <c r="F390" s="8">
        <f>SUMIF('2012 President'!$A$2:$A$638,'Precinct Conversion'!$A390,'2012 President'!J$2:J$638)</f>
        <v>261</v>
      </c>
      <c r="G390" s="8">
        <f t="shared" si="6"/>
        <v>0.44489247311827956</v>
      </c>
      <c r="H390">
        <f>SUMIF('2012 President'!$A$2:$A$638,'Precinct Conversion'!$A390,'2012 President'!M$2:M$638)</f>
        <v>0.17220543806646527</v>
      </c>
      <c r="I390">
        <f>SUMIF('2012 President'!$A$2:$A$638,'Precinct Conversion'!$A390,'2012 President'!N$2:N$638)</f>
        <v>0.78851963746223563</v>
      </c>
      <c r="J390">
        <f>SUMIF('2012 President'!$A$2:$A$638,'Precinct Conversion'!$A390,'2012 President'!R$2:R$638)</f>
        <v>0.78851963746223563</v>
      </c>
      <c r="K390">
        <f>SUMIF('2012 House'!$A$2:$A$638,'Precinct Conversion'!$A390,'2012 House'!J$2:J$638)</f>
        <v>0.14329268292682926</v>
      </c>
      <c r="L390">
        <f>SUMIF('2012 House'!$A$2:$A$638,'Precinct Conversion'!$A390,'2012 House'!K$2:K$638)</f>
        <v>0.76219512195121952</v>
      </c>
      <c r="M390">
        <f>SUMIF('2012 House'!$A$2:$A$638,'Precinct Conversion'!$A390,'2012 House'!L$2:L$638)</f>
        <v>0.76219512195121952</v>
      </c>
    </row>
    <row r="391" spans="1:13" x14ac:dyDescent="0.3">
      <c r="A391" t="s">
        <v>1511</v>
      </c>
      <c r="B391" s="8" t="s">
        <v>1437</v>
      </c>
      <c r="C391" s="8">
        <f>SUMIF('2012 President'!$A$2:$A$638,'Precinct Conversion'!$A391,'2012 President'!F$2:F$638)</f>
        <v>110</v>
      </c>
      <c r="D391" s="8">
        <f>SUMIF('2012 President'!$A$2:$A$638,'Precinct Conversion'!$A391,'2012 President'!G$2:G$638)</f>
        <v>43</v>
      </c>
      <c r="E391" s="8">
        <f>SUMIF('2012 President'!$A$2:$A$638,'Precinct Conversion'!$A391,'2012 President'!I$2:I$638)</f>
        <v>36</v>
      </c>
      <c r="F391" s="8">
        <f>SUMIF('2012 President'!$A$2:$A$638,'Precinct Conversion'!$A391,'2012 President'!J$2:J$638)</f>
        <v>4</v>
      </c>
      <c r="G391" s="8">
        <f t="shared" si="6"/>
        <v>0.39090909090909093</v>
      </c>
      <c r="H391">
        <f>SUMIF('2012 President'!$A$2:$A$638,'Precinct Conversion'!$A391,'2012 President'!M$2:M$638)</f>
        <v>0.83720930232558144</v>
      </c>
      <c r="I391">
        <f>SUMIF('2012 President'!$A$2:$A$638,'Precinct Conversion'!$A391,'2012 President'!N$2:N$638)</f>
        <v>9.3023255813953487E-2</v>
      </c>
      <c r="J391">
        <f>SUMIF('2012 President'!$A$2:$A$638,'Precinct Conversion'!$A391,'2012 President'!R$2:R$638)</f>
        <v>2.8372093023255816</v>
      </c>
      <c r="K391">
        <f>SUMIF('2012 House'!$A$2:$A$638,'Precinct Conversion'!$A391,'2012 House'!J$2:J$638)</f>
        <v>0.16666666666666666</v>
      </c>
      <c r="L391">
        <f>SUMIF('2012 House'!$A$2:$A$638,'Precinct Conversion'!$A391,'2012 House'!K$2:K$638)</f>
        <v>0.83333333333333337</v>
      </c>
      <c r="M391">
        <f>SUMIF('2012 House'!$A$2:$A$638,'Precinct Conversion'!$A391,'2012 House'!L$2:L$638)</f>
        <v>0.83333333333333337</v>
      </c>
    </row>
    <row r="392" spans="1:13" x14ac:dyDescent="0.3">
      <c r="A392" t="s">
        <v>1495</v>
      </c>
      <c r="B392" s="8" t="s">
        <v>1421</v>
      </c>
      <c r="C392" s="8">
        <f>SUMIF('2012 President'!$A$2:$A$638,'Precinct Conversion'!$A392,'2012 President'!F$2:F$638)</f>
        <v>72</v>
      </c>
      <c r="D392" s="8">
        <f>SUMIF('2012 President'!$A$2:$A$638,'Precinct Conversion'!$A392,'2012 President'!G$2:G$638)</f>
        <v>33</v>
      </c>
      <c r="E392" s="8">
        <f>SUMIF('2012 President'!$A$2:$A$638,'Precinct Conversion'!$A392,'2012 President'!I$2:I$638)</f>
        <v>22</v>
      </c>
      <c r="F392" s="8">
        <f>SUMIF('2012 President'!$A$2:$A$638,'Precinct Conversion'!$A392,'2012 President'!J$2:J$638)</f>
        <v>11</v>
      </c>
      <c r="G392" s="8">
        <f t="shared" si="6"/>
        <v>0.45833333333333331</v>
      </c>
      <c r="H392">
        <f>SUMIF('2012 President'!$A$2:$A$638,'Precinct Conversion'!$A392,'2012 President'!M$2:M$638)</f>
        <v>0.66666666666666663</v>
      </c>
      <c r="I392">
        <f>SUMIF('2012 President'!$A$2:$A$638,'Precinct Conversion'!$A392,'2012 President'!N$2:N$638)</f>
        <v>0.33333333333333331</v>
      </c>
      <c r="J392">
        <f>SUMIF('2012 President'!$A$2:$A$638,'Precinct Conversion'!$A392,'2012 President'!R$2:R$638)</f>
        <v>2.6666666666666665</v>
      </c>
      <c r="K392">
        <f>SUMIF('2012 House'!$A$2:$A$638,'Precinct Conversion'!$A392,'2012 House'!J$2:J$638)</f>
        <v>0.11764705882352941</v>
      </c>
      <c r="L392">
        <f>SUMIF('2012 House'!$A$2:$A$638,'Precinct Conversion'!$A392,'2012 House'!K$2:K$638)</f>
        <v>0.79411764705882348</v>
      </c>
      <c r="M392">
        <f>SUMIF('2012 House'!$A$2:$A$638,'Precinct Conversion'!$A392,'2012 House'!L$2:L$638)</f>
        <v>0.79411764705882348</v>
      </c>
    </row>
    <row r="393" spans="1:13" x14ac:dyDescent="0.3">
      <c r="A393" t="s">
        <v>1074</v>
      </c>
      <c r="B393" s="8" t="s">
        <v>1045</v>
      </c>
      <c r="C393" s="8">
        <f>SUMIF('2012 President'!$A$2:$A$638,'Precinct Conversion'!$A393,'2012 President'!F$2:F$638)</f>
        <v>688</v>
      </c>
      <c r="D393" s="8">
        <f>SUMIF('2012 President'!$A$2:$A$638,'Precinct Conversion'!$A393,'2012 President'!G$2:G$638)</f>
        <v>330</v>
      </c>
      <c r="E393" s="8">
        <f>SUMIF('2012 President'!$A$2:$A$638,'Precinct Conversion'!$A393,'2012 President'!I$2:I$638)</f>
        <v>197</v>
      </c>
      <c r="F393" s="8">
        <f>SUMIF('2012 President'!$A$2:$A$638,'Precinct Conversion'!$A393,'2012 President'!J$2:J$638)</f>
        <v>127</v>
      </c>
      <c r="G393" s="8">
        <f t="shared" si="6"/>
        <v>0.47965116279069769</v>
      </c>
      <c r="H393">
        <f>SUMIF('2012 President'!$A$2:$A$638,'Precinct Conversion'!$A393,'2012 President'!M$2:M$638)</f>
        <v>0.59696969696969693</v>
      </c>
      <c r="I393">
        <f>SUMIF('2012 President'!$A$2:$A$638,'Precinct Conversion'!$A393,'2012 President'!N$2:N$638)</f>
        <v>0.38484848484848483</v>
      </c>
      <c r="J393">
        <f>SUMIF('2012 President'!$A$2:$A$638,'Precinct Conversion'!$A393,'2012 President'!R$2:R$638)</f>
        <v>2.5969696969696967</v>
      </c>
      <c r="K393">
        <f>SUMIF('2012 House'!$A$2:$A$638,'Precinct Conversion'!$A393,'2012 House'!J$2:J$638)</f>
        <v>0.27607361963190186</v>
      </c>
      <c r="L393">
        <f>SUMIF('2012 House'!$A$2:$A$638,'Precinct Conversion'!$A393,'2012 House'!K$2:K$638)</f>
        <v>0.67791411042944782</v>
      </c>
      <c r="M393">
        <f>SUMIF('2012 House'!$A$2:$A$638,'Precinct Conversion'!$A393,'2012 House'!L$2:L$638)</f>
        <v>0.67791411042944782</v>
      </c>
    </row>
    <row r="394" spans="1:13" x14ac:dyDescent="0.3">
      <c r="A394" t="s">
        <v>1083</v>
      </c>
      <c r="B394" s="8" t="s">
        <v>1055</v>
      </c>
      <c r="C394" s="8">
        <f>SUMIF('2012 President'!$A$2:$A$638,'Precinct Conversion'!$A394,'2012 President'!F$2:F$638)</f>
        <v>3477</v>
      </c>
      <c r="D394" s="8">
        <f>SUMIF('2012 President'!$A$2:$A$638,'Precinct Conversion'!$A394,'2012 President'!G$2:G$638)</f>
        <v>1593</v>
      </c>
      <c r="E394" s="8">
        <f>SUMIF('2012 President'!$A$2:$A$638,'Precinct Conversion'!$A394,'2012 President'!I$2:I$638)</f>
        <v>815</v>
      </c>
      <c r="F394" s="8">
        <f>SUMIF('2012 President'!$A$2:$A$638,'Precinct Conversion'!$A394,'2012 President'!J$2:J$638)</f>
        <v>680</v>
      </c>
      <c r="G394" s="8">
        <f t="shared" si="6"/>
        <v>0.45815358067299394</v>
      </c>
      <c r="H394">
        <f>SUMIF('2012 President'!$A$2:$A$638,'Precinct Conversion'!$A394,'2012 President'!M$2:M$638)</f>
        <v>0.51161330822347773</v>
      </c>
      <c r="I394">
        <f>SUMIF('2012 President'!$A$2:$A$638,'Precinct Conversion'!$A394,'2012 President'!N$2:N$638)</f>
        <v>0.42686754551161332</v>
      </c>
      <c r="J394">
        <f>SUMIF('2012 President'!$A$2:$A$638,'Precinct Conversion'!$A394,'2012 President'!R$2:R$638)</f>
        <v>2.5116133082234775</v>
      </c>
      <c r="K394">
        <f>SUMIF('2012 House'!$A$2:$A$638,'Precinct Conversion'!$A394,'2012 House'!J$2:J$638)</f>
        <v>0.30839297332465843</v>
      </c>
      <c r="L394">
        <f>SUMIF('2012 House'!$A$2:$A$638,'Precinct Conversion'!$A394,'2012 House'!K$2:K$638)</f>
        <v>0.620039037085231</v>
      </c>
      <c r="M394">
        <f>SUMIF('2012 House'!$A$2:$A$638,'Precinct Conversion'!$A394,'2012 House'!L$2:L$638)</f>
        <v>0.620039037085231</v>
      </c>
    </row>
    <row r="395" spans="1:13" x14ac:dyDescent="0.3">
      <c r="A395" t="s">
        <v>1081</v>
      </c>
      <c r="B395" s="8" t="s">
        <v>1066</v>
      </c>
      <c r="C395" s="8">
        <f>SUMIF('2012 President'!$A$2:$A$638,'Precinct Conversion'!$A395,'2012 President'!F$2:F$638)</f>
        <v>196</v>
      </c>
      <c r="D395" s="8">
        <f>SUMIF('2012 President'!$A$2:$A$638,'Precinct Conversion'!$A395,'2012 President'!G$2:G$638)</f>
        <v>48</v>
      </c>
      <c r="E395" s="8">
        <f>SUMIF('2012 President'!$A$2:$A$638,'Precinct Conversion'!$A395,'2012 President'!I$2:I$638)</f>
        <v>12</v>
      </c>
      <c r="F395" s="8">
        <f>SUMIF('2012 President'!$A$2:$A$638,'Precinct Conversion'!$A395,'2012 President'!J$2:J$638)</f>
        <v>31</v>
      </c>
      <c r="G395" s="8">
        <f t="shared" si="6"/>
        <v>0.24489795918367346</v>
      </c>
      <c r="H395">
        <f>SUMIF('2012 President'!$A$2:$A$638,'Precinct Conversion'!$A395,'2012 President'!M$2:M$638)</f>
        <v>0.25</v>
      </c>
      <c r="I395">
        <f>SUMIF('2012 President'!$A$2:$A$638,'Precinct Conversion'!$A395,'2012 President'!N$2:N$638)</f>
        <v>0.64583333333333337</v>
      </c>
      <c r="J395">
        <f>SUMIF('2012 President'!$A$2:$A$638,'Precinct Conversion'!$A395,'2012 President'!R$2:R$638)</f>
        <v>0.64583333333333337</v>
      </c>
      <c r="K395">
        <f>SUMIF('2012 House'!$A$2:$A$638,'Precinct Conversion'!$A395,'2012 House'!J$2:J$638)</f>
        <v>0.26666666666666666</v>
      </c>
      <c r="L395">
        <f>SUMIF('2012 House'!$A$2:$A$638,'Precinct Conversion'!$A395,'2012 House'!K$2:K$638)</f>
        <v>0.68888888888888888</v>
      </c>
      <c r="M395">
        <f>SUMIF('2012 House'!$A$2:$A$638,'Precinct Conversion'!$A395,'2012 House'!L$2:L$638)</f>
        <v>0.68888888888888888</v>
      </c>
    </row>
    <row r="396" spans="1:13" x14ac:dyDescent="0.3">
      <c r="A396" t="s">
        <v>1082</v>
      </c>
      <c r="B396" s="8" t="s">
        <v>1067</v>
      </c>
      <c r="C396" s="8">
        <f>SUMIF('2012 President'!$A$2:$A$638,'Precinct Conversion'!$A396,'2012 President'!F$2:F$638)</f>
        <v>68</v>
      </c>
      <c r="D396" s="8">
        <f>SUMIF('2012 President'!$A$2:$A$638,'Precinct Conversion'!$A396,'2012 President'!G$2:G$638)</f>
        <v>18</v>
      </c>
      <c r="E396" s="8">
        <f>SUMIF('2012 President'!$A$2:$A$638,'Precinct Conversion'!$A396,'2012 President'!I$2:I$638)</f>
        <v>11</v>
      </c>
      <c r="F396" s="8">
        <f>SUMIF('2012 President'!$A$2:$A$638,'Precinct Conversion'!$A396,'2012 President'!J$2:J$638)</f>
        <v>7</v>
      </c>
      <c r="G396" s="8">
        <f t="shared" si="6"/>
        <v>0.26470588235294118</v>
      </c>
      <c r="H396">
        <f>SUMIF('2012 President'!$A$2:$A$638,'Precinct Conversion'!$A396,'2012 President'!M$2:M$638)</f>
        <v>0.61111111111111116</v>
      </c>
      <c r="I396">
        <f>SUMIF('2012 President'!$A$2:$A$638,'Precinct Conversion'!$A396,'2012 President'!N$2:N$638)</f>
        <v>0.3888888888888889</v>
      </c>
      <c r="J396">
        <f>SUMIF('2012 President'!$A$2:$A$638,'Precinct Conversion'!$A396,'2012 President'!R$2:R$638)</f>
        <v>2.6111111111111112</v>
      </c>
      <c r="K396">
        <f>SUMIF('2012 House'!$A$2:$A$638,'Precinct Conversion'!$A396,'2012 House'!J$2:J$638)</f>
        <v>0.52941176470588236</v>
      </c>
      <c r="L396">
        <f>SUMIF('2012 House'!$A$2:$A$638,'Precinct Conversion'!$A396,'2012 House'!K$2:K$638)</f>
        <v>0.35294117647058826</v>
      </c>
      <c r="M396">
        <f>SUMIF('2012 House'!$A$2:$A$638,'Precinct Conversion'!$A396,'2012 House'!L$2:L$638)</f>
        <v>2.5294117647058822</v>
      </c>
    </row>
    <row r="397" spans="1:13" x14ac:dyDescent="0.3">
      <c r="A397" t="s">
        <v>1001</v>
      </c>
      <c r="B397" s="8" t="s">
        <v>982</v>
      </c>
      <c r="C397" s="8">
        <f>SUMIF('2012 President'!$A$2:$A$638,'Precinct Conversion'!$A397,'2012 President'!F$2:F$638)</f>
        <v>181</v>
      </c>
      <c r="D397" s="8">
        <f>SUMIF('2012 President'!$A$2:$A$638,'Precinct Conversion'!$A397,'2012 President'!G$2:G$638)</f>
        <v>47</v>
      </c>
      <c r="E397" s="8">
        <f>SUMIF('2012 President'!$A$2:$A$638,'Precinct Conversion'!$A397,'2012 President'!I$2:I$638)</f>
        <v>21</v>
      </c>
      <c r="F397" s="8">
        <f>SUMIF('2012 President'!$A$2:$A$638,'Precinct Conversion'!$A397,'2012 President'!J$2:J$638)</f>
        <v>19</v>
      </c>
      <c r="G397" s="8">
        <f t="shared" si="6"/>
        <v>0.25966850828729282</v>
      </c>
      <c r="H397">
        <f>SUMIF('2012 President'!$A$2:$A$638,'Precinct Conversion'!$A397,'2012 President'!M$2:M$638)</f>
        <v>0.44680851063829785</v>
      </c>
      <c r="I397">
        <f>SUMIF('2012 President'!$A$2:$A$638,'Precinct Conversion'!$A397,'2012 President'!N$2:N$638)</f>
        <v>0.40425531914893614</v>
      </c>
      <c r="J397">
        <f>SUMIF('2012 President'!$A$2:$A$638,'Precinct Conversion'!$A397,'2012 President'!R$2:R$638)</f>
        <v>2.4468085106382977</v>
      </c>
      <c r="K397">
        <f>SUMIF('2012 House'!$A$2:$A$638,'Precinct Conversion'!$A397,'2012 House'!J$2:J$638)</f>
        <v>0.41304347826086957</v>
      </c>
      <c r="L397">
        <f>SUMIF('2012 House'!$A$2:$A$638,'Precinct Conversion'!$A397,'2012 House'!K$2:K$638)</f>
        <v>0.32608695652173914</v>
      </c>
      <c r="M397">
        <f>SUMIF('2012 House'!$A$2:$A$638,'Precinct Conversion'!$A397,'2012 House'!L$2:L$638)</f>
        <v>2.4130434782608696</v>
      </c>
    </row>
    <row r="398" spans="1:13" x14ac:dyDescent="0.3">
      <c r="A398" t="s">
        <v>1084</v>
      </c>
      <c r="B398" s="8" t="s">
        <v>1056</v>
      </c>
      <c r="C398" s="8">
        <f>SUMIF('2012 President'!$A$2:$A$638,'Precinct Conversion'!$A398,'2012 President'!F$2:F$638)</f>
        <v>3597</v>
      </c>
      <c r="D398" s="8">
        <f>SUMIF('2012 President'!$A$2:$A$638,'Precinct Conversion'!$A398,'2012 President'!G$2:G$638)</f>
        <v>1601</v>
      </c>
      <c r="E398" s="8">
        <f>SUMIF('2012 President'!$A$2:$A$638,'Precinct Conversion'!$A398,'2012 President'!I$2:I$638)</f>
        <v>900</v>
      </c>
      <c r="F398" s="8">
        <f>SUMIF('2012 President'!$A$2:$A$638,'Precinct Conversion'!$A398,'2012 President'!J$2:J$638)</f>
        <v>619</v>
      </c>
      <c r="G398" s="8">
        <f t="shared" si="6"/>
        <v>0.44509313316652765</v>
      </c>
      <c r="H398">
        <f>SUMIF('2012 President'!$A$2:$A$638,'Precinct Conversion'!$A398,'2012 President'!M$2:M$638)</f>
        <v>0.56214865708931916</v>
      </c>
      <c r="I398">
        <f>SUMIF('2012 President'!$A$2:$A$638,'Precinct Conversion'!$A398,'2012 President'!N$2:N$638)</f>
        <v>0.38663335415365396</v>
      </c>
      <c r="J398">
        <f>SUMIF('2012 President'!$A$2:$A$638,'Precinct Conversion'!$A398,'2012 President'!R$2:R$638)</f>
        <v>2.562148657089319</v>
      </c>
      <c r="K398">
        <f>SUMIF('2012 House'!$A$2:$A$638,'Precinct Conversion'!$A398,'2012 House'!J$2:J$638)</f>
        <v>0.35904082955281919</v>
      </c>
      <c r="L398">
        <f>SUMIF('2012 House'!$A$2:$A$638,'Precinct Conversion'!$A398,'2012 House'!K$2:K$638)</f>
        <v>0.56966947504860665</v>
      </c>
      <c r="M398">
        <f>SUMIF('2012 House'!$A$2:$A$638,'Precinct Conversion'!$A398,'2012 House'!L$2:L$638)</f>
        <v>0.56966947504860665</v>
      </c>
    </row>
    <row r="399" spans="1:13" x14ac:dyDescent="0.3">
      <c r="A399" t="s">
        <v>965</v>
      </c>
      <c r="B399" s="8" t="s">
        <v>960</v>
      </c>
      <c r="C399" s="8">
        <f>SUMIF('2012 President'!$A$2:$A$638,'Precinct Conversion'!$A399,'2012 President'!F$2:F$638)</f>
        <v>1933</v>
      </c>
      <c r="D399" s="8">
        <f>SUMIF('2012 President'!$A$2:$A$638,'Precinct Conversion'!$A399,'2012 President'!G$2:G$638)</f>
        <v>869</v>
      </c>
      <c r="E399" s="8">
        <f>SUMIF('2012 President'!$A$2:$A$638,'Precinct Conversion'!$A399,'2012 President'!I$2:I$638)</f>
        <v>466</v>
      </c>
      <c r="F399" s="8">
        <f>SUMIF('2012 President'!$A$2:$A$638,'Precinct Conversion'!$A399,'2012 President'!J$2:J$638)</f>
        <v>362</v>
      </c>
      <c r="G399" s="8">
        <f t="shared" si="6"/>
        <v>0.44956026901189861</v>
      </c>
      <c r="H399">
        <f>SUMIF('2012 President'!$A$2:$A$638,'Precinct Conversion'!$A399,'2012 President'!M$2:M$638)</f>
        <v>0.53624856156501721</v>
      </c>
      <c r="I399">
        <f>SUMIF('2012 President'!$A$2:$A$638,'Precinct Conversion'!$A399,'2012 President'!N$2:N$638)</f>
        <v>0.41657077100115075</v>
      </c>
      <c r="J399">
        <f>SUMIF('2012 President'!$A$2:$A$638,'Precinct Conversion'!$A399,'2012 President'!R$2:R$638)</f>
        <v>2.5362485615650172</v>
      </c>
      <c r="K399">
        <f>SUMIF('2012 House'!$A$2:$A$638,'Precinct Conversion'!$A399,'2012 House'!J$2:J$638)</f>
        <v>0.43313609467455622</v>
      </c>
      <c r="L399">
        <f>SUMIF('2012 House'!$A$2:$A$638,'Precinct Conversion'!$A399,'2012 House'!K$2:K$638)</f>
        <v>0.47810650887573963</v>
      </c>
      <c r="M399">
        <f>SUMIF('2012 House'!$A$2:$A$638,'Precinct Conversion'!$A399,'2012 House'!L$2:L$638)</f>
        <v>0.47810650887573963</v>
      </c>
    </row>
    <row r="400" spans="1:13" x14ac:dyDescent="0.3">
      <c r="A400" t="s">
        <v>971</v>
      </c>
      <c r="B400" s="8" t="s">
        <v>951</v>
      </c>
      <c r="C400" s="8">
        <f>SUMIF('2012 President'!$A$2:$A$638,'Precinct Conversion'!$A400,'2012 President'!F$2:F$638)</f>
        <v>2695</v>
      </c>
      <c r="D400" s="8">
        <f>SUMIF('2012 President'!$A$2:$A$638,'Precinct Conversion'!$A400,'2012 President'!G$2:G$638)</f>
        <v>1203</v>
      </c>
      <c r="E400" s="8">
        <f>SUMIF('2012 President'!$A$2:$A$638,'Precinct Conversion'!$A400,'2012 President'!I$2:I$638)</f>
        <v>566</v>
      </c>
      <c r="F400" s="8">
        <f>SUMIF('2012 President'!$A$2:$A$638,'Precinct Conversion'!$A400,'2012 President'!J$2:J$638)</f>
        <v>586</v>
      </c>
      <c r="G400" s="8">
        <f t="shared" si="6"/>
        <v>0.44638218923933209</v>
      </c>
      <c r="H400">
        <f>SUMIF('2012 President'!$A$2:$A$638,'Precinct Conversion'!$A400,'2012 President'!M$2:M$638)</f>
        <v>0.47049044056525352</v>
      </c>
      <c r="I400">
        <f>SUMIF('2012 President'!$A$2:$A$638,'Precinct Conversion'!$A400,'2012 President'!N$2:N$638)</f>
        <v>0.48711554447215294</v>
      </c>
      <c r="J400">
        <f>SUMIF('2012 President'!$A$2:$A$638,'Precinct Conversion'!$A400,'2012 President'!R$2:R$638)</f>
        <v>0.48711554447215294</v>
      </c>
      <c r="K400">
        <f>SUMIF('2012 House'!$A$2:$A$638,'Precinct Conversion'!$A400,'2012 House'!J$2:J$638)</f>
        <v>0.30512820512820515</v>
      </c>
      <c r="L400">
        <f>SUMIF('2012 House'!$A$2:$A$638,'Precinct Conversion'!$A400,'2012 House'!K$2:K$638)</f>
        <v>0.61794871794871797</v>
      </c>
      <c r="M400">
        <f>SUMIF('2012 House'!$A$2:$A$638,'Precinct Conversion'!$A400,'2012 House'!L$2:L$638)</f>
        <v>0.61794871794871797</v>
      </c>
    </row>
    <row r="401" spans="1:13" x14ac:dyDescent="0.3">
      <c r="A401" t="s">
        <v>997</v>
      </c>
      <c r="B401" s="8" t="s">
        <v>988</v>
      </c>
      <c r="C401" s="8">
        <f>SUMIF('2012 President'!$A$2:$A$638,'Precinct Conversion'!$A401,'2012 President'!F$2:F$638)</f>
        <v>1574</v>
      </c>
      <c r="D401" s="8">
        <f>SUMIF('2012 President'!$A$2:$A$638,'Precinct Conversion'!$A401,'2012 President'!G$2:G$638)</f>
        <v>621</v>
      </c>
      <c r="E401" s="8">
        <f>SUMIF('2012 President'!$A$2:$A$638,'Precinct Conversion'!$A401,'2012 President'!I$2:I$638)</f>
        <v>315</v>
      </c>
      <c r="F401" s="8">
        <f>SUMIF('2012 President'!$A$2:$A$638,'Precinct Conversion'!$A401,'2012 President'!J$2:J$638)</f>
        <v>275</v>
      </c>
      <c r="G401" s="8">
        <f t="shared" si="6"/>
        <v>0.39453621346886913</v>
      </c>
      <c r="H401">
        <f>SUMIF('2012 President'!$A$2:$A$638,'Precinct Conversion'!$A401,'2012 President'!M$2:M$638)</f>
        <v>0.50724637681159424</v>
      </c>
      <c r="I401">
        <f>SUMIF('2012 President'!$A$2:$A$638,'Precinct Conversion'!$A401,'2012 President'!N$2:N$638)</f>
        <v>0.44283413848631242</v>
      </c>
      <c r="J401">
        <f>SUMIF('2012 President'!$A$2:$A$638,'Precinct Conversion'!$A401,'2012 President'!R$2:R$638)</f>
        <v>2.5072463768115942</v>
      </c>
      <c r="K401">
        <f>SUMIF('2012 House'!$A$2:$A$638,'Precinct Conversion'!$A401,'2012 House'!J$2:J$638)</f>
        <v>0.29666666666666669</v>
      </c>
      <c r="L401">
        <f>SUMIF('2012 House'!$A$2:$A$638,'Precinct Conversion'!$A401,'2012 House'!K$2:K$638)</f>
        <v>0.63500000000000001</v>
      </c>
      <c r="M401">
        <f>SUMIF('2012 House'!$A$2:$A$638,'Precinct Conversion'!$A401,'2012 House'!L$2:L$638)</f>
        <v>0.63500000000000001</v>
      </c>
    </row>
    <row r="402" spans="1:13" x14ac:dyDescent="0.3">
      <c r="A402" t="s">
        <v>998</v>
      </c>
      <c r="B402" s="8" t="s">
        <v>979</v>
      </c>
      <c r="C402" s="8">
        <f>SUMIF('2012 President'!$A$2:$A$638,'Precinct Conversion'!$A402,'2012 President'!F$2:F$638)</f>
        <v>1436</v>
      </c>
      <c r="D402" s="8">
        <f>SUMIF('2012 President'!$A$2:$A$638,'Precinct Conversion'!$A402,'2012 President'!G$2:G$638)</f>
        <v>664</v>
      </c>
      <c r="E402" s="8">
        <f>SUMIF('2012 President'!$A$2:$A$638,'Precinct Conversion'!$A402,'2012 President'!I$2:I$638)</f>
        <v>433</v>
      </c>
      <c r="F402" s="8">
        <f>SUMIF('2012 President'!$A$2:$A$638,'Precinct Conversion'!$A402,'2012 President'!J$2:J$638)</f>
        <v>211</v>
      </c>
      <c r="G402" s="8">
        <f t="shared" si="6"/>
        <v>0.46239554317548748</v>
      </c>
      <c r="H402">
        <f>SUMIF('2012 President'!$A$2:$A$638,'Precinct Conversion'!$A402,'2012 President'!M$2:M$638)</f>
        <v>0.65210843373493976</v>
      </c>
      <c r="I402">
        <f>SUMIF('2012 President'!$A$2:$A$638,'Precinct Conversion'!$A402,'2012 President'!N$2:N$638)</f>
        <v>0.31777108433734941</v>
      </c>
      <c r="J402">
        <f>SUMIF('2012 President'!$A$2:$A$638,'Precinct Conversion'!$A402,'2012 President'!R$2:R$638)</f>
        <v>2.6521084337349397</v>
      </c>
      <c r="K402">
        <f>SUMIF('2012 House'!$A$2:$A$638,'Precinct Conversion'!$A402,'2012 House'!J$2:J$638)</f>
        <v>0.51926040061633283</v>
      </c>
      <c r="L402">
        <f>SUMIF('2012 House'!$A$2:$A$638,'Precinct Conversion'!$A402,'2012 House'!K$2:K$638)</f>
        <v>0.40986132511556239</v>
      </c>
      <c r="M402">
        <f>SUMIF('2012 House'!$A$2:$A$638,'Precinct Conversion'!$A402,'2012 House'!L$2:L$638)</f>
        <v>2.5192604006163331</v>
      </c>
    </row>
    <row r="403" spans="1:13" x14ac:dyDescent="0.3">
      <c r="A403" t="s">
        <v>996</v>
      </c>
      <c r="B403" s="8" t="s">
        <v>977</v>
      </c>
      <c r="C403" s="8">
        <f>SUMIF('2012 President'!$A$2:$A$638,'Precinct Conversion'!$A403,'2012 President'!F$2:F$638)</f>
        <v>1017</v>
      </c>
      <c r="D403" s="8">
        <f>SUMIF('2012 President'!$A$2:$A$638,'Precinct Conversion'!$A403,'2012 President'!G$2:G$638)</f>
        <v>485</v>
      </c>
      <c r="E403" s="8">
        <f>SUMIF('2012 President'!$A$2:$A$638,'Precinct Conversion'!$A403,'2012 President'!I$2:I$638)</f>
        <v>294</v>
      </c>
      <c r="F403" s="8">
        <f>SUMIF('2012 President'!$A$2:$A$638,'Precinct Conversion'!$A403,'2012 President'!J$2:J$638)</f>
        <v>169</v>
      </c>
      <c r="G403" s="8">
        <f t="shared" si="6"/>
        <v>0.47689282202556538</v>
      </c>
      <c r="H403">
        <f>SUMIF('2012 President'!$A$2:$A$638,'Precinct Conversion'!$A403,'2012 President'!M$2:M$638)</f>
        <v>0.60618556701030923</v>
      </c>
      <c r="I403">
        <f>SUMIF('2012 President'!$A$2:$A$638,'Precinct Conversion'!$A403,'2012 President'!N$2:N$638)</f>
        <v>0.34845360824742266</v>
      </c>
      <c r="J403">
        <f>SUMIF('2012 President'!$A$2:$A$638,'Precinct Conversion'!$A403,'2012 President'!R$2:R$638)</f>
        <v>2.6061855670103093</v>
      </c>
      <c r="K403">
        <f>SUMIF('2012 House'!$A$2:$A$638,'Precinct Conversion'!$A403,'2012 House'!J$2:J$638)</f>
        <v>0.5</v>
      </c>
      <c r="L403">
        <f>SUMIF('2012 House'!$A$2:$A$638,'Precinct Conversion'!$A403,'2012 House'!K$2:K$638)</f>
        <v>0.43404255319148938</v>
      </c>
      <c r="M403">
        <f>SUMIF('2012 House'!$A$2:$A$638,'Precinct Conversion'!$A403,'2012 House'!L$2:L$638)</f>
        <v>2.5</v>
      </c>
    </row>
    <row r="404" spans="1:13" x14ac:dyDescent="0.3">
      <c r="A404" t="s">
        <v>966</v>
      </c>
      <c r="B404" s="8" t="s">
        <v>961</v>
      </c>
      <c r="C404" s="8">
        <f>SUMIF('2012 President'!$A$2:$A$638,'Precinct Conversion'!$A404,'2012 President'!F$2:F$638)</f>
        <v>1961</v>
      </c>
      <c r="D404" s="8">
        <f>SUMIF('2012 President'!$A$2:$A$638,'Precinct Conversion'!$A404,'2012 President'!G$2:G$638)</f>
        <v>765</v>
      </c>
      <c r="E404" s="8">
        <f>SUMIF('2012 President'!$A$2:$A$638,'Precinct Conversion'!$A404,'2012 President'!I$2:I$638)</f>
        <v>390</v>
      </c>
      <c r="F404" s="8">
        <f>SUMIF('2012 President'!$A$2:$A$638,'Precinct Conversion'!$A404,'2012 President'!J$2:J$638)</f>
        <v>331</v>
      </c>
      <c r="G404" s="8">
        <f t="shared" si="6"/>
        <v>0.39010708822029577</v>
      </c>
      <c r="H404">
        <f>SUMIF('2012 President'!$A$2:$A$638,'Precinct Conversion'!$A404,'2012 President'!M$2:M$638)</f>
        <v>0.50980392156862742</v>
      </c>
      <c r="I404">
        <f>SUMIF('2012 President'!$A$2:$A$638,'Precinct Conversion'!$A404,'2012 President'!N$2:N$638)</f>
        <v>0.43267973856209152</v>
      </c>
      <c r="J404">
        <f>SUMIF('2012 President'!$A$2:$A$638,'Precinct Conversion'!$A404,'2012 President'!R$2:R$638)</f>
        <v>2.5098039215686274</v>
      </c>
      <c r="K404">
        <f>SUMIF('2012 House'!$A$2:$A$638,'Precinct Conversion'!$A404,'2012 House'!J$2:J$638)</f>
        <v>0.35666218034993269</v>
      </c>
      <c r="L404">
        <f>SUMIF('2012 House'!$A$2:$A$638,'Precinct Conversion'!$A404,'2012 House'!K$2:K$638)</f>
        <v>0.566621803499327</v>
      </c>
      <c r="M404">
        <f>SUMIF('2012 House'!$A$2:$A$638,'Precinct Conversion'!$A404,'2012 House'!L$2:L$638)</f>
        <v>0.566621803499327</v>
      </c>
    </row>
    <row r="405" spans="1:13" x14ac:dyDescent="0.3">
      <c r="A405" t="s">
        <v>969</v>
      </c>
      <c r="B405" s="8" t="s">
        <v>949</v>
      </c>
      <c r="C405" s="8">
        <f>SUMIF('2012 President'!$A$2:$A$638,'Precinct Conversion'!$A405,'2012 President'!F$2:F$638)</f>
        <v>2300</v>
      </c>
      <c r="D405" s="8">
        <f>SUMIF('2012 President'!$A$2:$A$638,'Precinct Conversion'!$A405,'2012 President'!G$2:G$638)</f>
        <v>962</v>
      </c>
      <c r="E405" s="8">
        <f>SUMIF('2012 President'!$A$2:$A$638,'Precinct Conversion'!$A405,'2012 President'!I$2:I$638)</f>
        <v>438</v>
      </c>
      <c r="F405" s="8">
        <f>SUMIF('2012 President'!$A$2:$A$638,'Precinct Conversion'!$A405,'2012 President'!J$2:J$638)</f>
        <v>486</v>
      </c>
      <c r="G405" s="8">
        <f t="shared" si="6"/>
        <v>0.41826086956521741</v>
      </c>
      <c r="H405">
        <f>SUMIF('2012 President'!$A$2:$A$638,'Precinct Conversion'!$A405,'2012 President'!M$2:M$638)</f>
        <v>0.45530145530145533</v>
      </c>
      <c r="I405">
        <f>SUMIF('2012 President'!$A$2:$A$638,'Precinct Conversion'!$A405,'2012 President'!N$2:N$638)</f>
        <v>0.50519750519750517</v>
      </c>
      <c r="J405">
        <f>SUMIF('2012 President'!$A$2:$A$638,'Precinct Conversion'!$A405,'2012 President'!R$2:R$638)</f>
        <v>0.50519750519750517</v>
      </c>
      <c r="K405">
        <f>SUMIF('2012 House'!$A$2:$A$638,'Precinct Conversion'!$A405,'2012 House'!J$2:J$638)</f>
        <v>0.29755579171094582</v>
      </c>
      <c r="L405">
        <f>SUMIF('2012 House'!$A$2:$A$638,'Precinct Conversion'!$A405,'2012 House'!K$2:K$638)</f>
        <v>0.62592986184909671</v>
      </c>
      <c r="M405">
        <f>SUMIF('2012 House'!$A$2:$A$638,'Precinct Conversion'!$A405,'2012 House'!L$2:L$638)</f>
        <v>0.62592986184909671</v>
      </c>
    </row>
    <row r="406" spans="1:13" x14ac:dyDescent="0.3">
      <c r="A406" t="s">
        <v>970</v>
      </c>
      <c r="B406" s="8" t="s">
        <v>950</v>
      </c>
      <c r="C406" s="8">
        <f>SUMIF('2012 President'!$A$2:$A$638,'Precinct Conversion'!$A406,'2012 President'!F$2:F$638)</f>
        <v>2092</v>
      </c>
      <c r="D406" s="8">
        <f>SUMIF('2012 President'!$A$2:$A$638,'Precinct Conversion'!$A406,'2012 President'!G$2:G$638)</f>
        <v>936</v>
      </c>
      <c r="E406" s="8">
        <f>SUMIF('2012 President'!$A$2:$A$638,'Precinct Conversion'!$A406,'2012 President'!I$2:I$638)</f>
        <v>396</v>
      </c>
      <c r="F406" s="8">
        <f>SUMIF('2012 President'!$A$2:$A$638,'Precinct Conversion'!$A406,'2012 President'!J$2:J$638)</f>
        <v>491</v>
      </c>
      <c r="G406" s="8">
        <f t="shared" si="6"/>
        <v>0.44741873804971322</v>
      </c>
      <c r="H406">
        <f>SUMIF('2012 President'!$A$2:$A$638,'Precinct Conversion'!$A406,'2012 President'!M$2:M$638)</f>
        <v>0.42307692307692307</v>
      </c>
      <c r="I406">
        <f>SUMIF('2012 President'!$A$2:$A$638,'Precinct Conversion'!$A406,'2012 President'!N$2:N$638)</f>
        <v>0.5245726495726496</v>
      </c>
      <c r="J406">
        <f>SUMIF('2012 President'!$A$2:$A$638,'Precinct Conversion'!$A406,'2012 President'!R$2:R$638)</f>
        <v>0.5245726495726496</v>
      </c>
      <c r="K406">
        <f>SUMIF('2012 House'!$A$2:$A$638,'Precinct Conversion'!$A406,'2012 House'!J$2:J$638)</f>
        <v>0.28964757709251099</v>
      </c>
      <c r="L406">
        <f>SUMIF('2012 House'!$A$2:$A$638,'Precinct Conversion'!$A406,'2012 House'!K$2:K$638)</f>
        <v>0.64537444933920707</v>
      </c>
      <c r="M406">
        <f>SUMIF('2012 House'!$A$2:$A$638,'Precinct Conversion'!$A406,'2012 House'!L$2:L$638)</f>
        <v>0.64537444933920707</v>
      </c>
    </row>
    <row r="407" spans="1:13" x14ac:dyDescent="0.3">
      <c r="A407" t="s">
        <v>968</v>
      </c>
      <c r="B407" s="8" t="s">
        <v>948</v>
      </c>
      <c r="C407" s="8">
        <f>SUMIF('2012 President'!$A$2:$A$638,'Precinct Conversion'!$A407,'2012 President'!F$2:F$638)</f>
        <v>2165</v>
      </c>
      <c r="D407" s="8">
        <f>SUMIF('2012 President'!$A$2:$A$638,'Precinct Conversion'!$A407,'2012 President'!G$2:G$638)</f>
        <v>833</v>
      </c>
      <c r="E407" s="8">
        <f>SUMIF('2012 President'!$A$2:$A$638,'Precinct Conversion'!$A407,'2012 President'!I$2:I$638)</f>
        <v>390</v>
      </c>
      <c r="F407" s="8">
        <f>SUMIF('2012 President'!$A$2:$A$638,'Precinct Conversion'!$A407,'2012 President'!J$2:J$638)</f>
        <v>403</v>
      </c>
      <c r="G407" s="8">
        <f t="shared" si="6"/>
        <v>0.38475750577367207</v>
      </c>
      <c r="H407">
        <f>SUMIF('2012 President'!$A$2:$A$638,'Precinct Conversion'!$A407,'2012 President'!M$2:M$638)</f>
        <v>0.46818727490996398</v>
      </c>
      <c r="I407">
        <f>SUMIF('2012 President'!$A$2:$A$638,'Precinct Conversion'!$A407,'2012 President'!N$2:N$638)</f>
        <v>0.4837935174069628</v>
      </c>
      <c r="J407">
        <f>SUMIF('2012 President'!$A$2:$A$638,'Precinct Conversion'!$A407,'2012 President'!R$2:R$638)</f>
        <v>0.4837935174069628</v>
      </c>
      <c r="K407">
        <f>SUMIF('2012 House'!$A$2:$A$638,'Precinct Conversion'!$A407,'2012 House'!J$2:J$638)</f>
        <v>0.2916160388821385</v>
      </c>
      <c r="L407">
        <f>SUMIF('2012 House'!$A$2:$A$638,'Precinct Conversion'!$A407,'2012 House'!K$2:K$638)</f>
        <v>0.61846901579586877</v>
      </c>
      <c r="M407">
        <f>SUMIF('2012 House'!$A$2:$A$638,'Precinct Conversion'!$A407,'2012 House'!L$2:L$638)</f>
        <v>0.61846901579586877</v>
      </c>
    </row>
    <row r="408" spans="1:13" x14ac:dyDescent="0.3">
      <c r="A408" t="s">
        <v>995</v>
      </c>
      <c r="B408" s="8" t="s">
        <v>976</v>
      </c>
      <c r="C408" s="8">
        <f>SUMIF('2012 President'!$A$2:$A$638,'Precinct Conversion'!$A408,'2012 President'!F$2:F$638)</f>
        <v>2552</v>
      </c>
      <c r="D408" s="8">
        <f>SUMIF('2012 President'!$A$2:$A$638,'Precinct Conversion'!$A408,'2012 President'!G$2:G$638)</f>
        <v>1073</v>
      </c>
      <c r="E408" s="8">
        <f>SUMIF('2012 President'!$A$2:$A$638,'Precinct Conversion'!$A408,'2012 President'!I$2:I$638)</f>
        <v>868</v>
      </c>
      <c r="F408" s="8">
        <f>SUMIF('2012 President'!$A$2:$A$638,'Precinct Conversion'!$A408,'2012 President'!J$2:J$638)</f>
        <v>148</v>
      </c>
      <c r="G408" s="8">
        <f t="shared" si="6"/>
        <v>0.42045454545454547</v>
      </c>
      <c r="H408">
        <f>SUMIF('2012 President'!$A$2:$A$638,'Precinct Conversion'!$A408,'2012 President'!M$2:M$638)</f>
        <v>0.80894687791239517</v>
      </c>
      <c r="I408">
        <f>SUMIF('2012 President'!$A$2:$A$638,'Precinct Conversion'!$A408,'2012 President'!N$2:N$638)</f>
        <v>0.13793103448275862</v>
      </c>
      <c r="J408">
        <f>SUMIF('2012 President'!$A$2:$A$638,'Precinct Conversion'!$A408,'2012 President'!R$2:R$638)</f>
        <v>2.8089468779123949</v>
      </c>
      <c r="K408">
        <f>SUMIF('2012 House'!$A$2:$A$638,'Precinct Conversion'!$A408,'2012 House'!J$2:J$638)</f>
        <v>0.69658536585365849</v>
      </c>
      <c r="L408">
        <f>SUMIF('2012 House'!$A$2:$A$638,'Precinct Conversion'!$A408,'2012 House'!K$2:K$638)</f>
        <v>0.21560975609756097</v>
      </c>
      <c r="M408">
        <f>SUMIF('2012 House'!$A$2:$A$638,'Precinct Conversion'!$A408,'2012 House'!L$2:L$638)</f>
        <v>2.6965853658536583</v>
      </c>
    </row>
    <row r="409" spans="1:13" x14ac:dyDescent="0.3">
      <c r="A409" t="s">
        <v>1134</v>
      </c>
      <c r="B409" s="8" t="s">
        <v>1119</v>
      </c>
      <c r="C409" s="8">
        <f>SUMIF('2012 President'!$A$2:$A$638,'Precinct Conversion'!$A409,'2012 President'!F$2:F$638)</f>
        <v>444</v>
      </c>
      <c r="D409" s="8">
        <f>SUMIF('2012 President'!$A$2:$A$638,'Precinct Conversion'!$A409,'2012 President'!G$2:G$638)</f>
        <v>211</v>
      </c>
      <c r="E409" s="8">
        <f>SUMIF('2012 President'!$A$2:$A$638,'Precinct Conversion'!$A409,'2012 President'!I$2:I$638)</f>
        <v>121</v>
      </c>
      <c r="F409" s="8">
        <f>SUMIF('2012 President'!$A$2:$A$638,'Precinct Conversion'!$A409,'2012 President'!J$2:J$638)</f>
        <v>82</v>
      </c>
      <c r="G409" s="8">
        <f t="shared" si="6"/>
        <v>0.4752252252252252</v>
      </c>
      <c r="H409">
        <f>SUMIF('2012 President'!$A$2:$A$638,'Precinct Conversion'!$A409,'2012 President'!M$2:M$638)</f>
        <v>0.57345971563981046</v>
      </c>
      <c r="I409">
        <f>SUMIF('2012 President'!$A$2:$A$638,'Precinct Conversion'!$A409,'2012 President'!N$2:N$638)</f>
        <v>0.38862559241706163</v>
      </c>
      <c r="J409">
        <f>SUMIF('2012 President'!$A$2:$A$638,'Precinct Conversion'!$A409,'2012 President'!R$2:R$638)</f>
        <v>2.5734597156398102</v>
      </c>
      <c r="K409">
        <f>SUMIF('2012 House'!$A$2:$A$638,'Precinct Conversion'!$A409,'2012 House'!J$2:J$638)</f>
        <v>0.34741784037558687</v>
      </c>
      <c r="L409">
        <f>SUMIF('2012 House'!$A$2:$A$638,'Precinct Conversion'!$A409,'2012 House'!K$2:K$638)</f>
        <v>0.60563380281690138</v>
      </c>
      <c r="M409">
        <f>SUMIF('2012 House'!$A$2:$A$638,'Precinct Conversion'!$A409,'2012 House'!L$2:L$638)</f>
        <v>0.60563380281690138</v>
      </c>
    </row>
    <row r="410" spans="1:13" x14ac:dyDescent="0.3">
      <c r="A410" t="s">
        <v>1508</v>
      </c>
      <c r="B410" s="8" t="s">
        <v>1477</v>
      </c>
      <c r="C410" s="8">
        <f>SUMIF('2012 President'!$A$2:$A$638,'Precinct Conversion'!$A410,'2012 President'!F$2:F$638)</f>
        <v>230</v>
      </c>
      <c r="D410" s="8">
        <f>SUMIF('2012 President'!$A$2:$A$638,'Precinct Conversion'!$A410,'2012 President'!G$2:G$638)</f>
        <v>63</v>
      </c>
      <c r="E410" s="8">
        <f>SUMIF('2012 President'!$A$2:$A$638,'Precinct Conversion'!$A410,'2012 President'!I$2:I$638)</f>
        <v>42</v>
      </c>
      <c r="F410" s="8">
        <f>SUMIF('2012 President'!$A$2:$A$638,'Precinct Conversion'!$A410,'2012 President'!J$2:J$638)</f>
        <v>20</v>
      </c>
      <c r="G410" s="8">
        <f t="shared" si="6"/>
        <v>0.27391304347826084</v>
      </c>
      <c r="H410">
        <f>SUMIF('2012 President'!$A$2:$A$638,'Precinct Conversion'!$A410,'2012 President'!M$2:M$638)</f>
        <v>0.66666666666666663</v>
      </c>
      <c r="I410">
        <f>SUMIF('2012 President'!$A$2:$A$638,'Precinct Conversion'!$A410,'2012 President'!N$2:N$638)</f>
        <v>0.31746031746031744</v>
      </c>
      <c r="J410">
        <f>SUMIF('2012 President'!$A$2:$A$638,'Precinct Conversion'!$A410,'2012 President'!R$2:R$638)</f>
        <v>2.6666666666666665</v>
      </c>
      <c r="K410">
        <f>SUMIF('2012 House'!$A$2:$A$638,'Precinct Conversion'!$A410,'2012 House'!J$2:J$638)</f>
        <v>0.22222222222222221</v>
      </c>
      <c r="L410">
        <f>SUMIF('2012 House'!$A$2:$A$638,'Precinct Conversion'!$A410,'2012 House'!K$2:K$638)</f>
        <v>0.74603174603174605</v>
      </c>
      <c r="M410">
        <f>SUMIF('2012 House'!$A$2:$A$638,'Precinct Conversion'!$A410,'2012 House'!L$2:L$638)</f>
        <v>0.74603174603174605</v>
      </c>
    </row>
    <row r="411" spans="1:13" x14ac:dyDescent="0.3">
      <c r="A411" t="s">
        <v>1000</v>
      </c>
      <c r="B411" s="8" t="s">
        <v>989</v>
      </c>
      <c r="C411" s="8">
        <f>SUMIF('2012 President'!$A$2:$A$638,'Precinct Conversion'!$A411,'2012 President'!F$2:F$638)</f>
        <v>1010</v>
      </c>
      <c r="D411" s="8">
        <f>SUMIF('2012 President'!$A$2:$A$638,'Precinct Conversion'!$A411,'2012 President'!G$2:G$638)</f>
        <v>404</v>
      </c>
      <c r="E411" s="8">
        <f>SUMIF('2012 President'!$A$2:$A$638,'Precinct Conversion'!$A411,'2012 President'!I$2:I$638)</f>
        <v>233</v>
      </c>
      <c r="F411" s="8">
        <f>SUMIF('2012 President'!$A$2:$A$638,'Precinct Conversion'!$A411,'2012 President'!J$2:J$638)</f>
        <v>124</v>
      </c>
      <c r="G411" s="8">
        <f t="shared" si="6"/>
        <v>0.4</v>
      </c>
      <c r="H411">
        <f>SUMIF('2012 President'!$A$2:$A$638,'Precinct Conversion'!$A411,'2012 President'!M$2:M$638)</f>
        <v>0.57673267326732669</v>
      </c>
      <c r="I411">
        <f>SUMIF('2012 President'!$A$2:$A$638,'Precinct Conversion'!$A411,'2012 President'!N$2:N$638)</f>
        <v>0.30693069306930693</v>
      </c>
      <c r="J411">
        <f>SUMIF('2012 President'!$A$2:$A$638,'Precinct Conversion'!$A411,'2012 President'!R$2:R$638)</f>
        <v>2.5767326732673266</v>
      </c>
      <c r="K411">
        <f>SUMIF('2012 House'!$A$2:$A$638,'Precinct Conversion'!$A411,'2012 House'!J$2:J$638)</f>
        <v>0.43401015228426398</v>
      </c>
      <c r="L411">
        <f>SUMIF('2012 House'!$A$2:$A$638,'Precinct Conversion'!$A411,'2012 House'!K$2:K$638)</f>
        <v>0.44416243654822335</v>
      </c>
      <c r="M411">
        <f>SUMIF('2012 House'!$A$2:$A$638,'Precinct Conversion'!$A411,'2012 House'!L$2:L$638)</f>
        <v>0.44416243654822335</v>
      </c>
    </row>
    <row r="412" spans="1:13" x14ac:dyDescent="0.3">
      <c r="A412" t="s">
        <v>1072</v>
      </c>
      <c r="B412" s="8" t="s">
        <v>1043</v>
      </c>
      <c r="C412" s="8">
        <f>SUMIF('2012 President'!$A$2:$A$638,'Precinct Conversion'!$A412,'2012 President'!F$2:F$638)</f>
        <v>1950</v>
      </c>
      <c r="D412" s="8">
        <f>SUMIF('2012 President'!$A$2:$A$638,'Precinct Conversion'!$A412,'2012 President'!G$2:G$638)</f>
        <v>846</v>
      </c>
      <c r="E412" s="8">
        <f>SUMIF('2012 President'!$A$2:$A$638,'Precinct Conversion'!$A412,'2012 President'!I$2:I$638)</f>
        <v>402</v>
      </c>
      <c r="F412" s="8">
        <f>SUMIF('2012 President'!$A$2:$A$638,'Precinct Conversion'!$A412,'2012 President'!J$2:J$638)</f>
        <v>388</v>
      </c>
      <c r="G412" s="8">
        <f t="shared" si="6"/>
        <v>0.43384615384615383</v>
      </c>
      <c r="H412">
        <f>SUMIF('2012 President'!$A$2:$A$638,'Precinct Conversion'!$A412,'2012 President'!M$2:M$638)</f>
        <v>0.47517730496453903</v>
      </c>
      <c r="I412">
        <f>SUMIF('2012 President'!$A$2:$A$638,'Precinct Conversion'!$A412,'2012 President'!N$2:N$638)</f>
        <v>0.45862884160756501</v>
      </c>
      <c r="J412">
        <f>SUMIF('2012 President'!$A$2:$A$638,'Precinct Conversion'!$A412,'2012 President'!R$2:R$638)</f>
        <v>2.4751773049645389</v>
      </c>
      <c r="K412">
        <f>SUMIF('2012 House'!$A$2:$A$638,'Precinct Conversion'!$A412,'2012 House'!J$2:J$638)</f>
        <v>0.33293124246079614</v>
      </c>
      <c r="L412">
        <f>SUMIF('2012 House'!$A$2:$A$638,'Precinct Conversion'!$A412,'2012 House'!K$2:K$638)</f>
        <v>0.58745476477683956</v>
      </c>
      <c r="M412">
        <f>SUMIF('2012 House'!$A$2:$A$638,'Precinct Conversion'!$A412,'2012 House'!L$2:L$638)</f>
        <v>0.58745476477683956</v>
      </c>
    </row>
    <row r="413" spans="1:13" x14ac:dyDescent="0.3">
      <c r="A413" t="s">
        <v>1079</v>
      </c>
      <c r="B413" s="8" t="s">
        <v>1050</v>
      </c>
      <c r="C413" s="8">
        <f>SUMIF('2012 President'!$A$2:$A$638,'Precinct Conversion'!$A413,'2012 President'!F$2:F$638)</f>
        <v>75</v>
      </c>
      <c r="D413" s="8">
        <f>SUMIF('2012 President'!$A$2:$A$638,'Precinct Conversion'!$A413,'2012 President'!G$2:G$638)</f>
        <v>42</v>
      </c>
      <c r="E413" s="8">
        <f>SUMIF('2012 President'!$A$2:$A$638,'Precinct Conversion'!$A413,'2012 President'!I$2:I$638)</f>
        <v>24</v>
      </c>
      <c r="F413" s="8">
        <f>SUMIF('2012 President'!$A$2:$A$638,'Precinct Conversion'!$A413,'2012 President'!J$2:J$638)</f>
        <v>17</v>
      </c>
      <c r="G413" s="8">
        <f t="shared" si="6"/>
        <v>0.56000000000000005</v>
      </c>
      <c r="H413">
        <f>SUMIF('2012 President'!$A$2:$A$638,'Precinct Conversion'!$A413,'2012 President'!M$2:M$638)</f>
        <v>0.5714285714285714</v>
      </c>
      <c r="I413">
        <f>SUMIF('2012 President'!$A$2:$A$638,'Precinct Conversion'!$A413,'2012 President'!N$2:N$638)</f>
        <v>0.40476190476190477</v>
      </c>
      <c r="J413">
        <f>SUMIF('2012 President'!$A$2:$A$638,'Precinct Conversion'!$A413,'2012 President'!R$2:R$638)</f>
        <v>2.5714285714285712</v>
      </c>
      <c r="K413">
        <f>SUMIF('2012 House'!$A$2:$A$638,'Precinct Conversion'!$A413,'2012 House'!J$2:J$638)</f>
        <v>9.7560975609756101E-2</v>
      </c>
      <c r="L413">
        <f>SUMIF('2012 House'!$A$2:$A$638,'Precinct Conversion'!$A413,'2012 House'!K$2:K$638)</f>
        <v>0.87804878048780488</v>
      </c>
      <c r="M413">
        <f>SUMIF('2012 House'!$A$2:$A$638,'Precinct Conversion'!$A413,'2012 House'!L$2:L$638)</f>
        <v>0.87804878048780488</v>
      </c>
    </row>
    <row r="414" spans="1:13" x14ac:dyDescent="0.3">
      <c r="A414" t="s">
        <v>1577</v>
      </c>
      <c r="B414" s="8" t="s">
        <v>1536</v>
      </c>
      <c r="C414" s="8">
        <f>SUMIF('2012 President'!$A$2:$A$638,'Precinct Conversion'!$A414,'2012 President'!F$2:F$638)</f>
        <v>247</v>
      </c>
      <c r="D414" s="8">
        <f>SUMIF('2012 President'!$A$2:$A$638,'Precinct Conversion'!$A414,'2012 President'!G$2:G$638)</f>
        <v>89</v>
      </c>
      <c r="E414" s="8">
        <f>SUMIF('2012 President'!$A$2:$A$638,'Precinct Conversion'!$A414,'2012 President'!I$2:I$638)</f>
        <v>63</v>
      </c>
      <c r="F414" s="8">
        <f>SUMIF('2012 President'!$A$2:$A$638,'Precinct Conversion'!$A414,'2012 President'!J$2:J$638)</f>
        <v>23</v>
      </c>
      <c r="G414" s="8">
        <f t="shared" si="6"/>
        <v>0.36032388663967613</v>
      </c>
      <c r="H414">
        <f>SUMIF('2012 President'!$A$2:$A$638,'Precinct Conversion'!$A414,'2012 President'!M$2:M$638)</f>
        <v>0.7078651685393258</v>
      </c>
      <c r="I414">
        <f>SUMIF('2012 President'!$A$2:$A$638,'Precinct Conversion'!$A414,'2012 President'!N$2:N$638)</f>
        <v>0.25842696629213485</v>
      </c>
      <c r="J414">
        <f>SUMIF('2012 President'!$A$2:$A$638,'Precinct Conversion'!$A414,'2012 President'!R$2:R$638)</f>
        <v>2.7078651685393256</v>
      </c>
      <c r="K414">
        <f>SUMIF('2012 House'!$A$2:$A$638,'Precinct Conversion'!$A414,'2012 House'!J$2:J$638)</f>
        <v>0.20224719101123595</v>
      </c>
      <c r="L414">
        <f>SUMIF('2012 House'!$A$2:$A$638,'Precinct Conversion'!$A414,'2012 House'!K$2:K$638)</f>
        <v>0.7752808988764045</v>
      </c>
      <c r="M414">
        <f>SUMIF('2012 House'!$A$2:$A$638,'Precinct Conversion'!$A414,'2012 House'!L$2:L$638)</f>
        <v>0.7752808988764045</v>
      </c>
    </row>
    <row r="415" spans="1:13" x14ac:dyDescent="0.3">
      <c r="A415" t="s">
        <v>1590</v>
      </c>
      <c r="B415" s="8" t="s">
        <v>1549</v>
      </c>
      <c r="C415" s="8">
        <f>SUMIF('2012 President'!$A$2:$A$638,'Precinct Conversion'!$A415,'2012 President'!F$2:F$638)</f>
        <v>262</v>
      </c>
      <c r="D415" s="8">
        <f>SUMIF('2012 President'!$A$2:$A$638,'Precinct Conversion'!$A415,'2012 President'!G$2:G$638)</f>
        <v>114</v>
      </c>
      <c r="E415" s="8">
        <f>SUMIF('2012 President'!$A$2:$A$638,'Precinct Conversion'!$A415,'2012 President'!I$2:I$638)</f>
        <v>68</v>
      </c>
      <c r="F415" s="8">
        <f>SUMIF('2012 President'!$A$2:$A$638,'Precinct Conversion'!$A415,'2012 President'!J$2:J$638)</f>
        <v>41</v>
      </c>
      <c r="G415" s="8">
        <f t="shared" si="6"/>
        <v>0.4351145038167939</v>
      </c>
      <c r="H415">
        <f>SUMIF('2012 President'!$A$2:$A$638,'Precinct Conversion'!$A415,'2012 President'!M$2:M$638)</f>
        <v>0.59649122807017541</v>
      </c>
      <c r="I415">
        <f>SUMIF('2012 President'!$A$2:$A$638,'Precinct Conversion'!$A415,'2012 President'!N$2:N$638)</f>
        <v>0.35964912280701755</v>
      </c>
      <c r="J415">
        <f>SUMIF('2012 President'!$A$2:$A$638,'Precinct Conversion'!$A415,'2012 President'!R$2:R$638)</f>
        <v>2.5964912280701755</v>
      </c>
      <c r="K415">
        <f>SUMIF('2012 House'!$A$2:$A$638,'Precinct Conversion'!$A415,'2012 House'!J$2:J$638)</f>
        <v>0.14035087719298245</v>
      </c>
      <c r="L415">
        <f>SUMIF('2012 House'!$A$2:$A$638,'Precinct Conversion'!$A415,'2012 House'!K$2:K$638)</f>
        <v>0.81578947368421051</v>
      </c>
      <c r="M415">
        <f>SUMIF('2012 House'!$A$2:$A$638,'Precinct Conversion'!$A415,'2012 House'!L$2:L$638)</f>
        <v>0.81578947368421051</v>
      </c>
    </row>
    <row r="416" spans="1:13" x14ac:dyDescent="0.3">
      <c r="A416" t="s">
        <v>1592</v>
      </c>
      <c r="B416" s="8" t="s">
        <v>1571</v>
      </c>
      <c r="C416" s="8">
        <f>SUMIF('2012 President'!$A$2:$A$638,'Precinct Conversion'!$A416,'2012 President'!F$2:F$638)</f>
        <v>128</v>
      </c>
      <c r="D416" s="8">
        <f>SUMIF('2012 President'!$A$2:$A$638,'Precinct Conversion'!$A416,'2012 President'!G$2:G$638)</f>
        <v>40</v>
      </c>
      <c r="E416" s="8">
        <f>SUMIF('2012 President'!$A$2:$A$638,'Precinct Conversion'!$A416,'2012 President'!I$2:I$638)</f>
        <v>24</v>
      </c>
      <c r="F416" s="8">
        <f>SUMIF('2012 President'!$A$2:$A$638,'Precinct Conversion'!$A416,'2012 President'!J$2:J$638)</f>
        <v>14</v>
      </c>
      <c r="G416" s="8">
        <f t="shared" si="6"/>
        <v>0.3125</v>
      </c>
      <c r="H416">
        <f>SUMIF('2012 President'!$A$2:$A$638,'Precinct Conversion'!$A416,'2012 President'!M$2:M$638)</f>
        <v>0.6</v>
      </c>
      <c r="I416">
        <f>SUMIF('2012 President'!$A$2:$A$638,'Precinct Conversion'!$A416,'2012 President'!N$2:N$638)</f>
        <v>0.35</v>
      </c>
      <c r="J416">
        <f>SUMIF('2012 President'!$A$2:$A$638,'Precinct Conversion'!$A416,'2012 President'!R$2:R$638)</f>
        <v>2.6</v>
      </c>
      <c r="K416">
        <f>SUMIF('2012 House'!$A$2:$A$638,'Precinct Conversion'!$A416,'2012 House'!J$2:J$638)</f>
        <v>0.2</v>
      </c>
      <c r="L416">
        <f>SUMIF('2012 House'!$A$2:$A$638,'Precinct Conversion'!$A416,'2012 House'!K$2:K$638)</f>
        <v>0.72499999999999998</v>
      </c>
      <c r="M416">
        <f>SUMIF('2012 House'!$A$2:$A$638,'Precinct Conversion'!$A416,'2012 House'!L$2:L$638)</f>
        <v>0.72499999999999998</v>
      </c>
    </row>
    <row r="417" spans="1:13" x14ac:dyDescent="0.3">
      <c r="A417" t="s">
        <v>1595</v>
      </c>
      <c r="B417" s="8" t="s">
        <v>1573</v>
      </c>
      <c r="C417" s="8">
        <f>SUMIF('2012 President'!$A$2:$A$638,'Precinct Conversion'!$A417,'2012 President'!F$2:F$638)</f>
        <v>350</v>
      </c>
      <c r="D417" s="8">
        <f>SUMIF('2012 President'!$A$2:$A$638,'Precinct Conversion'!$A417,'2012 President'!G$2:G$638)</f>
        <v>155</v>
      </c>
      <c r="E417" s="8">
        <f>SUMIF('2012 President'!$A$2:$A$638,'Precinct Conversion'!$A417,'2012 President'!I$2:I$638)</f>
        <v>93</v>
      </c>
      <c r="F417" s="8">
        <f>SUMIF('2012 President'!$A$2:$A$638,'Precinct Conversion'!$A417,'2012 President'!J$2:J$638)</f>
        <v>56</v>
      </c>
      <c r="G417" s="8">
        <f t="shared" si="6"/>
        <v>0.44285714285714284</v>
      </c>
      <c r="H417">
        <f>SUMIF('2012 President'!$A$2:$A$638,'Precinct Conversion'!$A417,'2012 President'!M$2:M$638)</f>
        <v>0.6</v>
      </c>
      <c r="I417">
        <f>SUMIF('2012 President'!$A$2:$A$638,'Precinct Conversion'!$A417,'2012 President'!N$2:N$638)</f>
        <v>0.36129032258064514</v>
      </c>
      <c r="J417">
        <f>SUMIF('2012 President'!$A$2:$A$638,'Precinct Conversion'!$A417,'2012 President'!R$2:R$638)</f>
        <v>2.6</v>
      </c>
      <c r="K417">
        <f>SUMIF('2012 House'!$A$2:$A$638,'Precinct Conversion'!$A417,'2012 House'!J$2:J$638)</f>
        <v>9.0322580645161285E-2</v>
      </c>
      <c r="L417">
        <f>SUMIF('2012 House'!$A$2:$A$638,'Precinct Conversion'!$A417,'2012 House'!K$2:K$638)</f>
        <v>0.83870967741935487</v>
      </c>
      <c r="M417">
        <f>SUMIF('2012 House'!$A$2:$A$638,'Precinct Conversion'!$A417,'2012 House'!L$2:L$638)</f>
        <v>0.83870967741935487</v>
      </c>
    </row>
    <row r="418" spans="1:13" x14ac:dyDescent="0.3">
      <c r="A418" t="s">
        <v>1585</v>
      </c>
      <c r="B418" s="8" t="s">
        <v>1544</v>
      </c>
      <c r="C418" s="8">
        <f>SUMIF('2012 President'!$A$2:$A$638,'Precinct Conversion'!$A418,'2012 President'!F$2:F$638)</f>
        <v>215</v>
      </c>
      <c r="D418" s="8">
        <f>SUMIF('2012 President'!$A$2:$A$638,'Precinct Conversion'!$A418,'2012 President'!G$2:G$638)</f>
        <v>93</v>
      </c>
      <c r="E418" s="8">
        <f>SUMIF('2012 President'!$A$2:$A$638,'Precinct Conversion'!$A418,'2012 President'!I$2:I$638)</f>
        <v>58</v>
      </c>
      <c r="F418" s="8">
        <f>SUMIF('2012 President'!$A$2:$A$638,'Precinct Conversion'!$A418,'2012 President'!J$2:J$638)</f>
        <v>32</v>
      </c>
      <c r="G418" s="8">
        <f t="shared" si="6"/>
        <v>0.4325581395348837</v>
      </c>
      <c r="H418">
        <f>SUMIF('2012 President'!$A$2:$A$638,'Precinct Conversion'!$A418,'2012 President'!M$2:M$638)</f>
        <v>0.62365591397849462</v>
      </c>
      <c r="I418">
        <f>SUMIF('2012 President'!$A$2:$A$638,'Precinct Conversion'!$A418,'2012 President'!N$2:N$638)</f>
        <v>0.34408602150537637</v>
      </c>
      <c r="J418">
        <f>SUMIF('2012 President'!$A$2:$A$638,'Precinct Conversion'!$A418,'2012 President'!R$2:R$638)</f>
        <v>2.6236559139784945</v>
      </c>
      <c r="K418">
        <f>SUMIF('2012 House'!$A$2:$A$638,'Precinct Conversion'!$A418,'2012 House'!J$2:J$638)</f>
        <v>0.19354838709677419</v>
      </c>
      <c r="L418">
        <f>SUMIF('2012 House'!$A$2:$A$638,'Precinct Conversion'!$A418,'2012 House'!K$2:K$638)</f>
        <v>0.74193548387096775</v>
      </c>
      <c r="M418">
        <f>SUMIF('2012 House'!$A$2:$A$638,'Precinct Conversion'!$A418,'2012 House'!L$2:L$638)</f>
        <v>0.74193548387096775</v>
      </c>
    </row>
    <row r="419" spans="1:13" x14ac:dyDescent="0.3">
      <c r="A419" t="s">
        <v>1591</v>
      </c>
      <c r="B419" s="8" t="s">
        <v>1550</v>
      </c>
      <c r="C419" s="8">
        <f>SUMIF('2012 President'!$A$2:$A$638,'Precinct Conversion'!$A419,'2012 President'!F$2:F$638)</f>
        <v>400</v>
      </c>
      <c r="D419" s="8">
        <f>SUMIF('2012 President'!$A$2:$A$638,'Precinct Conversion'!$A419,'2012 President'!G$2:G$638)</f>
        <v>158</v>
      </c>
      <c r="E419" s="8">
        <f>SUMIF('2012 President'!$A$2:$A$638,'Precinct Conversion'!$A419,'2012 President'!I$2:I$638)</f>
        <v>118</v>
      </c>
      <c r="F419" s="8">
        <f>SUMIF('2012 President'!$A$2:$A$638,'Precinct Conversion'!$A419,'2012 President'!J$2:J$638)</f>
        <v>38</v>
      </c>
      <c r="G419" s="8">
        <f t="shared" si="6"/>
        <v>0.39500000000000002</v>
      </c>
      <c r="H419">
        <f>SUMIF('2012 President'!$A$2:$A$638,'Precinct Conversion'!$A419,'2012 President'!M$2:M$638)</f>
        <v>0.74683544303797467</v>
      </c>
      <c r="I419">
        <f>SUMIF('2012 President'!$A$2:$A$638,'Precinct Conversion'!$A419,'2012 President'!N$2:N$638)</f>
        <v>0.24050632911392406</v>
      </c>
      <c r="J419">
        <f>SUMIF('2012 President'!$A$2:$A$638,'Precinct Conversion'!$A419,'2012 President'!R$2:R$638)</f>
        <v>2.7468354430379747</v>
      </c>
      <c r="K419">
        <f>SUMIF('2012 House'!$A$2:$A$638,'Precinct Conversion'!$A419,'2012 House'!J$2:J$638)</f>
        <v>0.23270440251572327</v>
      </c>
      <c r="L419">
        <f>SUMIF('2012 House'!$A$2:$A$638,'Precinct Conversion'!$A419,'2012 House'!K$2:K$638)</f>
        <v>0.72955974842767291</v>
      </c>
      <c r="M419">
        <f>SUMIF('2012 House'!$A$2:$A$638,'Precinct Conversion'!$A419,'2012 House'!L$2:L$638)</f>
        <v>0.72955974842767291</v>
      </c>
    </row>
    <row r="420" spans="1:13" x14ac:dyDescent="0.3">
      <c r="A420" t="s">
        <v>1580</v>
      </c>
      <c r="B420" s="8" t="s">
        <v>1539</v>
      </c>
      <c r="C420" s="8">
        <f>SUMIF('2012 President'!$A$2:$A$638,'Precinct Conversion'!$A420,'2012 President'!F$2:F$638)</f>
        <v>1747</v>
      </c>
      <c r="D420" s="8">
        <f>SUMIF('2012 President'!$A$2:$A$638,'Precinct Conversion'!$A420,'2012 President'!G$2:G$638)</f>
        <v>768</v>
      </c>
      <c r="E420" s="8">
        <f>SUMIF('2012 President'!$A$2:$A$638,'Precinct Conversion'!$A420,'2012 President'!I$2:I$638)</f>
        <v>501</v>
      </c>
      <c r="F420" s="8">
        <f>SUMIF('2012 President'!$A$2:$A$638,'Precinct Conversion'!$A420,'2012 President'!J$2:J$638)</f>
        <v>231</v>
      </c>
      <c r="G420" s="8">
        <f t="shared" si="6"/>
        <v>0.43961076130509447</v>
      </c>
      <c r="H420">
        <f>SUMIF('2012 President'!$A$2:$A$638,'Precinct Conversion'!$A420,'2012 President'!M$2:M$638)</f>
        <v>0.65234375</v>
      </c>
      <c r="I420">
        <f>SUMIF('2012 President'!$A$2:$A$638,'Precinct Conversion'!$A420,'2012 President'!N$2:N$638)</f>
        <v>0.30078125</v>
      </c>
      <c r="J420">
        <f>SUMIF('2012 President'!$A$2:$A$638,'Precinct Conversion'!$A420,'2012 President'!R$2:R$638)</f>
        <v>2.65234375</v>
      </c>
      <c r="K420">
        <f>SUMIF('2012 House'!$A$2:$A$638,'Precinct Conversion'!$A420,'2012 House'!J$2:J$638)</f>
        <v>0.21699346405228759</v>
      </c>
      <c r="L420">
        <f>SUMIF('2012 House'!$A$2:$A$638,'Precinct Conversion'!$A420,'2012 House'!K$2:K$638)</f>
        <v>0.71895424836601307</v>
      </c>
      <c r="M420">
        <f>SUMIF('2012 House'!$A$2:$A$638,'Precinct Conversion'!$A420,'2012 House'!L$2:L$638)</f>
        <v>0.71895424836601307</v>
      </c>
    </row>
    <row r="421" spans="1:13" x14ac:dyDescent="0.3">
      <c r="A421" t="s">
        <v>1578</v>
      </c>
      <c r="B421" s="8" t="s">
        <v>1565</v>
      </c>
      <c r="C421" s="8">
        <f>SUMIF('2012 President'!$A$2:$A$638,'Precinct Conversion'!$A421,'2012 President'!F$2:F$638)</f>
        <v>147</v>
      </c>
      <c r="D421" s="8">
        <f>SUMIF('2012 President'!$A$2:$A$638,'Precinct Conversion'!$A421,'2012 President'!G$2:G$638)</f>
        <v>55</v>
      </c>
      <c r="E421" s="8">
        <f>SUMIF('2012 President'!$A$2:$A$638,'Precinct Conversion'!$A421,'2012 President'!I$2:I$638)</f>
        <v>37</v>
      </c>
      <c r="F421" s="8">
        <f>SUMIF('2012 President'!$A$2:$A$638,'Precinct Conversion'!$A421,'2012 President'!J$2:J$638)</f>
        <v>15</v>
      </c>
      <c r="G421" s="8">
        <f t="shared" si="6"/>
        <v>0.37414965986394561</v>
      </c>
      <c r="H421">
        <f>SUMIF('2012 President'!$A$2:$A$638,'Precinct Conversion'!$A421,'2012 President'!M$2:M$638)</f>
        <v>0.67272727272727273</v>
      </c>
      <c r="I421">
        <f>SUMIF('2012 President'!$A$2:$A$638,'Precinct Conversion'!$A421,'2012 President'!N$2:N$638)</f>
        <v>0.27272727272727271</v>
      </c>
      <c r="J421">
        <f>SUMIF('2012 President'!$A$2:$A$638,'Precinct Conversion'!$A421,'2012 President'!R$2:R$638)</f>
        <v>2.6727272727272728</v>
      </c>
      <c r="K421">
        <f>SUMIF('2012 House'!$A$2:$A$638,'Precinct Conversion'!$A421,'2012 House'!J$2:J$638)</f>
        <v>0.375</v>
      </c>
      <c r="L421">
        <f>SUMIF('2012 House'!$A$2:$A$638,'Precinct Conversion'!$A421,'2012 House'!K$2:K$638)</f>
        <v>0.5892857142857143</v>
      </c>
      <c r="M421">
        <f>SUMIF('2012 House'!$A$2:$A$638,'Precinct Conversion'!$A421,'2012 House'!L$2:L$638)</f>
        <v>0.5892857142857143</v>
      </c>
    </row>
    <row r="422" spans="1:13" x14ac:dyDescent="0.3">
      <c r="A422" t="s">
        <v>1579</v>
      </c>
      <c r="B422" s="8" t="s">
        <v>1566</v>
      </c>
      <c r="C422" s="8">
        <f>SUMIF('2012 President'!$A$2:$A$638,'Precinct Conversion'!$A422,'2012 President'!F$2:F$638)</f>
        <v>1015</v>
      </c>
      <c r="D422" s="8">
        <f>SUMIF('2012 President'!$A$2:$A$638,'Precinct Conversion'!$A422,'2012 President'!G$2:G$638)</f>
        <v>372</v>
      </c>
      <c r="E422" s="8">
        <f>SUMIF('2012 President'!$A$2:$A$638,'Precinct Conversion'!$A422,'2012 President'!I$2:I$638)</f>
        <v>242</v>
      </c>
      <c r="F422" s="8">
        <f>SUMIF('2012 President'!$A$2:$A$638,'Precinct Conversion'!$A422,'2012 President'!J$2:J$638)</f>
        <v>112</v>
      </c>
      <c r="G422" s="8">
        <f t="shared" si="6"/>
        <v>0.36650246305418721</v>
      </c>
      <c r="H422">
        <f>SUMIF('2012 President'!$A$2:$A$638,'Precinct Conversion'!$A422,'2012 President'!M$2:M$638)</f>
        <v>0.65053763440860213</v>
      </c>
      <c r="I422">
        <f>SUMIF('2012 President'!$A$2:$A$638,'Precinct Conversion'!$A422,'2012 President'!N$2:N$638)</f>
        <v>0.30107526881720431</v>
      </c>
      <c r="J422">
        <f>SUMIF('2012 President'!$A$2:$A$638,'Precinct Conversion'!$A422,'2012 President'!R$2:R$638)</f>
        <v>2.650537634408602</v>
      </c>
      <c r="K422">
        <f>SUMIF('2012 House'!$A$2:$A$638,'Precinct Conversion'!$A422,'2012 House'!J$2:J$638)</f>
        <v>0.25</v>
      </c>
      <c r="L422">
        <f>SUMIF('2012 House'!$A$2:$A$638,'Precinct Conversion'!$A422,'2012 House'!K$2:K$638)</f>
        <v>0.68817204301075274</v>
      </c>
      <c r="M422">
        <f>SUMIF('2012 House'!$A$2:$A$638,'Precinct Conversion'!$A422,'2012 House'!L$2:L$638)</f>
        <v>0.68817204301075274</v>
      </c>
    </row>
    <row r="423" spans="1:13" x14ac:dyDescent="0.3">
      <c r="A423" t="s">
        <v>1490</v>
      </c>
      <c r="B423" s="8" t="s">
        <v>1416</v>
      </c>
      <c r="C423" s="8">
        <f>SUMIF('2012 President'!$A$2:$A$638,'Precinct Conversion'!$A423,'2012 President'!F$2:F$638)</f>
        <v>105</v>
      </c>
      <c r="D423" s="8">
        <f>SUMIF('2012 President'!$A$2:$A$638,'Precinct Conversion'!$A423,'2012 President'!G$2:G$638)</f>
        <v>51</v>
      </c>
      <c r="E423" s="8">
        <f>SUMIF('2012 President'!$A$2:$A$638,'Precinct Conversion'!$A423,'2012 President'!I$2:I$638)</f>
        <v>50</v>
      </c>
      <c r="F423" s="8">
        <f>SUMIF('2012 President'!$A$2:$A$638,'Precinct Conversion'!$A423,'2012 President'!J$2:J$638)</f>
        <v>0</v>
      </c>
      <c r="G423" s="8">
        <f t="shared" si="6"/>
        <v>0.48571428571428571</v>
      </c>
      <c r="H423">
        <f>SUMIF('2012 President'!$A$2:$A$638,'Precinct Conversion'!$A423,'2012 President'!M$2:M$638)</f>
        <v>0.98039215686274506</v>
      </c>
      <c r="I423">
        <f>SUMIF('2012 President'!$A$2:$A$638,'Precinct Conversion'!$A423,'2012 President'!N$2:N$638)</f>
        <v>0</v>
      </c>
      <c r="J423">
        <f>SUMIF('2012 President'!$A$2:$A$638,'Precinct Conversion'!$A423,'2012 President'!R$2:R$638)</f>
        <v>2.9803921568627452</v>
      </c>
      <c r="K423">
        <f>SUMIF('2012 House'!$A$2:$A$638,'Precinct Conversion'!$A423,'2012 House'!J$2:J$638)</f>
        <v>0.84</v>
      </c>
      <c r="L423">
        <f>SUMIF('2012 House'!$A$2:$A$638,'Precinct Conversion'!$A423,'2012 House'!K$2:K$638)</f>
        <v>0.14000000000000001</v>
      </c>
      <c r="M423">
        <f>SUMIF('2012 House'!$A$2:$A$638,'Precinct Conversion'!$A423,'2012 House'!L$2:L$638)</f>
        <v>2.84</v>
      </c>
    </row>
    <row r="424" spans="1:13" x14ac:dyDescent="0.3">
      <c r="A424" t="s">
        <v>1583</v>
      </c>
      <c r="B424" s="8" t="s">
        <v>1567</v>
      </c>
      <c r="C424" s="8">
        <f>SUMIF('2012 President'!$A$2:$A$638,'Precinct Conversion'!$A424,'2012 President'!F$2:F$638)</f>
        <v>186</v>
      </c>
      <c r="D424" s="8">
        <f>SUMIF('2012 President'!$A$2:$A$638,'Precinct Conversion'!$A424,'2012 President'!G$2:G$638)</f>
        <v>86</v>
      </c>
      <c r="E424" s="8">
        <f>SUMIF('2012 President'!$A$2:$A$638,'Precinct Conversion'!$A424,'2012 President'!I$2:I$638)</f>
        <v>54</v>
      </c>
      <c r="F424" s="8">
        <f>SUMIF('2012 President'!$A$2:$A$638,'Precinct Conversion'!$A424,'2012 President'!J$2:J$638)</f>
        <v>28</v>
      </c>
      <c r="G424" s="8">
        <f t="shared" si="6"/>
        <v>0.46236559139784944</v>
      </c>
      <c r="H424">
        <f>SUMIF('2012 President'!$A$2:$A$638,'Precinct Conversion'!$A424,'2012 President'!M$2:M$638)</f>
        <v>0.62790697674418605</v>
      </c>
      <c r="I424">
        <f>SUMIF('2012 President'!$A$2:$A$638,'Precinct Conversion'!$A424,'2012 President'!N$2:N$638)</f>
        <v>0.32558139534883723</v>
      </c>
      <c r="J424">
        <f>SUMIF('2012 President'!$A$2:$A$638,'Precinct Conversion'!$A424,'2012 President'!R$2:R$638)</f>
        <v>2.6279069767441863</v>
      </c>
      <c r="K424">
        <f>SUMIF('2012 House'!$A$2:$A$638,'Precinct Conversion'!$A424,'2012 House'!J$2:J$638)</f>
        <v>0.20238095238095238</v>
      </c>
      <c r="L424">
        <f>SUMIF('2012 House'!$A$2:$A$638,'Precinct Conversion'!$A424,'2012 House'!K$2:K$638)</f>
        <v>0.77380952380952384</v>
      </c>
      <c r="M424">
        <f>SUMIF('2012 House'!$A$2:$A$638,'Precinct Conversion'!$A424,'2012 House'!L$2:L$638)</f>
        <v>0.77380952380952384</v>
      </c>
    </row>
    <row r="425" spans="1:13" x14ac:dyDescent="0.3">
      <c r="A425" t="s">
        <v>1037</v>
      </c>
      <c r="B425" s="8" t="s">
        <v>1011</v>
      </c>
      <c r="C425" s="8">
        <f>SUMIF('2012 President'!$A$2:$A$638,'Precinct Conversion'!$A425,'2012 President'!F$2:F$638)</f>
        <v>1666</v>
      </c>
      <c r="D425" s="8">
        <f>SUMIF('2012 President'!$A$2:$A$638,'Precinct Conversion'!$A425,'2012 President'!G$2:G$638)</f>
        <v>631</v>
      </c>
      <c r="E425" s="8">
        <f>SUMIF('2012 President'!$A$2:$A$638,'Precinct Conversion'!$A425,'2012 President'!I$2:I$638)</f>
        <v>213</v>
      </c>
      <c r="F425" s="8">
        <f>SUMIF('2012 President'!$A$2:$A$638,'Precinct Conversion'!$A425,'2012 President'!J$2:J$638)</f>
        <v>379</v>
      </c>
      <c r="G425" s="8">
        <f t="shared" si="6"/>
        <v>0.3787515006002401</v>
      </c>
      <c r="H425">
        <f>SUMIF('2012 President'!$A$2:$A$638,'Precinct Conversion'!$A425,'2012 President'!M$2:M$638)</f>
        <v>0.33755942947702061</v>
      </c>
      <c r="I425">
        <f>SUMIF('2012 President'!$A$2:$A$638,'Precinct Conversion'!$A425,'2012 President'!N$2:N$638)</f>
        <v>0.60063391442155312</v>
      </c>
      <c r="J425">
        <f>SUMIF('2012 President'!$A$2:$A$638,'Precinct Conversion'!$A425,'2012 President'!R$2:R$638)</f>
        <v>0.60063391442155312</v>
      </c>
      <c r="K425">
        <f>SUMIF('2012 House'!$A$2:$A$638,'Precinct Conversion'!$A425,'2012 House'!J$2:J$638)</f>
        <v>0.2709677419354839</v>
      </c>
      <c r="L425">
        <f>SUMIF('2012 House'!$A$2:$A$638,'Precinct Conversion'!$A425,'2012 House'!K$2:K$638)</f>
        <v>0.66129032258064513</v>
      </c>
      <c r="M425">
        <f>SUMIF('2012 House'!$A$2:$A$638,'Precinct Conversion'!$A425,'2012 House'!L$2:L$638)</f>
        <v>0.66129032258064513</v>
      </c>
    </row>
    <row r="426" spans="1:13" x14ac:dyDescent="0.3">
      <c r="A426" t="s">
        <v>999</v>
      </c>
      <c r="B426" s="8" t="s">
        <v>980</v>
      </c>
      <c r="C426" s="8">
        <f>SUMIF('2012 President'!$A$2:$A$638,'Precinct Conversion'!$A426,'2012 President'!F$2:F$638)</f>
        <v>2648</v>
      </c>
      <c r="D426" s="8">
        <f>SUMIF('2012 President'!$A$2:$A$638,'Precinct Conversion'!$A426,'2012 President'!G$2:G$638)</f>
        <v>1140</v>
      </c>
      <c r="E426" s="8">
        <f>SUMIF('2012 President'!$A$2:$A$638,'Precinct Conversion'!$A426,'2012 President'!I$2:I$638)</f>
        <v>508</v>
      </c>
      <c r="F426" s="8">
        <f>SUMIF('2012 President'!$A$2:$A$638,'Precinct Conversion'!$A426,'2012 President'!J$2:J$638)</f>
        <v>573</v>
      </c>
      <c r="G426" s="8">
        <f t="shared" si="6"/>
        <v>0.43051359516616317</v>
      </c>
      <c r="H426">
        <f>SUMIF('2012 President'!$A$2:$A$638,'Precinct Conversion'!$A426,'2012 President'!M$2:M$638)</f>
        <v>0.4456140350877193</v>
      </c>
      <c r="I426">
        <f>SUMIF('2012 President'!$A$2:$A$638,'Precinct Conversion'!$A426,'2012 President'!N$2:N$638)</f>
        <v>0.50263157894736843</v>
      </c>
      <c r="J426">
        <f>SUMIF('2012 President'!$A$2:$A$638,'Precinct Conversion'!$A426,'2012 President'!R$2:R$638)</f>
        <v>0.50263157894736843</v>
      </c>
      <c r="K426">
        <f>SUMIF('2012 House'!$A$2:$A$638,'Precinct Conversion'!$A426,'2012 House'!J$2:J$638)</f>
        <v>0.28712871287128711</v>
      </c>
      <c r="L426">
        <f>SUMIF('2012 House'!$A$2:$A$638,'Precinct Conversion'!$A426,'2012 House'!K$2:K$638)</f>
        <v>0.62826282628262831</v>
      </c>
      <c r="M426">
        <f>SUMIF('2012 House'!$A$2:$A$638,'Precinct Conversion'!$A426,'2012 House'!L$2:L$638)</f>
        <v>0.62826282628262831</v>
      </c>
    </row>
    <row r="427" spans="1:13" x14ac:dyDescent="0.3">
      <c r="A427" t="s">
        <v>1038</v>
      </c>
      <c r="B427" s="8" t="s">
        <v>1026</v>
      </c>
      <c r="C427" s="8">
        <f>SUMIF('2012 President'!$A$2:$A$638,'Precinct Conversion'!$A427,'2012 President'!F$2:F$638)</f>
        <v>521</v>
      </c>
      <c r="D427" s="8">
        <f>SUMIF('2012 President'!$A$2:$A$638,'Precinct Conversion'!$A427,'2012 President'!G$2:G$638)</f>
        <v>217</v>
      </c>
      <c r="E427" s="8">
        <f>SUMIF('2012 President'!$A$2:$A$638,'Precinct Conversion'!$A427,'2012 President'!I$2:I$638)</f>
        <v>44</v>
      </c>
      <c r="F427" s="8">
        <f>SUMIF('2012 President'!$A$2:$A$638,'Precinct Conversion'!$A427,'2012 President'!J$2:J$638)</f>
        <v>154</v>
      </c>
      <c r="G427" s="8">
        <f t="shared" si="6"/>
        <v>0.41650671785028792</v>
      </c>
      <c r="H427">
        <f>SUMIF('2012 President'!$A$2:$A$638,'Precinct Conversion'!$A427,'2012 President'!M$2:M$638)</f>
        <v>0.20276497695852536</v>
      </c>
      <c r="I427">
        <f>SUMIF('2012 President'!$A$2:$A$638,'Precinct Conversion'!$A427,'2012 President'!N$2:N$638)</f>
        <v>0.70967741935483875</v>
      </c>
      <c r="J427">
        <f>SUMIF('2012 President'!$A$2:$A$638,'Precinct Conversion'!$A427,'2012 President'!R$2:R$638)</f>
        <v>0.70967741935483875</v>
      </c>
      <c r="K427">
        <f>SUMIF('2012 House'!$A$2:$A$638,'Precinct Conversion'!$A427,'2012 House'!J$2:J$638)</f>
        <v>0.13488372093023257</v>
      </c>
      <c r="L427">
        <f>SUMIF('2012 House'!$A$2:$A$638,'Precinct Conversion'!$A427,'2012 House'!K$2:K$638)</f>
        <v>0.69302325581395352</v>
      </c>
      <c r="M427">
        <f>SUMIF('2012 House'!$A$2:$A$638,'Precinct Conversion'!$A427,'2012 House'!L$2:L$638)</f>
        <v>0.69302325581395352</v>
      </c>
    </row>
    <row r="428" spans="1:13" x14ac:dyDescent="0.3">
      <c r="A428" t="s">
        <v>1077</v>
      </c>
      <c r="B428" s="8" t="s">
        <v>1063</v>
      </c>
      <c r="C428" s="8">
        <f>SUMIF('2012 President'!$A$2:$A$638,'Precinct Conversion'!$A428,'2012 President'!F$2:F$638)</f>
        <v>57</v>
      </c>
      <c r="D428" s="8">
        <f>SUMIF('2012 President'!$A$2:$A$638,'Precinct Conversion'!$A428,'2012 President'!G$2:G$638)</f>
        <v>28</v>
      </c>
      <c r="E428" s="8">
        <f>SUMIF('2012 President'!$A$2:$A$638,'Precinct Conversion'!$A428,'2012 President'!I$2:I$638)</f>
        <v>7</v>
      </c>
      <c r="F428" s="8">
        <f>SUMIF('2012 President'!$A$2:$A$638,'Precinct Conversion'!$A428,'2012 President'!J$2:J$638)</f>
        <v>14</v>
      </c>
      <c r="G428" s="8">
        <f t="shared" si="6"/>
        <v>0.49122807017543857</v>
      </c>
      <c r="H428">
        <f>SUMIF('2012 President'!$A$2:$A$638,'Precinct Conversion'!$A428,'2012 President'!M$2:M$638)</f>
        <v>0.25</v>
      </c>
      <c r="I428">
        <f>SUMIF('2012 President'!$A$2:$A$638,'Precinct Conversion'!$A428,'2012 President'!N$2:N$638)</f>
        <v>0.5</v>
      </c>
      <c r="J428">
        <f>SUMIF('2012 President'!$A$2:$A$638,'Precinct Conversion'!$A428,'2012 President'!R$2:R$638)</f>
        <v>0.5</v>
      </c>
      <c r="K428">
        <f>SUMIF('2012 House'!$A$2:$A$638,'Precinct Conversion'!$A428,'2012 House'!J$2:J$638)</f>
        <v>7.1428571428571425E-2</v>
      </c>
      <c r="L428">
        <f>SUMIF('2012 House'!$A$2:$A$638,'Precinct Conversion'!$A428,'2012 House'!K$2:K$638)</f>
        <v>0.7857142857142857</v>
      </c>
      <c r="M428">
        <f>SUMIF('2012 House'!$A$2:$A$638,'Precinct Conversion'!$A428,'2012 House'!L$2:L$638)</f>
        <v>0.7857142857142857</v>
      </c>
    </row>
    <row r="429" spans="1:13" x14ac:dyDescent="0.3">
      <c r="A429" t="s">
        <v>1035</v>
      </c>
      <c r="B429" s="8" t="s">
        <v>1009</v>
      </c>
      <c r="C429" s="8">
        <f>SUMIF('2012 President'!$A$2:$A$638,'Precinct Conversion'!$A429,'2012 President'!F$2:F$638)</f>
        <v>1643</v>
      </c>
      <c r="D429" s="8">
        <f>SUMIF('2012 President'!$A$2:$A$638,'Precinct Conversion'!$A429,'2012 President'!G$2:G$638)</f>
        <v>765</v>
      </c>
      <c r="E429" s="8">
        <f>SUMIF('2012 President'!$A$2:$A$638,'Precinct Conversion'!$A429,'2012 President'!I$2:I$638)</f>
        <v>226</v>
      </c>
      <c r="F429" s="8">
        <f>SUMIF('2012 President'!$A$2:$A$638,'Precinct Conversion'!$A429,'2012 President'!J$2:J$638)</f>
        <v>501</v>
      </c>
      <c r="G429" s="8">
        <f t="shared" si="6"/>
        <v>0.46561168594035302</v>
      </c>
      <c r="H429">
        <f>SUMIF('2012 President'!$A$2:$A$638,'Precinct Conversion'!$A429,'2012 President'!M$2:M$638)</f>
        <v>0.29542483660130719</v>
      </c>
      <c r="I429">
        <f>SUMIF('2012 President'!$A$2:$A$638,'Precinct Conversion'!$A429,'2012 President'!N$2:N$638)</f>
        <v>0.65490196078431373</v>
      </c>
      <c r="J429">
        <f>SUMIF('2012 President'!$A$2:$A$638,'Precinct Conversion'!$A429,'2012 President'!R$2:R$638)</f>
        <v>0.65490196078431373</v>
      </c>
      <c r="K429">
        <f>SUMIF('2012 House'!$A$2:$A$638,'Precinct Conversion'!$A429,'2012 House'!J$2:J$638)</f>
        <v>0.1899070385126162</v>
      </c>
      <c r="L429">
        <f>SUMIF('2012 House'!$A$2:$A$638,'Precinct Conversion'!$A429,'2012 House'!K$2:K$638)</f>
        <v>0.7357237715803453</v>
      </c>
      <c r="M429">
        <f>SUMIF('2012 House'!$A$2:$A$638,'Precinct Conversion'!$A429,'2012 House'!L$2:L$638)</f>
        <v>0.7357237715803453</v>
      </c>
    </row>
    <row r="430" spans="1:13" x14ac:dyDescent="0.3">
      <c r="A430" t="s">
        <v>1075</v>
      </c>
      <c r="B430" s="8" t="s">
        <v>1046</v>
      </c>
      <c r="C430" s="8">
        <f>SUMIF('2012 President'!$A$2:$A$638,'Precinct Conversion'!$A430,'2012 President'!F$2:F$638)</f>
        <v>268</v>
      </c>
      <c r="D430" s="8">
        <f>SUMIF('2012 President'!$A$2:$A$638,'Precinct Conversion'!$A430,'2012 President'!G$2:G$638)</f>
        <v>109</v>
      </c>
      <c r="E430" s="8">
        <f>SUMIF('2012 President'!$A$2:$A$638,'Precinct Conversion'!$A430,'2012 President'!I$2:I$638)</f>
        <v>92</v>
      </c>
      <c r="F430" s="8">
        <f>SUMIF('2012 President'!$A$2:$A$638,'Precinct Conversion'!$A430,'2012 President'!J$2:J$638)</f>
        <v>17</v>
      </c>
      <c r="G430" s="8">
        <f t="shared" si="6"/>
        <v>0.40671641791044777</v>
      </c>
      <c r="H430">
        <f>SUMIF('2012 President'!$A$2:$A$638,'Precinct Conversion'!$A430,'2012 President'!M$2:M$638)</f>
        <v>0.84403669724770647</v>
      </c>
      <c r="I430">
        <f>SUMIF('2012 President'!$A$2:$A$638,'Precinct Conversion'!$A430,'2012 President'!N$2:N$638)</f>
        <v>0.15596330275229359</v>
      </c>
      <c r="J430">
        <f>SUMIF('2012 President'!$A$2:$A$638,'Precinct Conversion'!$A430,'2012 President'!R$2:R$638)</f>
        <v>2.8440366972477067</v>
      </c>
      <c r="K430">
        <f>SUMIF('2012 House'!$A$2:$A$638,'Precinct Conversion'!$A430,'2012 House'!J$2:J$638)</f>
        <v>0.28301886792452829</v>
      </c>
      <c r="L430">
        <f>SUMIF('2012 House'!$A$2:$A$638,'Precinct Conversion'!$A430,'2012 House'!K$2:K$638)</f>
        <v>0.66981132075471694</v>
      </c>
      <c r="M430">
        <f>SUMIF('2012 House'!$A$2:$A$638,'Precinct Conversion'!$A430,'2012 House'!L$2:L$638)</f>
        <v>0.66981132075471694</v>
      </c>
    </row>
    <row r="431" spans="1:13" x14ac:dyDescent="0.3">
      <c r="A431" t="s">
        <v>1039</v>
      </c>
      <c r="B431" s="8" t="s">
        <v>1013</v>
      </c>
      <c r="C431" s="8">
        <f>SUMIF('2012 President'!$A$2:$A$638,'Precinct Conversion'!$A431,'2012 President'!F$2:F$638)</f>
        <v>1658</v>
      </c>
      <c r="D431" s="8">
        <f>SUMIF('2012 President'!$A$2:$A$638,'Precinct Conversion'!$A431,'2012 President'!G$2:G$638)</f>
        <v>793</v>
      </c>
      <c r="E431" s="8">
        <f>SUMIF('2012 President'!$A$2:$A$638,'Precinct Conversion'!$A431,'2012 President'!I$2:I$638)</f>
        <v>252</v>
      </c>
      <c r="F431" s="8">
        <f>SUMIF('2012 President'!$A$2:$A$638,'Precinct Conversion'!$A431,'2012 President'!J$2:J$638)</f>
        <v>513</v>
      </c>
      <c r="G431" s="8">
        <f t="shared" si="6"/>
        <v>0.47828709288299154</v>
      </c>
      <c r="H431">
        <f>SUMIF('2012 President'!$A$2:$A$638,'Precinct Conversion'!$A431,'2012 President'!M$2:M$638)</f>
        <v>0.31778058007566207</v>
      </c>
      <c r="I431">
        <f>SUMIF('2012 President'!$A$2:$A$638,'Precinct Conversion'!$A431,'2012 President'!N$2:N$638)</f>
        <v>0.64691046658259777</v>
      </c>
      <c r="J431">
        <f>SUMIF('2012 President'!$A$2:$A$638,'Precinct Conversion'!$A431,'2012 President'!R$2:R$638)</f>
        <v>0.64691046658259777</v>
      </c>
      <c r="K431">
        <f>SUMIF('2012 House'!$A$2:$A$638,'Precinct Conversion'!$A431,'2012 House'!J$2:J$638)</f>
        <v>0.15897435897435896</v>
      </c>
      <c r="L431">
        <f>SUMIF('2012 House'!$A$2:$A$638,'Precinct Conversion'!$A431,'2012 House'!K$2:K$638)</f>
        <v>0.7846153846153846</v>
      </c>
      <c r="M431">
        <f>SUMIF('2012 House'!$A$2:$A$638,'Precinct Conversion'!$A431,'2012 House'!L$2:L$638)</f>
        <v>0.7846153846153846</v>
      </c>
    </row>
    <row r="432" spans="1:13" x14ac:dyDescent="0.3">
      <c r="A432" t="s">
        <v>1033</v>
      </c>
      <c r="B432" s="8" t="s">
        <v>1007</v>
      </c>
      <c r="C432" s="8">
        <f>SUMIF('2012 President'!$A$2:$A$638,'Precinct Conversion'!$A432,'2012 President'!F$2:F$638)</f>
        <v>501</v>
      </c>
      <c r="D432" s="8">
        <f>SUMIF('2012 President'!$A$2:$A$638,'Precinct Conversion'!$A432,'2012 President'!G$2:G$638)</f>
        <v>76</v>
      </c>
      <c r="E432" s="8">
        <f>SUMIF('2012 President'!$A$2:$A$638,'Precinct Conversion'!$A432,'2012 President'!I$2:I$638)</f>
        <v>19</v>
      </c>
      <c r="F432" s="8">
        <f>SUMIF('2012 President'!$A$2:$A$638,'Precinct Conversion'!$A432,'2012 President'!J$2:J$638)</f>
        <v>43</v>
      </c>
      <c r="G432" s="8">
        <f t="shared" si="6"/>
        <v>0.15169660678642716</v>
      </c>
      <c r="H432">
        <f>SUMIF('2012 President'!$A$2:$A$638,'Precinct Conversion'!$A432,'2012 President'!M$2:M$638)</f>
        <v>0.25</v>
      </c>
      <c r="I432">
        <f>SUMIF('2012 President'!$A$2:$A$638,'Precinct Conversion'!$A432,'2012 President'!N$2:N$638)</f>
        <v>0.56578947368421051</v>
      </c>
      <c r="J432">
        <f>SUMIF('2012 President'!$A$2:$A$638,'Precinct Conversion'!$A432,'2012 President'!R$2:R$638)</f>
        <v>0.56578947368421051</v>
      </c>
      <c r="K432">
        <f>SUMIF('2012 House'!$A$2:$A$638,'Precinct Conversion'!$A432,'2012 House'!J$2:J$638)</f>
        <v>0.12162162162162163</v>
      </c>
      <c r="L432">
        <f>SUMIF('2012 House'!$A$2:$A$638,'Precinct Conversion'!$A432,'2012 House'!K$2:K$638)</f>
        <v>0.7567567567567568</v>
      </c>
      <c r="M432">
        <f>SUMIF('2012 House'!$A$2:$A$638,'Precinct Conversion'!$A432,'2012 House'!L$2:L$638)</f>
        <v>0.7567567567567568</v>
      </c>
    </row>
    <row r="433" spans="1:13" x14ac:dyDescent="0.3">
      <c r="A433" t="s">
        <v>1078</v>
      </c>
      <c r="B433" s="8" t="s">
        <v>1064</v>
      </c>
      <c r="C433" s="8">
        <f>SUMIF('2012 President'!$A$2:$A$638,'Precinct Conversion'!$A433,'2012 President'!F$2:F$638)</f>
        <v>606</v>
      </c>
      <c r="D433" s="8">
        <f>SUMIF('2012 President'!$A$2:$A$638,'Precinct Conversion'!$A433,'2012 President'!G$2:G$638)</f>
        <v>263</v>
      </c>
      <c r="E433" s="8">
        <f>SUMIF('2012 President'!$A$2:$A$638,'Precinct Conversion'!$A433,'2012 President'!I$2:I$638)</f>
        <v>138</v>
      </c>
      <c r="F433" s="8">
        <f>SUMIF('2012 President'!$A$2:$A$638,'Precinct Conversion'!$A433,'2012 President'!J$2:J$638)</f>
        <v>119</v>
      </c>
      <c r="G433" s="8">
        <f t="shared" si="6"/>
        <v>0.43399339933993397</v>
      </c>
      <c r="H433">
        <f>SUMIF('2012 President'!$A$2:$A$638,'Precinct Conversion'!$A433,'2012 President'!M$2:M$638)</f>
        <v>0.52471482889733845</v>
      </c>
      <c r="I433">
        <f>SUMIF('2012 President'!$A$2:$A$638,'Precinct Conversion'!$A433,'2012 President'!N$2:N$638)</f>
        <v>0.45247148288973382</v>
      </c>
      <c r="J433">
        <f>SUMIF('2012 President'!$A$2:$A$638,'Precinct Conversion'!$A433,'2012 President'!R$2:R$638)</f>
        <v>2.5247148288973387</v>
      </c>
      <c r="K433">
        <f>SUMIF('2012 House'!$A$2:$A$638,'Precinct Conversion'!$A433,'2012 House'!J$2:J$638)</f>
        <v>0.27547169811320754</v>
      </c>
      <c r="L433">
        <f>SUMIF('2012 House'!$A$2:$A$638,'Precinct Conversion'!$A433,'2012 House'!K$2:K$638)</f>
        <v>0.660377358490566</v>
      </c>
      <c r="M433">
        <f>SUMIF('2012 House'!$A$2:$A$638,'Precinct Conversion'!$A433,'2012 House'!L$2:L$638)</f>
        <v>0.660377358490566</v>
      </c>
    </row>
    <row r="434" spans="1:13" x14ac:dyDescent="0.3">
      <c r="A434" t="s">
        <v>1071</v>
      </c>
      <c r="B434" s="8" t="s">
        <v>1042</v>
      </c>
      <c r="C434" s="8">
        <f>SUMIF('2012 President'!$A$2:$A$638,'Precinct Conversion'!$A434,'2012 President'!F$2:F$638)</f>
        <v>964</v>
      </c>
      <c r="D434" s="8">
        <f>SUMIF('2012 President'!$A$2:$A$638,'Precinct Conversion'!$A434,'2012 President'!G$2:G$638)</f>
        <v>412</v>
      </c>
      <c r="E434" s="8">
        <f>SUMIF('2012 President'!$A$2:$A$638,'Precinct Conversion'!$A434,'2012 President'!I$2:I$638)</f>
        <v>193</v>
      </c>
      <c r="F434" s="8">
        <f>SUMIF('2012 President'!$A$2:$A$638,'Precinct Conversion'!$A434,'2012 President'!J$2:J$638)</f>
        <v>194</v>
      </c>
      <c r="G434" s="8">
        <f t="shared" si="6"/>
        <v>0.42738589211618255</v>
      </c>
      <c r="H434">
        <f>SUMIF('2012 President'!$A$2:$A$638,'Precinct Conversion'!$A434,'2012 President'!M$2:M$638)</f>
        <v>0.46844660194174759</v>
      </c>
      <c r="I434">
        <f>SUMIF('2012 President'!$A$2:$A$638,'Precinct Conversion'!$A434,'2012 President'!N$2:N$638)</f>
        <v>0.470873786407767</v>
      </c>
      <c r="J434">
        <f>SUMIF('2012 President'!$A$2:$A$638,'Precinct Conversion'!$A434,'2012 President'!R$2:R$638)</f>
        <v>0.470873786407767</v>
      </c>
      <c r="K434">
        <f>SUMIF('2012 House'!$A$2:$A$638,'Precinct Conversion'!$A434,'2012 House'!J$2:J$638)</f>
        <v>0.27791563275434245</v>
      </c>
      <c r="L434">
        <f>SUMIF('2012 House'!$A$2:$A$638,'Precinct Conversion'!$A434,'2012 House'!K$2:K$638)</f>
        <v>0.63275434243176176</v>
      </c>
      <c r="M434">
        <f>SUMIF('2012 House'!$A$2:$A$638,'Precinct Conversion'!$A434,'2012 House'!L$2:L$638)</f>
        <v>0.63275434243176176</v>
      </c>
    </row>
    <row r="435" spans="1:13" x14ac:dyDescent="0.3">
      <c r="A435" t="s">
        <v>1034</v>
      </c>
      <c r="B435" s="8" t="s">
        <v>1008</v>
      </c>
      <c r="C435" s="8">
        <f>SUMIF('2012 President'!$A$2:$A$638,'Precinct Conversion'!$A435,'2012 President'!F$2:F$638)</f>
        <v>836</v>
      </c>
      <c r="D435" s="8">
        <f>SUMIF('2012 President'!$A$2:$A$638,'Precinct Conversion'!$A435,'2012 President'!G$2:G$638)</f>
        <v>342</v>
      </c>
      <c r="E435" s="8">
        <f>SUMIF('2012 President'!$A$2:$A$638,'Precinct Conversion'!$A435,'2012 President'!I$2:I$638)</f>
        <v>106</v>
      </c>
      <c r="F435" s="8">
        <f>SUMIF('2012 President'!$A$2:$A$638,'Precinct Conversion'!$A435,'2012 President'!J$2:J$638)</f>
        <v>207</v>
      </c>
      <c r="G435" s="8">
        <f t="shared" si="6"/>
        <v>0.40909090909090912</v>
      </c>
      <c r="H435">
        <f>SUMIF('2012 President'!$A$2:$A$638,'Precinct Conversion'!$A435,'2012 President'!M$2:M$638)</f>
        <v>0.30994152046783624</v>
      </c>
      <c r="I435">
        <f>SUMIF('2012 President'!$A$2:$A$638,'Precinct Conversion'!$A435,'2012 President'!N$2:N$638)</f>
        <v>0.60526315789473684</v>
      </c>
      <c r="J435">
        <f>SUMIF('2012 President'!$A$2:$A$638,'Precinct Conversion'!$A435,'2012 President'!R$2:R$638)</f>
        <v>0.60526315789473684</v>
      </c>
      <c r="K435">
        <f>SUMIF('2012 House'!$A$2:$A$638,'Precinct Conversion'!$A435,'2012 House'!J$2:J$638)</f>
        <v>0.19881305637982197</v>
      </c>
      <c r="L435">
        <f>SUMIF('2012 House'!$A$2:$A$638,'Precinct Conversion'!$A435,'2012 House'!K$2:K$638)</f>
        <v>0.72106824925816027</v>
      </c>
      <c r="M435">
        <f>SUMIF('2012 House'!$A$2:$A$638,'Precinct Conversion'!$A435,'2012 House'!L$2:L$638)</f>
        <v>0.72106824925816027</v>
      </c>
    </row>
    <row r="436" spans="1:13" x14ac:dyDescent="0.3">
      <c r="A436" t="s">
        <v>1036</v>
      </c>
      <c r="B436" s="8" t="s">
        <v>1025</v>
      </c>
      <c r="C436" s="8">
        <f>SUMIF('2012 President'!$A$2:$A$638,'Precinct Conversion'!$A436,'2012 President'!F$2:F$638)</f>
        <v>275</v>
      </c>
      <c r="D436" s="8">
        <f>SUMIF('2012 President'!$A$2:$A$638,'Precinct Conversion'!$A436,'2012 President'!G$2:G$638)</f>
        <v>127</v>
      </c>
      <c r="E436" s="8">
        <f>SUMIF('2012 President'!$A$2:$A$638,'Precinct Conversion'!$A436,'2012 President'!I$2:I$638)</f>
        <v>72</v>
      </c>
      <c r="F436" s="8">
        <f>SUMIF('2012 President'!$A$2:$A$638,'Precinct Conversion'!$A436,'2012 President'!J$2:J$638)</f>
        <v>48</v>
      </c>
      <c r="G436" s="8">
        <f t="shared" si="6"/>
        <v>0.46181818181818179</v>
      </c>
      <c r="H436">
        <f>SUMIF('2012 President'!$A$2:$A$638,'Precinct Conversion'!$A436,'2012 President'!M$2:M$638)</f>
        <v>0.56692913385826771</v>
      </c>
      <c r="I436">
        <f>SUMIF('2012 President'!$A$2:$A$638,'Precinct Conversion'!$A436,'2012 President'!N$2:N$638)</f>
        <v>0.37795275590551181</v>
      </c>
      <c r="J436">
        <f>SUMIF('2012 President'!$A$2:$A$638,'Precinct Conversion'!$A436,'2012 President'!R$2:R$638)</f>
        <v>2.5669291338582676</v>
      </c>
      <c r="K436">
        <f>SUMIF('2012 House'!$A$2:$A$638,'Precinct Conversion'!$A436,'2012 House'!J$2:J$638)</f>
        <v>0.20161290322580644</v>
      </c>
      <c r="L436">
        <f>SUMIF('2012 House'!$A$2:$A$638,'Precinct Conversion'!$A436,'2012 House'!K$2:K$638)</f>
        <v>0.70161290322580649</v>
      </c>
      <c r="M436">
        <f>SUMIF('2012 House'!$A$2:$A$638,'Precinct Conversion'!$A436,'2012 House'!L$2:L$638)</f>
        <v>0.70161290322580649</v>
      </c>
    </row>
    <row r="437" spans="1:13" x14ac:dyDescent="0.3">
      <c r="A437" t="s">
        <v>1080</v>
      </c>
      <c r="B437" s="8" t="s">
        <v>1065</v>
      </c>
      <c r="C437" s="8">
        <f>SUMIF('2012 President'!$A$2:$A$638,'Precinct Conversion'!$A437,'2012 President'!F$2:F$638)</f>
        <v>995</v>
      </c>
      <c r="D437" s="8">
        <f>SUMIF('2012 President'!$A$2:$A$638,'Precinct Conversion'!$A437,'2012 President'!G$2:G$638)</f>
        <v>472</v>
      </c>
      <c r="E437" s="8">
        <f>SUMIF('2012 President'!$A$2:$A$638,'Precinct Conversion'!$A437,'2012 President'!I$2:I$638)</f>
        <v>311</v>
      </c>
      <c r="F437" s="8">
        <f>SUMIF('2012 President'!$A$2:$A$638,'Precinct Conversion'!$A437,'2012 President'!J$2:J$638)</f>
        <v>136</v>
      </c>
      <c r="G437" s="8">
        <f t="shared" si="6"/>
        <v>0.4743718592964824</v>
      </c>
      <c r="H437">
        <f>SUMIF('2012 President'!$A$2:$A$638,'Precinct Conversion'!$A437,'2012 President'!M$2:M$638)</f>
        <v>0.65889830508474578</v>
      </c>
      <c r="I437">
        <f>SUMIF('2012 President'!$A$2:$A$638,'Precinct Conversion'!$A437,'2012 President'!N$2:N$638)</f>
        <v>0.28813559322033899</v>
      </c>
      <c r="J437">
        <f>SUMIF('2012 President'!$A$2:$A$638,'Precinct Conversion'!$A437,'2012 President'!R$2:R$638)</f>
        <v>2.6588983050847457</v>
      </c>
      <c r="K437">
        <f>SUMIF('2012 House'!$A$2:$A$638,'Precinct Conversion'!$A437,'2012 House'!J$2:J$638)</f>
        <v>0.21258134490238612</v>
      </c>
      <c r="L437">
        <f>SUMIF('2012 House'!$A$2:$A$638,'Precinct Conversion'!$A437,'2012 House'!K$2:K$638)</f>
        <v>0.74620390455531449</v>
      </c>
      <c r="M437">
        <f>SUMIF('2012 House'!$A$2:$A$638,'Precinct Conversion'!$A437,'2012 House'!L$2:L$638)</f>
        <v>0.74620390455531449</v>
      </c>
    </row>
    <row r="438" spans="1:13" x14ac:dyDescent="0.3">
      <c r="A438" t="s">
        <v>1032</v>
      </c>
      <c r="B438" s="8" t="s">
        <v>1006</v>
      </c>
      <c r="C438" s="8">
        <f>SUMIF('2012 President'!$A$2:$A$638,'Precinct Conversion'!$A438,'2012 President'!F$2:F$638)</f>
        <v>1599</v>
      </c>
      <c r="D438" s="8">
        <f>SUMIF('2012 President'!$A$2:$A$638,'Precinct Conversion'!$A438,'2012 President'!G$2:G$638)</f>
        <v>644</v>
      </c>
      <c r="E438" s="8">
        <f>SUMIF('2012 President'!$A$2:$A$638,'Precinct Conversion'!$A438,'2012 President'!I$2:I$638)</f>
        <v>212</v>
      </c>
      <c r="F438" s="8">
        <f>SUMIF('2012 President'!$A$2:$A$638,'Precinct Conversion'!$A438,'2012 President'!J$2:J$638)</f>
        <v>398</v>
      </c>
      <c r="G438" s="8">
        <f t="shared" si="6"/>
        <v>0.40275171982489055</v>
      </c>
      <c r="H438">
        <f>SUMIF('2012 President'!$A$2:$A$638,'Precinct Conversion'!$A438,'2012 President'!M$2:M$638)</f>
        <v>0.32919254658385094</v>
      </c>
      <c r="I438">
        <f>SUMIF('2012 President'!$A$2:$A$638,'Precinct Conversion'!$A438,'2012 President'!N$2:N$638)</f>
        <v>0.61801242236024845</v>
      </c>
      <c r="J438">
        <f>SUMIF('2012 President'!$A$2:$A$638,'Precinct Conversion'!$A438,'2012 President'!R$2:R$638)</f>
        <v>0.61801242236024845</v>
      </c>
      <c r="K438">
        <f>SUMIF('2012 House'!$A$2:$A$638,'Precinct Conversion'!$A438,'2012 House'!J$2:J$638)</f>
        <v>0.20247295208655333</v>
      </c>
      <c r="L438">
        <f>SUMIF('2012 House'!$A$2:$A$638,'Precinct Conversion'!$A438,'2012 House'!K$2:K$638)</f>
        <v>0.73415765069551775</v>
      </c>
      <c r="M438">
        <f>SUMIF('2012 House'!$A$2:$A$638,'Precinct Conversion'!$A438,'2012 House'!L$2:L$638)</f>
        <v>0.73415765069551775</v>
      </c>
    </row>
    <row r="439" spans="1:13" x14ac:dyDescent="0.3">
      <c r="A439" t="s">
        <v>1030</v>
      </c>
      <c r="B439" s="8" t="s">
        <v>1004</v>
      </c>
      <c r="C439" s="8">
        <f>SUMIF('2012 President'!$A$2:$A$638,'Precinct Conversion'!$A439,'2012 President'!F$2:F$638)</f>
        <v>2005</v>
      </c>
      <c r="D439" s="8">
        <f>SUMIF('2012 President'!$A$2:$A$638,'Precinct Conversion'!$A439,'2012 President'!G$2:G$638)</f>
        <v>645</v>
      </c>
      <c r="E439" s="8">
        <f>SUMIF('2012 President'!$A$2:$A$638,'Precinct Conversion'!$A439,'2012 President'!I$2:I$638)</f>
        <v>339</v>
      </c>
      <c r="F439" s="8">
        <f>SUMIF('2012 President'!$A$2:$A$638,'Precinct Conversion'!$A439,'2012 President'!J$2:J$638)</f>
        <v>263</v>
      </c>
      <c r="G439" s="8">
        <f t="shared" si="6"/>
        <v>0.32169576059850374</v>
      </c>
      <c r="H439">
        <f>SUMIF('2012 President'!$A$2:$A$638,'Precinct Conversion'!$A439,'2012 President'!M$2:M$638)</f>
        <v>0.52558139534883719</v>
      </c>
      <c r="I439">
        <f>SUMIF('2012 President'!$A$2:$A$638,'Precinct Conversion'!$A439,'2012 President'!N$2:N$638)</f>
        <v>0.4077519379844961</v>
      </c>
      <c r="J439">
        <f>SUMIF('2012 President'!$A$2:$A$638,'Precinct Conversion'!$A439,'2012 President'!R$2:R$638)</f>
        <v>2.5255813953488371</v>
      </c>
      <c r="K439">
        <f>SUMIF('2012 House'!$A$2:$A$638,'Precinct Conversion'!$A439,'2012 House'!J$2:J$638)</f>
        <v>0.35331230283911674</v>
      </c>
      <c r="L439">
        <f>SUMIF('2012 House'!$A$2:$A$638,'Precinct Conversion'!$A439,'2012 House'!K$2:K$638)</f>
        <v>0.56151419558359617</v>
      </c>
      <c r="M439">
        <f>SUMIF('2012 House'!$A$2:$A$638,'Precinct Conversion'!$A439,'2012 House'!L$2:L$638)</f>
        <v>0.56151419558359617</v>
      </c>
    </row>
    <row r="440" spans="1:13" x14ac:dyDescent="0.3">
      <c r="A440" t="s">
        <v>1031</v>
      </c>
      <c r="B440" s="8" t="s">
        <v>1005</v>
      </c>
      <c r="C440" s="8">
        <f>SUMIF('2012 President'!$A$2:$A$638,'Precinct Conversion'!$A440,'2012 President'!F$2:F$638)</f>
        <v>2233</v>
      </c>
      <c r="D440" s="8">
        <f>SUMIF('2012 President'!$A$2:$A$638,'Precinct Conversion'!$A440,'2012 President'!G$2:G$638)</f>
        <v>943</v>
      </c>
      <c r="E440" s="8">
        <f>SUMIF('2012 President'!$A$2:$A$638,'Precinct Conversion'!$A440,'2012 President'!I$2:I$638)</f>
        <v>404</v>
      </c>
      <c r="F440" s="8">
        <f>SUMIF('2012 President'!$A$2:$A$638,'Precinct Conversion'!$A440,'2012 President'!J$2:J$638)</f>
        <v>473</v>
      </c>
      <c r="G440" s="8">
        <f t="shared" si="6"/>
        <v>0.42230183609493954</v>
      </c>
      <c r="H440">
        <f>SUMIF('2012 President'!$A$2:$A$638,'Precinct Conversion'!$A440,'2012 President'!M$2:M$638)</f>
        <v>0.4284199363732768</v>
      </c>
      <c r="I440">
        <f>SUMIF('2012 President'!$A$2:$A$638,'Precinct Conversion'!$A440,'2012 President'!N$2:N$638)</f>
        <v>0.50159066808059383</v>
      </c>
      <c r="J440">
        <f>SUMIF('2012 President'!$A$2:$A$638,'Precinct Conversion'!$A440,'2012 President'!R$2:R$638)</f>
        <v>0.50159066808059383</v>
      </c>
      <c r="K440">
        <f>SUMIF('2012 House'!$A$2:$A$638,'Precinct Conversion'!$A440,'2012 House'!J$2:J$638)</f>
        <v>0.26002166847237268</v>
      </c>
      <c r="L440">
        <f>SUMIF('2012 House'!$A$2:$A$638,'Precinct Conversion'!$A440,'2012 House'!K$2:K$638)</f>
        <v>0.65763813651137593</v>
      </c>
      <c r="M440">
        <f>SUMIF('2012 House'!$A$2:$A$638,'Precinct Conversion'!$A440,'2012 House'!L$2:L$638)</f>
        <v>0.65763813651137593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BFEDC-1679-4091-B770-83BB3A9D284B}">
  <dimension ref="A1:GY152"/>
  <sheetViews>
    <sheetView topLeftCell="A4" workbookViewId="0">
      <selection activeCell="J22" sqref="J22"/>
    </sheetView>
  </sheetViews>
  <sheetFormatPr defaultRowHeight="14.4" x14ac:dyDescent="0.3"/>
  <sheetData>
    <row r="1" spans="1:101" x14ac:dyDescent="0.3">
      <c r="A1" s="10" t="s">
        <v>1722</v>
      </c>
      <c r="B1" t="s">
        <v>1723</v>
      </c>
      <c r="C1" s="9" t="s">
        <v>26</v>
      </c>
      <c r="D1" s="9" t="s">
        <v>27</v>
      </c>
      <c r="E1" s="9" t="s">
        <v>28</v>
      </c>
      <c r="F1" s="9" t="s">
        <v>29</v>
      </c>
      <c r="G1" s="9" t="s">
        <v>30</v>
      </c>
      <c r="H1" s="9" t="s">
        <v>31</v>
      </c>
      <c r="I1" s="9"/>
      <c r="J1" s="9"/>
      <c r="K1" s="9" t="s">
        <v>31</v>
      </c>
      <c r="L1" t="s">
        <v>1742</v>
      </c>
      <c r="M1" t="s">
        <v>1743</v>
      </c>
      <c r="N1" t="s">
        <v>1728</v>
      </c>
      <c r="O1" t="s">
        <v>1727</v>
      </c>
      <c r="P1" t="s">
        <v>1744</v>
      </c>
      <c r="Q1" t="s">
        <v>1729</v>
      </c>
      <c r="AP1" t="s">
        <v>1692</v>
      </c>
      <c r="AR1" t="s">
        <v>1647</v>
      </c>
      <c r="BE1" t="s">
        <v>1745</v>
      </c>
      <c r="BF1" t="s">
        <v>1647</v>
      </c>
      <c r="BG1" t="s">
        <v>1706</v>
      </c>
      <c r="BH1" t="s">
        <v>1706</v>
      </c>
      <c r="BI1" t="s">
        <v>1706</v>
      </c>
      <c r="BJ1" t="s">
        <v>1706</v>
      </c>
      <c r="BK1" t="s">
        <v>1706</v>
      </c>
      <c r="BL1" t="s">
        <v>1706</v>
      </c>
      <c r="BM1" t="s">
        <v>1706</v>
      </c>
      <c r="BN1" t="s">
        <v>1706</v>
      </c>
      <c r="BO1" t="s">
        <v>1706</v>
      </c>
      <c r="BP1" t="s">
        <v>1706</v>
      </c>
      <c r="BQ1" t="s">
        <v>1746</v>
      </c>
      <c r="BR1" t="s">
        <v>1707</v>
      </c>
      <c r="BS1" t="s">
        <v>1707</v>
      </c>
      <c r="BT1" t="s">
        <v>1707</v>
      </c>
      <c r="BU1" t="s">
        <v>1707</v>
      </c>
      <c r="BV1" t="s">
        <v>1707</v>
      </c>
      <c r="BW1" t="s">
        <v>1707</v>
      </c>
      <c r="BX1" t="s">
        <v>1707</v>
      </c>
      <c r="BY1" t="s">
        <v>1707</v>
      </c>
      <c r="BZ1" t="s">
        <v>1712</v>
      </c>
      <c r="CA1" t="s">
        <v>1712</v>
      </c>
      <c r="CB1" t="s">
        <v>1712</v>
      </c>
      <c r="CC1" t="s">
        <v>1712</v>
      </c>
      <c r="CD1" t="s">
        <v>1712</v>
      </c>
      <c r="CE1" t="s">
        <v>1712</v>
      </c>
      <c r="CF1" t="s">
        <v>1708</v>
      </c>
      <c r="CG1" t="s">
        <v>1708</v>
      </c>
      <c r="CH1" t="s">
        <v>1709</v>
      </c>
      <c r="CI1" t="s">
        <v>1709</v>
      </c>
      <c r="CJ1" t="s">
        <v>1709</v>
      </c>
      <c r="CK1" t="s">
        <v>1709</v>
      </c>
      <c r="CL1" t="s">
        <v>1709</v>
      </c>
      <c r="CM1" t="s">
        <v>1709</v>
      </c>
      <c r="CN1" t="s">
        <v>1709</v>
      </c>
      <c r="CO1" t="s">
        <v>1709</v>
      </c>
      <c r="CP1" t="s">
        <v>1710</v>
      </c>
      <c r="CQ1" t="s">
        <v>1710</v>
      </c>
      <c r="CR1" t="s">
        <v>1710</v>
      </c>
      <c r="CS1" t="s">
        <v>1710</v>
      </c>
      <c r="CT1" t="s">
        <v>1710</v>
      </c>
      <c r="CU1" t="s">
        <v>1710</v>
      </c>
      <c r="CV1" t="s">
        <v>1710</v>
      </c>
      <c r="CW1" t="s">
        <v>1710</v>
      </c>
    </row>
    <row r="2" spans="1:101" x14ac:dyDescent="0.3">
      <c r="A2" t="s">
        <v>1675</v>
      </c>
      <c r="B2" t="s">
        <v>1700</v>
      </c>
      <c r="C2">
        <f>SUMIF('2012 President'!$V$2:$V$1000,$B2,'2012 President'!G$2:G$1000)</f>
        <v>4097</v>
      </c>
      <c r="D2">
        <f>SUMIF('2012 President'!$V$2:$V$1000,$B2,'2012 President'!H$2:H$1000)</f>
        <v>149</v>
      </c>
      <c r="E2">
        <f>SUMIF('2012 President'!$V$2:$V$1000,$B2,'2012 President'!I$2:I$1000)</f>
        <v>1572</v>
      </c>
      <c r="F2">
        <f>SUMIF('2012 President'!$V$2:$V$1000,$B2,'2012 President'!J$2:J$1000)</f>
        <v>2269</v>
      </c>
      <c r="G2">
        <f>SUMIF('2012 President'!$V$2:$V$1000,$B2,'2012 President'!K$2:K$1000)</f>
        <v>53</v>
      </c>
      <c r="H2">
        <f>SUMIF('2012 President'!$V$2:$V$1000,$B2,'2012 President'!L$2:L$1000)</f>
        <v>54</v>
      </c>
      <c r="K2">
        <f>SUMIF('2012 President'!$V$2:$V$1000,$B2,'2012 President'!G$2:G$1000)</f>
        <v>4097</v>
      </c>
      <c r="L2">
        <f>F2/C2</f>
        <v>0.55381986819624118</v>
      </c>
      <c r="M2">
        <f>E2/C2</f>
        <v>0.38369538686844035</v>
      </c>
      <c r="N2">
        <f>G2/C2</f>
        <v>1.2936294849890163E-2</v>
      </c>
      <c r="O2">
        <f>D2/C2</f>
        <v>3.6368074200634613E-2</v>
      </c>
      <c r="P2">
        <f>H2/C2</f>
        <v>1.3180375884793752E-2</v>
      </c>
      <c r="Q2">
        <f>IF(MAX(E2:J2)=LARGE(E2:J2,2),10,IF(F2=MAX(D2:J2),L2,IF(E2=MAX(D2:J2),M2+2,IF(D2=MAX(D2:J2),N2+3,IF(G2=MAX(D2:J2),O2+1,IF(H2=MAX(D2:J2),P2+4,"ERR"))))))</f>
        <v>0.55381986819624118</v>
      </c>
      <c r="AP2" t="s">
        <v>1693</v>
      </c>
      <c r="AR2">
        <v>1</v>
      </c>
      <c r="BE2" t="s">
        <v>1745</v>
      </c>
      <c r="BF2" t="s">
        <v>1647</v>
      </c>
      <c r="BG2" t="s">
        <v>1724</v>
      </c>
      <c r="BH2" t="s">
        <v>20</v>
      </c>
      <c r="BI2" s="9" t="s">
        <v>27</v>
      </c>
      <c r="BJ2" s="9" t="s">
        <v>28</v>
      </c>
      <c r="BK2" s="9" t="s">
        <v>29</v>
      </c>
      <c r="BL2" s="9" t="s">
        <v>30</v>
      </c>
      <c r="BM2" s="9" t="s">
        <v>31</v>
      </c>
      <c r="BP2" t="s">
        <v>20</v>
      </c>
      <c r="BQ2" t="s">
        <v>1747</v>
      </c>
      <c r="BR2" t="s">
        <v>20</v>
      </c>
      <c r="BS2" s="9" t="s">
        <v>27</v>
      </c>
      <c r="BT2" s="9" t="s">
        <v>28</v>
      </c>
      <c r="BU2" s="9" t="s">
        <v>29</v>
      </c>
      <c r="BV2" s="9" t="s">
        <v>30</v>
      </c>
      <c r="BW2" s="9" t="s">
        <v>31</v>
      </c>
      <c r="BZ2" t="s">
        <v>20</v>
      </c>
      <c r="CA2" s="9" t="s">
        <v>27</v>
      </c>
      <c r="CB2" s="9" t="s">
        <v>28</v>
      </c>
      <c r="CC2" s="9" t="s">
        <v>29</v>
      </c>
      <c r="CD2" s="9" t="s">
        <v>30</v>
      </c>
      <c r="CE2" s="9" t="s">
        <v>31</v>
      </c>
      <c r="CH2" t="s">
        <v>20</v>
      </c>
      <c r="CI2" s="9" t="s">
        <v>27</v>
      </c>
      <c r="CJ2" s="9" t="s">
        <v>28</v>
      </c>
      <c r="CK2" s="9" t="s">
        <v>29</v>
      </c>
      <c r="CL2" s="9" t="s">
        <v>30</v>
      </c>
      <c r="CM2" s="9" t="s">
        <v>31</v>
      </c>
      <c r="CP2" t="s">
        <v>26</v>
      </c>
      <c r="CQ2" s="9" t="s">
        <v>27</v>
      </c>
      <c r="CR2" s="9" t="s">
        <v>28</v>
      </c>
      <c r="CS2" s="9" t="s">
        <v>29</v>
      </c>
      <c r="CT2" s="9" t="s">
        <v>30</v>
      </c>
      <c r="CU2" s="9" t="s">
        <v>31</v>
      </c>
    </row>
    <row r="3" spans="1:101" x14ac:dyDescent="0.3">
      <c r="A3" t="s">
        <v>1680</v>
      </c>
      <c r="B3" t="s">
        <v>1680</v>
      </c>
      <c r="C3">
        <f>SUMIF('2012 President'!$V$2:$V$1000,$B3,'2012 President'!G$2:G$1000)</f>
        <v>1783</v>
      </c>
      <c r="D3">
        <f>SUMIF('2012 President'!$V$2:$V$1000,$B3,'2012 President'!H$2:H$1000)</f>
        <v>58</v>
      </c>
      <c r="E3">
        <f>SUMIF('2012 President'!$V$2:$V$1000,$B3,'2012 President'!I$2:I$1000)</f>
        <v>947</v>
      </c>
      <c r="F3">
        <f>SUMIF('2012 President'!$V$2:$V$1000,$B3,'2012 President'!J$2:J$1000)</f>
        <v>736</v>
      </c>
      <c r="G3">
        <f>SUMIF('2012 President'!$V$2:$V$1000,$B3,'2012 President'!K$2:K$1000)</f>
        <v>20</v>
      </c>
      <c r="H3">
        <f>SUMIF('2012 President'!$V$2:$V$1000,$B3,'2012 President'!L$2:L$1000)</f>
        <v>22</v>
      </c>
      <c r="K3">
        <f>SUMIF('2012 President'!$V$2:$V$1000,$B3,'2012 President'!G$2:G$1000)</f>
        <v>1783</v>
      </c>
      <c r="L3">
        <f t="shared" ref="L3:L31" si="0">F3/C3</f>
        <v>0.4127874369040942</v>
      </c>
      <c r="M3">
        <f t="shared" ref="M3:M31" si="1">E3/C3</f>
        <v>0.53112731351654519</v>
      </c>
      <c r="N3">
        <f t="shared" ref="N3:N31" si="2">G3/C3</f>
        <v>1.1217049915872126E-2</v>
      </c>
      <c r="O3">
        <f t="shared" ref="O3:O31" si="3">D3/C3</f>
        <v>3.2529444756029167E-2</v>
      </c>
      <c r="P3">
        <f t="shared" ref="P3:P31" si="4">H3/C3</f>
        <v>1.2338754907459339E-2</v>
      </c>
      <c r="Q3">
        <f t="shared" ref="Q3:Q31" si="5">IF(MAX(E3:J3)=LARGE(E3:J3,2),10,IF(F3=MAX(D3:J3),L3,IF(E3=MAX(D3:J3),M3+2,IF(D3=MAX(D3:J3),N3+3,IF(G3=MAX(D3:J3),O3+1,IF(H3=MAX(D3:J3),P3+4,"ERR"))))))</f>
        <v>2.5311273135165453</v>
      </c>
      <c r="AR3">
        <v>1</v>
      </c>
      <c r="AY3">
        <v>1</v>
      </c>
      <c r="AZ3">
        <f t="shared" ref="AZ3:AZ42" si="6">SUMIF($BF$3:$BF$72,AY3,$BQ$3:$BQ$72)</f>
        <v>1</v>
      </c>
      <c r="BE3" t="s">
        <v>1693</v>
      </c>
      <c r="BF3">
        <v>1</v>
      </c>
      <c r="BG3">
        <f>SUMIFS('2012 President'!C$2:C$1000,'2012 President'!$X$2:$X$1000,$BF3,'2012 President'!$V$2:$V$1000,$BE3)</f>
        <v>14419</v>
      </c>
      <c r="BH3">
        <f>SUMIFS('2012 President'!G$2:G$1000,'2012 President'!$X$2:$X$1000,$BF3,'2012 President'!$V$2:$V$1000,$BE3)</f>
        <v>5076</v>
      </c>
      <c r="BI3">
        <f>SUMIFS('2012 President'!H$2:H$1000,'2012 President'!$X$2:$X$1000,$BF3,'2012 President'!$V$2:$V$1000,$BE3)</f>
        <v>134</v>
      </c>
      <c r="BJ3">
        <f>SUMIFS('2012 President'!I$2:I$1000,'2012 President'!$X$2:$X$1000,$BF3,'2012 President'!$V$2:$V$1000,$BE3)</f>
        <v>924</v>
      </c>
      <c r="BK3">
        <f>SUMIFS('2012 President'!J$2:J$1000,'2012 President'!$X$2:$X$1000,$BF3,'2012 President'!$V$2:$V$1000,$BE3)</f>
        <v>3945</v>
      </c>
      <c r="BL3">
        <f>SUMIFS('2012 President'!K$2:K$1000,'2012 President'!$X$2:$X$1000,$BF3,'2012 President'!$V$2:$V$1000,$BE3)</f>
        <v>21</v>
      </c>
      <c r="BM3">
        <f>SUMIFS('2012 President'!L$2:L$1000,'2012 President'!$X$2:$X$1000,$BF3,'2012 President'!$V$2:$V$1000,$BE3)</f>
        <v>52</v>
      </c>
      <c r="BP3">
        <f>SUM(BI3:BO3)</f>
        <v>5076</v>
      </c>
      <c r="BQ3">
        <f>BP3/SUMIF('By HD for Calcs'!$A$3:$A$100,$BF3,'By HD for Calcs'!$B$3:BJ$100)</f>
        <v>1</v>
      </c>
      <c r="BR3">
        <f>$BQ3*SUMIFS('2012 President'!G$2:G$1000,'2012 President'!$X$2:$X$1000,$BF3,'2012 President'!$Y$2:$Y$1000,BR$1)</f>
        <v>1670</v>
      </c>
      <c r="BS3">
        <f>$BQ3*SUMIFS('2012 President'!H$2:H$1000,'2012 President'!$X$2:$X$1000,$BF3,'2012 President'!$Y$2:$Y$1000,BS$1)</f>
        <v>39</v>
      </c>
      <c r="BT3">
        <f>$BQ3*SUMIFS('2012 President'!I$2:I$1000,'2012 President'!$X$2:$X$1000,$BF3,'2012 President'!$Y$2:$Y$1000,BT$1)</f>
        <v>340</v>
      </c>
      <c r="BU3">
        <f>$BQ3*SUMIFS('2012 President'!J$2:J$1000,'2012 President'!$X$2:$X$1000,$BF3,'2012 President'!$Y$2:$Y$1000,BU$1)</f>
        <v>1267</v>
      </c>
      <c r="BV3">
        <f>$BQ3*SUMIFS('2012 President'!K$2:K$1000,'2012 President'!$X$2:$X$1000,$BF3,'2012 President'!$Y$2:$Y$1000,BV$1)</f>
        <v>12</v>
      </c>
      <c r="BW3">
        <f>$BQ3*SUMIFS('2012 President'!L$2:L$1000,'2012 President'!$X$2:$X$1000,$BF3,'2012 President'!$Y$2:$Y$1000,BW$1)</f>
        <v>12</v>
      </c>
      <c r="BZ3">
        <f>$BQ3*SUMIFS('2012 President'!G$2:G$1000,'2012 President'!$X$2:$X$1000,$BF3,'2012 President'!$Y$2:$Y$1000,BZ$1)</f>
        <v>462</v>
      </c>
      <c r="CA3">
        <f>$BQ3*SUMIFS('2012 President'!H$2:H$1000,'2012 President'!$X$2:$X$1000,$BF3,'2012 President'!$Y$2:$Y$1000,CA$1)</f>
        <v>12</v>
      </c>
      <c r="CB3">
        <f>$BQ3*SUMIFS('2012 President'!I$2:I$1000,'2012 President'!$X$2:$X$1000,$BF3,'2012 President'!$Y$2:$Y$1000,CB$1)</f>
        <v>126</v>
      </c>
      <c r="CC3">
        <f>$BQ3*SUMIFS('2012 President'!J$2:J$1000,'2012 President'!$X$2:$X$1000,$BF3,'2012 President'!$Y$2:$Y$1000,CC$1)</f>
        <v>315</v>
      </c>
      <c r="CD3">
        <f>$BQ3*SUMIFS('2012 President'!K$2:K$1000,'2012 President'!$X$2:$X$1000,$BF3,'2012 President'!$Y$2:$Y$1000,CD$1)</f>
        <v>4</v>
      </c>
      <c r="CE3">
        <f>$BQ3*SUMIFS('2012 President'!L$2:L$1000,'2012 President'!$X$2:$X$1000,$BF3,'2012 President'!$Y$2:$Y$1000,CE$1)</f>
        <v>5</v>
      </c>
      <c r="CH3">
        <f>$BQ3*SUMIFS('2012 President'!G$2:G$1000,'2012 President'!$X$2:$X$1000,$BF3,'2012 President'!$Y$2:$Y$1000,CH$1)</f>
        <v>514</v>
      </c>
      <c r="CI3">
        <f>$BQ3*SUMIFS('2012 President'!H$2:H$1000,'2012 President'!$X$2:$X$1000,$BF3,'2012 President'!$Y$2:$Y$1000,CI$1)</f>
        <v>11</v>
      </c>
      <c r="CJ3">
        <f>$BQ3*SUMIFS('2012 President'!I$2:I$1000,'2012 President'!$X$2:$X$1000,$BF3,'2012 President'!$Y$2:$Y$1000,CJ$1)</f>
        <v>128</v>
      </c>
      <c r="CK3">
        <f>$BQ3*SUMIFS('2012 President'!J$2:J$1000,'2012 President'!$X$2:$X$1000,$BF3,'2012 President'!$Y$2:$Y$1000,CK$1)</f>
        <v>372</v>
      </c>
      <c r="CL3">
        <f>$BQ3*SUMIFS('2012 President'!K$2:K$1000,'2012 President'!$X$2:$X$1000,$BF3,'2012 President'!$Y$2:$Y$1000,CL$1)</f>
        <v>1</v>
      </c>
      <c r="CM3">
        <f>$BQ3*SUMIFS('2012 President'!L$2:L$1000,'2012 President'!$X$2:$X$1000,$BF3,'2012 President'!$Y$2:$Y$1000,CM$1)</f>
        <v>2</v>
      </c>
      <c r="CP3">
        <f>BH3+BR3+BZ3+CH3</f>
        <v>7722</v>
      </c>
      <c r="CQ3">
        <f>BI3+BS3+CA3+CI3</f>
        <v>196</v>
      </c>
      <c r="CR3">
        <f t="shared" ref="CP3:CW34" si="7">BJ3+BT3+CB3+CJ3</f>
        <v>1518</v>
      </c>
      <c r="CS3">
        <f t="shared" si="7"/>
        <v>5899</v>
      </c>
      <c r="CT3">
        <f t="shared" si="7"/>
        <v>38</v>
      </c>
      <c r="CU3">
        <f t="shared" si="7"/>
        <v>71</v>
      </c>
      <c r="CV3">
        <f t="shared" si="7"/>
        <v>0</v>
      </c>
      <c r="CW3">
        <f t="shared" si="7"/>
        <v>0</v>
      </c>
    </row>
    <row r="4" spans="1:101" x14ac:dyDescent="0.3">
      <c r="A4" t="s">
        <v>1661</v>
      </c>
      <c r="B4" t="s">
        <v>1661</v>
      </c>
      <c r="C4">
        <f>SUMIF('2012 President'!$V$2:$V$1000,$B4,'2012 President'!G$2:G$1000)</f>
        <v>3194</v>
      </c>
      <c r="D4">
        <f>SUMIF('2012 President'!$V$2:$V$1000,$B4,'2012 President'!H$2:H$1000)</f>
        <v>104</v>
      </c>
      <c r="E4">
        <f>SUMIF('2012 President'!$V$2:$V$1000,$B4,'2012 President'!I$2:I$1000)</f>
        <v>1715</v>
      </c>
      <c r="F4">
        <f>SUMIF('2012 President'!$V$2:$V$1000,$B4,'2012 President'!J$2:J$1000)</f>
        <v>1299</v>
      </c>
      <c r="G4">
        <f>SUMIF('2012 President'!$V$2:$V$1000,$B4,'2012 President'!K$2:K$1000)</f>
        <v>39</v>
      </c>
      <c r="H4">
        <f>SUMIF('2012 President'!$V$2:$V$1000,$B4,'2012 President'!L$2:L$1000)</f>
        <v>37</v>
      </c>
      <c r="K4">
        <f>SUMIF('2012 President'!$V$2:$V$1000,$B4,'2012 President'!G$2:G$1000)</f>
        <v>3194</v>
      </c>
      <c r="L4">
        <f t="shared" si="0"/>
        <v>0.40670006261740765</v>
      </c>
      <c r="M4">
        <f t="shared" si="1"/>
        <v>0.53694427050720095</v>
      </c>
      <c r="N4">
        <f t="shared" si="2"/>
        <v>1.2210394489668128E-2</v>
      </c>
      <c r="O4">
        <f t="shared" si="3"/>
        <v>3.2561051972448338E-2</v>
      </c>
      <c r="P4">
        <f t="shared" si="4"/>
        <v>1.1584220413274891E-2</v>
      </c>
      <c r="Q4">
        <f t="shared" si="5"/>
        <v>2.5369442705072007</v>
      </c>
      <c r="AR4" t="s">
        <v>1748</v>
      </c>
      <c r="AY4">
        <v>2</v>
      </c>
      <c r="AZ4">
        <f t="shared" si="6"/>
        <v>1</v>
      </c>
      <c r="BE4" t="s">
        <v>1693</v>
      </c>
      <c r="BF4">
        <v>2</v>
      </c>
      <c r="BG4">
        <f>SUMIFS('2012 President'!C$2:C$1000,'2012 President'!$X$2:$X$1000,$BF4,'2012 President'!$V$2:$V$1000,$BE4)</f>
        <v>13975</v>
      </c>
      <c r="BH4">
        <f>SUMIFS('2012 President'!G$2:G$1000,'2012 President'!$X$2:$X$1000,$BF4,'2012 President'!$V$2:$V$1000,$BE4)</f>
        <v>5964</v>
      </c>
      <c r="BI4">
        <f>SUMIFS('2012 President'!H$2:H$1000,'2012 President'!$X$2:$X$1000,$BF4,'2012 President'!$V$2:$V$1000,$BE4)</f>
        <v>173</v>
      </c>
      <c r="BJ4">
        <f>SUMIFS('2012 President'!I$2:I$1000,'2012 President'!$X$2:$X$1000,$BF4,'2012 President'!$V$2:$V$1000,$BE4)</f>
        <v>1848</v>
      </c>
      <c r="BK4">
        <f>SUMIFS('2012 President'!J$2:J$1000,'2012 President'!$X$2:$X$1000,$BF4,'2012 President'!$V$2:$V$1000,$BE4)</f>
        <v>3801</v>
      </c>
      <c r="BL4">
        <f>SUMIFS('2012 President'!K$2:K$1000,'2012 President'!$X$2:$X$1000,$BF4,'2012 President'!$V$2:$V$1000,$BE4)</f>
        <v>62</v>
      </c>
      <c r="BM4">
        <f>SUMIFS('2012 President'!L$2:L$1000,'2012 President'!$X$2:$X$1000,$BF4,'2012 President'!$V$2:$V$1000,$BE4)</f>
        <v>80</v>
      </c>
      <c r="BP4">
        <f t="shared" ref="BP4:BP37" si="8">SUM(BI4:BO4)</f>
        <v>5964</v>
      </c>
      <c r="BQ4">
        <f>BP4/SUMIF('By HD for Calcs'!$A$3:$A$100,$BF4,'By HD for Calcs'!$B$3:BJ$100)</f>
        <v>1</v>
      </c>
      <c r="BR4">
        <f>$BQ4*SUMIFS('2012 President'!G$2:G$1000,'2012 President'!$X$2:$X$1000,$BF4,'2012 President'!$Y$2:$Y$1000,BR$1)</f>
        <v>1306</v>
      </c>
      <c r="BS4">
        <f>$BQ4*SUMIFS('2012 President'!H$2:H$1000,'2012 President'!$X$2:$X$1000,$BF4,'2012 President'!$Y$2:$Y$1000,BS$1)</f>
        <v>37</v>
      </c>
      <c r="BT4">
        <f>$BQ4*SUMIFS('2012 President'!I$2:I$1000,'2012 President'!$X$2:$X$1000,$BF4,'2012 President'!$Y$2:$Y$1000,BT$1)</f>
        <v>447</v>
      </c>
      <c r="BU4">
        <f>$BQ4*SUMIFS('2012 President'!J$2:J$1000,'2012 President'!$X$2:$X$1000,$BF4,'2012 President'!$Y$2:$Y$1000,BU$1)</f>
        <v>795</v>
      </c>
      <c r="BV4">
        <f>$BQ4*SUMIFS('2012 President'!K$2:K$1000,'2012 President'!$X$2:$X$1000,$BF4,'2012 President'!$Y$2:$Y$1000,BV$1)</f>
        <v>13</v>
      </c>
      <c r="BW4">
        <f>$BQ4*SUMIFS('2012 President'!L$2:L$1000,'2012 President'!$X$2:$X$1000,$BF4,'2012 President'!$Y$2:$Y$1000,BW$1)</f>
        <v>14</v>
      </c>
      <c r="BZ4">
        <f>$BQ4*SUMIFS('2012 President'!G$2:G$1000,'2012 President'!$X$2:$X$1000,$BF4,'2012 President'!$Y$2:$Y$1000,BZ$1)</f>
        <v>418</v>
      </c>
      <c r="CA4">
        <f>$BQ4*SUMIFS('2012 President'!H$2:H$1000,'2012 President'!$X$2:$X$1000,$BF4,'2012 President'!$Y$2:$Y$1000,CA$1)</f>
        <v>12</v>
      </c>
      <c r="CB4">
        <f>$BQ4*SUMIFS('2012 President'!I$2:I$1000,'2012 President'!$X$2:$X$1000,$BF4,'2012 President'!$Y$2:$Y$1000,CB$1)</f>
        <v>144</v>
      </c>
      <c r="CC4">
        <f>$BQ4*SUMIFS('2012 President'!J$2:J$1000,'2012 President'!$X$2:$X$1000,$BF4,'2012 President'!$Y$2:$Y$1000,CC$1)</f>
        <v>246</v>
      </c>
      <c r="CD4">
        <f>$BQ4*SUMIFS('2012 President'!K$2:K$1000,'2012 President'!$X$2:$X$1000,$BF4,'2012 President'!$Y$2:$Y$1000,CD$1)</f>
        <v>5</v>
      </c>
      <c r="CE4">
        <f>$BQ4*SUMIFS('2012 President'!L$2:L$1000,'2012 President'!$X$2:$X$1000,$BF4,'2012 President'!$Y$2:$Y$1000,CE$1)</f>
        <v>11</v>
      </c>
      <c r="CH4">
        <f>$BQ4*SUMIFS('2012 President'!G$2:G$1000,'2012 President'!$X$2:$X$1000,$BF4,'2012 President'!$Y$2:$Y$1000,CH$1)</f>
        <v>1370</v>
      </c>
      <c r="CI4">
        <f>$BQ4*SUMIFS('2012 President'!H$2:H$1000,'2012 President'!$X$2:$X$1000,$BF4,'2012 President'!$Y$2:$Y$1000,CI$1)</f>
        <v>22</v>
      </c>
      <c r="CJ4">
        <f>$BQ4*SUMIFS('2012 President'!I$2:I$1000,'2012 President'!$X$2:$X$1000,$BF4,'2012 President'!$Y$2:$Y$1000,CJ$1)</f>
        <v>657</v>
      </c>
      <c r="CK4">
        <f>$BQ4*SUMIFS('2012 President'!J$2:J$1000,'2012 President'!$X$2:$X$1000,$BF4,'2012 President'!$Y$2:$Y$1000,CK$1)</f>
        <v>667</v>
      </c>
      <c r="CL4">
        <f>$BQ4*SUMIFS('2012 President'!K$2:K$1000,'2012 President'!$X$2:$X$1000,$BF4,'2012 President'!$Y$2:$Y$1000,CL$1)</f>
        <v>9</v>
      </c>
      <c r="CM4">
        <f>$BQ4*SUMIFS('2012 President'!L$2:L$1000,'2012 President'!$X$2:$X$1000,$BF4,'2012 President'!$Y$2:$Y$1000,CM$1)</f>
        <v>15</v>
      </c>
      <c r="CP4">
        <f t="shared" si="7"/>
        <v>9058</v>
      </c>
      <c r="CQ4">
        <f t="shared" si="7"/>
        <v>244</v>
      </c>
      <c r="CR4">
        <f t="shared" si="7"/>
        <v>3096</v>
      </c>
      <c r="CS4">
        <f t="shared" si="7"/>
        <v>5509</v>
      </c>
      <c r="CT4">
        <f t="shared" si="7"/>
        <v>89</v>
      </c>
      <c r="CU4">
        <f t="shared" si="7"/>
        <v>120</v>
      </c>
      <c r="CV4">
        <f t="shared" si="7"/>
        <v>0</v>
      </c>
      <c r="CW4">
        <f t="shared" si="7"/>
        <v>0</v>
      </c>
    </row>
    <row r="5" spans="1:101" x14ac:dyDescent="0.3">
      <c r="A5" t="s">
        <v>1672</v>
      </c>
      <c r="B5" t="s">
        <v>1672</v>
      </c>
      <c r="C5">
        <f>SUMIF('2012 President'!$V$2:$V$1000,$B5,'2012 President'!G$2:G$1000)</f>
        <v>1140</v>
      </c>
      <c r="D5">
        <f>SUMIF('2012 President'!$V$2:$V$1000,$B5,'2012 President'!H$2:H$1000)</f>
        <v>42</v>
      </c>
      <c r="E5">
        <f>SUMIF('2012 President'!$V$2:$V$1000,$B5,'2012 President'!I$2:I$1000)</f>
        <v>508</v>
      </c>
      <c r="F5">
        <f>SUMIF('2012 President'!$V$2:$V$1000,$B5,'2012 President'!J$2:J$1000)</f>
        <v>573</v>
      </c>
      <c r="G5">
        <f>SUMIF('2012 President'!$V$2:$V$1000,$B5,'2012 President'!K$2:K$1000)</f>
        <v>8</v>
      </c>
      <c r="H5">
        <f>SUMIF('2012 President'!$V$2:$V$1000,$B5,'2012 President'!L$2:L$1000)</f>
        <v>9</v>
      </c>
      <c r="K5">
        <f>SUMIF('2012 President'!$V$2:$V$1000,$B5,'2012 President'!G$2:G$1000)</f>
        <v>1140</v>
      </c>
      <c r="L5">
        <f t="shared" si="0"/>
        <v>0.50263157894736843</v>
      </c>
      <c r="M5">
        <f t="shared" si="1"/>
        <v>0.4456140350877193</v>
      </c>
      <c r="N5">
        <f t="shared" si="2"/>
        <v>7.0175438596491229E-3</v>
      </c>
      <c r="O5">
        <f t="shared" si="3"/>
        <v>3.6842105263157891E-2</v>
      </c>
      <c r="P5">
        <f t="shared" si="4"/>
        <v>7.8947368421052634E-3</v>
      </c>
      <c r="Q5">
        <f t="shared" si="5"/>
        <v>0.50263157894736843</v>
      </c>
      <c r="AP5" t="s">
        <v>1693</v>
      </c>
      <c r="AR5">
        <v>2</v>
      </c>
      <c r="AY5">
        <v>3</v>
      </c>
      <c r="AZ5">
        <f t="shared" si="6"/>
        <v>1</v>
      </c>
      <c r="BE5" t="s">
        <v>1693</v>
      </c>
      <c r="BF5">
        <v>3</v>
      </c>
      <c r="BG5">
        <f>SUMIFS('2012 President'!C$2:C$1000,'2012 President'!$X$2:$X$1000,$BF5,'2012 President'!$V$2:$V$1000,$BE5)</f>
        <v>12427</v>
      </c>
      <c r="BH5">
        <f>SUMIFS('2012 President'!G$2:G$1000,'2012 President'!$X$2:$X$1000,$BF5,'2012 President'!$V$2:$V$1000,$BE5)</f>
        <v>3587</v>
      </c>
      <c r="BI5">
        <f>SUMIFS('2012 President'!H$2:H$1000,'2012 President'!$X$2:$X$1000,$BF5,'2012 President'!$V$2:$V$1000,$BE5)</f>
        <v>102</v>
      </c>
      <c r="BJ5">
        <f>SUMIFS('2012 President'!I$2:I$1000,'2012 President'!$X$2:$X$1000,$BF5,'2012 President'!$V$2:$V$1000,$BE5)</f>
        <v>1109</v>
      </c>
      <c r="BK5">
        <f>SUMIFS('2012 President'!J$2:J$1000,'2012 President'!$X$2:$X$1000,$BF5,'2012 President'!$V$2:$V$1000,$BE5)</f>
        <v>2296</v>
      </c>
      <c r="BL5">
        <f>SUMIFS('2012 President'!K$2:K$1000,'2012 President'!$X$2:$X$1000,$BF5,'2012 President'!$V$2:$V$1000,$BE5)</f>
        <v>31</v>
      </c>
      <c r="BM5">
        <f>SUMIFS('2012 President'!L$2:L$1000,'2012 President'!$X$2:$X$1000,$BF5,'2012 President'!$V$2:$V$1000,$BE5)</f>
        <v>49</v>
      </c>
      <c r="BP5">
        <f t="shared" si="8"/>
        <v>3587</v>
      </c>
      <c r="BQ5">
        <f>BP5/SUMIF('By HD for Calcs'!$A$3:$A$100,$BF5,'By HD for Calcs'!$B$3:BJ$100)</f>
        <v>1</v>
      </c>
      <c r="BR5">
        <f>$BQ5*SUMIFS('2012 President'!G$2:G$1000,'2012 President'!$X$2:$X$1000,$BF5,'2012 President'!$Y$2:$Y$1000,BR$1)</f>
        <v>1236</v>
      </c>
      <c r="BS5">
        <f>$BQ5*SUMIFS('2012 President'!H$2:H$1000,'2012 President'!$X$2:$X$1000,$BF5,'2012 President'!$Y$2:$Y$1000,BS$1)</f>
        <v>22</v>
      </c>
      <c r="BT5">
        <f>$BQ5*SUMIFS('2012 President'!I$2:I$1000,'2012 President'!$X$2:$X$1000,$BF5,'2012 President'!$Y$2:$Y$1000,BT$1)</f>
        <v>416</v>
      </c>
      <c r="BU5">
        <f>$BQ5*SUMIFS('2012 President'!J$2:J$1000,'2012 President'!$X$2:$X$1000,$BF5,'2012 President'!$Y$2:$Y$1000,BU$1)</f>
        <v>782</v>
      </c>
      <c r="BV5">
        <f>$BQ5*SUMIFS('2012 President'!K$2:K$1000,'2012 President'!$X$2:$X$1000,$BF5,'2012 President'!$Y$2:$Y$1000,BV$1)</f>
        <v>3</v>
      </c>
      <c r="BW5">
        <f>$BQ5*SUMIFS('2012 President'!L$2:L$1000,'2012 President'!$X$2:$X$1000,$BF5,'2012 President'!$Y$2:$Y$1000,BW$1)</f>
        <v>13</v>
      </c>
      <c r="BZ5">
        <f>$BQ5*SUMIFS('2012 President'!G$2:G$1000,'2012 President'!$X$2:$X$1000,$BF5,'2012 President'!$Y$2:$Y$1000,BZ$1)</f>
        <v>735</v>
      </c>
      <c r="CA5">
        <f>$BQ5*SUMIFS('2012 President'!H$2:H$1000,'2012 President'!$X$2:$X$1000,$BF5,'2012 President'!$Y$2:$Y$1000,CA$1)</f>
        <v>25</v>
      </c>
      <c r="CB5">
        <f>$BQ5*SUMIFS('2012 President'!I$2:I$1000,'2012 President'!$X$2:$X$1000,$BF5,'2012 President'!$Y$2:$Y$1000,CB$1)</f>
        <v>272</v>
      </c>
      <c r="CC5">
        <f>$BQ5*SUMIFS('2012 President'!J$2:J$1000,'2012 President'!$X$2:$X$1000,$BF5,'2012 President'!$Y$2:$Y$1000,CC$1)</f>
        <v>424</v>
      </c>
      <c r="CD5">
        <f>$BQ5*SUMIFS('2012 President'!K$2:K$1000,'2012 President'!$X$2:$X$1000,$BF5,'2012 President'!$Y$2:$Y$1000,CD$1)</f>
        <v>3</v>
      </c>
      <c r="CE5">
        <f>$BQ5*SUMIFS('2012 President'!L$2:L$1000,'2012 President'!$X$2:$X$1000,$BF5,'2012 President'!$Y$2:$Y$1000,CE$1)</f>
        <v>11</v>
      </c>
      <c r="CH5">
        <f>$BQ5*SUMIFS('2012 President'!G$2:G$1000,'2012 President'!$X$2:$X$1000,$BF5,'2012 President'!$Y$2:$Y$1000,CH$1)</f>
        <v>511</v>
      </c>
      <c r="CI5">
        <f>$BQ5*SUMIFS('2012 President'!H$2:H$1000,'2012 President'!$X$2:$X$1000,$BF5,'2012 President'!$Y$2:$Y$1000,CI$1)</f>
        <v>6</v>
      </c>
      <c r="CJ5">
        <f>$BQ5*SUMIFS('2012 President'!I$2:I$1000,'2012 President'!$X$2:$X$1000,$BF5,'2012 President'!$Y$2:$Y$1000,CJ$1)</f>
        <v>237</v>
      </c>
      <c r="CK5">
        <f>$BQ5*SUMIFS('2012 President'!J$2:J$1000,'2012 President'!$X$2:$X$1000,$BF5,'2012 President'!$Y$2:$Y$1000,CK$1)</f>
        <v>267</v>
      </c>
      <c r="CL5">
        <f>$BQ5*SUMIFS('2012 President'!K$2:K$1000,'2012 President'!$X$2:$X$1000,$BF5,'2012 President'!$Y$2:$Y$1000,CL$1)</f>
        <v>0</v>
      </c>
      <c r="CM5">
        <f>$BQ5*SUMIFS('2012 President'!L$2:L$1000,'2012 President'!$X$2:$X$1000,$BF5,'2012 President'!$Y$2:$Y$1000,CM$1)</f>
        <v>1</v>
      </c>
      <c r="CP5">
        <f t="shared" si="7"/>
        <v>6069</v>
      </c>
      <c r="CQ5">
        <f t="shared" si="7"/>
        <v>155</v>
      </c>
      <c r="CR5">
        <f t="shared" si="7"/>
        <v>2034</v>
      </c>
      <c r="CS5">
        <f t="shared" si="7"/>
        <v>3769</v>
      </c>
      <c r="CT5">
        <f t="shared" si="7"/>
        <v>37</v>
      </c>
      <c r="CU5">
        <f t="shared" si="7"/>
        <v>74</v>
      </c>
      <c r="CV5">
        <f t="shared" si="7"/>
        <v>0</v>
      </c>
      <c r="CW5">
        <f t="shared" si="7"/>
        <v>0</v>
      </c>
    </row>
    <row r="6" spans="1:101" x14ac:dyDescent="0.3">
      <c r="A6" t="s">
        <v>1678</v>
      </c>
      <c r="B6" t="s">
        <v>1678</v>
      </c>
      <c r="C6">
        <f>SUMIF('2012 President'!$V$2:$V$1000,$B6,'2012 President'!G$2:G$1000)</f>
        <v>793</v>
      </c>
      <c r="D6">
        <f>SUMIF('2012 President'!$V$2:$V$1000,$B6,'2012 President'!H$2:H$1000)</f>
        <v>19</v>
      </c>
      <c r="E6">
        <f>SUMIF('2012 President'!$V$2:$V$1000,$B6,'2012 President'!I$2:I$1000)</f>
        <v>252</v>
      </c>
      <c r="F6">
        <f>SUMIF('2012 President'!$V$2:$V$1000,$B6,'2012 President'!J$2:J$1000)</f>
        <v>513</v>
      </c>
      <c r="G6">
        <f>SUMIF('2012 President'!$V$2:$V$1000,$B6,'2012 President'!K$2:K$1000)</f>
        <v>4</v>
      </c>
      <c r="H6">
        <f>SUMIF('2012 President'!$V$2:$V$1000,$B6,'2012 President'!L$2:L$1000)</f>
        <v>5</v>
      </c>
      <c r="K6">
        <f>SUMIF('2012 President'!$V$2:$V$1000,$B6,'2012 President'!G$2:G$1000)</f>
        <v>793</v>
      </c>
      <c r="L6">
        <f t="shared" si="0"/>
        <v>0.64691046658259777</v>
      </c>
      <c r="M6">
        <f t="shared" si="1"/>
        <v>0.31778058007566207</v>
      </c>
      <c r="N6">
        <f t="shared" si="2"/>
        <v>5.0441361916771753E-3</v>
      </c>
      <c r="O6">
        <f t="shared" si="3"/>
        <v>2.3959646910466582E-2</v>
      </c>
      <c r="P6">
        <f t="shared" si="4"/>
        <v>6.3051702395964691E-3</v>
      </c>
      <c r="Q6">
        <f t="shared" si="5"/>
        <v>0.64691046658259777</v>
      </c>
      <c r="AR6">
        <v>2</v>
      </c>
      <c r="AY6">
        <v>4</v>
      </c>
      <c r="AZ6">
        <f t="shared" si="6"/>
        <v>1</v>
      </c>
      <c r="BE6" t="s">
        <v>1693</v>
      </c>
      <c r="BF6">
        <v>4</v>
      </c>
      <c r="BG6">
        <f>SUMIFS('2012 President'!C$2:C$1000,'2012 President'!$X$2:$X$1000,$BF6,'2012 President'!$V$2:$V$1000,$BE6)</f>
        <v>13072</v>
      </c>
      <c r="BH6">
        <f>SUMIFS('2012 President'!G$2:G$1000,'2012 President'!$X$2:$X$1000,$BF6,'2012 President'!$V$2:$V$1000,$BE6)</f>
        <v>4454</v>
      </c>
      <c r="BI6">
        <f>SUMIFS('2012 President'!H$2:H$1000,'2012 President'!$X$2:$X$1000,$BF6,'2012 President'!$V$2:$V$1000,$BE6)</f>
        <v>143</v>
      </c>
      <c r="BJ6">
        <f>SUMIFS('2012 President'!I$2:I$1000,'2012 President'!$X$2:$X$1000,$BF6,'2012 President'!$V$2:$V$1000,$BE6)</f>
        <v>1809</v>
      </c>
      <c r="BK6">
        <f>SUMIFS('2012 President'!J$2:J$1000,'2012 President'!$X$2:$X$1000,$BF6,'2012 President'!$V$2:$V$1000,$BE6)</f>
        <v>2409</v>
      </c>
      <c r="BL6">
        <f>SUMIFS('2012 President'!K$2:K$1000,'2012 President'!$X$2:$X$1000,$BF6,'2012 President'!$V$2:$V$1000,$BE6)</f>
        <v>41</v>
      </c>
      <c r="BM6">
        <f>SUMIFS('2012 President'!L$2:L$1000,'2012 President'!$X$2:$X$1000,$BF6,'2012 President'!$V$2:$V$1000,$BE6)</f>
        <v>52</v>
      </c>
      <c r="BP6">
        <f t="shared" si="8"/>
        <v>4454</v>
      </c>
      <c r="BQ6">
        <f>BP6/SUMIF('By HD for Calcs'!$A$3:$A$100,$BF6,'By HD for Calcs'!$B$3:BJ$100)</f>
        <v>1</v>
      </c>
      <c r="BR6">
        <f>$BQ6*SUMIFS('2012 President'!G$2:G$1000,'2012 President'!$X$2:$X$1000,$BF6,'2012 President'!$Y$2:$Y$1000,BR$1)</f>
        <v>1022</v>
      </c>
      <c r="BS6">
        <f>$BQ6*SUMIFS('2012 President'!H$2:H$1000,'2012 President'!$X$2:$X$1000,$BF6,'2012 President'!$Y$2:$Y$1000,BS$1)</f>
        <v>26</v>
      </c>
      <c r="BT6">
        <f>$BQ6*SUMIFS('2012 President'!I$2:I$1000,'2012 President'!$X$2:$X$1000,$BF6,'2012 President'!$Y$2:$Y$1000,BT$1)</f>
        <v>392</v>
      </c>
      <c r="BU6">
        <f>$BQ6*SUMIFS('2012 President'!J$2:J$1000,'2012 President'!$X$2:$X$1000,$BF6,'2012 President'!$Y$2:$Y$1000,BU$1)</f>
        <v>590</v>
      </c>
      <c r="BV6">
        <f>$BQ6*SUMIFS('2012 President'!K$2:K$1000,'2012 President'!$X$2:$X$1000,$BF6,'2012 President'!$Y$2:$Y$1000,BV$1)</f>
        <v>5</v>
      </c>
      <c r="BW6">
        <f>$BQ6*SUMIFS('2012 President'!L$2:L$1000,'2012 President'!$X$2:$X$1000,$BF6,'2012 President'!$Y$2:$Y$1000,BW$1)</f>
        <v>9</v>
      </c>
      <c r="BZ6">
        <f>$BQ6*SUMIFS('2012 President'!G$2:G$1000,'2012 President'!$X$2:$X$1000,$BF6,'2012 President'!$Y$2:$Y$1000,BZ$1)</f>
        <v>537</v>
      </c>
      <c r="CA6">
        <f>$BQ6*SUMIFS('2012 President'!H$2:H$1000,'2012 President'!$X$2:$X$1000,$BF6,'2012 President'!$Y$2:$Y$1000,CA$1)</f>
        <v>20</v>
      </c>
      <c r="CB6">
        <f>$BQ6*SUMIFS('2012 President'!I$2:I$1000,'2012 President'!$X$2:$X$1000,$BF6,'2012 President'!$Y$2:$Y$1000,CB$1)</f>
        <v>237</v>
      </c>
      <c r="CC6">
        <f>$BQ6*SUMIFS('2012 President'!J$2:J$1000,'2012 President'!$X$2:$X$1000,$BF6,'2012 President'!$Y$2:$Y$1000,CC$1)</f>
        <v>265</v>
      </c>
      <c r="CD6">
        <f>$BQ6*SUMIFS('2012 President'!K$2:K$1000,'2012 President'!$X$2:$X$1000,$BF6,'2012 President'!$Y$2:$Y$1000,CD$1)</f>
        <v>7</v>
      </c>
      <c r="CE6">
        <f>$BQ6*SUMIFS('2012 President'!L$2:L$1000,'2012 President'!$X$2:$X$1000,$BF6,'2012 President'!$Y$2:$Y$1000,CE$1)</f>
        <v>8</v>
      </c>
      <c r="CH6">
        <f>$BQ6*SUMIFS('2012 President'!G$2:G$1000,'2012 President'!$X$2:$X$1000,$BF6,'2012 President'!$Y$2:$Y$1000,CH$1)</f>
        <v>774</v>
      </c>
      <c r="CI6">
        <f>$BQ6*SUMIFS('2012 President'!H$2:H$1000,'2012 President'!$X$2:$X$1000,$BF6,'2012 President'!$Y$2:$Y$1000,CI$1)</f>
        <v>16</v>
      </c>
      <c r="CJ6">
        <f>$BQ6*SUMIFS('2012 President'!I$2:I$1000,'2012 President'!$X$2:$X$1000,$BF6,'2012 President'!$Y$2:$Y$1000,CJ$1)</f>
        <v>426</v>
      </c>
      <c r="CK6">
        <f>$BQ6*SUMIFS('2012 President'!J$2:J$1000,'2012 President'!$X$2:$X$1000,$BF6,'2012 President'!$Y$2:$Y$1000,CK$1)</f>
        <v>322</v>
      </c>
      <c r="CL6">
        <f>$BQ6*SUMIFS('2012 President'!K$2:K$1000,'2012 President'!$X$2:$X$1000,$BF6,'2012 President'!$Y$2:$Y$1000,CL$1)</f>
        <v>7</v>
      </c>
      <c r="CM6">
        <f>$BQ6*SUMIFS('2012 President'!L$2:L$1000,'2012 President'!$X$2:$X$1000,$BF6,'2012 President'!$Y$2:$Y$1000,CM$1)</f>
        <v>3</v>
      </c>
      <c r="CP6">
        <f t="shared" si="7"/>
        <v>6787</v>
      </c>
      <c r="CQ6">
        <f t="shared" si="7"/>
        <v>205</v>
      </c>
      <c r="CR6">
        <f t="shared" si="7"/>
        <v>2864</v>
      </c>
      <c r="CS6">
        <f t="shared" si="7"/>
        <v>3586</v>
      </c>
      <c r="CT6">
        <f t="shared" si="7"/>
        <v>60</v>
      </c>
      <c r="CU6">
        <f t="shared" si="7"/>
        <v>72</v>
      </c>
      <c r="CV6">
        <f t="shared" si="7"/>
        <v>0</v>
      </c>
      <c r="CW6">
        <f t="shared" si="7"/>
        <v>0</v>
      </c>
    </row>
    <row r="7" spans="1:101" x14ac:dyDescent="0.3">
      <c r="A7" t="s">
        <v>1656</v>
      </c>
      <c r="B7" t="s">
        <v>1656</v>
      </c>
      <c r="C7">
        <f>SUMIF('2012 President'!$V$2:$V$1000,$B7,'2012 President'!G$2:G$1000)</f>
        <v>882</v>
      </c>
      <c r="D7">
        <f>SUMIF('2012 President'!$V$2:$V$1000,$B7,'2012 President'!H$2:H$1000)</f>
        <v>26</v>
      </c>
      <c r="E7">
        <f>SUMIF('2012 President'!$V$2:$V$1000,$B7,'2012 President'!I$2:I$1000)</f>
        <v>527</v>
      </c>
      <c r="F7">
        <f>SUMIF('2012 President'!$V$2:$V$1000,$B7,'2012 President'!J$2:J$1000)</f>
        <v>314</v>
      </c>
      <c r="G7">
        <f>SUMIF('2012 President'!$V$2:$V$1000,$B7,'2012 President'!K$2:K$1000)</f>
        <v>10</v>
      </c>
      <c r="H7">
        <f>SUMIF('2012 President'!$V$2:$V$1000,$B7,'2012 President'!L$2:L$1000)</f>
        <v>5</v>
      </c>
      <c r="K7">
        <f>SUMIF('2012 President'!$V$2:$V$1000,$B7,'2012 President'!G$2:G$1000)</f>
        <v>882</v>
      </c>
      <c r="L7">
        <f t="shared" si="0"/>
        <v>0.35600907029478457</v>
      </c>
      <c r="M7">
        <f t="shared" si="1"/>
        <v>0.5975056689342404</v>
      </c>
      <c r="N7">
        <f t="shared" si="2"/>
        <v>1.1337868480725623E-2</v>
      </c>
      <c r="O7">
        <f t="shared" si="3"/>
        <v>2.9478458049886622E-2</v>
      </c>
      <c r="P7">
        <f t="shared" si="4"/>
        <v>5.6689342403628117E-3</v>
      </c>
      <c r="Q7">
        <f t="shared" si="5"/>
        <v>2.5975056689342404</v>
      </c>
      <c r="AP7" t="s">
        <v>1693</v>
      </c>
      <c r="AR7">
        <v>3</v>
      </c>
      <c r="AY7">
        <v>5</v>
      </c>
      <c r="AZ7">
        <f t="shared" si="6"/>
        <v>1</v>
      </c>
      <c r="BE7" t="s">
        <v>1693</v>
      </c>
      <c r="BF7">
        <v>5</v>
      </c>
      <c r="BG7">
        <f>SUMIFS('2012 President'!C$2:C$1000,'2012 President'!$X$2:$X$1000,$BF7,'2012 President'!$V$2:$V$1000,$BE7)</f>
        <v>13349</v>
      </c>
      <c r="BH7">
        <f>SUMIFS('2012 President'!G$2:G$1000,'2012 President'!$X$2:$X$1000,$BF7,'2012 President'!$V$2:$V$1000,$BE7)</f>
        <v>5494</v>
      </c>
      <c r="BI7">
        <f>SUMIFS('2012 President'!H$2:H$1000,'2012 President'!$X$2:$X$1000,$BF7,'2012 President'!$V$2:$V$1000,$BE7)</f>
        <v>167</v>
      </c>
      <c r="BJ7">
        <f>SUMIFS('2012 President'!I$2:I$1000,'2012 President'!$X$2:$X$1000,$BF7,'2012 President'!$V$2:$V$1000,$BE7)</f>
        <v>2384</v>
      </c>
      <c r="BK7">
        <f>SUMIFS('2012 President'!J$2:J$1000,'2012 President'!$X$2:$X$1000,$BF7,'2012 President'!$V$2:$V$1000,$BE7)</f>
        <v>2797</v>
      </c>
      <c r="BL7">
        <f>SUMIFS('2012 President'!K$2:K$1000,'2012 President'!$X$2:$X$1000,$BF7,'2012 President'!$V$2:$V$1000,$BE7)</f>
        <v>77</v>
      </c>
      <c r="BM7">
        <f>SUMIFS('2012 President'!L$2:L$1000,'2012 President'!$X$2:$X$1000,$BF7,'2012 President'!$V$2:$V$1000,$BE7)</f>
        <v>69</v>
      </c>
      <c r="BP7">
        <f t="shared" si="8"/>
        <v>5494</v>
      </c>
      <c r="BQ7">
        <f>BP7/SUMIF('By HD for Calcs'!$A$3:$A$100,$BF7,'By HD for Calcs'!$B$3:BJ$100)</f>
        <v>1</v>
      </c>
      <c r="BR7">
        <f>$BQ7*SUMIFS('2012 President'!G$2:G$1000,'2012 President'!$X$2:$X$1000,$BF7,'2012 President'!$Y$2:$Y$1000,BR$1)</f>
        <v>1369</v>
      </c>
      <c r="BS7">
        <f>$BQ7*SUMIFS('2012 President'!H$2:H$1000,'2012 President'!$X$2:$X$1000,$BF7,'2012 President'!$Y$2:$Y$1000,BS$1)</f>
        <v>55</v>
      </c>
      <c r="BT7">
        <f>$BQ7*SUMIFS('2012 President'!I$2:I$1000,'2012 President'!$X$2:$X$1000,$BF7,'2012 President'!$Y$2:$Y$1000,BT$1)</f>
        <v>614</v>
      </c>
      <c r="BU7">
        <f>$BQ7*SUMIFS('2012 President'!J$2:J$1000,'2012 President'!$X$2:$X$1000,$BF7,'2012 President'!$Y$2:$Y$1000,BU$1)</f>
        <v>656</v>
      </c>
      <c r="BV7">
        <f>$BQ7*SUMIFS('2012 President'!K$2:K$1000,'2012 President'!$X$2:$X$1000,$BF7,'2012 President'!$Y$2:$Y$1000,BV$1)</f>
        <v>27</v>
      </c>
      <c r="BW7">
        <f>$BQ7*SUMIFS('2012 President'!L$2:L$1000,'2012 President'!$X$2:$X$1000,$BF7,'2012 President'!$Y$2:$Y$1000,BW$1)</f>
        <v>17</v>
      </c>
      <c r="BZ7">
        <f>$BQ7*SUMIFS('2012 President'!G$2:G$1000,'2012 President'!$X$2:$X$1000,$BF7,'2012 President'!$Y$2:$Y$1000,BZ$1)</f>
        <v>377</v>
      </c>
      <c r="CA7">
        <f>$BQ7*SUMIFS('2012 President'!H$2:H$1000,'2012 President'!$X$2:$X$1000,$BF7,'2012 President'!$Y$2:$Y$1000,CA$1)</f>
        <v>16</v>
      </c>
      <c r="CB7">
        <f>$BQ7*SUMIFS('2012 President'!I$2:I$1000,'2012 President'!$X$2:$X$1000,$BF7,'2012 President'!$Y$2:$Y$1000,CB$1)</f>
        <v>168</v>
      </c>
      <c r="CC7">
        <f>$BQ7*SUMIFS('2012 President'!J$2:J$1000,'2012 President'!$X$2:$X$1000,$BF7,'2012 President'!$Y$2:$Y$1000,CC$1)</f>
        <v>179</v>
      </c>
      <c r="CD7">
        <f>$BQ7*SUMIFS('2012 President'!K$2:K$1000,'2012 President'!$X$2:$X$1000,$BF7,'2012 President'!$Y$2:$Y$1000,CD$1)</f>
        <v>8</v>
      </c>
      <c r="CE7">
        <f>$BQ7*SUMIFS('2012 President'!L$2:L$1000,'2012 President'!$X$2:$X$1000,$BF7,'2012 President'!$Y$2:$Y$1000,CE$1)</f>
        <v>6</v>
      </c>
      <c r="CH7">
        <f>$BQ7*SUMIFS('2012 President'!G$2:G$1000,'2012 President'!$X$2:$X$1000,$BF7,'2012 President'!$Y$2:$Y$1000,CH$1)</f>
        <v>903</v>
      </c>
      <c r="CI7">
        <f>$BQ7*SUMIFS('2012 President'!H$2:H$1000,'2012 President'!$X$2:$X$1000,$BF7,'2012 President'!$Y$2:$Y$1000,CI$1)</f>
        <v>14</v>
      </c>
      <c r="CJ7">
        <f>$BQ7*SUMIFS('2012 President'!I$2:I$1000,'2012 President'!$X$2:$X$1000,$BF7,'2012 President'!$Y$2:$Y$1000,CJ$1)</f>
        <v>478</v>
      </c>
      <c r="CK7">
        <f>$BQ7*SUMIFS('2012 President'!J$2:J$1000,'2012 President'!$X$2:$X$1000,$BF7,'2012 President'!$Y$2:$Y$1000,CK$1)</f>
        <v>395</v>
      </c>
      <c r="CL7">
        <f>$BQ7*SUMIFS('2012 President'!K$2:K$1000,'2012 President'!$X$2:$X$1000,$BF7,'2012 President'!$Y$2:$Y$1000,CL$1)</f>
        <v>11</v>
      </c>
      <c r="CM7">
        <f>$BQ7*SUMIFS('2012 President'!L$2:L$1000,'2012 President'!$X$2:$X$1000,$BF7,'2012 President'!$Y$2:$Y$1000,CM$1)</f>
        <v>5</v>
      </c>
      <c r="CP7">
        <f t="shared" si="7"/>
        <v>8143</v>
      </c>
      <c r="CQ7">
        <f t="shared" si="7"/>
        <v>252</v>
      </c>
      <c r="CR7">
        <f t="shared" si="7"/>
        <v>3644</v>
      </c>
      <c r="CS7">
        <f t="shared" si="7"/>
        <v>4027</v>
      </c>
      <c r="CT7">
        <f t="shared" si="7"/>
        <v>123</v>
      </c>
      <c r="CU7">
        <f t="shared" si="7"/>
        <v>97</v>
      </c>
      <c r="CV7">
        <f t="shared" si="7"/>
        <v>0</v>
      </c>
      <c r="CW7">
        <f t="shared" si="7"/>
        <v>0</v>
      </c>
    </row>
    <row r="8" spans="1:101" x14ac:dyDescent="0.3">
      <c r="A8" t="s">
        <v>1664</v>
      </c>
      <c r="B8" t="s">
        <v>1699</v>
      </c>
      <c r="C8">
        <f>SUMIF('2012 President'!$V$2:$V$1000,$B8,'2012 President'!G$2:G$1000)</f>
        <v>10676</v>
      </c>
      <c r="D8">
        <f>SUMIF('2012 President'!$V$2:$V$1000,$B8,'2012 President'!H$2:H$1000)</f>
        <v>286</v>
      </c>
      <c r="E8">
        <f>SUMIF('2012 President'!$V$2:$V$1000,$B8,'2012 President'!I$2:I$1000)</f>
        <v>5995</v>
      </c>
      <c r="F8">
        <f>SUMIF('2012 President'!$V$2:$V$1000,$B8,'2012 President'!J$2:J$1000)</f>
        <v>4174</v>
      </c>
      <c r="G8">
        <f>SUMIF('2012 President'!$V$2:$V$1000,$B8,'2012 President'!K$2:K$1000)</f>
        <v>154</v>
      </c>
      <c r="H8">
        <f>SUMIF('2012 President'!$V$2:$V$1000,$B8,'2012 President'!L$2:L$1000)</f>
        <v>67</v>
      </c>
      <c r="K8">
        <f>SUMIF('2012 President'!$V$2:$V$1000,$B8,'2012 President'!G$2:G$1000)</f>
        <v>10676</v>
      </c>
      <c r="L8">
        <f t="shared" si="0"/>
        <v>0.3909704008992132</v>
      </c>
      <c r="M8">
        <f t="shared" si="1"/>
        <v>0.56153990258523789</v>
      </c>
      <c r="N8">
        <f t="shared" si="2"/>
        <v>1.4424878231547396E-2</v>
      </c>
      <c r="O8">
        <f t="shared" si="3"/>
        <v>2.6789059572873735E-2</v>
      </c>
      <c r="P8">
        <f t="shared" si="4"/>
        <v>6.2757587111277628E-3</v>
      </c>
      <c r="Q8">
        <f t="shared" si="5"/>
        <v>2.5615399025852379</v>
      </c>
      <c r="AR8">
        <v>3</v>
      </c>
      <c r="AY8">
        <v>6</v>
      </c>
      <c r="AZ8">
        <f t="shared" si="6"/>
        <v>1</v>
      </c>
      <c r="BE8" t="s">
        <v>1694</v>
      </c>
      <c r="BF8">
        <v>6</v>
      </c>
      <c r="BG8">
        <f>SUMIFS('2012 President'!C$2:C$1000,'2012 President'!$X$2:$X$1000,$BF8,'2012 President'!$V$2:$V$1000,$BE8)</f>
        <v>3519</v>
      </c>
      <c r="BH8">
        <f>SUMIFS('2012 President'!G$2:G$1000,'2012 President'!$X$2:$X$1000,$BF8,'2012 President'!$V$2:$V$1000,$BE8)</f>
        <v>1426</v>
      </c>
      <c r="BI8">
        <f>SUMIFS('2012 President'!H$2:H$1000,'2012 President'!$X$2:$X$1000,$BF8,'2012 President'!$V$2:$V$1000,$BE8)</f>
        <v>34</v>
      </c>
      <c r="BJ8">
        <f>SUMIFS('2012 President'!I$2:I$1000,'2012 President'!$X$2:$X$1000,$BF8,'2012 President'!$V$2:$V$1000,$BE8)</f>
        <v>223</v>
      </c>
      <c r="BK8">
        <f>SUMIFS('2012 President'!J$2:J$1000,'2012 President'!$X$2:$X$1000,$BF8,'2012 President'!$V$2:$V$1000,$BE8)</f>
        <v>1134</v>
      </c>
      <c r="BL8">
        <f>SUMIFS('2012 President'!K$2:K$1000,'2012 President'!$X$2:$X$1000,$BF8,'2012 President'!$V$2:$V$1000,$BE8)</f>
        <v>10</v>
      </c>
      <c r="BM8">
        <f>SUMIFS('2012 President'!L$2:L$1000,'2012 President'!$X$2:$X$1000,$BF8,'2012 President'!$V$2:$V$1000,$BE8)</f>
        <v>25</v>
      </c>
      <c r="BP8">
        <f t="shared" si="8"/>
        <v>1426</v>
      </c>
      <c r="BQ8">
        <f>BP8/SUMIF('By HD for Calcs'!$A$3:$A$100,$BF8,'By HD for Calcs'!$B$3:BJ$100)</f>
        <v>0.27276205049732211</v>
      </c>
      <c r="BR8">
        <f>$BQ8*SUMIFS('2012 President'!G$2:G$1000,'2012 President'!$X$2:$X$1000,$BF8,'2012 President'!$Y$2:$Y$1000,BR$1)</f>
        <v>567.07230298393267</v>
      </c>
      <c r="BS8">
        <f>$BQ8*SUMIFS('2012 President'!H$2:H$1000,'2012 President'!$X$2:$X$1000,$BF8,'2012 President'!$Y$2:$Y$1000,BS$1)</f>
        <v>12.819816373374138</v>
      </c>
      <c r="BT8">
        <f>$BQ8*SUMIFS('2012 President'!I$2:I$1000,'2012 President'!$X$2:$X$1000,$BF8,'2012 President'!$Y$2:$Y$1000,BT$1)</f>
        <v>180.0229533282326</v>
      </c>
      <c r="BU8">
        <f>$BQ8*SUMIFS('2012 President'!J$2:J$1000,'2012 President'!$X$2:$X$1000,$BF8,'2012 President'!$Y$2:$Y$1000,BU$1)</f>
        <v>362.22800306044377</v>
      </c>
      <c r="BV8">
        <f>$BQ8*SUMIFS('2012 President'!K$2:K$1000,'2012 President'!$X$2:$X$1000,$BF8,'2012 President'!$Y$2:$Y$1000,BV$1)</f>
        <v>6.000765110941086</v>
      </c>
      <c r="BW8">
        <f>$BQ8*SUMIFS('2012 President'!L$2:L$1000,'2012 President'!$X$2:$X$1000,$BF8,'2012 President'!$Y$2:$Y$1000,BW$1)</f>
        <v>6.000765110941086</v>
      </c>
      <c r="BZ8">
        <f>$BQ8*SUMIFS('2012 President'!G$2:G$1000,'2012 President'!$X$2:$X$1000,$BF8,'2012 President'!$Y$2:$Y$1000,BZ$1)</f>
        <v>127.37987758224942</v>
      </c>
      <c r="CA8">
        <f>$BQ8*SUMIFS('2012 President'!H$2:H$1000,'2012 President'!$X$2:$X$1000,$BF8,'2012 President'!$Y$2:$Y$1000,CA$1)</f>
        <v>6.000765110941086</v>
      </c>
      <c r="CB8">
        <f>$BQ8*SUMIFS('2012 President'!I$2:I$1000,'2012 President'!$X$2:$X$1000,$BF8,'2012 President'!$Y$2:$Y$1000,CB$1)</f>
        <v>33.549732211170621</v>
      </c>
      <c r="CC8">
        <f>$BQ8*SUMIFS('2012 President'!J$2:J$1000,'2012 President'!$X$2:$X$1000,$BF8,'2012 President'!$Y$2:$Y$1000,CC$1)</f>
        <v>85.374521805661814</v>
      </c>
      <c r="CD8">
        <f>$BQ8*SUMIFS('2012 President'!K$2:K$1000,'2012 President'!$X$2:$X$1000,$BF8,'2012 President'!$Y$2:$Y$1000,CD$1)</f>
        <v>0.54552410099464421</v>
      </c>
      <c r="CE8">
        <f>$BQ8*SUMIFS('2012 President'!L$2:L$1000,'2012 President'!$X$2:$X$1000,$BF8,'2012 President'!$Y$2:$Y$1000,CE$1)</f>
        <v>1.9093343534812548</v>
      </c>
      <c r="CH8">
        <f>$BQ8*SUMIFS('2012 President'!G$2:G$1000,'2012 President'!$X$2:$X$1000,$BF8,'2012 President'!$Y$2:$Y$1000,CH$1)</f>
        <v>5.1824789594491198</v>
      </c>
      <c r="CI8">
        <f>$BQ8*SUMIFS('2012 President'!H$2:H$1000,'2012 President'!$X$2:$X$1000,$BF8,'2012 President'!$Y$2:$Y$1000,CI$1)</f>
        <v>0</v>
      </c>
      <c r="CJ8">
        <f>$BQ8*SUMIFS('2012 President'!I$2:I$1000,'2012 President'!$X$2:$X$1000,$BF8,'2012 President'!$Y$2:$Y$1000,CJ$1)</f>
        <v>0.81828615149196637</v>
      </c>
      <c r="CK8">
        <f>$BQ8*SUMIFS('2012 President'!J$2:J$1000,'2012 President'!$X$2:$X$1000,$BF8,'2012 President'!$Y$2:$Y$1000,CK$1)</f>
        <v>4.3641928079571537</v>
      </c>
      <c r="CL8">
        <f>$BQ8*SUMIFS('2012 President'!K$2:K$1000,'2012 President'!$X$2:$X$1000,$BF8,'2012 President'!$Y$2:$Y$1000,CL$1)</f>
        <v>0</v>
      </c>
      <c r="CM8">
        <f>$BQ8*SUMIFS('2012 President'!L$2:L$1000,'2012 President'!$X$2:$X$1000,$BF8,'2012 President'!$Y$2:$Y$1000,CM$1)</f>
        <v>0</v>
      </c>
      <c r="CP8">
        <f t="shared" si="7"/>
        <v>2125.6346595256314</v>
      </c>
      <c r="CQ8">
        <f t="shared" si="7"/>
        <v>52.820581484315227</v>
      </c>
      <c r="CR8">
        <f t="shared" si="7"/>
        <v>437.39097169089519</v>
      </c>
      <c r="CS8">
        <f t="shared" si="7"/>
        <v>1585.9667176740627</v>
      </c>
      <c r="CT8">
        <f t="shared" si="7"/>
        <v>16.546289211935729</v>
      </c>
      <c r="CU8">
        <f t="shared" si="7"/>
        <v>32.910099464422338</v>
      </c>
      <c r="CV8">
        <f t="shared" si="7"/>
        <v>0</v>
      </c>
      <c r="CW8">
        <f t="shared" si="7"/>
        <v>0</v>
      </c>
    </row>
    <row r="9" spans="1:101" x14ac:dyDescent="0.3">
      <c r="A9" t="s">
        <v>1676</v>
      </c>
      <c r="B9" t="s">
        <v>1696</v>
      </c>
      <c r="C9">
        <f>SUMIF('2012 President'!$V$2:$V$1000,$B9,'2012 President'!G$2:G$1000)</f>
        <v>3024</v>
      </c>
      <c r="D9">
        <f>SUMIF('2012 President'!$V$2:$V$1000,$B9,'2012 President'!H$2:H$1000)</f>
        <v>94</v>
      </c>
      <c r="E9">
        <f>SUMIF('2012 President'!$V$2:$V$1000,$B9,'2012 President'!I$2:I$1000)</f>
        <v>1092</v>
      </c>
      <c r="F9">
        <f>SUMIF('2012 President'!$V$2:$V$1000,$B9,'2012 President'!J$2:J$1000)</f>
        <v>1761</v>
      </c>
      <c r="G9">
        <f>SUMIF('2012 President'!$V$2:$V$1000,$B9,'2012 President'!K$2:K$1000)</f>
        <v>32</v>
      </c>
      <c r="H9">
        <f>SUMIF('2012 President'!$V$2:$V$1000,$B9,'2012 President'!L$2:L$1000)</f>
        <v>45</v>
      </c>
      <c r="K9">
        <f>SUMIF('2012 President'!$V$2:$V$1000,$B9,'2012 President'!G$2:G$1000)</f>
        <v>3024</v>
      </c>
      <c r="L9">
        <f t="shared" si="0"/>
        <v>0.58234126984126988</v>
      </c>
      <c r="M9">
        <f t="shared" si="1"/>
        <v>0.3611111111111111</v>
      </c>
      <c r="N9">
        <f t="shared" si="2"/>
        <v>1.0582010582010581E-2</v>
      </c>
      <c r="O9">
        <f t="shared" si="3"/>
        <v>3.1084656084656083E-2</v>
      </c>
      <c r="P9">
        <f t="shared" si="4"/>
        <v>1.488095238095238E-2</v>
      </c>
      <c r="Q9">
        <f t="shared" si="5"/>
        <v>0.58234126984126988</v>
      </c>
      <c r="AP9" t="s">
        <v>1693</v>
      </c>
      <c r="AR9">
        <v>4</v>
      </c>
      <c r="AY9">
        <v>7</v>
      </c>
      <c r="AZ9">
        <f t="shared" si="6"/>
        <v>1</v>
      </c>
      <c r="BE9" t="s">
        <v>1695</v>
      </c>
      <c r="BF9">
        <v>6</v>
      </c>
      <c r="BG9">
        <f>SUMIFS('2012 President'!C$2:C$1000,'2012 President'!$X$2:$X$1000,$BF9,'2012 President'!$V$2:$V$1000,$BE9)</f>
        <v>4954</v>
      </c>
      <c r="BH9">
        <f>SUMIFS('2012 President'!G$2:G$1000,'2012 President'!$X$2:$X$1000,$BF9,'2012 President'!$V$2:$V$1000,$BE9)</f>
        <v>2263</v>
      </c>
      <c r="BI9">
        <f>SUMIFS('2012 President'!H$2:H$1000,'2012 President'!$X$2:$X$1000,$BF9,'2012 President'!$V$2:$V$1000,$BE9)</f>
        <v>67</v>
      </c>
      <c r="BJ9">
        <f>SUMIFS('2012 President'!I$2:I$1000,'2012 President'!$X$2:$X$1000,$BF9,'2012 President'!$V$2:$V$1000,$BE9)</f>
        <v>624</v>
      </c>
      <c r="BK9">
        <f>SUMIFS('2012 President'!J$2:J$1000,'2012 President'!$X$2:$X$1000,$BF9,'2012 President'!$V$2:$V$1000,$BE9)</f>
        <v>1530</v>
      </c>
      <c r="BL9">
        <f>SUMIFS('2012 President'!K$2:K$1000,'2012 President'!$X$2:$X$1000,$BF9,'2012 President'!$V$2:$V$1000,$BE9)</f>
        <v>17</v>
      </c>
      <c r="BM9">
        <f>SUMIFS('2012 President'!L$2:L$1000,'2012 President'!$X$2:$X$1000,$BF9,'2012 President'!$V$2:$V$1000,$BE9)</f>
        <v>25</v>
      </c>
      <c r="BP9">
        <f t="shared" si="8"/>
        <v>2263</v>
      </c>
      <c r="BQ9">
        <f>BP9/SUMIF('By HD for Calcs'!$A$3:$A$100,$BF9,'By HD for Calcs'!$B$3:BJ$100)</f>
        <v>0.43286151491966335</v>
      </c>
      <c r="BR9">
        <f>$BQ9*SUMIFS('2012 President'!G$2:G$1000,'2012 President'!$X$2:$X$1000,$BF9,'2012 President'!$Y$2:$Y$1000,BR$1)</f>
        <v>899.91908951798007</v>
      </c>
      <c r="BS9">
        <f>$BQ9*SUMIFS('2012 President'!H$2:H$1000,'2012 President'!$X$2:$X$1000,$BF9,'2012 President'!$Y$2:$Y$1000,BS$1)</f>
        <v>20.344491201224177</v>
      </c>
      <c r="BT9">
        <f>$BQ9*SUMIFS('2012 President'!I$2:I$1000,'2012 President'!$X$2:$X$1000,$BF9,'2012 President'!$Y$2:$Y$1000,BT$1)</f>
        <v>285.68859984697781</v>
      </c>
      <c r="BU9">
        <f>$BQ9*SUMIFS('2012 President'!J$2:J$1000,'2012 President'!$X$2:$X$1000,$BF9,'2012 President'!$Y$2:$Y$1000,BU$1)</f>
        <v>574.84009181331294</v>
      </c>
      <c r="BV9">
        <f>$BQ9*SUMIFS('2012 President'!K$2:K$1000,'2012 President'!$X$2:$X$1000,$BF9,'2012 President'!$Y$2:$Y$1000,BV$1)</f>
        <v>9.5229533282325942</v>
      </c>
      <c r="BW9">
        <f>$BQ9*SUMIFS('2012 President'!L$2:L$1000,'2012 President'!$X$2:$X$1000,$BF9,'2012 President'!$Y$2:$Y$1000,BW$1)</f>
        <v>9.5229533282325942</v>
      </c>
      <c r="BZ9">
        <f>$BQ9*SUMIFS('2012 President'!G$2:G$1000,'2012 President'!$X$2:$X$1000,$BF9,'2012 President'!$Y$2:$Y$1000,BZ$1)</f>
        <v>202.14632746748279</v>
      </c>
      <c r="CA9">
        <f>$BQ9*SUMIFS('2012 President'!H$2:H$1000,'2012 President'!$X$2:$X$1000,$BF9,'2012 President'!$Y$2:$Y$1000,CA$1)</f>
        <v>9.5229533282325942</v>
      </c>
      <c r="CB9">
        <f>$BQ9*SUMIFS('2012 President'!I$2:I$1000,'2012 President'!$X$2:$X$1000,$BF9,'2012 President'!$Y$2:$Y$1000,CB$1)</f>
        <v>53.24196633511859</v>
      </c>
      <c r="CC9">
        <f>$BQ9*SUMIFS('2012 President'!J$2:J$1000,'2012 President'!$X$2:$X$1000,$BF9,'2012 President'!$Y$2:$Y$1000,CC$1)</f>
        <v>135.48565416985463</v>
      </c>
      <c r="CD9">
        <f>$BQ9*SUMIFS('2012 President'!K$2:K$1000,'2012 President'!$X$2:$X$1000,$BF9,'2012 President'!$Y$2:$Y$1000,CD$1)</f>
        <v>0.8657230298393267</v>
      </c>
      <c r="CE9">
        <f>$BQ9*SUMIFS('2012 President'!L$2:L$1000,'2012 President'!$X$2:$X$1000,$BF9,'2012 President'!$Y$2:$Y$1000,CE$1)</f>
        <v>3.0300306044376435</v>
      </c>
      <c r="CH9">
        <f>$BQ9*SUMIFS('2012 President'!G$2:G$1000,'2012 President'!$X$2:$X$1000,$BF9,'2012 President'!$Y$2:$Y$1000,CH$1)</f>
        <v>8.2243687834736043</v>
      </c>
      <c r="CI9">
        <f>$BQ9*SUMIFS('2012 President'!H$2:H$1000,'2012 President'!$X$2:$X$1000,$BF9,'2012 President'!$Y$2:$Y$1000,CI$1)</f>
        <v>0</v>
      </c>
      <c r="CJ9">
        <f>$BQ9*SUMIFS('2012 President'!I$2:I$1000,'2012 President'!$X$2:$X$1000,$BF9,'2012 President'!$Y$2:$Y$1000,CJ$1)</f>
        <v>1.2985845447589901</v>
      </c>
      <c r="CK9">
        <f>$BQ9*SUMIFS('2012 President'!J$2:J$1000,'2012 President'!$X$2:$X$1000,$BF9,'2012 President'!$Y$2:$Y$1000,CK$1)</f>
        <v>6.9257842387146136</v>
      </c>
      <c r="CL9">
        <f>$BQ9*SUMIFS('2012 President'!K$2:K$1000,'2012 President'!$X$2:$X$1000,$BF9,'2012 President'!$Y$2:$Y$1000,CL$1)</f>
        <v>0</v>
      </c>
      <c r="CM9">
        <f>$BQ9*SUMIFS('2012 President'!L$2:L$1000,'2012 President'!$X$2:$X$1000,$BF9,'2012 President'!$Y$2:$Y$1000,CM$1)</f>
        <v>0</v>
      </c>
      <c r="CP9">
        <f t="shared" si="7"/>
        <v>3373.2897857689363</v>
      </c>
      <c r="CQ9">
        <f t="shared" si="7"/>
        <v>96.867444529456762</v>
      </c>
      <c r="CR9">
        <f t="shared" si="7"/>
        <v>964.22915072685544</v>
      </c>
      <c r="CS9">
        <f t="shared" si="7"/>
        <v>2247.2515302218821</v>
      </c>
      <c r="CT9">
        <f t="shared" si="7"/>
        <v>27.388676358071923</v>
      </c>
      <c r="CU9">
        <f t="shared" si="7"/>
        <v>37.552983932670237</v>
      </c>
      <c r="CV9">
        <f t="shared" si="7"/>
        <v>0</v>
      </c>
      <c r="CW9">
        <f t="shared" si="7"/>
        <v>0</v>
      </c>
    </row>
    <row r="10" spans="1:101" x14ac:dyDescent="0.3">
      <c r="A10" t="s">
        <v>1668</v>
      </c>
      <c r="B10" t="s">
        <v>1668</v>
      </c>
      <c r="C10">
        <f>SUMIF('2012 President'!$V$2:$V$1000,$B10,'2012 President'!G$2:G$1000)</f>
        <v>948</v>
      </c>
      <c r="D10">
        <f>SUMIF('2012 President'!$V$2:$V$1000,$B10,'2012 President'!H$2:H$1000)</f>
        <v>36</v>
      </c>
      <c r="E10">
        <f>SUMIF('2012 President'!$V$2:$V$1000,$B10,'2012 President'!I$2:I$1000)</f>
        <v>437</v>
      </c>
      <c r="F10">
        <f>SUMIF('2012 President'!$V$2:$V$1000,$B10,'2012 President'!J$2:J$1000)</f>
        <v>445</v>
      </c>
      <c r="G10">
        <f>SUMIF('2012 President'!$V$2:$V$1000,$B10,'2012 President'!K$2:K$1000)</f>
        <v>18</v>
      </c>
      <c r="H10">
        <f>SUMIF('2012 President'!$V$2:$V$1000,$B10,'2012 President'!L$2:L$1000)</f>
        <v>12</v>
      </c>
      <c r="K10">
        <f>SUMIF('2012 President'!$V$2:$V$1000,$B10,'2012 President'!G$2:G$1000)</f>
        <v>948</v>
      </c>
      <c r="L10">
        <f t="shared" si="0"/>
        <v>0.46940928270042193</v>
      </c>
      <c r="M10">
        <f t="shared" si="1"/>
        <v>0.46097046413502107</v>
      </c>
      <c r="N10">
        <f t="shared" si="2"/>
        <v>1.8987341772151899E-2</v>
      </c>
      <c r="O10">
        <f t="shared" si="3"/>
        <v>3.7974683544303799E-2</v>
      </c>
      <c r="P10">
        <f t="shared" si="4"/>
        <v>1.2658227848101266E-2</v>
      </c>
      <c r="Q10">
        <f t="shared" si="5"/>
        <v>0.46940928270042193</v>
      </c>
      <c r="AR10">
        <v>4</v>
      </c>
      <c r="AY10">
        <v>8</v>
      </c>
      <c r="AZ10">
        <f t="shared" si="6"/>
        <v>1</v>
      </c>
      <c r="BE10" t="s">
        <v>1696</v>
      </c>
      <c r="BF10">
        <v>6</v>
      </c>
      <c r="BG10">
        <f>SUMIFS('2012 President'!C$2:C$1000,'2012 President'!$X$2:$X$1000,$BF10,'2012 President'!$V$2:$V$1000,$BE10)</f>
        <v>3970</v>
      </c>
      <c r="BH10">
        <f>SUMIFS('2012 President'!G$2:G$1000,'2012 President'!$X$2:$X$1000,$BF10,'2012 President'!$V$2:$V$1000,$BE10)</f>
        <v>1539</v>
      </c>
      <c r="BI10">
        <f>SUMIFS('2012 President'!H$2:H$1000,'2012 President'!$X$2:$X$1000,$BF10,'2012 President'!$V$2:$V$1000,$BE10)</f>
        <v>54</v>
      </c>
      <c r="BJ10">
        <f>SUMIFS('2012 President'!I$2:I$1000,'2012 President'!$X$2:$X$1000,$BF10,'2012 President'!$V$2:$V$1000,$BE10)</f>
        <v>512</v>
      </c>
      <c r="BK10">
        <f>SUMIFS('2012 President'!J$2:J$1000,'2012 President'!$X$2:$X$1000,$BF10,'2012 President'!$V$2:$V$1000,$BE10)</f>
        <v>933</v>
      </c>
      <c r="BL10">
        <f>SUMIFS('2012 President'!K$2:K$1000,'2012 President'!$X$2:$X$1000,$BF10,'2012 President'!$V$2:$V$1000,$BE10)</f>
        <v>12</v>
      </c>
      <c r="BM10">
        <f>SUMIFS('2012 President'!L$2:L$1000,'2012 President'!$X$2:$X$1000,$BF10,'2012 President'!$V$2:$V$1000,$BE10)</f>
        <v>28</v>
      </c>
      <c r="BP10">
        <f t="shared" si="8"/>
        <v>1539</v>
      </c>
      <c r="BQ10">
        <f>BP10/SUMIF('By HD for Calcs'!$A$3:$A$100,$BF10,'By HD for Calcs'!$B$3:BJ$100)</f>
        <v>0.29437643458301455</v>
      </c>
      <c r="BR10">
        <f>$BQ10*SUMIFS('2012 President'!G$2:G$1000,'2012 President'!$X$2:$X$1000,$BF10,'2012 President'!$Y$2:$Y$1000,BR$1)</f>
        <v>612.00860749808726</v>
      </c>
      <c r="BS10">
        <f>$BQ10*SUMIFS('2012 President'!H$2:H$1000,'2012 President'!$X$2:$X$1000,$BF10,'2012 President'!$Y$2:$Y$1000,BS$1)</f>
        <v>13.835692425401684</v>
      </c>
      <c r="BT10">
        <f>$BQ10*SUMIFS('2012 President'!I$2:I$1000,'2012 President'!$X$2:$X$1000,$BF10,'2012 President'!$Y$2:$Y$1000,BT$1)</f>
        <v>194.28844682478959</v>
      </c>
      <c r="BU10">
        <f>$BQ10*SUMIFS('2012 President'!J$2:J$1000,'2012 President'!$X$2:$X$1000,$BF10,'2012 President'!$Y$2:$Y$1000,BU$1)</f>
        <v>390.93190512624329</v>
      </c>
      <c r="BV10">
        <f>$BQ10*SUMIFS('2012 President'!K$2:K$1000,'2012 President'!$X$2:$X$1000,$BF10,'2012 President'!$Y$2:$Y$1000,BV$1)</f>
        <v>6.4762815608263198</v>
      </c>
      <c r="BW10">
        <f>$BQ10*SUMIFS('2012 President'!L$2:L$1000,'2012 President'!$X$2:$X$1000,$BF10,'2012 President'!$Y$2:$Y$1000,BW$1)</f>
        <v>6.4762815608263198</v>
      </c>
      <c r="BZ10">
        <f>$BQ10*SUMIFS('2012 President'!G$2:G$1000,'2012 President'!$X$2:$X$1000,$BF10,'2012 President'!$Y$2:$Y$1000,BZ$1)</f>
        <v>137.4737949502678</v>
      </c>
      <c r="CA10">
        <f>$BQ10*SUMIFS('2012 President'!H$2:H$1000,'2012 President'!$X$2:$X$1000,$BF10,'2012 President'!$Y$2:$Y$1000,CA$1)</f>
        <v>6.4762815608263198</v>
      </c>
      <c r="CB10">
        <f>$BQ10*SUMIFS('2012 President'!I$2:I$1000,'2012 President'!$X$2:$X$1000,$BF10,'2012 President'!$Y$2:$Y$1000,CB$1)</f>
        <v>36.208301453710789</v>
      </c>
      <c r="CC10">
        <f>$BQ10*SUMIFS('2012 President'!J$2:J$1000,'2012 President'!$X$2:$X$1000,$BF10,'2012 President'!$Y$2:$Y$1000,CC$1)</f>
        <v>92.139824024483559</v>
      </c>
      <c r="CD10">
        <f>$BQ10*SUMIFS('2012 President'!K$2:K$1000,'2012 President'!$X$2:$X$1000,$BF10,'2012 President'!$Y$2:$Y$1000,CD$1)</f>
        <v>0.58875286916602909</v>
      </c>
      <c r="CE10">
        <f>$BQ10*SUMIFS('2012 President'!L$2:L$1000,'2012 President'!$X$2:$X$1000,$BF10,'2012 President'!$Y$2:$Y$1000,CE$1)</f>
        <v>2.0606350420811017</v>
      </c>
      <c r="CH10">
        <f>$BQ10*SUMIFS('2012 President'!G$2:G$1000,'2012 President'!$X$2:$X$1000,$BF10,'2012 President'!$Y$2:$Y$1000,CH$1)</f>
        <v>5.5931522570772767</v>
      </c>
      <c r="CI10">
        <f>$BQ10*SUMIFS('2012 President'!H$2:H$1000,'2012 President'!$X$2:$X$1000,$BF10,'2012 President'!$Y$2:$Y$1000,CI$1)</f>
        <v>0</v>
      </c>
      <c r="CJ10">
        <f>$BQ10*SUMIFS('2012 President'!I$2:I$1000,'2012 President'!$X$2:$X$1000,$BF10,'2012 President'!$Y$2:$Y$1000,CJ$1)</f>
        <v>0.88312930374904364</v>
      </c>
      <c r="CK10">
        <f>$BQ10*SUMIFS('2012 President'!J$2:J$1000,'2012 President'!$X$2:$X$1000,$BF10,'2012 President'!$Y$2:$Y$1000,CK$1)</f>
        <v>4.7100229533282327</v>
      </c>
      <c r="CL10">
        <f>$BQ10*SUMIFS('2012 President'!K$2:K$1000,'2012 President'!$X$2:$X$1000,$BF10,'2012 President'!$Y$2:$Y$1000,CL$1)</f>
        <v>0</v>
      </c>
      <c r="CM10">
        <f>$BQ10*SUMIFS('2012 President'!L$2:L$1000,'2012 President'!$X$2:$X$1000,$BF10,'2012 President'!$Y$2:$Y$1000,CM$1)</f>
        <v>0</v>
      </c>
      <c r="CP10">
        <f t="shared" si="7"/>
        <v>2294.0755547054323</v>
      </c>
      <c r="CQ10">
        <f t="shared" si="7"/>
        <v>74.311973986228011</v>
      </c>
      <c r="CR10">
        <f t="shared" si="7"/>
        <v>743.37987758224938</v>
      </c>
      <c r="CS10">
        <f t="shared" si="7"/>
        <v>1420.7817521040549</v>
      </c>
      <c r="CT10">
        <f t="shared" si="7"/>
        <v>19.065034429992348</v>
      </c>
      <c r="CU10">
        <f t="shared" si="7"/>
        <v>36.536916602907425</v>
      </c>
      <c r="CV10">
        <f t="shared" si="7"/>
        <v>0</v>
      </c>
      <c r="CW10">
        <f t="shared" si="7"/>
        <v>0</v>
      </c>
    </row>
    <row r="11" spans="1:101" x14ac:dyDescent="0.3">
      <c r="A11" t="s">
        <v>1654</v>
      </c>
      <c r="B11" t="s">
        <v>1654</v>
      </c>
      <c r="C11">
        <f>SUMIF('2012 President'!$V$2:$V$1000,$B11,'2012 President'!G$2:G$1000)</f>
        <v>404</v>
      </c>
      <c r="D11">
        <f>SUMIF('2012 President'!$V$2:$V$1000,$B11,'2012 President'!H$2:H$1000)</f>
        <v>18</v>
      </c>
      <c r="E11">
        <f>SUMIF('2012 President'!$V$2:$V$1000,$B11,'2012 President'!I$2:I$1000)</f>
        <v>233</v>
      </c>
      <c r="F11">
        <f>SUMIF('2012 President'!$V$2:$V$1000,$B11,'2012 President'!J$2:J$1000)</f>
        <v>124</v>
      </c>
      <c r="G11">
        <f>SUMIF('2012 President'!$V$2:$V$1000,$B11,'2012 President'!K$2:K$1000)</f>
        <v>26</v>
      </c>
      <c r="H11">
        <f>SUMIF('2012 President'!$V$2:$V$1000,$B11,'2012 President'!L$2:L$1000)</f>
        <v>3</v>
      </c>
      <c r="K11">
        <f>SUMIF('2012 President'!$V$2:$V$1000,$B11,'2012 President'!G$2:G$1000)</f>
        <v>404</v>
      </c>
      <c r="L11">
        <f t="shared" si="0"/>
        <v>0.30693069306930693</v>
      </c>
      <c r="M11">
        <f t="shared" si="1"/>
        <v>0.57673267326732669</v>
      </c>
      <c r="N11">
        <f t="shared" si="2"/>
        <v>6.4356435643564358E-2</v>
      </c>
      <c r="O11">
        <f t="shared" si="3"/>
        <v>4.4554455445544552E-2</v>
      </c>
      <c r="P11">
        <f t="shared" si="4"/>
        <v>7.4257425742574254E-3</v>
      </c>
      <c r="Q11">
        <f t="shared" si="5"/>
        <v>2.5767326732673266</v>
      </c>
      <c r="AP11" t="s">
        <v>1693</v>
      </c>
      <c r="AR11">
        <v>5</v>
      </c>
      <c r="AY11">
        <v>9</v>
      </c>
      <c r="AZ11">
        <f t="shared" si="6"/>
        <v>1</v>
      </c>
      <c r="BE11" t="s">
        <v>1695</v>
      </c>
      <c r="BF11">
        <v>7</v>
      </c>
      <c r="BG11">
        <f>SUMIFS('2012 President'!C$2:C$1000,'2012 President'!$X$2:$X$1000,$BF11,'2012 President'!$V$2:$V$1000,$BE11)</f>
        <v>12648</v>
      </c>
      <c r="BH11">
        <f>SUMIFS('2012 President'!G$2:G$1000,'2012 President'!$X$2:$X$1000,$BF11,'2012 President'!$V$2:$V$1000,$BE11)</f>
        <v>4780</v>
      </c>
      <c r="BI11">
        <f>SUMIFS('2012 President'!H$2:H$1000,'2012 President'!$X$2:$X$1000,$BF11,'2012 President'!$V$2:$V$1000,$BE11)</f>
        <v>155</v>
      </c>
      <c r="BJ11">
        <f>SUMIFS('2012 President'!I$2:I$1000,'2012 President'!$X$2:$X$1000,$BF11,'2012 President'!$V$2:$V$1000,$BE11)</f>
        <v>1205</v>
      </c>
      <c r="BK11">
        <f>SUMIFS('2012 President'!J$2:J$1000,'2012 President'!$X$2:$X$1000,$BF11,'2012 President'!$V$2:$V$1000,$BE11)</f>
        <v>3319</v>
      </c>
      <c r="BL11">
        <f>SUMIFS('2012 President'!K$2:K$1000,'2012 President'!$X$2:$X$1000,$BF11,'2012 President'!$V$2:$V$1000,$BE11)</f>
        <v>44</v>
      </c>
      <c r="BM11">
        <f>SUMIFS('2012 President'!L$2:L$1000,'2012 President'!$X$2:$X$1000,$BF11,'2012 President'!$V$2:$V$1000,$BE11)</f>
        <v>57</v>
      </c>
      <c r="BP11">
        <f t="shared" si="8"/>
        <v>4780</v>
      </c>
      <c r="BQ11">
        <f>BP11/SUMIF('By HD for Calcs'!$A$3:$A$100,$BF11,'By HD for Calcs'!$B$3:BJ$100)</f>
        <v>1</v>
      </c>
      <c r="BR11">
        <f>$BQ11*SUMIFS('2012 President'!G$2:G$1000,'2012 President'!$X$2:$X$1000,$BF11,'2012 President'!$Y$2:$Y$1000,BR$1)</f>
        <v>1464</v>
      </c>
      <c r="BS11">
        <f>$BQ11*SUMIFS('2012 President'!H$2:H$1000,'2012 President'!$X$2:$X$1000,$BF11,'2012 President'!$Y$2:$Y$1000,BS$1)</f>
        <v>28</v>
      </c>
      <c r="BT11">
        <f>$BQ11*SUMIFS('2012 President'!I$2:I$1000,'2012 President'!$X$2:$X$1000,$BF11,'2012 President'!$Y$2:$Y$1000,BT$1)</f>
        <v>435</v>
      </c>
      <c r="BU11">
        <f>$BQ11*SUMIFS('2012 President'!J$2:J$1000,'2012 President'!$X$2:$X$1000,$BF11,'2012 President'!$Y$2:$Y$1000,BU$1)</f>
        <v>973</v>
      </c>
      <c r="BV11">
        <f>$BQ11*SUMIFS('2012 President'!K$2:K$1000,'2012 President'!$X$2:$X$1000,$BF11,'2012 President'!$Y$2:$Y$1000,BV$1)</f>
        <v>14</v>
      </c>
      <c r="BW11">
        <f>$BQ11*SUMIFS('2012 President'!L$2:L$1000,'2012 President'!$X$2:$X$1000,$BF11,'2012 President'!$Y$2:$Y$1000,BW$1)</f>
        <v>14</v>
      </c>
      <c r="BZ11">
        <f>$BQ11*SUMIFS('2012 President'!G$2:G$1000,'2012 President'!$X$2:$X$1000,$BF11,'2012 President'!$Y$2:$Y$1000,BZ$1)</f>
        <v>476</v>
      </c>
      <c r="CA11">
        <f>$BQ11*SUMIFS('2012 President'!H$2:H$1000,'2012 President'!$X$2:$X$1000,$BF11,'2012 President'!$Y$2:$Y$1000,CA$1)</f>
        <v>13</v>
      </c>
      <c r="CB11">
        <f>$BQ11*SUMIFS('2012 President'!I$2:I$1000,'2012 President'!$X$2:$X$1000,$BF11,'2012 President'!$Y$2:$Y$1000,CB$1)</f>
        <v>100</v>
      </c>
      <c r="CC11">
        <f>$BQ11*SUMIFS('2012 President'!J$2:J$1000,'2012 President'!$X$2:$X$1000,$BF11,'2012 President'!$Y$2:$Y$1000,CC$1)</f>
        <v>344</v>
      </c>
      <c r="CD11">
        <f>$BQ11*SUMIFS('2012 President'!K$2:K$1000,'2012 President'!$X$2:$X$1000,$BF11,'2012 President'!$Y$2:$Y$1000,CD$1)</f>
        <v>14</v>
      </c>
      <c r="CE11">
        <f>$BQ11*SUMIFS('2012 President'!L$2:L$1000,'2012 President'!$X$2:$X$1000,$BF11,'2012 President'!$Y$2:$Y$1000,CE$1)</f>
        <v>5</v>
      </c>
      <c r="CH11">
        <f>$BQ11*SUMIFS('2012 President'!G$2:G$1000,'2012 President'!$X$2:$X$1000,$BF11,'2012 President'!$Y$2:$Y$1000,CH$1)</f>
        <v>855</v>
      </c>
      <c r="CI11">
        <f>$BQ11*SUMIFS('2012 President'!H$2:H$1000,'2012 President'!$X$2:$X$1000,$BF11,'2012 President'!$Y$2:$Y$1000,CI$1)</f>
        <v>14</v>
      </c>
      <c r="CJ11">
        <f>$BQ11*SUMIFS('2012 President'!I$2:I$1000,'2012 President'!$X$2:$X$1000,$BF11,'2012 President'!$Y$2:$Y$1000,CJ$1)</f>
        <v>222</v>
      </c>
      <c r="CK11">
        <f>$BQ11*SUMIFS('2012 President'!J$2:J$1000,'2012 President'!$X$2:$X$1000,$BF11,'2012 President'!$Y$2:$Y$1000,CK$1)</f>
        <v>611</v>
      </c>
      <c r="CL11">
        <f>$BQ11*SUMIFS('2012 President'!K$2:K$1000,'2012 President'!$X$2:$X$1000,$BF11,'2012 President'!$Y$2:$Y$1000,CL$1)</f>
        <v>0</v>
      </c>
      <c r="CM11">
        <f>$BQ11*SUMIFS('2012 President'!L$2:L$1000,'2012 President'!$X$2:$X$1000,$BF11,'2012 President'!$Y$2:$Y$1000,CM$1)</f>
        <v>8</v>
      </c>
      <c r="CP11">
        <f t="shared" si="7"/>
        <v>7575</v>
      </c>
      <c r="CQ11">
        <f t="shared" si="7"/>
        <v>210</v>
      </c>
      <c r="CR11">
        <f t="shared" si="7"/>
        <v>1962</v>
      </c>
      <c r="CS11">
        <f t="shared" si="7"/>
        <v>5247</v>
      </c>
      <c r="CT11">
        <f t="shared" si="7"/>
        <v>72</v>
      </c>
      <c r="CU11">
        <f t="shared" si="7"/>
        <v>84</v>
      </c>
      <c r="CV11">
        <f t="shared" si="7"/>
        <v>0</v>
      </c>
      <c r="CW11">
        <f t="shared" si="7"/>
        <v>0</v>
      </c>
    </row>
    <row r="12" spans="1:101" x14ac:dyDescent="0.3">
      <c r="A12" t="s">
        <v>1670</v>
      </c>
      <c r="B12" t="s">
        <v>1670</v>
      </c>
      <c r="C12">
        <f>SUMIF('2012 President'!$V$2:$V$1000,$B12,'2012 President'!G$2:G$1000)</f>
        <v>211</v>
      </c>
      <c r="D12">
        <f>SUMIF('2012 President'!$V$2:$V$1000,$B12,'2012 President'!H$2:H$1000)</f>
        <v>7</v>
      </c>
      <c r="E12">
        <f>SUMIF('2012 President'!$V$2:$V$1000,$B12,'2012 President'!I$2:I$1000)</f>
        <v>121</v>
      </c>
      <c r="F12">
        <f>SUMIF('2012 President'!$V$2:$V$1000,$B12,'2012 President'!J$2:J$1000)</f>
        <v>82</v>
      </c>
      <c r="G12">
        <f>SUMIF('2012 President'!$V$2:$V$1000,$B12,'2012 President'!K$2:K$1000)</f>
        <v>0</v>
      </c>
      <c r="H12">
        <f>SUMIF('2012 President'!$V$2:$V$1000,$B12,'2012 President'!L$2:L$1000)</f>
        <v>1</v>
      </c>
      <c r="K12">
        <f>SUMIF('2012 President'!$V$2:$V$1000,$B12,'2012 President'!G$2:G$1000)</f>
        <v>211</v>
      </c>
      <c r="L12">
        <f t="shared" si="0"/>
        <v>0.38862559241706163</v>
      </c>
      <c r="M12">
        <f t="shared" si="1"/>
        <v>0.57345971563981046</v>
      </c>
      <c r="N12">
        <f t="shared" si="2"/>
        <v>0</v>
      </c>
      <c r="O12">
        <f t="shared" si="3"/>
        <v>3.3175355450236969E-2</v>
      </c>
      <c r="P12">
        <f t="shared" si="4"/>
        <v>4.7393364928909956E-3</v>
      </c>
      <c r="Q12">
        <f t="shared" si="5"/>
        <v>2.5734597156398102</v>
      </c>
      <c r="AR12">
        <v>5</v>
      </c>
      <c r="AY12">
        <f>AY11+1</f>
        <v>10</v>
      </c>
      <c r="AZ12">
        <f t="shared" si="6"/>
        <v>1</v>
      </c>
      <c r="BE12" t="s">
        <v>1695</v>
      </c>
      <c r="BF12">
        <v>8</v>
      </c>
      <c r="BG12">
        <f>SUMIFS('2012 President'!C$2:C$1000,'2012 President'!$X$2:$X$1000,$BF12,'2012 President'!$V$2:$V$1000,$BE12)</f>
        <v>12894</v>
      </c>
      <c r="BH12">
        <f>SUMIFS('2012 President'!G$2:G$1000,'2012 President'!$X$2:$X$1000,$BF12,'2012 President'!$V$2:$V$1000,$BE12)</f>
        <v>5458</v>
      </c>
      <c r="BI12">
        <f>SUMIFS('2012 President'!H$2:H$1000,'2012 President'!$X$2:$X$1000,$BF12,'2012 President'!$V$2:$V$1000,$BE12)</f>
        <v>134</v>
      </c>
      <c r="BJ12">
        <f>SUMIFS('2012 President'!I$2:I$1000,'2012 President'!$X$2:$X$1000,$BF12,'2012 President'!$V$2:$V$1000,$BE12)</f>
        <v>1336</v>
      </c>
      <c r="BK12">
        <f>SUMIFS('2012 President'!J$2:J$1000,'2012 President'!$X$2:$X$1000,$BF12,'2012 President'!$V$2:$V$1000,$BE12)</f>
        <v>3899</v>
      </c>
      <c r="BL12">
        <f>SUMIFS('2012 President'!K$2:K$1000,'2012 President'!$X$2:$X$1000,$BF12,'2012 President'!$V$2:$V$1000,$BE12)</f>
        <v>37</v>
      </c>
      <c r="BM12">
        <f>SUMIFS('2012 President'!L$2:L$1000,'2012 President'!$X$2:$X$1000,$BF12,'2012 President'!$V$2:$V$1000,$BE12)</f>
        <v>52</v>
      </c>
      <c r="BP12">
        <f t="shared" si="8"/>
        <v>5458</v>
      </c>
      <c r="BQ12">
        <f>BP12/SUMIF('By HD for Calcs'!$A$3:$A$100,$BF12,'By HD for Calcs'!$B$3:BJ$100)</f>
        <v>1</v>
      </c>
      <c r="BR12">
        <f>$BQ12*SUMIFS('2012 President'!G$2:G$1000,'2012 President'!$X$2:$X$1000,$BF12,'2012 President'!$Y$2:$Y$1000,BR$1)</f>
        <v>1572</v>
      </c>
      <c r="BS12">
        <f>$BQ12*SUMIFS('2012 President'!H$2:H$1000,'2012 President'!$X$2:$X$1000,$BF12,'2012 President'!$Y$2:$Y$1000,BS$1)</f>
        <v>38</v>
      </c>
      <c r="BT12">
        <f>$BQ12*SUMIFS('2012 President'!I$2:I$1000,'2012 President'!$X$2:$X$1000,$BF12,'2012 President'!$Y$2:$Y$1000,BT$1)</f>
        <v>420</v>
      </c>
      <c r="BU12">
        <f>$BQ12*SUMIFS('2012 President'!J$2:J$1000,'2012 President'!$X$2:$X$1000,$BF12,'2012 President'!$Y$2:$Y$1000,BU$1)</f>
        <v>1092</v>
      </c>
      <c r="BV12">
        <f>$BQ12*SUMIFS('2012 President'!K$2:K$1000,'2012 President'!$X$2:$X$1000,$BF12,'2012 President'!$Y$2:$Y$1000,BV$1)</f>
        <v>10</v>
      </c>
      <c r="BW12">
        <f>$BQ12*SUMIFS('2012 President'!L$2:L$1000,'2012 President'!$X$2:$X$1000,$BF12,'2012 President'!$Y$2:$Y$1000,BW$1)</f>
        <v>12</v>
      </c>
      <c r="BZ12">
        <f>$BQ12*SUMIFS('2012 President'!G$2:G$1000,'2012 President'!$X$2:$X$1000,$BF12,'2012 President'!$Y$2:$Y$1000,BZ$1)</f>
        <v>684</v>
      </c>
      <c r="CA12">
        <f>$BQ12*SUMIFS('2012 President'!H$2:H$1000,'2012 President'!$X$2:$X$1000,$BF12,'2012 President'!$Y$2:$Y$1000,CA$1)</f>
        <v>25</v>
      </c>
      <c r="CB12">
        <f>$BQ12*SUMIFS('2012 President'!I$2:I$1000,'2012 President'!$X$2:$X$1000,$BF12,'2012 President'!$Y$2:$Y$1000,CB$1)</f>
        <v>188</v>
      </c>
      <c r="CC12">
        <f>$BQ12*SUMIFS('2012 President'!J$2:J$1000,'2012 President'!$X$2:$X$1000,$BF12,'2012 President'!$Y$2:$Y$1000,CC$1)</f>
        <v>459</v>
      </c>
      <c r="CD12">
        <f>$BQ12*SUMIFS('2012 President'!K$2:K$1000,'2012 President'!$X$2:$X$1000,$BF12,'2012 President'!$Y$2:$Y$1000,CD$1)</f>
        <v>8</v>
      </c>
      <c r="CE12">
        <f>$BQ12*SUMIFS('2012 President'!L$2:L$1000,'2012 President'!$X$2:$X$1000,$BF12,'2012 President'!$Y$2:$Y$1000,CE$1)</f>
        <v>4</v>
      </c>
      <c r="CH12">
        <f>$BQ12*SUMIFS('2012 President'!G$2:G$1000,'2012 President'!$X$2:$X$1000,$BF12,'2012 President'!$Y$2:$Y$1000,CH$1)</f>
        <v>528</v>
      </c>
      <c r="CI12">
        <f>$BQ12*SUMIFS('2012 President'!H$2:H$1000,'2012 President'!$X$2:$X$1000,$BF12,'2012 President'!$Y$2:$Y$1000,CI$1)</f>
        <v>5</v>
      </c>
      <c r="CJ12">
        <f>$BQ12*SUMIFS('2012 President'!I$2:I$1000,'2012 President'!$X$2:$X$1000,$BF12,'2012 President'!$Y$2:$Y$1000,CJ$1)</f>
        <v>139</v>
      </c>
      <c r="CK12">
        <f>$BQ12*SUMIFS('2012 President'!J$2:J$1000,'2012 President'!$X$2:$X$1000,$BF12,'2012 President'!$Y$2:$Y$1000,CK$1)</f>
        <v>376</v>
      </c>
      <c r="CL12">
        <f>$BQ12*SUMIFS('2012 President'!K$2:K$1000,'2012 President'!$X$2:$X$1000,$BF12,'2012 President'!$Y$2:$Y$1000,CL$1)</f>
        <v>5</v>
      </c>
      <c r="CM12">
        <f>$BQ12*SUMIFS('2012 President'!L$2:L$1000,'2012 President'!$X$2:$X$1000,$BF12,'2012 President'!$Y$2:$Y$1000,CM$1)</f>
        <v>3</v>
      </c>
      <c r="CP12">
        <f t="shared" si="7"/>
        <v>8242</v>
      </c>
      <c r="CQ12">
        <f t="shared" si="7"/>
        <v>202</v>
      </c>
      <c r="CR12">
        <f t="shared" si="7"/>
        <v>2083</v>
      </c>
      <c r="CS12">
        <f t="shared" si="7"/>
        <v>5826</v>
      </c>
      <c r="CT12">
        <f t="shared" si="7"/>
        <v>60</v>
      </c>
      <c r="CU12">
        <f t="shared" si="7"/>
        <v>71</v>
      </c>
      <c r="CV12">
        <f t="shared" si="7"/>
        <v>0</v>
      </c>
      <c r="CW12">
        <f t="shared" si="7"/>
        <v>0</v>
      </c>
    </row>
    <row r="13" spans="1:101" x14ac:dyDescent="0.3">
      <c r="A13" t="s">
        <v>1677</v>
      </c>
      <c r="B13" t="s">
        <v>1703</v>
      </c>
      <c r="C13">
        <f>SUMIF('2012 President'!$V$2:$V$1000,$B13,'2012 President'!G$2:G$1000)</f>
        <v>1820</v>
      </c>
      <c r="D13">
        <f>SUMIF('2012 President'!$V$2:$V$1000,$B13,'2012 President'!H$2:H$1000)</f>
        <v>49</v>
      </c>
      <c r="E13">
        <f>SUMIF('2012 President'!$V$2:$V$1000,$B13,'2012 President'!I$2:I$1000)</f>
        <v>1161</v>
      </c>
      <c r="F13">
        <f>SUMIF('2012 President'!$V$2:$V$1000,$B13,'2012 President'!J$2:J$1000)</f>
        <v>580</v>
      </c>
      <c r="G13">
        <f>SUMIF('2012 President'!$V$2:$V$1000,$B13,'2012 President'!K$2:K$1000)</f>
        <v>20</v>
      </c>
      <c r="H13">
        <f>SUMIF('2012 President'!$V$2:$V$1000,$B13,'2012 President'!L$2:L$1000)</f>
        <v>10</v>
      </c>
      <c r="K13">
        <f>SUMIF('2012 President'!$V$2:$V$1000,$B13,'2012 President'!G$2:G$1000)</f>
        <v>1820</v>
      </c>
      <c r="L13">
        <f t="shared" si="0"/>
        <v>0.31868131868131866</v>
      </c>
      <c r="M13">
        <f t="shared" si="1"/>
        <v>0.63791208791208787</v>
      </c>
      <c r="N13">
        <f t="shared" si="2"/>
        <v>1.098901098901099E-2</v>
      </c>
      <c r="O13">
        <f t="shared" si="3"/>
        <v>2.6923076923076925E-2</v>
      </c>
      <c r="P13">
        <f t="shared" si="4"/>
        <v>5.4945054945054949E-3</v>
      </c>
      <c r="Q13">
        <f t="shared" si="5"/>
        <v>2.6379120879120879</v>
      </c>
      <c r="AP13" t="s">
        <v>1694</v>
      </c>
      <c r="AR13">
        <v>6</v>
      </c>
      <c r="AY13">
        <f t="shared" ref="AY13:AY42" si="9">AY12+1</f>
        <v>11</v>
      </c>
      <c r="AZ13">
        <f t="shared" si="6"/>
        <v>1</v>
      </c>
      <c r="BE13" t="s">
        <v>1695</v>
      </c>
      <c r="BF13">
        <v>9</v>
      </c>
      <c r="BG13">
        <f>SUMIFS('2012 President'!C$2:C$1000,'2012 President'!$X$2:$X$1000,$BF13,'2012 President'!$V$2:$V$1000,$BE13)</f>
        <v>12507</v>
      </c>
      <c r="BH13">
        <f>SUMIFS('2012 President'!G$2:G$1000,'2012 President'!$X$2:$X$1000,$BF13,'2012 President'!$V$2:$V$1000,$BE13)</f>
        <v>4444</v>
      </c>
      <c r="BI13">
        <f>SUMIFS('2012 President'!H$2:H$1000,'2012 President'!$X$2:$X$1000,$BF13,'2012 President'!$V$2:$V$1000,$BE13)</f>
        <v>108</v>
      </c>
      <c r="BJ13">
        <f>SUMIFS('2012 President'!I$2:I$1000,'2012 President'!$X$2:$X$1000,$BF13,'2012 President'!$V$2:$V$1000,$BE13)</f>
        <v>985</v>
      </c>
      <c r="BK13">
        <f>SUMIFS('2012 President'!J$2:J$1000,'2012 President'!$X$2:$X$1000,$BF13,'2012 President'!$V$2:$V$1000,$BE13)</f>
        <v>3260</v>
      </c>
      <c r="BL13">
        <f>SUMIFS('2012 President'!K$2:K$1000,'2012 President'!$X$2:$X$1000,$BF13,'2012 President'!$V$2:$V$1000,$BE13)</f>
        <v>32</v>
      </c>
      <c r="BM13">
        <f>SUMIFS('2012 President'!L$2:L$1000,'2012 President'!$X$2:$X$1000,$BF13,'2012 President'!$V$2:$V$1000,$BE13)</f>
        <v>59</v>
      </c>
      <c r="BP13">
        <f t="shared" si="8"/>
        <v>4444</v>
      </c>
      <c r="BQ13">
        <f>BP13/SUMIF('By HD for Calcs'!$A$3:$A$100,$BF13,'By HD for Calcs'!$B$3:BJ$100)</f>
        <v>1</v>
      </c>
      <c r="BR13">
        <f>$BQ13*SUMIFS('2012 President'!G$2:G$1000,'2012 President'!$X$2:$X$1000,$BF13,'2012 President'!$Y$2:$Y$1000,BR$1)</f>
        <v>1153</v>
      </c>
      <c r="BS13">
        <f>$BQ13*SUMIFS('2012 President'!H$2:H$1000,'2012 President'!$X$2:$X$1000,$BF13,'2012 President'!$Y$2:$Y$1000,BS$1)</f>
        <v>24</v>
      </c>
      <c r="BT13">
        <f>$BQ13*SUMIFS('2012 President'!I$2:I$1000,'2012 President'!$X$2:$X$1000,$BF13,'2012 President'!$Y$2:$Y$1000,BT$1)</f>
        <v>240</v>
      </c>
      <c r="BU13">
        <f>$BQ13*SUMIFS('2012 President'!J$2:J$1000,'2012 President'!$X$2:$X$1000,$BF13,'2012 President'!$Y$2:$Y$1000,BU$1)</f>
        <v>867</v>
      </c>
      <c r="BV13">
        <f>$BQ13*SUMIFS('2012 President'!K$2:K$1000,'2012 President'!$X$2:$X$1000,$BF13,'2012 President'!$Y$2:$Y$1000,BV$1)</f>
        <v>11</v>
      </c>
      <c r="BW13">
        <f>$BQ13*SUMIFS('2012 President'!L$2:L$1000,'2012 President'!$X$2:$X$1000,$BF13,'2012 President'!$Y$2:$Y$1000,BW$1)</f>
        <v>11</v>
      </c>
      <c r="BZ13">
        <f>$BQ13*SUMIFS('2012 President'!G$2:G$1000,'2012 President'!$X$2:$X$1000,$BF13,'2012 President'!$Y$2:$Y$1000,BZ$1)</f>
        <v>496</v>
      </c>
      <c r="CA13">
        <f>$BQ13*SUMIFS('2012 President'!H$2:H$1000,'2012 President'!$X$2:$X$1000,$BF13,'2012 President'!$Y$2:$Y$1000,CA$1)</f>
        <v>17</v>
      </c>
      <c r="CB13">
        <f>$BQ13*SUMIFS('2012 President'!I$2:I$1000,'2012 President'!$X$2:$X$1000,$BF13,'2012 President'!$Y$2:$Y$1000,CB$1)</f>
        <v>108</v>
      </c>
      <c r="CC13">
        <f>$BQ13*SUMIFS('2012 President'!J$2:J$1000,'2012 President'!$X$2:$X$1000,$BF13,'2012 President'!$Y$2:$Y$1000,CC$1)</f>
        <v>360</v>
      </c>
      <c r="CD13">
        <f>$BQ13*SUMIFS('2012 President'!K$2:K$1000,'2012 President'!$X$2:$X$1000,$BF13,'2012 President'!$Y$2:$Y$1000,CD$1)</f>
        <v>3</v>
      </c>
      <c r="CE13">
        <f>$BQ13*SUMIFS('2012 President'!L$2:L$1000,'2012 President'!$X$2:$X$1000,$BF13,'2012 President'!$Y$2:$Y$1000,CE$1)</f>
        <v>8</v>
      </c>
      <c r="CH13">
        <f>$BQ13*SUMIFS('2012 President'!G$2:G$1000,'2012 President'!$X$2:$X$1000,$BF13,'2012 President'!$Y$2:$Y$1000,CH$1)</f>
        <v>1315</v>
      </c>
      <c r="CI13">
        <f>$BQ13*SUMIFS('2012 President'!H$2:H$1000,'2012 President'!$X$2:$X$1000,$BF13,'2012 President'!$Y$2:$Y$1000,CI$1)</f>
        <v>28</v>
      </c>
      <c r="CJ13">
        <f>$BQ13*SUMIFS('2012 President'!I$2:I$1000,'2012 President'!$X$2:$X$1000,$BF13,'2012 President'!$Y$2:$Y$1000,CJ$1)</f>
        <v>334</v>
      </c>
      <c r="CK13">
        <f>$BQ13*SUMIFS('2012 President'!J$2:J$1000,'2012 President'!$X$2:$X$1000,$BF13,'2012 President'!$Y$2:$Y$1000,CK$1)</f>
        <v>945</v>
      </c>
      <c r="CL13">
        <f>$BQ13*SUMIFS('2012 President'!K$2:K$1000,'2012 President'!$X$2:$X$1000,$BF13,'2012 President'!$Y$2:$Y$1000,CL$1)</f>
        <v>4</v>
      </c>
      <c r="CM13">
        <f>$BQ13*SUMIFS('2012 President'!L$2:L$1000,'2012 President'!$X$2:$X$1000,$BF13,'2012 President'!$Y$2:$Y$1000,CM$1)</f>
        <v>4</v>
      </c>
      <c r="CP13">
        <f t="shared" si="7"/>
        <v>7408</v>
      </c>
      <c r="CQ13">
        <f t="shared" si="7"/>
        <v>177</v>
      </c>
      <c r="CR13">
        <f t="shared" si="7"/>
        <v>1667</v>
      </c>
      <c r="CS13">
        <f t="shared" si="7"/>
        <v>5432</v>
      </c>
      <c r="CT13">
        <f t="shared" si="7"/>
        <v>50</v>
      </c>
      <c r="CU13">
        <f t="shared" si="7"/>
        <v>82</v>
      </c>
      <c r="CV13">
        <f t="shared" si="7"/>
        <v>0</v>
      </c>
      <c r="CW13">
        <f t="shared" si="7"/>
        <v>0</v>
      </c>
    </row>
    <row r="14" spans="1:101" x14ac:dyDescent="0.3">
      <c r="A14" t="s">
        <v>1667</v>
      </c>
      <c r="B14" t="s">
        <v>1667</v>
      </c>
      <c r="C14">
        <f>SUMIF('2012 President'!$V$2:$V$1000,$B14,'2012 President'!G$2:G$1000)</f>
        <v>3710</v>
      </c>
      <c r="D14">
        <f>SUMIF('2012 President'!$V$2:$V$1000,$B14,'2012 President'!H$2:H$1000)</f>
        <v>117</v>
      </c>
      <c r="E14">
        <f>SUMIF('2012 President'!$V$2:$V$1000,$B14,'2012 President'!I$2:I$1000)</f>
        <v>2719</v>
      </c>
      <c r="F14">
        <f>SUMIF('2012 President'!$V$2:$V$1000,$B14,'2012 President'!J$2:J$1000)</f>
        <v>804</v>
      </c>
      <c r="G14">
        <f>SUMIF('2012 President'!$V$2:$V$1000,$B14,'2012 President'!K$2:K$1000)</f>
        <v>50</v>
      </c>
      <c r="H14">
        <f>SUMIF('2012 President'!$V$2:$V$1000,$B14,'2012 President'!L$2:L$1000)</f>
        <v>20</v>
      </c>
      <c r="K14">
        <f>SUMIF('2012 President'!$V$2:$V$1000,$B14,'2012 President'!G$2:G$1000)</f>
        <v>3710</v>
      </c>
      <c r="L14">
        <f t="shared" si="0"/>
        <v>0.21671159029649595</v>
      </c>
      <c r="M14">
        <f t="shared" si="1"/>
        <v>0.73288409703504043</v>
      </c>
      <c r="N14">
        <f t="shared" si="2"/>
        <v>1.3477088948787063E-2</v>
      </c>
      <c r="O14">
        <f t="shared" si="3"/>
        <v>3.1536388140161728E-2</v>
      </c>
      <c r="P14">
        <f t="shared" si="4"/>
        <v>5.3908355795148251E-3</v>
      </c>
      <c r="Q14">
        <f t="shared" si="5"/>
        <v>2.7328840970350403</v>
      </c>
      <c r="AP14" t="s">
        <v>1695</v>
      </c>
      <c r="AR14">
        <v>6</v>
      </c>
      <c r="AY14">
        <f t="shared" si="9"/>
        <v>12</v>
      </c>
      <c r="AZ14">
        <f t="shared" si="6"/>
        <v>1</v>
      </c>
      <c r="BE14" t="s">
        <v>1695</v>
      </c>
      <c r="BF14">
        <v>10</v>
      </c>
      <c r="BG14">
        <f>SUMIFS('2012 President'!C$2:C$1000,'2012 President'!$X$2:$X$1000,$BF14,'2012 President'!$V$2:$V$1000,$BE14)</f>
        <v>11229</v>
      </c>
      <c r="BH14">
        <f>SUMIFS('2012 President'!G$2:G$1000,'2012 President'!$X$2:$X$1000,$BF14,'2012 President'!$V$2:$V$1000,$BE14)</f>
        <v>4463</v>
      </c>
      <c r="BI14">
        <f>SUMIFS('2012 President'!H$2:H$1000,'2012 President'!$X$2:$X$1000,$BF14,'2012 President'!$V$2:$V$1000,$BE14)</f>
        <v>120</v>
      </c>
      <c r="BJ14">
        <f>SUMIFS('2012 President'!I$2:I$1000,'2012 President'!$X$2:$X$1000,$BF14,'2012 President'!$V$2:$V$1000,$BE14)</f>
        <v>897</v>
      </c>
      <c r="BK14">
        <f>SUMIFS('2012 President'!J$2:J$1000,'2012 President'!$X$2:$X$1000,$BF14,'2012 President'!$V$2:$V$1000,$BE14)</f>
        <v>3351</v>
      </c>
      <c r="BL14">
        <f>SUMIFS('2012 President'!K$2:K$1000,'2012 President'!$X$2:$X$1000,$BF14,'2012 President'!$V$2:$V$1000,$BE14)</f>
        <v>37</v>
      </c>
      <c r="BM14">
        <f>SUMIFS('2012 President'!L$2:L$1000,'2012 President'!$X$2:$X$1000,$BF14,'2012 President'!$V$2:$V$1000,$BE14)</f>
        <v>58</v>
      </c>
      <c r="BP14">
        <f t="shared" si="8"/>
        <v>4463</v>
      </c>
      <c r="BQ14">
        <f>BP14/SUMIF('By HD for Calcs'!$A$3:$A$100,$BF14,'By HD for Calcs'!$B$3:BJ$100)</f>
        <v>1</v>
      </c>
      <c r="BR14">
        <f>$BQ14*SUMIFS('2012 President'!G$2:G$1000,'2012 President'!$X$2:$X$1000,$BF14,'2012 President'!$Y$2:$Y$1000,BR$1)</f>
        <v>919</v>
      </c>
      <c r="BS14">
        <f>$BQ14*SUMIFS('2012 President'!H$2:H$1000,'2012 President'!$X$2:$X$1000,$BF14,'2012 President'!$Y$2:$Y$1000,BS$1)</f>
        <v>22</v>
      </c>
      <c r="BT14">
        <f>$BQ14*SUMIFS('2012 President'!I$2:I$1000,'2012 President'!$X$2:$X$1000,$BF14,'2012 President'!$Y$2:$Y$1000,BT$1)</f>
        <v>184</v>
      </c>
      <c r="BU14">
        <f>$BQ14*SUMIFS('2012 President'!J$2:J$1000,'2012 President'!$X$2:$X$1000,$BF14,'2012 President'!$Y$2:$Y$1000,BU$1)</f>
        <v>698</v>
      </c>
      <c r="BV14">
        <f>$BQ14*SUMIFS('2012 President'!K$2:K$1000,'2012 President'!$X$2:$X$1000,$BF14,'2012 President'!$Y$2:$Y$1000,BV$1)</f>
        <v>5</v>
      </c>
      <c r="BW14">
        <f>$BQ14*SUMIFS('2012 President'!L$2:L$1000,'2012 President'!$X$2:$X$1000,$BF14,'2012 President'!$Y$2:$Y$1000,BW$1)</f>
        <v>10</v>
      </c>
      <c r="BZ14">
        <f>$BQ14*SUMIFS('2012 President'!G$2:G$1000,'2012 President'!$X$2:$X$1000,$BF14,'2012 President'!$Y$2:$Y$1000,BZ$1)</f>
        <v>456</v>
      </c>
      <c r="CA14">
        <f>$BQ14*SUMIFS('2012 President'!H$2:H$1000,'2012 President'!$X$2:$X$1000,$BF14,'2012 President'!$Y$2:$Y$1000,CA$1)</f>
        <v>9</v>
      </c>
      <c r="CB14">
        <f>$BQ14*SUMIFS('2012 President'!I$2:I$1000,'2012 President'!$X$2:$X$1000,$BF14,'2012 President'!$Y$2:$Y$1000,CB$1)</f>
        <v>90</v>
      </c>
      <c r="CC14">
        <f>$BQ14*SUMIFS('2012 President'!J$2:J$1000,'2012 President'!$X$2:$X$1000,$BF14,'2012 President'!$Y$2:$Y$1000,CC$1)</f>
        <v>341</v>
      </c>
      <c r="CD14">
        <f>$BQ14*SUMIFS('2012 President'!K$2:K$1000,'2012 President'!$X$2:$X$1000,$BF14,'2012 President'!$Y$2:$Y$1000,CD$1)</f>
        <v>5</v>
      </c>
      <c r="CE14">
        <f>$BQ14*SUMIFS('2012 President'!L$2:L$1000,'2012 President'!$X$2:$X$1000,$BF14,'2012 President'!$Y$2:$Y$1000,CE$1)</f>
        <v>11</v>
      </c>
      <c r="CH14">
        <f>$BQ14*SUMIFS('2012 President'!G$2:G$1000,'2012 President'!$X$2:$X$1000,$BF14,'2012 President'!$Y$2:$Y$1000,CH$1)</f>
        <v>732</v>
      </c>
      <c r="CI14">
        <f>$BQ14*SUMIFS('2012 President'!H$2:H$1000,'2012 President'!$X$2:$X$1000,$BF14,'2012 President'!$Y$2:$Y$1000,CI$1)</f>
        <v>5</v>
      </c>
      <c r="CJ14">
        <f>$BQ14*SUMIFS('2012 President'!I$2:I$1000,'2012 President'!$X$2:$X$1000,$BF14,'2012 President'!$Y$2:$Y$1000,CJ$1)</f>
        <v>173</v>
      </c>
      <c r="CK14">
        <f>$BQ14*SUMIFS('2012 President'!J$2:J$1000,'2012 President'!$X$2:$X$1000,$BF14,'2012 President'!$Y$2:$Y$1000,CK$1)</f>
        <v>538</v>
      </c>
      <c r="CL14">
        <f>$BQ14*SUMIFS('2012 President'!K$2:K$1000,'2012 President'!$X$2:$X$1000,$BF14,'2012 President'!$Y$2:$Y$1000,CL$1)</f>
        <v>5</v>
      </c>
      <c r="CM14">
        <f>$BQ14*SUMIFS('2012 President'!L$2:L$1000,'2012 President'!$X$2:$X$1000,$BF14,'2012 President'!$Y$2:$Y$1000,CM$1)</f>
        <v>11</v>
      </c>
      <c r="CP14">
        <f t="shared" si="7"/>
        <v>6570</v>
      </c>
      <c r="CQ14">
        <f t="shared" si="7"/>
        <v>156</v>
      </c>
      <c r="CR14">
        <f t="shared" si="7"/>
        <v>1344</v>
      </c>
      <c r="CS14">
        <f t="shared" si="7"/>
        <v>4928</v>
      </c>
      <c r="CT14">
        <f t="shared" si="7"/>
        <v>52</v>
      </c>
      <c r="CU14">
        <f t="shared" si="7"/>
        <v>90</v>
      </c>
      <c r="CV14">
        <f t="shared" si="7"/>
        <v>0</v>
      </c>
      <c r="CW14">
        <f t="shared" si="7"/>
        <v>0</v>
      </c>
    </row>
    <row r="15" spans="1:101" x14ac:dyDescent="0.3">
      <c r="A15" t="s">
        <v>1663</v>
      </c>
      <c r="B15" t="s">
        <v>1694</v>
      </c>
      <c r="C15">
        <f>SUMIF('2012 President'!$V$2:$V$1000,$B15,'2012 President'!G$2:G$1000)</f>
        <v>2175</v>
      </c>
      <c r="D15">
        <f>SUMIF('2012 President'!$V$2:$V$1000,$B15,'2012 President'!H$2:H$1000)</f>
        <v>61</v>
      </c>
      <c r="E15">
        <f>SUMIF('2012 President'!$V$2:$V$1000,$B15,'2012 President'!I$2:I$1000)</f>
        <v>486</v>
      </c>
      <c r="F15">
        <f>SUMIF('2012 President'!$V$2:$V$1000,$B15,'2012 President'!J$2:J$1000)</f>
        <v>1576</v>
      </c>
      <c r="G15">
        <f>SUMIF('2012 President'!$V$2:$V$1000,$B15,'2012 President'!K$2:K$1000)</f>
        <v>15</v>
      </c>
      <c r="H15">
        <f>SUMIF('2012 President'!$V$2:$V$1000,$B15,'2012 President'!L$2:L$1000)</f>
        <v>37</v>
      </c>
      <c r="K15">
        <f>SUMIF('2012 President'!$V$2:$V$1000,$B15,'2012 President'!G$2:G$1000)</f>
        <v>2175</v>
      </c>
      <c r="L15">
        <f t="shared" si="0"/>
        <v>0.72459770114942523</v>
      </c>
      <c r="M15">
        <f t="shared" si="1"/>
        <v>0.22344827586206897</v>
      </c>
      <c r="N15">
        <f t="shared" si="2"/>
        <v>6.8965517241379309E-3</v>
      </c>
      <c r="O15">
        <f t="shared" si="3"/>
        <v>2.8045977011494253E-2</v>
      </c>
      <c r="P15">
        <f t="shared" si="4"/>
        <v>1.7011494252873564E-2</v>
      </c>
      <c r="Q15">
        <f t="shared" si="5"/>
        <v>0.72459770114942523</v>
      </c>
      <c r="AP15" t="s">
        <v>1696</v>
      </c>
      <c r="AR15">
        <v>6</v>
      </c>
      <c r="AY15">
        <f t="shared" si="9"/>
        <v>13</v>
      </c>
      <c r="AZ15">
        <f t="shared" si="6"/>
        <v>1</v>
      </c>
      <c r="BE15" t="s">
        <v>1695</v>
      </c>
      <c r="BF15">
        <v>11</v>
      </c>
      <c r="BG15">
        <f>SUMIFS('2012 President'!C$2:C$1000,'2012 President'!$X$2:$X$1000,$BF15,'2012 President'!$V$2:$V$1000,$BE15)</f>
        <v>7692</v>
      </c>
      <c r="BH15">
        <f>SUMIFS('2012 President'!G$2:G$1000,'2012 President'!$X$2:$X$1000,$BF15,'2012 President'!$V$2:$V$1000,$BE15)</f>
        <v>3604</v>
      </c>
      <c r="BI15">
        <f>SUMIFS('2012 President'!H$2:H$1000,'2012 President'!$X$2:$X$1000,$BF15,'2012 President'!$V$2:$V$1000,$BE15)</f>
        <v>84</v>
      </c>
      <c r="BJ15">
        <f>SUMIFS('2012 President'!I$2:I$1000,'2012 President'!$X$2:$X$1000,$BF15,'2012 President'!$V$2:$V$1000,$BE15)</f>
        <v>876</v>
      </c>
      <c r="BK15">
        <f>SUMIFS('2012 President'!J$2:J$1000,'2012 President'!$X$2:$X$1000,$BF15,'2012 President'!$V$2:$V$1000,$BE15)</f>
        <v>2566</v>
      </c>
      <c r="BL15">
        <f>SUMIFS('2012 President'!K$2:K$1000,'2012 President'!$X$2:$X$1000,$BF15,'2012 President'!$V$2:$V$1000,$BE15)</f>
        <v>26</v>
      </c>
      <c r="BM15">
        <f>SUMIFS('2012 President'!L$2:L$1000,'2012 President'!$X$2:$X$1000,$BF15,'2012 President'!$V$2:$V$1000,$BE15)</f>
        <v>52</v>
      </c>
      <c r="BP15">
        <f t="shared" si="8"/>
        <v>3604</v>
      </c>
      <c r="BQ15">
        <f>BP15/SUMIF('By HD for Calcs'!$A$3:$A$100,$BF15,'By HD for Calcs'!$B$3:BJ$100)</f>
        <v>0.59956745965729497</v>
      </c>
      <c r="BR15">
        <f>$BQ15*SUMIFS('2012 President'!G$2:G$1000,'2012 President'!$X$2:$X$1000,$BF15,'2012 President'!$Y$2:$Y$1000,BR$1)</f>
        <v>1028.8577607719183</v>
      </c>
      <c r="BS15">
        <f>$BQ15*SUMIFS('2012 President'!H$2:H$1000,'2012 President'!$X$2:$X$1000,$BF15,'2012 President'!$Y$2:$Y$1000,BS$1)</f>
        <v>25.781400765263683</v>
      </c>
      <c r="BT15">
        <f>$BQ15*SUMIFS('2012 President'!I$2:I$1000,'2012 President'!$X$2:$X$1000,$BF15,'2012 President'!$Y$2:$Y$1000,BT$1)</f>
        <v>300.98286474796208</v>
      </c>
      <c r="BU15">
        <f>$BQ15*SUMIFS('2012 President'!J$2:J$1000,'2012 President'!$X$2:$X$1000,$BF15,'2012 President'!$Y$2:$Y$1000,BU$1)</f>
        <v>687.70387622691737</v>
      </c>
      <c r="BV15">
        <f>$BQ15*SUMIFS('2012 President'!K$2:K$1000,'2012 President'!$X$2:$X$1000,$BF15,'2012 President'!$Y$2:$Y$1000,BV$1)</f>
        <v>5.9956745965729494</v>
      </c>
      <c r="BW15">
        <f>$BQ15*SUMIFS('2012 President'!L$2:L$1000,'2012 President'!$X$2:$X$1000,$BF15,'2012 President'!$Y$2:$Y$1000,BW$1)</f>
        <v>8.3939444352021297</v>
      </c>
      <c r="BZ15">
        <f>$BQ15*SUMIFS('2012 President'!G$2:G$1000,'2012 President'!$X$2:$X$1000,$BF15,'2012 President'!$Y$2:$Y$1000,BZ$1)</f>
        <v>227.23606721011478</v>
      </c>
      <c r="CA15">
        <f>$BQ15*SUMIFS('2012 President'!H$2:H$1000,'2012 President'!$X$2:$X$1000,$BF15,'2012 President'!$Y$2:$Y$1000,CA$1)</f>
        <v>6.5952420562302443</v>
      </c>
      <c r="CB15">
        <f>$BQ15*SUMIFS('2012 President'!I$2:I$1000,'2012 President'!$X$2:$X$1000,$BF15,'2012 President'!$Y$2:$Y$1000,CB$1)</f>
        <v>46.166694393611714</v>
      </c>
      <c r="CC15">
        <f>$BQ15*SUMIFS('2012 President'!J$2:J$1000,'2012 President'!$X$2:$X$1000,$BF15,'2012 President'!$Y$2:$Y$1000,CC$1)</f>
        <v>169.07802362335718</v>
      </c>
      <c r="CD15">
        <f>$BQ15*SUMIFS('2012 President'!K$2:K$1000,'2012 President'!$X$2:$X$1000,$BF15,'2012 President'!$Y$2:$Y$1000,CD$1)</f>
        <v>1.798702378971885</v>
      </c>
      <c r="CE15">
        <f>$BQ15*SUMIFS('2012 President'!L$2:L$1000,'2012 President'!$X$2:$X$1000,$BF15,'2012 President'!$Y$2:$Y$1000,CE$1)</f>
        <v>3.59740475794377</v>
      </c>
      <c r="CH15">
        <f>$BQ15*SUMIFS('2012 President'!G$2:G$1000,'2012 President'!$X$2:$X$1000,$BF15,'2012 President'!$Y$2:$Y$1000,CH$1)</f>
        <v>314.77291632007984</v>
      </c>
      <c r="CI15">
        <f>$BQ15*SUMIFS('2012 President'!H$2:H$1000,'2012 President'!$X$2:$X$1000,$BF15,'2012 President'!$Y$2:$Y$1000,CI$1)</f>
        <v>4.7965396772583597</v>
      </c>
      <c r="CJ15">
        <f>$BQ15*SUMIFS('2012 President'!I$2:I$1000,'2012 President'!$X$2:$X$1000,$BF15,'2012 President'!$Y$2:$Y$1000,CJ$1)</f>
        <v>79.142904674762931</v>
      </c>
      <c r="CK15">
        <f>$BQ15*SUMIFS('2012 President'!J$2:J$1000,'2012 President'!$X$2:$X$1000,$BF15,'2012 President'!$Y$2:$Y$1000,CK$1)</f>
        <v>227.83563466977208</v>
      </c>
      <c r="CL15">
        <f>$BQ15*SUMIFS('2012 President'!K$2:K$1000,'2012 President'!$X$2:$X$1000,$BF15,'2012 President'!$Y$2:$Y$1000,CL$1)</f>
        <v>0</v>
      </c>
      <c r="CM15">
        <f>$BQ15*SUMIFS('2012 President'!L$2:L$1000,'2012 President'!$X$2:$X$1000,$BF15,'2012 President'!$Y$2:$Y$1000,CM$1)</f>
        <v>2.9978372982864747</v>
      </c>
      <c r="CP15">
        <f t="shared" si="7"/>
        <v>5174.8667443021131</v>
      </c>
      <c r="CQ15">
        <f t="shared" si="7"/>
        <v>121.1731824987523</v>
      </c>
      <c r="CR15">
        <f t="shared" si="7"/>
        <v>1302.292463816337</v>
      </c>
      <c r="CS15">
        <f t="shared" si="7"/>
        <v>3650.6175345200468</v>
      </c>
      <c r="CT15">
        <f t="shared" si="7"/>
        <v>33.794376975544836</v>
      </c>
      <c r="CU15">
        <f t="shared" si="7"/>
        <v>66.989186491432378</v>
      </c>
      <c r="CV15">
        <f t="shared" si="7"/>
        <v>0</v>
      </c>
      <c r="CW15">
        <f t="shared" si="7"/>
        <v>0</v>
      </c>
    </row>
    <row r="16" spans="1:101" x14ac:dyDescent="0.3">
      <c r="A16" t="s">
        <v>1658</v>
      </c>
      <c r="B16" t="s">
        <v>1702</v>
      </c>
      <c r="C16">
        <f>SUMIF('2012 President'!$V$2:$V$1000,$B16,'2012 President'!G$2:G$1000)</f>
        <v>1652</v>
      </c>
      <c r="D16">
        <f>SUMIF('2012 President'!$V$2:$V$1000,$B16,'2012 President'!H$2:H$1000)</f>
        <v>28</v>
      </c>
      <c r="E16">
        <f>SUMIF('2012 President'!$V$2:$V$1000,$B16,'2012 President'!I$2:I$1000)</f>
        <v>1293</v>
      </c>
      <c r="F16">
        <f>SUMIF('2012 President'!$V$2:$V$1000,$B16,'2012 President'!J$2:J$1000)</f>
        <v>263</v>
      </c>
      <c r="G16">
        <f>SUMIF('2012 President'!$V$2:$V$1000,$B16,'2012 President'!K$2:K$1000)</f>
        <v>66</v>
      </c>
      <c r="H16">
        <f>SUMIF('2012 President'!$V$2:$V$1000,$B16,'2012 President'!L$2:L$1000)</f>
        <v>2</v>
      </c>
      <c r="K16">
        <f>SUMIF('2012 President'!$V$2:$V$1000,$B16,'2012 President'!G$2:G$1000)</f>
        <v>1652</v>
      </c>
      <c r="L16">
        <f t="shared" si="0"/>
        <v>0.15920096852300242</v>
      </c>
      <c r="M16">
        <f t="shared" si="1"/>
        <v>0.78268765133171914</v>
      </c>
      <c r="N16">
        <f t="shared" si="2"/>
        <v>3.9951573849878935E-2</v>
      </c>
      <c r="O16">
        <f t="shared" si="3"/>
        <v>1.6949152542372881E-2</v>
      </c>
      <c r="P16">
        <f t="shared" si="4"/>
        <v>1.2106537530266344E-3</v>
      </c>
      <c r="Q16">
        <f t="shared" si="5"/>
        <v>2.7826876513317194</v>
      </c>
      <c r="AR16">
        <v>6</v>
      </c>
      <c r="AY16">
        <f t="shared" si="9"/>
        <v>14</v>
      </c>
      <c r="AZ16">
        <f t="shared" si="6"/>
        <v>1</v>
      </c>
      <c r="BE16" t="s">
        <v>1697</v>
      </c>
      <c r="BF16">
        <v>11</v>
      </c>
      <c r="BG16">
        <f>SUMIFS('2012 President'!C$2:C$1000,'2012 President'!$X$2:$X$1000,$BF16,'2012 President'!$V$2:$V$1000,$BE16)</f>
        <v>5249</v>
      </c>
      <c r="BH16">
        <f>SUMIFS('2012 President'!G$2:G$1000,'2012 President'!$X$2:$X$1000,$BF16,'2012 President'!$V$2:$V$1000,$BE16)</f>
        <v>2407</v>
      </c>
      <c r="BI16">
        <f>SUMIFS('2012 President'!H$2:H$1000,'2012 President'!$X$2:$X$1000,$BF16,'2012 President'!$V$2:$V$1000,$BE16)</f>
        <v>50</v>
      </c>
      <c r="BJ16">
        <f>SUMIFS('2012 President'!I$2:I$1000,'2012 President'!$X$2:$X$1000,$BF16,'2012 President'!$V$2:$V$1000,$BE16)</f>
        <v>635</v>
      </c>
      <c r="BK16">
        <f>SUMIFS('2012 President'!J$2:J$1000,'2012 President'!$X$2:$X$1000,$BF16,'2012 President'!$V$2:$V$1000,$BE16)</f>
        <v>1682</v>
      </c>
      <c r="BL16">
        <f>SUMIFS('2012 President'!K$2:K$1000,'2012 President'!$X$2:$X$1000,$BF16,'2012 President'!$V$2:$V$1000,$BE16)</f>
        <v>15</v>
      </c>
      <c r="BM16">
        <f>SUMIFS('2012 President'!L$2:L$1000,'2012 President'!$X$2:$X$1000,$BF16,'2012 President'!$V$2:$V$1000,$BE16)</f>
        <v>25</v>
      </c>
      <c r="BP16">
        <f t="shared" si="8"/>
        <v>2407</v>
      </c>
      <c r="BQ16">
        <f>BP16/SUMIF('By HD for Calcs'!$A$3:$A$100,$BF16,'By HD for Calcs'!$B$3:BJ$100)</f>
        <v>0.40043254034270503</v>
      </c>
      <c r="BR16">
        <f>$BQ16*SUMIFS('2012 President'!G$2:G$1000,'2012 President'!$X$2:$X$1000,$BF16,'2012 President'!$Y$2:$Y$1000,BR$1)</f>
        <v>687.14223922808185</v>
      </c>
      <c r="BS16">
        <f>$BQ16*SUMIFS('2012 President'!H$2:H$1000,'2012 President'!$X$2:$X$1000,$BF16,'2012 President'!$Y$2:$Y$1000,BS$1)</f>
        <v>17.218599234736317</v>
      </c>
      <c r="BT16">
        <f>$BQ16*SUMIFS('2012 President'!I$2:I$1000,'2012 President'!$X$2:$X$1000,$BF16,'2012 President'!$Y$2:$Y$1000,BT$1)</f>
        <v>201.01713525203792</v>
      </c>
      <c r="BU16">
        <f>$BQ16*SUMIFS('2012 President'!J$2:J$1000,'2012 President'!$X$2:$X$1000,$BF16,'2012 President'!$Y$2:$Y$1000,BU$1)</f>
        <v>459.29612377308268</v>
      </c>
      <c r="BV16">
        <f>$BQ16*SUMIFS('2012 President'!K$2:K$1000,'2012 President'!$X$2:$X$1000,$BF16,'2012 President'!$Y$2:$Y$1000,BV$1)</f>
        <v>4.0043254034270506</v>
      </c>
      <c r="BW16">
        <f>$BQ16*SUMIFS('2012 President'!L$2:L$1000,'2012 President'!$X$2:$X$1000,$BF16,'2012 President'!$Y$2:$Y$1000,BW$1)</f>
        <v>5.6060555647978703</v>
      </c>
      <c r="BZ16">
        <f>$BQ16*SUMIFS('2012 President'!G$2:G$1000,'2012 President'!$X$2:$X$1000,$BF16,'2012 President'!$Y$2:$Y$1000,BZ$1)</f>
        <v>151.76393278988522</v>
      </c>
      <c r="CA16">
        <f>$BQ16*SUMIFS('2012 President'!H$2:H$1000,'2012 President'!$X$2:$X$1000,$BF16,'2012 President'!$Y$2:$Y$1000,CA$1)</f>
        <v>4.4047579437697557</v>
      </c>
      <c r="CB16">
        <f>$BQ16*SUMIFS('2012 President'!I$2:I$1000,'2012 President'!$X$2:$X$1000,$BF16,'2012 President'!$Y$2:$Y$1000,CB$1)</f>
        <v>30.833305606388286</v>
      </c>
      <c r="CC16">
        <f>$BQ16*SUMIFS('2012 President'!J$2:J$1000,'2012 President'!$X$2:$X$1000,$BF16,'2012 President'!$Y$2:$Y$1000,CC$1)</f>
        <v>112.92197637664282</v>
      </c>
      <c r="CD16">
        <f>$BQ16*SUMIFS('2012 President'!K$2:K$1000,'2012 President'!$X$2:$X$1000,$BF16,'2012 President'!$Y$2:$Y$1000,CD$1)</f>
        <v>1.201297621028115</v>
      </c>
      <c r="CE16">
        <f>$BQ16*SUMIFS('2012 President'!L$2:L$1000,'2012 President'!$X$2:$X$1000,$BF16,'2012 President'!$Y$2:$Y$1000,CE$1)</f>
        <v>2.40259524205623</v>
      </c>
      <c r="CH16">
        <f>$BQ16*SUMIFS('2012 President'!G$2:G$1000,'2012 President'!$X$2:$X$1000,$BF16,'2012 President'!$Y$2:$Y$1000,CH$1)</f>
        <v>210.22708367992016</v>
      </c>
      <c r="CI16">
        <f>$BQ16*SUMIFS('2012 President'!H$2:H$1000,'2012 President'!$X$2:$X$1000,$BF16,'2012 President'!$Y$2:$Y$1000,CI$1)</f>
        <v>3.2034603227416403</v>
      </c>
      <c r="CJ16">
        <f>$BQ16*SUMIFS('2012 President'!I$2:I$1000,'2012 President'!$X$2:$X$1000,$BF16,'2012 President'!$Y$2:$Y$1000,CJ$1)</f>
        <v>52.857095325237061</v>
      </c>
      <c r="CK16">
        <f>$BQ16*SUMIFS('2012 President'!J$2:J$1000,'2012 President'!$X$2:$X$1000,$BF16,'2012 President'!$Y$2:$Y$1000,CK$1)</f>
        <v>152.16436533022792</v>
      </c>
      <c r="CL16">
        <f>$BQ16*SUMIFS('2012 President'!K$2:K$1000,'2012 President'!$X$2:$X$1000,$BF16,'2012 President'!$Y$2:$Y$1000,CL$1)</f>
        <v>0</v>
      </c>
      <c r="CM16">
        <f>$BQ16*SUMIFS('2012 President'!L$2:L$1000,'2012 President'!$X$2:$X$1000,$BF16,'2012 President'!$Y$2:$Y$1000,CM$1)</f>
        <v>2.0021627017135253</v>
      </c>
      <c r="CP16">
        <f t="shared" si="7"/>
        <v>3456.1332556978873</v>
      </c>
      <c r="CQ16">
        <f t="shared" si="7"/>
        <v>74.826817501247703</v>
      </c>
      <c r="CR16">
        <f t="shared" si="7"/>
        <v>919.70753618366325</v>
      </c>
      <c r="CS16">
        <f t="shared" si="7"/>
        <v>2406.3824654799537</v>
      </c>
      <c r="CT16">
        <f t="shared" si="7"/>
        <v>20.205623024455164</v>
      </c>
      <c r="CU16">
        <f t="shared" si="7"/>
        <v>35.010813508567622</v>
      </c>
      <c r="CV16">
        <f t="shared" si="7"/>
        <v>0</v>
      </c>
      <c r="CW16">
        <f t="shared" si="7"/>
        <v>0</v>
      </c>
    </row>
    <row r="17" spans="1:101" x14ac:dyDescent="0.3">
      <c r="A17" t="s">
        <v>1659</v>
      </c>
      <c r="B17" t="s">
        <v>1698</v>
      </c>
      <c r="C17">
        <f>SUMIF('2012 President'!$V$2:$V$1000,$B17,'2012 President'!G$2:G$1000)</f>
        <v>17150</v>
      </c>
      <c r="D17">
        <f>SUMIF('2012 President'!$V$2:$V$1000,$B17,'2012 President'!H$2:H$1000)</f>
        <v>401</v>
      </c>
      <c r="E17">
        <f>SUMIF('2012 President'!$V$2:$V$1000,$B17,'2012 President'!I$2:I$1000)</f>
        <v>5036</v>
      </c>
      <c r="F17">
        <f>SUMIF('2012 President'!$V$2:$V$1000,$B17,'2012 President'!J$2:J$1000)</f>
        <v>11338</v>
      </c>
      <c r="G17">
        <f>SUMIF('2012 President'!$V$2:$V$1000,$B17,'2012 President'!K$2:K$1000)</f>
        <v>183</v>
      </c>
      <c r="H17">
        <f>SUMIF('2012 President'!$V$2:$V$1000,$B17,'2012 President'!L$2:L$1000)</f>
        <v>192</v>
      </c>
      <c r="K17">
        <f>SUMIF('2012 President'!$V$2:$V$1000,$B17,'2012 President'!G$2:G$1000)</f>
        <v>17150</v>
      </c>
      <c r="L17">
        <f t="shared" si="0"/>
        <v>0.66110787172011665</v>
      </c>
      <c r="M17">
        <f t="shared" si="1"/>
        <v>0.29364431486880466</v>
      </c>
      <c r="N17">
        <f t="shared" si="2"/>
        <v>1.0670553935860059E-2</v>
      </c>
      <c r="O17">
        <f t="shared" si="3"/>
        <v>2.338192419825073E-2</v>
      </c>
      <c r="P17">
        <f t="shared" si="4"/>
        <v>1.119533527696793E-2</v>
      </c>
      <c r="Q17">
        <f t="shared" si="5"/>
        <v>0.66110787172011665</v>
      </c>
      <c r="AP17" t="s">
        <v>1695</v>
      </c>
      <c r="AR17">
        <v>7</v>
      </c>
      <c r="AY17">
        <f t="shared" si="9"/>
        <v>15</v>
      </c>
      <c r="AZ17">
        <f t="shared" si="6"/>
        <v>1</v>
      </c>
      <c r="BE17" t="s">
        <v>1697</v>
      </c>
      <c r="BF17">
        <v>12</v>
      </c>
      <c r="BG17">
        <f>SUMIFS('2012 President'!C$2:C$1000,'2012 President'!$X$2:$X$1000,$BF17,'2012 President'!$V$2:$V$1000,$BE17)</f>
        <v>11847</v>
      </c>
      <c r="BH17">
        <f>SUMIFS('2012 President'!G$2:G$1000,'2012 President'!$X$2:$X$1000,$BF17,'2012 President'!$V$2:$V$1000,$BE17)</f>
        <v>3889</v>
      </c>
      <c r="BI17">
        <f>SUMIFS('2012 President'!H$2:H$1000,'2012 President'!$X$2:$X$1000,$BF17,'2012 President'!$V$2:$V$1000,$BE17)</f>
        <v>126</v>
      </c>
      <c r="BJ17">
        <f>SUMIFS('2012 President'!I$2:I$1000,'2012 President'!$X$2:$X$1000,$BF17,'2012 President'!$V$2:$V$1000,$BE17)</f>
        <v>1057</v>
      </c>
      <c r="BK17">
        <f>SUMIFS('2012 President'!J$2:J$1000,'2012 President'!$X$2:$X$1000,$BF17,'2012 President'!$V$2:$V$1000,$BE17)</f>
        <v>2648</v>
      </c>
      <c r="BL17">
        <f>SUMIFS('2012 President'!K$2:K$1000,'2012 President'!$X$2:$X$1000,$BF17,'2012 President'!$V$2:$V$1000,$BE17)</f>
        <v>16</v>
      </c>
      <c r="BM17">
        <f>SUMIFS('2012 President'!L$2:L$1000,'2012 President'!$X$2:$X$1000,$BF17,'2012 President'!$V$2:$V$1000,$BE17)</f>
        <v>42</v>
      </c>
      <c r="BP17">
        <f t="shared" si="8"/>
        <v>3889</v>
      </c>
      <c r="BQ17">
        <f>BP17/SUMIF('By HD for Calcs'!$A$3:$A$100,$BF17,'By HD for Calcs'!$B$3:BJ$100)</f>
        <v>1</v>
      </c>
      <c r="BR17">
        <f>$BQ17*SUMIFS('2012 President'!G$2:G$1000,'2012 President'!$X$2:$X$1000,$BF17,'2012 President'!$Y$2:$Y$1000,BR$1)</f>
        <v>1928</v>
      </c>
      <c r="BS17">
        <f>$BQ17*SUMIFS('2012 President'!H$2:H$1000,'2012 President'!$X$2:$X$1000,$BF17,'2012 President'!$Y$2:$Y$1000,BS$1)</f>
        <v>32</v>
      </c>
      <c r="BT17">
        <f>$BQ17*SUMIFS('2012 President'!I$2:I$1000,'2012 President'!$X$2:$X$1000,$BF17,'2012 President'!$Y$2:$Y$1000,BT$1)</f>
        <v>603</v>
      </c>
      <c r="BU17">
        <f>$BQ17*SUMIFS('2012 President'!J$2:J$1000,'2012 President'!$X$2:$X$1000,$BF17,'2012 President'!$Y$2:$Y$1000,BU$1)</f>
        <v>1260</v>
      </c>
      <c r="BV17">
        <f>$BQ17*SUMIFS('2012 President'!K$2:K$1000,'2012 President'!$X$2:$X$1000,$BF17,'2012 President'!$Y$2:$Y$1000,BV$1)</f>
        <v>9</v>
      </c>
      <c r="BW17">
        <f>$BQ17*SUMIFS('2012 President'!L$2:L$1000,'2012 President'!$X$2:$X$1000,$BF17,'2012 President'!$Y$2:$Y$1000,BW$1)</f>
        <v>24</v>
      </c>
      <c r="BZ17">
        <f>$BQ17*SUMIFS('2012 President'!G$2:G$1000,'2012 President'!$X$2:$X$1000,$BF17,'2012 President'!$Y$2:$Y$1000,BZ$1)</f>
        <v>533</v>
      </c>
      <c r="CA17">
        <f>$BQ17*SUMIFS('2012 President'!H$2:H$1000,'2012 President'!$X$2:$X$1000,$BF17,'2012 President'!$Y$2:$Y$1000,CA$1)</f>
        <v>17</v>
      </c>
      <c r="CB17">
        <f>$BQ17*SUMIFS('2012 President'!I$2:I$1000,'2012 President'!$X$2:$X$1000,$BF17,'2012 President'!$Y$2:$Y$1000,CB$1)</f>
        <v>191</v>
      </c>
      <c r="CC17">
        <f>$BQ17*SUMIFS('2012 President'!J$2:J$1000,'2012 President'!$X$2:$X$1000,$BF17,'2012 President'!$Y$2:$Y$1000,CC$1)</f>
        <v>314</v>
      </c>
      <c r="CD17">
        <f>$BQ17*SUMIFS('2012 President'!K$2:K$1000,'2012 President'!$X$2:$X$1000,$BF17,'2012 President'!$Y$2:$Y$1000,CD$1)</f>
        <v>4</v>
      </c>
      <c r="CE17">
        <f>$BQ17*SUMIFS('2012 President'!L$2:L$1000,'2012 President'!$X$2:$X$1000,$BF17,'2012 President'!$Y$2:$Y$1000,CE$1)</f>
        <v>7</v>
      </c>
      <c r="CH17">
        <f>$BQ17*SUMIFS('2012 President'!G$2:G$1000,'2012 President'!$X$2:$X$1000,$BF17,'2012 President'!$Y$2:$Y$1000,CH$1)</f>
        <v>132</v>
      </c>
      <c r="CI17">
        <f>$BQ17*SUMIFS('2012 President'!H$2:H$1000,'2012 President'!$X$2:$X$1000,$BF17,'2012 President'!$Y$2:$Y$1000,CI$1)</f>
        <v>1</v>
      </c>
      <c r="CJ17">
        <f>$BQ17*SUMIFS('2012 President'!I$2:I$1000,'2012 President'!$X$2:$X$1000,$BF17,'2012 President'!$Y$2:$Y$1000,CJ$1)</f>
        <v>50</v>
      </c>
      <c r="CK17">
        <f>$BQ17*SUMIFS('2012 President'!J$2:J$1000,'2012 President'!$X$2:$X$1000,$BF17,'2012 President'!$Y$2:$Y$1000,CK$1)</f>
        <v>78</v>
      </c>
      <c r="CL17">
        <f>$BQ17*SUMIFS('2012 President'!K$2:K$1000,'2012 President'!$X$2:$X$1000,$BF17,'2012 President'!$Y$2:$Y$1000,CL$1)</f>
        <v>1</v>
      </c>
      <c r="CM17">
        <f>$BQ17*SUMIFS('2012 President'!L$2:L$1000,'2012 President'!$X$2:$X$1000,$BF17,'2012 President'!$Y$2:$Y$1000,CM$1)</f>
        <v>2</v>
      </c>
      <c r="CP17">
        <f t="shared" si="7"/>
        <v>6482</v>
      </c>
      <c r="CQ17">
        <f t="shared" si="7"/>
        <v>176</v>
      </c>
      <c r="CR17">
        <f t="shared" si="7"/>
        <v>1901</v>
      </c>
      <c r="CS17">
        <f t="shared" si="7"/>
        <v>4300</v>
      </c>
      <c r="CT17">
        <f t="shared" si="7"/>
        <v>30</v>
      </c>
      <c r="CU17">
        <f t="shared" si="7"/>
        <v>75</v>
      </c>
      <c r="CV17">
        <f t="shared" si="7"/>
        <v>0</v>
      </c>
      <c r="CW17">
        <f t="shared" si="7"/>
        <v>0</v>
      </c>
    </row>
    <row r="18" spans="1:101" x14ac:dyDescent="0.3">
      <c r="A18" t="s">
        <v>1657</v>
      </c>
      <c r="B18" t="s">
        <v>1693</v>
      </c>
      <c r="C18">
        <f>SUMIF('2012 President'!$V$2:$V$1000,$B18,'2012 President'!G$2:G$1000)</f>
        <v>26615</v>
      </c>
      <c r="D18">
        <f>SUMIF('2012 President'!$V$2:$V$1000,$B18,'2012 President'!H$2:H$1000)</f>
        <v>805</v>
      </c>
      <c r="E18">
        <f>SUMIF('2012 President'!$V$2:$V$1000,$B18,'2012 President'!I$2:I$1000)</f>
        <v>9248</v>
      </c>
      <c r="F18">
        <f>SUMIF('2012 President'!$V$2:$V$1000,$B18,'2012 President'!J$2:J$1000)</f>
        <v>15931</v>
      </c>
      <c r="G18">
        <f>SUMIF('2012 President'!$V$2:$V$1000,$B18,'2012 President'!K$2:K$1000)</f>
        <v>293</v>
      </c>
      <c r="H18">
        <f>SUMIF('2012 President'!$V$2:$V$1000,$B18,'2012 President'!L$2:L$1000)</f>
        <v>338</v>
      </c>
      <c r="K18">
        <f>SUMIF('2012 President'!$V$2:$V$1000,$B18,'2012 President'!G$2:G$1000)</f>
        <v>26615</v>
      </c>
      <c r="L18">
        <f t="shared" si="0"/>
        <v>0.59857223370279922</v>
      </c>
      <c r="M18">
        <f t="shared" si="1"/>
        <v>0.34747322938192748</v>
      </c>
      <c r="N18">
        <f t="shared" si="2"/>
        <v>1.1008829607364268E-2</v>
      </c>
      <c r="O18">
        <f t="shared" si="3"/>
        <v>3.0246101822280668E-2</v>
      </c>
      <c r="P18">
        <f t="shared" si="4"/>
        <v>1.2699605485628405E-2</v>
      </c>
      <c r="Q18">
        <f t="shared" si="5"/>
        <v>0.59857223370279922</v>
      </c>
      <c r="AR18">
        <v>7</v>
      </c>
      <c r="AY18">
        <f t="shared" si="9"/>
        <v>16</v>
      </c>
      <c r="AZ18">
        <f t="shared" si="6"/>
        <v>1</v>
      </c>
      <c r="BE18" t="s">
        <v>1697</v>
      </c>
      <c r="BF18">
        <v>13</v>
      </c>
      <c r="BG18">
        <f>SUMIFS('2012 President'!C$2:C$1000,'2012 President'!$X$2:$X$1000,$BF18,'2012 President'!$V$2:$V$1000,$BE18)</f>
        <v>11990</v>
      </c>
      <c r="BH18">
        <f>SUMIFS('2012 President'!G$2:G$1000,'2012 President'!$X$2:$X$1000,$BF18,'2012 President'!$V$2:$V$1000,$BE18)</f>
        <v>3169</v>
      </c>
      <c r="BI18">
        <f>SUMIFS('2012 President'!H$2:H$1000,'2012 President'!$X$2:$X$1000,$BF18,'2012 President'!$V$2:$V$1000,$BE18)</f>
        <v>91</v>
      </c>
      <c r="BJ18">
        <f>SUMIFS('2012 President'!I$2:I$1000,'2012 President'!$X$2:$X$1000,$BF18,'2012 President'!$V$2:$V$1000,$BE18)</f>
        <v>1383</v>
      </c>
      <c r="BK18">
        <f>SUMIFS('2012 President'!J$2:J$1000,'2012 President'!$X$2:$X$1000,$BF18,'2012 President'!$V$2:$V$1000,$BE18)</f>
        <v>1657</v>
      </c>
      <c r="BL18">
        <f>SUMIFS('2012 President'!K$2:K$1000,'2012 President'!$X$2:$X$1000,$BF18,'2012 President'!$V$2:$V$1000,$BE18)</f>
        <v>12</v>
      </c>
      <c r="BM18">
        <f>SUMIFS('2012 President'!L$2:L$1000,'2012 President'!$X$2:$X$1000,$BF18,'2012 President'!$V$2:$V$1000,$BE18)</f>
        <v>26</v>
      </c>
      <c r="BP18">
        <f t="shared" si="8"/>
        <v>3169</v>
      </c>
      <c r="BQ18">
        <f>BP18/SUMIF('By HD for Calcs'!$A$3:$A$100,$BF18,'By HD for Calcs'!$B$3:BJ$100)</f>
        <v>1</v>
      </c>
      <c r="BR18">
        <f>$BQ18*SUMIFS('2012 President'!G$2:G$1000,'2012 President'!$X$2:$X$1000,$BF18,'2012 President'!$Y$2:$Y$1000,BR$1)</f>
        <v>1729</v>
      </c>
      <c r="BS18">
        <f>$BQ18*SUMIFS('2012 President'!H$2:H$1000,'2012 President'!$X$2:$X$1000,$BF18,'2012 President'!$Y$2:$Y$1000,BS$1)</f>
        <v>35</v>
      </c>
      <c r="BT18">
        <f>$BQ18*SUMIFS('2012 President'!I$2:I$1000,'2012 President'!$X$2:$X$1000,$BF18,'2012 President'!$Y$2:$Y$1000,BT$1)</f>
        <v>611</v>
      </c>
      <c r="BU18">
        <f>$BQ18*SUMIFS('2012 President'!J$2:J$1000,'2012 President'!$X$2:$X$1000,$BF18,'2012 President'!$Y$2:$Y$1000,BU$1)</f>
        <v>1069</v>
      </c>
      <c r="BV18">
        <f>$BQ18*SUMIFS('2012 President'!K$2:K$1000,'2012 President'!$X$2:$X$1000,$BF18,'2012 President'!$Y$2:$Y$1000,BV$1)</f>
        <v>5</v>
      </c>
      <c r="BW18">
        <f>$BQ18*SUMIFS('2012 President'!L$2:L$1000,'2012 President'!$X$2:$X$1000,$BF18,'2012 President'!$Y$2:$Y$1000,BW$1)</f>
        <v>9</v>
      </c>
      <c r="BZ18">
        <f>$BQ18*SUMIFS('2012 President'!G$2:G$1000,'2012 President'!$X$2:$X$1000,$BF18,'2012 President'!$Y$2:$Y$1000,BZ$1)</f>
        <v>506</v>
      </c>
      <c r="CA18">
        <f>$BQ18*SUMIFS('2012 President'!H$2:H$1000,'2012 President'!$X$2:$X$1000,$BF18,'2012 President'!$Y$2:$Y$1000,CA$1)</f>
        <v>10</v>
      </c>
      <c r="CB18">
        <f>$BQ18*SUMIFS('2012 President'!I$2:I$1000,'2012 President'!$X$2:$X$1000,$BF18,'2012 President'!$Y$2:$Y$1000,CB$1)</f>
        <v>253</v>
      </c>
      <c r="CC18">
        <f>$BQ18*SUMIFS('2012 President'!J$2:J$1000,'2012 President'!$X$2:$X$1000,$BF18,'2012 President'!$Y$2:$Y$1000,CC$1)</f>
        <v>232</v>
      </c>
      <c r="CD18">
        <f>$BQ18*SUMIFS('2012 President'!K$2:K$1000,'2012 President'!$X$2:$X$1000,$BF18,'2012 President'!$Y$2:$Y$1000,CD$1)</f>
        <v>8</v>
      </c>
      <c r="CE18">
        <f>$BQ18*SUMIFS('2012 President'!L$2:L$1000,'2012 President'!$X$2:$X$1000,$BF18,'2012 President'!$Y$2:$Y$1000,CE$1)</f>
        <v>3</v>
      </c>
      <c r="CH18">
        <f>$BQ18*SUMIFS('2012 President'!G$2:G$1000,'2012 President'!$X$2:$X$1000,$BF18,'2012 President'!$Y$2:$Y$1000,CH$1)</f>
        <v>303</v>
      </c>
      <c r="CI18">
        <f>$BQ18*SUMIFS('2012 President'!H$2:H$1000,'2012 President'!$X$2:$X$1000,$BF18,'2012 President'!$Y$2:$Y$1000,CI$1)</f>
        <v>2</v>
      </c>
      <c r="CJ18">
        <f>$BQ18*SUMIFS('2012 President'!I$2:I$1000,'2012 President'!$X$2:$X$1000,$BF18,'2012 President'!$Y$2:$Y$1000,CJ$1)</f>
        <v>178</v>
      </c>
      <c r="CK18">
        <f>$BQ18*SUMIFS('2012 President'!J$2:J$1000,'2012 President'!$X$2:$X$1000,$BF18,'2012 President'!$Y$2:$Y$1000,CK$1)</f>
        <v>120</v>
      </c>
      <c r="CL18">
        <f>$BQ18*SUMIFS('2012 President'!K$2:K$1000,'2012 President'!$X$2:$X$1000,$BF18,'2012 President'!$Y$2:$Y$1000,CL$1)</f>
        <v>1</v>
      </c>
      <c r="CM18">
        <f>$BQ18*SUMIFS('2012 President'!L$2:L$1000,'2012 President'!$X$2:$X$1000,$BF18,'2012 President'!$Y$2:$Y$1000,CM$1)</f>
        <v>2</v>
      </c>
      <c r="CP18">
        <f t="shared" si="7"/>
        <v>5707</v>
      </c>
      <c r="CQ18">
        <f t="shared" si="7"/>
        <v>138</v>
      </c>
      <c r="CR18">
        <f t="shared" si="7"/>
        <v>2425</v>
      </c>
      <c r="CS18">
        <f t="shared" si="7"/>
        <v>3078</v>
      </c>
      <c r="CT18">
        <f t="shared" si="7"/>
        <v>26</v>
      </c>
      <c r="CU18">
        <f t="shared" si="7"/>
        <v>40</v>
      </c>
      <c r="CV18">
        <f t="shared" si="7"/>
        <v>0</v>
      </c>
      <c r="CW18">
        <f t="shared" si="7"/>
        <v>0</v>
      </c>
    </row>
    <row r="19" spans="1:101" x14ac:dyDescent="0.3">
      <c r="A19" t="s">
        <v>1652</v>
      </c>
      <c r="B19" t="s">
        <v>1652</v>
      </c>
      <c r="C19">
        <f>SUMIF('2012 President'!$V$2:$V$1000,$B19,'2012 President'!G$2:G$1000)</f>
        <v>682</v>
      </c>
      <c r="D19">
        <f>SUMIF('2012 President'!$V$2:$V$1000,$B19,'2012 President'!H$2:H$1000)</f>
        <v>14</v>
      </c>
      <c r="E19">
        <f>SUMIF('2012 President'!$V$2:$V$1000,$B19,'2012 President'!I$2:I$1000)</f>
        <v>309</v>
      </c>
      <c r="F19">
        <f>SUMIF('2012 President'!$V$2:$V$1000,$B19,'2012 President'!J$2:J$1000)</f>
        <v>340</v>
      </c>
      <c r="G19">
        <f>SUMIF('2012 President'!$V$2:$V$1000,$B19,'2012 President'!K$2:K$1000)</f>
        <v>16</v>
      </c>
      <c r="H19">
        <f>SUMIF('2012 President'!$V$2:$V$1000,$B19,'2012 President'!L$2:L$1000)</f>
        <v>3</v>
      </c>
      <c r="K19">
        <f>SUMIF('2012 President'!$V$2:$V$1000,$B19,'2012 President'!G$2:G$1000)</f>
        <v>682</v>
      </c>
      <c r="L19">
        <f t="shared" si="0"/>
        <v>0.49853372434017595</v>
      </c>
      <c r="M19">
        <f t="shared" si="1"/>
        <v>0.45307917888563048</v>
      </c>
      <c r="N19">
        <f t="shared" si="2"/>
        <v>2.3460410557184751E-2</v>
      </c>
      <c r="O19">
        <f t="shared" si="3"/>
        <v>2.0527859237536656E-2</v>
      </c>
      <c r="P19">
        <f t="shared" si="4"/>
        <v>4.3988269794721412E-3</v>
      </c>
      <c r="Q19">
        <f t="shared" si="5"/>
        <v>0.49853372434017595</v>
      </c>
      <c r="AP19" t="s">
        <v>1695</v>
      </c>
      <c r="AR19">
        <v>8</v>
      </c>
      <c r="AY19">
        <f t="shared" si="9"/>
        <v>17</v>
      </c>
      <c r="AZ19">
        <f t="shared" si="6"/>
        <v>1</v>
      </c>
      <c r="BE19" t="s">
        <v>1697</v>
      </c>
      <c r="BF19">
        <v>14</v>
      </c>
      <c r="BG19">
        <f>SUMIFS('2012 President'!C$2:C$1000,'2012 President'!$X$2:$X$1000,$BF19,'2012 President'!$V$2:$V$1000,$BE19)</f>
        <v>12355</v>
      </c>
      <c r="BH19">
        <f>SUMIFS('2012 President'!G$2:G$1000,'2012 President'!$X$2:$X$1000,$BF19,'2012 President'!$V$2:$V$1000,$BE19)</f>
        <v>4901</v>
      </c>
      <c r="BI19">
        <f>SUMIFS('2012 President'!H$2:H$1000,'2012 President'!$X$2:$X$1000,$BF19,'2012 President'!$V$2:$V$1000,$BE19)</f>
        <v>112</v>
      </c>
      <c r="BJ19">
        <f>SUMIFS('2012 President'!I$2:I$1000,'2012 President'!$X$2:$X$1000,$BF19,'2012 President'!$V$2:$V$1000,$BE19)</f>
        <v>2281</v>
      </c>
      <c r="BK19">
        <f>SUMIFS('2012 President'!J$2:J$1000,'2012 President'!$X$2:$X$1000,$BF19,'2012 President'!$V$2:$V$1000,$BE19)</f>
        <v>2422</v>
      </c>
      <c r="BL19">
        <f>SUMIFS('2012 President'!K$2:K$1000,'2012 President'!$X$2:$X$1000,$BF19,'2012 President'!$V$2:$V$1000,$BE19)</f>
        <v>45</v>
      </c>
      <c r="BM19">
        <f>SUMIFS('2012 President'!L$2:L$1000,'2012 President'!$X$2:$X$1000,$BF19,'2012 President'!$V$2:$V$1000,$BE19)</f>
        <v>41</v>
      </c>
      <c r="BP19">
        <f t="shared" si="8"/>
        <v>4901</v>
      </c>
      <c r="BQ19">
        <f>BP19/SUMIF('By HD for Calcs'!$A$3:$A$100,$BF19,'By HD for Calcs'!$B$3:BJ$100)</f>
        <v>1</v>
      </c>
      <c r="BR19">
        <f>$BQ19*SUMIFS('2012 President'!G$2:G$1000,'2012 President'!$X$2:$X$1000,$BF19,'2012 President'!$Y$2:$Y$1000,BR$1)</f>
        <v>1271</v>
      </c>
      <c r="BS19">
        <f>$BQ19*SUMIFS('2012 President'!H$2:H$1000,'2012 President'!$X$2:$X$1000,$BF19,'2012 President'!$Y$2:$Y$1000,BS$1)</f>
        <v>30</v>
      </c>
      <c r="BT19">
        <f>$BQ19*SUMIFS('2012 President'!I$2:I$1000,'2012 President'!$X$2:$X$1000,$BF19,'2012 President'!$Y$2:$Y$1000,BT$1)</f>
        <v>573</v>
      </c>
      <c r="BU19">
        <f>$BQ19*SUMIFS('2012 President'!J$2:J$1000,'2012 President'!$X$2:$X$1000,$BF19,'2012 President'!$Y$2:$Y$1000,BU$1)</f>
        <v>652</v>
      </c>
      <c r="BV19">
        <f>$BQ19*SUMIFS('2012 President'!K$2:K$1000,'2012 President'!$X$2:$X$1000,$BF19,'2012 President'!$Y$2:$Y$1000,BV$1)</f>
        <v>10</v>
      </c>
      <c r="BW19">
        <f>$BQ19*SUMIFS('2012 President'!L$2:L$1000,'2012 President'!$X$2:$X$1000,$BF19,'2012 President'!$Y$2:$Y$1000,BW$1)</f>
        <v>6</v>
      </c>
      <c r="BZ19">
        <f>$BQ19*SUMIFS('2012 President'!G$2:G$1000,'2012 President'!$X$2:$X$1000,$BF19,'2012 President'!$Y$2:$Y$1000,BZ$1)</f>
        <v>414</v>
      </c>
      <c r="CA19">
        <f>$BQ19*SUMIFS('2012 President'!H$2:H$1000,'2012 President'!$X$2:$X$1000,$BF19,'2012 President'!$Y$2:$Y$1000,CA$1)</f>
        <v>7</v>
      </c>
      <c r="CB19">
        <f>$BQ19*SUMIFS('2012 President'!I$2:I$1000,'2012 President'!$X$2:$X$1000,$BF19,'2012 President'!$Y$2:$Y$1000,CB$1)</f>
        <v>199</v>
      </c>
      <c r="CC19">
        <f>$BQ19*SUMIFS('2012 President'!J$2:J$1000,'2012 President'!$X$2:$X$1000,$BF19,'2012 President'!$Y$2:$Y$1000,CC$1)</f>
        <v>197</v>
      </c>
      <c r="CD19">
        <f>$BQ19*SUMIFS('2012 President'!K$2:K$1000,'2012 President'!$X$2:$X$1000,$BF19,'2012 President'!$Y$2:$Y$1000,CD$1)</f>
        <v>4</v>
      </c>
      <c r="CE19">
        <f>$BQ19*SUMIFS('2012 President'!L$2:L$1000,'2012 President'!$X$2:$X$1000,$BF19,'2012 President'!$Y$2:$Y$1000,CE$1)</f>
        <v>7</v>
      </c>
      <c r="CH19">
        <f>$BQ19*SUMIFS('2012 President'!G$2:G$1000,'2012 President'!$X$2:$X$1000,$BF19,'2012 President'!$Y$2:$Y$1000,CH$1)</f>
        <v>482</v>
      </c>
      <c r="CI19">
        <f>$BQ19*SUMIFS('2012 President'!H$2:H$1000,'2012 President'!$X$2:$X$1000,$BF19,'2012 President'!$Y$2:$Y$1000,CI$1)</f>
        <v>5</v>
      </c>
      <c r="CJ19">
        <f>$BQ19*SUMIFS('2012 President'!I$2:I$1000,'2012 President'!$X$2:$X$1000,$BF19,'2012 President'!$Y$2:$Y$1000,CJ$1)</f>
        <v>287</v>
      </c>
      <c r="CK19">
        <f>$BQ19*SUMIFS('2012 President'!J$2:J$1000,'2012 President'!$X$2:$X$1000,$BF19,'2012 President'!$Y$2:$Y$1000,CK$1)</f>
        <v>182</v>
      </c>
      <c r="CL19">
        <f>$BQ19*SUMIFS('2012 President'!K$2:K$1000,'2012 President'!$X$2:$X$1000,$BF19,'2012 President'!$Y$2:$Y$1000,CL$1)</f>
        <v>4</v>
      </c>
      <c r="CM19">
        <f>$BQ19*SUMIFS('2012 President'!L$2:L$1000,'2012 President'!$X$2:$X$1000,$BF19,'2012 President'!$Y$2:$Y$1000,CM$1)</f>
        <v>4</v>
      </c>
      <c r="CP19">
        <f t="shared" si="7"/>
        <v>7068</v>
      </c>
      <c r="CQ19">
        <f t="shared" si="7"/>
        <v>154</v>
      </c>
      <c r="CR19">
        <f t="shared" si="7"/>
        <v>3340</v>
      </c>
      <c r="CS19">
        <f t="shared" si="7"/>
        <v>3453</v>
      </c>
      <c r="CT19">
        <f t="shared" si="7"/>
        <v>63</v>
      </c>
      <c r="CU19">
        <f t="shared" si="7"/>
        <v>58</v>
      </c>
      <c r="CV19">
        <f t="shared" si="7"/>
        <v>0</v>
      </c>
      <c r="CW19">
        <f t="shared" si="7"/>
        <v>0</v>
      </c>
    </row>
    <row r="20" spans="1:101" x14ac:dyDescent="0.3">
      <c r="A20" t="s">
        <v>1665</v>
      </c>
      <c r="B20" t="s">
        <v>1695</v>
      </c>
      <c r="C20">
        <f>SUMIF('2012 President'!$V$2:$V$1000,$B20,'2012 President'!G$2:G$1000)</f>
        <v>25012</v>
      </c>
      <c r="D20">
        <f>SUMIF('2012 President'!$V$2:$V$1000,$B20,'2012 President'!H$2:H$1000)</f>
        <v>668</v>
      </c>
      <c r="E20">
        <f>SUMIF('2012 President'!$V$2:$V$1000,$B20,'2012 President'!I$2:I$1000)</f>
        <v>5923</v>
      </c>
      <c r="F20">
        <f>SUMIF('2012 President'!$V$2:$V$1000,$B20,'2012 President'!J$2:J$1000)</f>
        <v>17925</v>
      </c>
      <c r="G20">
        <f>SUMIF('2012 President'!$V$2:$V$1000,$B20,'2012 President'!K$2:K$1000)</f>
        <v>193</v>
      </c>
      <c r="H20">
        <f>SUMIF('2012 President'!$V$2:$V$1000,$B20,'2012 President'!L$2:L$1000)</f>
        <v>303</v>
      </c>
      <c r="K20">
        <f>SUMIF('2012 President'!$V$2:$V$1000,$B20,'2012 President'!G$2:G$1000)</f>
        <v>25012</v>
      </c>
      <c r="L20">
        <f t="shared" si="0"/>
        <v>0.71665600511754357</v>
      </c>
      <c r="M20">
        <f t="shared" si="1"/>
        <v>0.23680633296017911</v>
      </c>
      <c r="N20">
        <f t="shared" si="2"/>
        <v>7.7162961778346395E-3</v>
      </c>
      <c r="O20">
        <f t="shared" si="3"/>
        <v>2.67071805533344E-2</v>
      </c>
      <c r="P20">
        <f t="shared" si="4"/>
        <v>1.2114185191108268E-2</v>
      </c>
      <c r="Q20">
        <f t="shared" si="5"/>
        <v>0.71665600511754357</v>
      </c>
      <c r="AR20">
        <v>8</v>
      </c>
      <c r="AY20">
        <f t="shared" si="9"/>
        <v>18</v>
      </c>
      <c r="AZ20">
        <f t="shared" si="6"/>
        <v>1</v>
      </c>
      <c r="BE20" t="s">
        <v>1697</v>
      </c>
      <c r="BF20">
        <v>15</v>
      </c>
      <c r="BG20">
        <f>SUMIFS('2012 President'!C$2:C$1000,'2012 President'!$X$2:$X$1000,$BF20,'2012 President'!$V$2:$V$1000,$BE20)</f>
        <v>11634</v>
      </c>
      <c r="BH20">
        <f>SUMIFS('2012 President'!G$2:G$1000,'2012 President'!$X$2:$X$1000,$BF20,'2012 President'!$V$2:$V$1000,$BE20)</f>
        <v>4098</v>
      </c>
      <c r="BI20">
        <f>SUMIFS('2012 President'!H$2:H$1000,'2012 President'!$X$2:$X$1000,$BF20,'2012 President'!$V$2:$V$1000,$BE20)</f>
        <v>119</v>
      </c>
      <c r="BJ20">
        <f>SUMIFS('2012 President'!I$2:I$1000,'2012 President'!$X$2:$X$1000,$BF20,'2012 President'!$V$2:$V$1000,$BE20)</f>
        <v>2024</v>
      </c>
      <c r="BK20">
        <f>SUMIFS('2012 President'!J$2:J$1000,'2012 President'!$X$2:$X$1000,$BF20,'2012 President'!$V$2:$V$1000,$BE20)</f>
        <v>1892</v>
      </c>
      <c r="BL20">
        <f>SUMIFS('2012 President'!K$2:K$1000,'2012 President'!$X$2:$X$1000,$BF20,'2012 President'!$V$2:$V$1000,$BE20)</f>
        <v>28</v>
      </c>
      <c r="BM20">
        <f>SUMIFS('2012 President'!L$2:L$1000,'2012 President'!$X$2:$X$1000,$BF20,'2012 President'!$V$2:$V$1000,$BE20)</f>
        <v>35</v>
      </c>
      <c r="BP20">
        <f t="shared" si="8"/>
        <v>4098</v>
      </c>
      <c r="BQ20">
        <f>BP20/SUMIF('By HD for Calcs'!$A$3:$A$100,$BF20,'By HD for Calcs'!$B$3:BJ$100)</f>
        <v>1</v>
      </c>
      <c r="BR20">
        <f>$BQ20*SUMIFS('2012 President'!G$2:G$1000,'2012 President'!$X$2:$X$1000,$BF20,'2012 President'!$Y$2:$Y$1000,BR$1)</f>
        <v>1251</v>
      </c>
      <c r="BS20">
        <f>$BQ20*SUMIFS('2012 President'!H$2:H$1000,'2012 President'!$X$2:$X$1000,$BF20,'2012 President'!$Y$2:$Y$1000,BS$1)</f>
        <v>47</v>
      </c>
      <c r="BT20">
        <f>$BQ20*SUMIFS('2012 President'!I$2:I$1000,'2012 President'!$X$2:$X$1000,$BF20,'2012 President'!$Y$2:$Y$1000,BT$1)</f>
        <v>639</v>
      </c>
      <c r="BU20">
        <f>$BQ20*SUMIFS('2012 President'!J$2:J$1000,'2012 President'!$X$2:$X$1000,$BF20,'2012 President'!$Y$2:$Y$1000,BU$1)</f>
        <v>545</v>
      </c>
      <c r="BV20">
        <f>$BQ20*SUMIFS('2012 President'!K$2:K$1000,'2012 President'!$X$2:$X$1000,$BF20,'2012 President'!$Y$2:$Y$1000,BV$1)</f>
        <v>10</v>
      </c>
      <c r="BW20">
        <f>$BQ20*SUMIFS('2012 President'!L$2:L$1000,'2012 President'!$X$2:$X$1000,$BF20,'2012 President'!$Y$2:$Y$1000,BW$1)</f>
        <v>10</v>
      </c>
      <c r="BZ20">
        <f>$BQ20*SUMIFS('2012 President'!G$2:G$1000,'2012 President'!$X$2:$X$1000,$BF20,'2012 President'!$Y$2:$Y$1000,BZ$1)</f>
        <v>577</v>
      </c>
      <c r="CA20">
        <f>$BQ20*SUMIFS('2012 President'!H$2:H$1000,'2012 President'!$X$2:$X$1000,$BF20,'2012 President'!$Y$2:$Y$1000,CA$1)</f>
        <v>18</v>
      </c>
      <c r="CB20">
        <f>$BQ20*SUMIFS('2012 President'!I$2:I$1000,'2012 President'!$X$2:$X$1000,$BF20,'2012 President'!$Y$2:$Y$1000,CB$1)</f>
        <v>304</v>
      </c>
      <c r="CC20">
        <f>$BQ20*SUMIFS('2012 President'!J$2:J$1000,'2012 President'!$X$2:$X$1000,$BF20,'2012 President'!$Y$2:$Y$1000,CC$1)</f>
        <v>241</v>
      </c>
      <c r="CD20">
        <f>$BQ20*SUMIFS('2012 President'!K$2:K$1000,'2012 President'!$X$2:$X$1000,$BF20,'2012 President'!$Y$2:$Y$1000,CD$1)</f>
        <v>9</v>
      </c>
      <c r="CE20">
        <f>$BQ20*SUMIFS('2012 President'!L$2:L$1000,'2012 President'!$X$2:$X$1000,$BF20,'2012 President'!$Y$2:$Y$1000,CE$1)</f>
        <v>5</v>
      </c>
      <c r="CH20">
        <f>$BQ20*SUMIFS('2012 President'!G$2:G$1000,'2012 President'!$X$2:$X$1000,$BF20,'2012 President'!$Y$2:$Y$1000,CH$1)</f>
        <v>525</v>
      </c>
      <c r="CI20">
        <f>$BQ20*SUMIFS('2012 President'!H$2:H$1000,'2012 President'!$X$2:$X$1000,$BF20,'2012 President'!$Y$2:$Y$1000,CI$1)</f>
        <v>6</v>
      </c>
      <c r="CJ20">
        <f>$BQ20*SUMIFS('2012 President'!I$2:I$1000,'2012 President'!$X$2:$X$1000,$BF20,'2012 President'!$Y$2:$Y$1000,CJ$1)</f>
        <v>316</v>
      </c>
      <c r="CK20">
        <f>$BQ20*SUMIFS('2012 President'!J$2:J$1000,'2012 President'!$X$2:$X$1000,$BF20,'2012 President'!$Y$2:$Y$1000,CK$1)</f>
        <v>197</v>
      </c>
      <c r="CL20">
        <f>$BQ20*SUMIFS('2012 President'!K$2:K$1000,'2012 President'!$X$2:$X$1000,$BF20,'2012 President'!$Y$2:$Y$1000,CL$1)</f>
        <v>3</v>
      </c>
      <c r="CM20">
        <f>$BQ20*SUMIFS('2012 President'!L$2:L$1000,'2012 President'!$X$2:$X$1000,$BF20,'2012 President'!$Y$2:$Y$1000,CM$1)</f>
        <v>3</v>
      </c>
      <c r="CP20">
        <f t="shared" si="7"/>
        <v>6451</v>
      </c>
      <c r="CQ20">
        <f t="shared" si="7"/>
        <v>190</v>
      </c>
      <c r="CR20">
        <f t="shared" si="7"/>
        <v>3283</v>
      </c>
      <c r="CS20">
        <f t="shared" si="7"/>
        <v>2875</v>
      </c>
      <c r="CT20">
        <f t="shared" si="7"/>
        <v>50</v>
      </c>
      <c r="CU20">
        <f t="shared" si="7"/>
        <v>53</v>
      </c>
      <c r="CV20">
        <f t="shared" si="7"/>
        <v>0</v>
      </c>
      <c r="CW20">
        <f t="shared" si="7"/>
        <v>0</v>
      </c>
    </row>
    <row r="21" spans="1:101" x14ac:dyDescent="0.3">
      <c r="A21" t="s">
        <v>1666</v>
      </c>
      <c r="B21" t="s">
        <v>1697</v>
      </c>
      <c r="C21">
        <f>SUMIF('2012 President'!$V$2:$V$1000,$B21,'2012 President'!G$2:G$1000)</f>
        <v>83869</v>
      </c>
      <c r="D21">
        <f>SUMIF('2012 President'!$V$2:$V$1000,$B21,'2012 President'!H$2:H$1000)</f>
        <v>1981</v>
      </c>
      <c r="E21">
        <f>SUMIF('2012 President'!$V$2:$V$1000,$B21,'2012 President'!I$2:I$1000)</f>
        <v>35447</v>
      </c>
      <c r="F21">
        <f>SUMIF('2012 President'!$V$2:$V$1000,$B21,'2012 President'!J$2:J$1000)</f>
        <v>45075</v>
      </c>
      <c r="G21">
        <f>SUMIF('2012 President'!$V$2:$V$1000,$B21,'2012 President'!K$2:K$1000)</f>
        <v>611</v>
      </c>
      <c r="H21">
        <f>SUMIF('2012 President'!$V$2:$V$1000,$B21,'2012 President'!L$2:L$1000)</f>
        <v>755</v>
      </c>
      <c r="K21">
        <f>SUMIF('2012 President'!$V$2:$V$1000,$B21,'2012 President'!G$2:G$1000)</f>
        <v>83869</v>
      </c>
      <c r="L21">
        <f t="shared" si="0"/>
        <v>0.53744530160130677</v>
      </c>
      <c r="M21">
        <f t="shared" si="1"/>
        <v>0.42264722364640095</v>
      </c>
      <c r="N21">
        <f t="shared" si="2"/>
        <v>7.2851709213177691E-3</v>
      </c>
      <c r="O21">
        <f t="shared" si="3"/>
        <v>2.3620169550131753E-2</v>
      </c>
      <c r="P21">
        <f t="shared" si="4"/>
        <v>9.0021342808427433E-3</v>
      </c>
      <c r="Q21">
        <f t="shared" si="5"/>
        <v>0.53744530160130677</v>
      </c>
      <c r="AP21" t="s">
        <v>1695</v>
      </c>
      <c r="AR21">
        <v>9</v>
      </c>
      <c r="AY21">
        <f t="shared" si="9"/>
        <v>19</v>
      </c>
      <c r="AZ21">
        <f t="shared" si="6"/>
        <v>1</v>
      </c>
      <c r="BE21" t="s">
        <v>1697</v>
      </c>
      <c r="BF21">
        <v>16</v>
      </c>
      <c r="BG21">
        <f>SUMIFS('2012 President'!C$2:C$1000,'2012 President'!$X$2:$X$1000,$BF21,'2012 President'!$V$2:$V$1000,$BE21)</f>
        <v>12557</v>
      </c>
      <c r="BH21">
        <f>SUMIFS('2012 President'!G$2:G$1000,'2012 President'!$X$2:$X$1000,$BF21,'2012 President'!$V$2:$V$1000,$BE21)</f>
        <v>4464</v>
      </c>
      <c r="BI21">
        <f>SUMIFS('2012 President'!H$2:H$1000,'2012 President'!$X$2:$X$1000,$BF21,'2012 President'!$V$2:$V$1000,$BE21)</f>
        <v>98</v>
      </c>
      <c r="BJ21">
        <f>SUMIFS('2012 President'!I$2:I$1000,'2012 President'!$X$2:$X$1000,$BF21,'2012 President'!$V$2:$V$1000,$BE21)</f>
        <v>2444</v>
      </c>
      <c r="BK21">
        <f>SUMIFS('2012 President'!J$2:J$1000,'2012 President'!$X$2:$X$1000,$BF21,'2012 President'!$V$2:$V$1000,$BE21)</f>
        <v>1831</v>
      </c>
      <c r="BL21">
        <f>SUMIFS('2012 President'!K$2:K$1000,'2012 President'!$X$2:$X$1000,$BF21,'2012 President'!$V$2:$V$1000,$BE21)</f>
        <v>54</v>
      </c>
      <c r="BM21">
        <f>SUMIFS('2012 President'!L$2:L$1000,'2012 President'!$X$2:$X$1000,$BF21,'2012 President'!$V$2:$V$1000,$BE21)</f>
        <v>37</v>
      </c>
      <c r="BP21">
        <f t="shared" si="8"/>
        <v>4464</v>
      </c>
      <c r="BQ21">
        <f>BP21/SUMIF('By HD for Calcs'!$A$3:$A$100,$BF21,'By HD for Calcs'!$B$3:BJ$100)</f>
        <v>1</v>
      </c>
      <c r="BR21">
        <f>$BQ21*SUMIFS('2012 President'!G$2:G$1000,'2012 President'!$X$2:$X$1000,$BF21,'2012 President'!$Y$2:$Y$1000,BR$1)</f>
        <v>1187</v>
      </c>
      <c r="BS21">
        <f>$BQ21*SUMIFS('2012 President'!H$2:H$1000,'2012 President'!$X$2:$X$1000,$BF21,'2012 President'!$Y$2:$Y$1000,BS$1)</f>
        <v>20</v>
      </c>
      <c r="BT21">
        <f>$BQ21*SUMIFS('2012 President'!I$2:I$1000,'2012 President'!$X$2:$X$1000,$BF21,'2012 President'!$Y$2:$Y$1000,BT$1)</f>
        <v>670</v>
      </c>
      <c r="BU21">
        <f>$BQ21*SUMIFS('2012 President'!J$2:J$1000,'2012 President'!$X$2:$X$1000,$BF21,'2012 President'!$Y$2:$Y$1000,BU$1)</f>
        <v>472</v>
      </c>
      <c r="BV21">
        <f>$BQ21*SUMIFS('2012 President'!K$2:K$1000,'2012 President'!$X$2:$X$1000,$BF21,'2012 President'!$Y$2:$Y$1000,BV$1)</f>
        <v>14</v>
      </c>
      <c r="BW21">
        <f>$BQ21*SUMIFS('2012 President'!L$2:L$1000,'2012 President'!$X$2:$X$1000,$BF21,'2012 President'!$Y$2:$Y$1000,BW$1)</f>
        <v>11</v>
      </c>
      <c r="BZ21">
        <f>$BQ21*SUMIFS('2012 President'!G$2:G$1000,'2012 President'!$X$2:$X$1000,$BF21,'2012 President'!$Y$2:$Y$1000,BZ$1)</f>
        <v>759</v>
      </c>
      <c r="CA21">
        <f>$BQ21*SUMIFS('2012 President'!H$2:H$1000,'2012 President'!$X$2:$X$1000,$BF21,'2012 President'!$Y$2:$Y$1000,CA$1)</f>
        <v>25</v>
      </c>
      <c r="CB21">
        <f>$BQ21*SUMIFS('2012 President'!I$2:I$1000,'2012 President'!$X$2:$X$1000,$BF21,'2012 President'!$Y$2:$Y$1000,CB$1)</f>
        <v>440</v>
      </c>
      <c r="CC21">
        <f>$BQ21*SUMIFS('2012 President'!J$2:J$1000,'2012 President'!$X$2:$X$1000,$BF21,'2012 President'!$Y$2:$Y$1000,CC$1)</f>
        <v>281</v>
      </c>
      <c r="CD21">
        <f>$BQ21*SUMIFS('2012 President'!K$2:K$1000,'2012 President'!$X$2:$X$1000,$BF21,'2012 President'!$Y$2:$Y$1000,CD$1)</f>
        <v>3</v>
      </c>
      <c r="CE21">
        <f>$BQ21*SUMIFS('2012 President'!L$2:L$1000,'2012 President'!$X$2:$X$1000,$BF21,'2012 President'!$Y$2:$Y$1000,CE$1)</f>
        <v>10</v>
      </c>
      <c r="CH21">
        <f>$BQ21*SUMIFS('2012 President'!G$2:G$1000,'2012 President'!$X$2:$X$1000,$BF21,'2012 President'!$Y$2:$Y$1000,CH$1)</f>
        <v>771</v>
      </c>
      <c r="CI21">
        <f>$BQ21*SUMIFS('2012 President'!H$2:H$1000,'2012 President'!$X$2:$X$1000,$BF21,'2012 President'!$Y$2:$Y$1000,CI$1)</f>
        <v>12</v>
      </c>
      <c r="CJ21">
        <f>$BQ21*SUMIFS('2012 President'!I$2:I$1000,'2012 President'!$X$2:$X$1000,$BF21,'2012 President'!$Y$2:$Y$1000,CJ$1)</f>
        <v>459</v>
      </c>
      <c r="CK21">
        <f>$BQ21*SUMIFS('2012 President'!J$2:J$1000,'2012 President'!$X$2:$X$1000,$BF21,'2012 President'!$Y$2:$Y$1000,CK$1)</f>
        <v>292</v>
      </c>
      <c r="CL21">
        <f>$BQ21*SUMIFS('2012 President'!K$2:K$1000,'2012 President'!$X$2:$X$1000,$BF21,'2012 President'!$Y$2:$Y$1000,CL$1)</f>
        <v>3</v>
      </c>
      <c r="CM21">
        <f>$BQ21*SUMIFS('2012 President'!L$2:L$1000,'2012 President'!$X$2:$X$1000,$BF21,'2012 President'!$Y$2:$Y$1000,CM$1)</f>
        <v>5</v>
      </c>
      <c r="CP21">
        <f t="shared" si="7"/>
        <v>7181</v>
      </c>
      <c r="CQ21">
        <f t="shared" si="7"/>
        <v>155</v>
      </c>
      <c r="CR21">
        <f t="shared" si="7"/>
        <v>4013</v>
      </c>
      <c r="CS21">
        <f t="shared" si="7"/>
        <v>2876</v>
      </c>
      <c r="CT21">
        <f t="shared" si="7"/>
        <v>74</v>
      </c>
      <c r="CU21">
        <f t="shared" si="7"/>
        <v>63</v>
      </c>
      <c r="CV21">
        <f t="shared" si="7"/>
        <v>0</v>
      </c>
      <c r="CW21">
        <f t="shared" si="7"/>
        <v>0</v>
      </c>
    </row>
    <row r="22" spans="1:101" x14ac:dyDescent="0.3">
      <c r="A22" t="s">
        <v>1679</v>
      </c>
      <c r="B22" t="s">
        <v>1701</v>
      </c>
      <c r="C22">
        <f>SUMIF('2012 President'!$V$2:$V$1000,$B22,'2012 President'!G$2:G$1000)</f>
        <v>3711</v>
      </c>
      <c r="D22">
        <f>SUMIF('2012 President'!$V$2:$V$1000,$B22,'2012 President'!H$2:H$1000)</f>
        <v>80</v>
      </c>
      <c r="E22">
        <f>SUMIF('2012 President'!$V$2:$V$1000,$B22,'2012 President'!I$2:I$1000)</f>
        <v>1486</v>
      </c>
      <c r="F22">
        <f>SUMIF('2012 President'!$V$2:$V$1000,$B22,'2012 President'!J$2:J$1000)</f>
        <v>2072</v>
      </c>
      <c r="G22">
        <f>SUMIF('2012 President'!$V$2:$V$1000,$B22,'2012 President'!K$2:K$1000)</f>
        <v>44</v>
      </c>
      <c r="H22">
        <f>SUMIF('2012 President'!$V$2:$V$1000,$B22,'2012 President'!L$2:L$1000)</f>
        <v>29</v>
      </c>
      <c r="K22">
        <f>SUMIF('2012 President'!$V$2:$V$1000,$B22,'2012 President'!G$2:G$1000)</f>
        <v>3711</v>
      </c>
      <c r="L22">
        <f t="shared" si="0"/>
        <v>0.55834007006197794</v>
      </c>
      <c r="M22">
        <f t="shared" si="1"/>
        <v>0.40043115063325252</v>
      </c>
      <c r="N22">
        <f t="shared" si="2"/>
        <v>1.1856642414443546E-2</v>
      </c>
      <c r="O22">
        <f t="shared" si="3"/>
        <v>2.155753166262463E-2</v>
      </c>
      <c r="P22">
        <f t="shared" si="4"/>
        <v>7.8146052277014277E-3</v>
      </c>
      <c r="Q22">
        <f t="shared" si="5"/>
        <v>0.55834007006197794</v>
      </c>
      <c r="AR22">
        <v>9</v>
      </c>
      <c r="AY22">
        <f t="shared" si="9"/>
        <v>20</v>
      </c>
      <c r="AZ22">
        <f t="shared" si="6"/>
        <v>1</v>
      </c>
      <c r="BE22" t="s">
        <v>1697</v>
      </c>
      <c r="BF22">
        <v>17</v>
      </c>
      <c r="BG22">
        <f>SUMIFS('2012 President'!C$2:C$1000,'2012 President'!$X$2:$X$1000,$BF22,'2012 President'!$V$2:$V$1000,$BE22)</f>
        <v>9698</v>
      </c>
      <c r="BH22">
        <f>SUMIFS('2012 President'!G$2:G$1000,'2012 President'!$X$2:$X$1000,$BF22,'2012 President'!$V$2:$V$1000,$BE22)</f>
        <v>3374</v>
      </c>
      <c r="BI22">
        <f>SUMIFS('2012 President'!H$2:H$1000,'2012 President'!$X$2:$X$1000,$BF22,'2012 President'!$V$2:$V$1000,$BE22)</f>
        <v>91</v>
      </c>
      <c r="BJ22">
        <f>SUMIFS('2012 President'!I$2:I$1000,'2012 President'!$X$2:$X$1000,$BF22,'2012 President'!$V$2:$V$1000,$BE22)</f>
        <v>2022</v>
      </c>
      <c r="BK22">
        <f>SUMIFS('2012 President'!J$2:J$1000,'2012 President'!$X$2:$X$1000,$BF22,'2012 President'!$V$2:$V$1000,$BE22)</f>
        <v>1201</v>
      </c>
      <c r="BL22">
        <f>SUMIFS('2012 President'!K$2:K$1000,'2012 President'!$X$2:$X$1000,$BF22,'2012 President'!$V$2:$V$1000,$BE22)</f>
        <v>25</v>
      </c>
      <c r="BM22">
        <f>SUMIFS('2012 President'!L$2:L$1000,'2012 President'!$X$2:$X$1000,$BF22,'2012 President'!$V$2:$V$1000,$BE22)</f>
        <v>35</v>
      </c>
      <c r="BP22">
        <f t="shared" si="8"/>
        <v>3374</v>
      </c>
      <c r="BQ22">
        <f>BP22/SUMIF('By HD for Calcs'!$A$3:$A$100,$BF22,'By HD for Calcs'!$B$3:BJ$100)</f>
        <v>1</v>
      </c>
      <c r="BR22">
        <f>$BQ22*SUMIFS('2012 President'!G$2:G$1000,'2012 President'!$X$2:$X$1000,$BF22,'2012 President'!$Y$2:$Y$1000,BR$1)</f>
        <v>599</v>
      </c>
      <c r="BS22">
        <f>$BQ22*SUMIFS('2012 President'!H$2:H$1000,'2012 President'!$X$2:$X$1000,$BF22,'2012 President'!$Y$2:$Y$1000,BS$1)</f>
        <v>9</v>
      </c>
      <c r="BT22">
        <f>$BQ22*SUMIFS('2012 President'!I$2:I$1000,'2012 President'!$X$2:$X$1000,$BF22,'2012 President'!$Y$2:$Y$1000,BT$1)</f>
        <v>366</v>
      </c>
      <c r="BU22">
        <f>$BQ22*SUMIFS('2012 President'!J$2:J$1000,'2012 President'!$X$2:$X$1000,$BF22,'2012 President'!$Y$2:$Y$1000,BU$1)</f>
        <v>208</v>
      </c>
      <c r="BV22">
        <f>$BQ22*SUMIFS('2012 President'!K$2:K$1000,'2012 President'!$X$2:$X$1000,$BF22,'2012 President'!$Y$2:$Y$1000,BV$1)</f>
        <v>10</v>
      </c>
      <c r="BW22">
        <f>$BQ22*SUMIFS('2012 President'!L$2:L$1000,'2012 President'!$X$2:$X$1000,$BF22,'2012 President'!$Y$2:$Y$1000,BW$1)</f>
        <v>6</v>
      </c>
      <c r="BZ22">
        <f>$BQ22*SUMIFS('2012 President'!G$2:G$1000,'2012 President'!$X$2:$X$1000,$BF22,'2012 President'!$Y$2:$Y$1000,BZ$1)</f>
        <v>375</v>
      </c>
      <c r="CA22">
        <f>$BQ22*SUMIFS('2012 President'!H$2:H$1000,'2012 President'!$X$2:$X$1000,$BF22,'2012 President'!$Y$2:$Y$1000,CA$1)</f>
        <v>7</v>
      </c>
      <c r="CB22">
        <f>$BQ22*SUMIFS('2012 President'!I$2:I$1000,'2012 President'!$X$2:$X$1000,$BF22,'2012 President'!$Y$2:$Y$1000,CB$1)</f>
        <v>286</v>
      </c>
      <c r="CC22">
        <f>$BQ22*SUMIFS('2012 President'!J$2:J$1000,'2012 President'!$X$2:$X$1000,$BF22,'2012 President'!$Y$2:$Y$1000,CC$1)</f>
        <v>74</v>
      </c>
      <c r="CD22">
        <f>$BQ22*SUMIFS('2012 President'!K$2:K$1000,'2012 President'!$X$2:$X$1000,$BF22,'2012 President'!$Y$2:$Y$1000,CD$1)</f>
        <v>1</v>
      </c>
      <c r="CE22">
        <f>$BQ22*SUMIFS('2012 President'!L$2:L$1000,'2012 President'!$X$2:$X$1000,$BF22,'2012 President'!$Y$2:$Y$1000,CE$1)</f>
        <v>7</v>
      </c>
      <c r="CH22">
        <f>$BQ22*SUMIFS('2012 President'!G$2:G$1000,'2012 President'!$X$2:$X$1000,$BF22,'2012 President'!$Y$2:$Y$1000,CH$1)</f>
        <v>241</v>
      </c>
      <c r="CI22">
        <f>$BQ22*SUMIFS('2012 President'!H$2:H$1000,'2012 President'!$X$2:$X$1000,$BF22,'2012 President'!$Y$2:$Y$1000,CI$1)</f>
        <v>1</v>
      </c>
      <c r="CJ22">
        <f>$BQ22*SUMIFS('2012 President'!I$2:I$1000,'2012 President'!$X$2:$X$1000,$BF22,'2012 President'!$Y$2:$Y$1000,CJ$1)</f>
        <v>179</v>
      </c>
      <c r="CK22">
        <f>$BQ22*SUMIFS('2012 President'!J$2:J$1000,'2012 President'!$X$2:$X$1000,$BF22,'2012 President'!$Y$2:$Y$1000,CK$1)</f>
        <v>59</v>
      </c>
      <c r="CL22">
        <f>$BQ22*SUMIFS('2012 President'!K$2:K$1000,'2012 President'!$X$2:$X$1000,$BF22,'2012 President'!$Y$2:$Y$1000,CL$1)</f>
        <v>1</v>
      </c>
      <c r="CM22">
        <f>$BQ22*SUMIFS('2012 President'!L$2:L$1000,'2012 President'!$X$2:$X$1000,$BF22,'2012 President'!$Y$2:$Y$1000,CM$1)</f>
        <v>1</v>
      </c>
      <c r="CP22">
        <f t="shared" si="7"/>
        <v>4589</v>
      </c>
      <c r="CQ22">
        <f t="shared" si="7"/>
        <v>108</v>
      </c>
      <c r="CR22">
        <f t="shared" si="7"/>
        <v>2853</v>
      </c>
      <c r="CS22">
        <f t="shared" si="7"/>
        <v>1542</v>
      </c>
      <c r="CT22">
        <f t="shared" si="7"/>
        <v>37</v>
      </c>
      <c r="CU22">
        <f t="shared" si="7"/>
        <v>49</v>
      </c>
      <c r="CV22">
        <f t="shared" si="7"/>
        <v>0</v>
      </c>
      <c r="CW22">
        <f t="shared" si="7"/>
        <v>0</v>
      </c>
    </row>
    <row r="23" spans="1:101" x14ac:dyDescent="0.3">
      <c r="A23" t="s">
        <v>1662</v>
      </c>
      <c r="B23" t="s">
        <v>1662</v>
      </c>
      <c r="C23">
        <f>SUMIF('2012 President'!$V$2:$V$1000,$B23,'2012 President'!G$2:G$1000)</f>
        <v>290</v>
      </c>
      <c r="D23">
        <f>SUMIF('2012 President'!$V$2:$V$1000,$B23,'2012 President'!H$2:H$1000)</f>
        <v>8</v>
      </c>
      <c r="E23">
        <f>SUMIF('2012 President'!$V$2:$V$1000,$B23,'2012 President'!I$2:I$1000)</f>
        <v>172</v>
      </c>
      <c r="F23">
        <f>SUMIF('2012 President'!$V$2:$V$1000,$B23,'2012 President'!J$2:J$1000)</f>
        <v>104</v>
      </c>
      <c r="G23">
        <f>SUMIF('2012 President'!$V$2:$V$1000,$B23,'2012 President'!K$2:K$1000)</f>
        <v>5</v>
      </c>
      <c r="H23">
        <f>SUMIF('2012 President'!$V$2:$V$1000,$B23,'2012 President'!L$2:L$1000)</f>
        <v>1</v>
      </c>
      <c r="K23">
        <f>SUMIF('2012 President'!$V$2:$V$1000,$B23,'2012 President'!G$2:G$1000)</f>
        <v>290</v>
      </c>
      <c r="L23">
        <f t="shared" si="0"/>
        <v>0.35862068965517241</v>
      </c>
      <c r="M23">
        <f t="shared" si="1"/>
        <v>0.59310344827586203</v>
      </c>
      <c r="N23">
        <f t="shared" si="2"/>
        <v>1.7241379310344827E-2</v>
      </c>
      <c r="O23">
        <f t="shared" si="3"/>
        <v>2.7586206896551724E-2</v>
      </c>
      <c r="P23">
        <f t="shared" si="4"/>
        <v>3.4482758620689655E-3</v>
      </c>
      <c r="Q23">
        <f t="shared" si="5"/>
        <v>2.5931034482758619</v>
      </c>
      <c r="AP23" t="s">
        <v>1695</v>
      </c>
      <c r="AR23">
        <v>10</v>
      </c>
      <c r="AY23">
        <f t="shared" si="9"/>
        <v>21</v>
      </c>
      <c r="AZ23">
        <f t="shared" si="6"/>
        <v>1</v>
      </c>
      <c r="BE23" t="s">
        <v>1697</v>
      </c>
      <c r="BF23">
        <v>18</v>
      </c>
      <c r="BG23">
        <f>SUMIFS('2012 President'!C$2:C$1000,'2012 President'!$X$2:$X$1000,$BF23,'2012 President'!$V$2:$V$1000,$BE23)</f>
        <v>12632</v>
      </c>
      <c r="BH23">
        <f>SUMIFS('2012 President'!G$2:G$1000,'2012 President'!$X$2:$X$1000,$BF23,'2012 President'!$V$2:$V$1000,$BE23)</f>
        <v>4310</v>
      </c>
      <c r="BI23">
        <f>SUMIFS('2012 President'!H$2:H$1000,'2012 President'!$X$2:$X$1000,$BF23,'2012 President'!$V$2:$V$1000,$BE23)</f>
        <v>107</v>
      </c>
      <c r="BJ23">
        <f>SUMIFS('2012 President'!I$2:I$1000,'2012 President'!$X$2:$X$1000,$BF23,'2012 President'!$V$2:$V$1000,$BE23)</f>
        <v>2582</v>
      </c>
      <c r="BK23">
        <f>SUMIFS('2012 President'!J$2:J$1000,'2012 President'!$X$2:$X$1000,$BF23,'2012 President'!$V$2:$V$1000,$BE23)</f>
        <v>1525</v>
      </c>
      <c r="BL23">
        <f>SUMIFS('2012 President'!K$2:K$1000,'2012 President'!$X$2:$X$1000,$BF23,'2012 President'!$V$2:$V$1000,$BE23)</f>
        <v>56</v>
      </c>
      <c r="BM23">
        <f>SUMIFS('2012 President'!L$2:L$1000,'2012 President'!$X$2:$X$1000,$BF23,'2012 President'!$V$2:$V$1000,$BE23)</f>
        <v>40</v>
      </c>
      <c r="BP23">
        <f t="shared" si="8"/>
        <v>4310</v>
      </c>
      <c r="BQ23">
        <f>BP23/SUMIF('By HD for Calcs'!$A$3:$A$100,$BF23,'By HD for Calcs'!$B$3:BJ$100)</f>
        <v>1</v>
      </c>
      <c r="BR23">
        <f>$BQ23*SUMIFS('2012 President'!G$2:G$1000,'2012 President'!$X$2:$X$1000,$BF23,'2012 President'!$Y$2:$Y$1000,BR$1)</f>
        <v>1549</v>
      </c>
      <c r="BS23">
        <f>$BQ23*SUMIFS('2012 President'!H$2:H$1000,'2012 President'!$X$2:$X$1000,$BF23,'2012 President'!$Y$2:$Y$1000,BS$1)</f>
        <v>34</v>
      </c>
      <c r="BT23">
        <f>$BQ23*SUMIFS('2012 President'!I$2:I$1000,'2012 President'!$X$2:$X$1000,$BF23,'2012 President'!$Y$2:$Y$1000,BT$1)</f>
        <v>954</v>
      </c>
      <c r="BU23">
        <f>$BQ23*SUMIFS('2012 President'!J$2:J$1000,'2012 President'!$X$2:$X$1000,$BF23,'2012 President'!$Y$2:$Y$1000,BU$1)</f>
        <v>525</v>
      </c>
      <c r="BV23">
        <f>$BQ23*SUMIFS('2012 President'!K$2:K$1000,'2012 President'!$X$2:$X$1000,$BF23,'2012 President'!$Y$2:$Y$1000,BV$1)</f>
        <v>18</v>
      </c>
      <c r="BW23">
        <f>$BQ23*SUMIFS('2012 President'!L$2:L$1000,'2012 President'!$X$2:$X$1000,$BF23,'2012 President'!$Y$2:$Y$1000,BW$1)</f>
        <v>18</v>
      </c>
      <c r="BZ23">
        <f>$BQ23*SUMIFS('2012 President'!G$2:G$1000,'2012 President'!$X$2:$X$1000,$BF23,'2012 President'!$Y$2:$Y$1000,BZ$1)</f>
        <v>502</v>
      </c>
      <c r="CA23">
        <f>$BQ23*SUMIFS('2012 President'!H$2:H$1000,'2012 President'!$X$2:$X$1000,$BF23,'2012 President'!$Y$2:$Y$1000,CA$1)</f>
        <v>14</v>
      </c>
      <c r="CB23">
        <f>$BQ23*SUMIFS('2012 President'!I$2:I$1000,'2012 President'!$X$2:$X$1000,$BF23,'2012 President'!$Y$2:$Y$1000,CB$1)</f>
        <v>321</v>
      </c>
      <c r="CC23">
        <f>$BQ23*SUMIFS('2012 President'!J$2:J$1000,'2012 President'!$X$2:$X$1000,$BF23,'2012 President'!$Y$2:$Y$1000,CC$1)</f>
        <v>156</v>
      </c>
      <c r="CD23">
        <f>$BQ23*SUMIFS('2012 President'!K$2:K$1000,'2012 President'!$X$2:$X$1000,$BF23,'2012 President'!$Y$2:$Y$1000,CD$1)</f>
        <v>4</v>
      </c>
      <c r="CE23">
        <f>$BQ23*SUMIFS('2012 President'!L$2:L$1000,'2012 President'!$X$2:$X$1000,$BF23,'2012 President'!$Y$2:$Y$1000,CE$1)</f>
        <v>7</v>
      </c>
      <c r="CH23">
        <f>$BQ23*SUMIFS('2012 President'!G$2:G$1000,'2012 President'!$X$2:$X$1000,$BF23,'2012 President'!$Y$2:$Y$1000,CH$1)</f>
        <v>569</v>
      </c>
      <c r="CI23">
        <f>$BQ23*SUMIFS('2012 President'!H$2:H$1000,'2012 President'!$X$2:$X$1000,$BF23,'2012 President'!$Y$2:$Y$1000,CI$1)</f>
        <v>8</v>
      </c>
      <c r="CJ23">
        <f>$BQ23*SUMIFS('2012 President'!I$2:I$1000,'2012 President'!$X$2:$X$1000,$BF23,'2012 President'!$Y$2:$Y$1000,CJ$1)</f>
        <v>390</v>
      </c>
      <c r="CK23">
        <f>$BQ23*SUMIFS('2012 President'!J$2:J$1000,'2012 President'!$X$2:$X$1000,$BF23,'2012 President'!$Y$2:$Y$1000,CK$1)</f>
        <v>163</v>
      </c>
      <c r="CL23">
        <f>$BQ23*SUMIFS('2012 President'!K$2:K$1000,'2012 President'!$X$2:$X$1000,$BF23,'2012 President'!$Y$2:$Y$1000,CL$1)</f>
        <v>7</v>
      </c>
      <c r="CM23">
        <f>$BQ23*SUMIFS('2012 President'!L$2:L$1000,'2012 President'!$X$2:$X$1000,$BF23,'2012 President'!$Y$2:$Y$1000,CM$1)</f>
        <v>1</v>
      </c>
      <c r="CP23">
        <f t="shared" si="7"/>
        <v>6930</v>
      </c>
      <c r="CQ23">
        <f t="shared" si="7"/>
        <v>163</v>
      </c>
      <c r="CR23">
        <f t="shared" si="7"/>
        <v>4247</v>
      </c>
      <c r="CS23">
        <f t="shared" si="7"/>
        <v>2369</v>
      </c>
      <c r="CT23">
        <f t="shared" si="7"/>
        <v>85</v>
      </c>
      <c r="CU23">
        <f t="shared" si="7"/>
        <v>66</v>
      </c>
      <c r="CV23">
        <f t="shared" si="7"/>
        <v>0</v>
      </c>
      <c r="CW23">
        <f t="shared" si="7"/>
        <v>0</v>
      </c>
    </row>
    <row r="24" spans="1:101" x14ac:dyDescent="0.3">
      <c r="A24" t="s">
        <v>1671</v>
      </c>
      <c r="B24" t="s">
        <v>1671</v>
      </c>
      <c r="C24">
        <f>SUMIF('2012 President'!$V$2:$V$1000,$B24,'2012 President'!G$2:G$1000)</f>
        <v>412</v>
      </c>
      <c r="D24">
        <f>SUMIF('2012 President'!$V$2:$V$1000,$B24,'2012 President'!H$2:H$1000)</f>
        <v>9</v>
      </c>
      <c r="E24">
        <f>SUMIF('2012 President'!$V$2:$V$1000,$B24,'2012 President'!I$2:I$1000)</f>
        <v>180</v>
      </c>
      <c r="F24">
        <f>SUMIF('2012 President'!$V$2:$V$1000,$B24,'2012 President'!J$2:J$1000)</f>
        <v>214</v>
      </c>
      <c r="G24">
        <f>SUMIF('2012 President'!$V$2:$V$1000,$B24,'2012 President'!K$2:K$1000)</f>
        <v>4</v>
      </c>
      <c r="H24">
        <f>SUMIF('2012 President'!$V$2:$V$1000,$B24,'2012 President'!L$2:L$1000)</f>
        <v>5</v>
      </c>
      <c r="K24">
        <f>SUMIF('2012 President'!$V$2:$V$1000,$B24,'2012 President'!G$2:G$1000)</f>
        <v>412</v>
      </c>
      <c r="L24">
        <f t="shared" si="0"/>
        <v>0.51941747572815533</v>
      </c>
      <c r="M24">
        <f t="shared" si="1"/>
        <v>0.43689320388349512</v>
      </c>
      <c r="N24">
        <f t="shared" si="2"/>
        <v>9.7087378640776691E-3</v>
      </c>
      <c r="O24">
        <f t="shared" si="3"/>
        <v>2.1844660194174758E-2</v>
      </c>
      <c r="P24">
        <f t="shared" si="4"/>
        <v>1.2135922330097087E-2</v>
      </c>
      <c r="Q24">
        <f t="shared" si="5"/>
        <v>0.51941747572815533</v>
      </c>
      <c r="AR24">
        <v>10</v>
      </c>
      <c r="AY24">
        <f t="shared" si="9"/>
        <v>22</v>
      </c>
      <c r="AZ24">
        <f t="shared" si="6"/>
        <v>1</v>
      </c>
      <c r="BE24" t="s">
        <v>1697</v>
      </c>
      <c r="BF24">
        <v>19</v>
      </c>
      <c r="BG24">
        <f>SUMIFS('2012 President'!C$2:C$1000,'2012 President'!$X$2:$X$1000,$BF24,'2012 President'!$V$2:$V$1000,$BE24)</f>
        <v>13051</v>
      </c>
      <c r="BH24">
        <f>SUMIFS('2012 President'!G$2:G$1000,'2012 President'!$X$2:$X$1000,$BF24,'2012 President'!$V$2:$V$1000,$BE24)</f>
        <v>5807</v>
      </c>
      <c r="BI24">
        <f>SUMIFS('2012 President'!H$2:H$1000,'2012 President'!$X$2:$X$1000,$BF24,'2012 President'!$V$2:$V$1000,$BE24)</f>
        <v>129</v>
      </c>
      <c r="BJ24">
        <f>SUMIFS('2012 President'!I$2:I$1000,'2012 President'!$X$2:$X$1000,$BF24,'2012 President'!$V$2:$V$1000,$BE24)</f>
        <v>2872</v>
      </c>
      <c r="BK24">
        <f>SUMIFS('2012 President'!J$2:J$1000,'2012 President'!$X$2:$X$1000,$BF24,'2012 President'!$V$2:$V$1000,$BE24)</f>
        <v>2719</v>
      </c>
      <c r="BL24">
        <f>SUMIFS('2012 President'!K$2:K$1000,'2012 President'!$X$2:$X$1000,$BF24,'2012 President'!$V$2:$V$1000,$BE24)</f>
        <v>32</v>
      </c>
      <c r="BM24">
        <f>SUMIFS('2012 President'!L$2:L$1000,'2012 President'!$X$2:$X$1000,$BF24,'2012 President'!$V$2:$V$1000,$BE24)</f>
        <v>55</v>
      </c>
      <c r="BP24">
        <f t="shared" si="8"/>
        <v>5807</v>
      </c>
      <c r="BQ24">
        <f>BP24/SUMIF('By HD for Calcs'!$A$3:$A$100,$BF24,'By HD for Calcs'!$B$3:BJ$100)</f>
        <v>1</v>
      </c>
      <c r="BR24">
        <f>$BQ24*SUMIFS('2012 President'!G$2:G$1000,'2012 President'!$X$2:$X$1000,$BF24,'2012 President'!$Y$2:$Y$1000,BR$1)</f>
        <v>1409</v>
      </c>
      <c r="BS24">
        <f>$BQ24*SUMIFS('2012 President'!H$2:H$1000,'2012 President'!$X$2:$X$1000,$BF24,'2012 President'!$Y$2:$Y$1000,BS$1)</f>
        <v>26</v>
      </c>
      <c r="BT24">
        <f>$BQ24*SUMIFS('2012 President'!I$2:I$1000,'2012 President'!$X$2:$X$1000,$BF24,'2012 President'!$Y$2:$Y$1000,BT$1)</f>
        <v>660</v>
      </c>
      <c r="BU24">
        <f>$BQ24*SUMIFS('2012 President'!J$2:J$1000,'2012 President'!$X$2:$X$1000,$BF24,'2012 President'!$Y$2:$Y$1000,BU$1)</f>
        <v>705</v>
      </c>
      <c r="BV24">
        <f>$BQ24*SUMIFS('2012 President'!K$2:K$1000,'2012 President'!$X$2:$X$1000,$BF24,'2012 President'!$Y$2:$Y$1000,BV$1)</f>
        <v>11</v>
      </c>
      <c r="BW24">
        <f>$BQ24*SUMIFS('2012 President'!L$2:L$1000,'2012 President'!$X$2:$X$1000,$BF24,'2012 President'!$Y$2:$Y$1000,BW$1)</f>
        <v>7</v>
      </c>
      <c r="BZ24">
        <f>$BQ24*SUMIFS('2012 President'!G$2:G$1000,'2012 President'!$X$2:$X$1000,$BF24,'2012 President'!$Y$2:$Y$1000,BZ$1)</f>
        <v>377</v>
      </c>
      <c r="CA24">
        <f>$BQ24*SUMIFS('2012 President'!H$2:H$1000,'2012 President'!$X$2:$X$1000,$BF24,'2012 President'!$Y$2:$Y$1000,CA$1)</f>
        <v>19</v>
      </c>
      <c r="CB24">
        <f>$BQ24*SUMIFS('2012 President'!I$2:I$1000,'2012 President'!$X$2:$X$1000,$BF24,'2012 President'!$Y$2:$Y$1000,CB$1)</f>
        <v>179</v>
      </c>
      <c r="CC24">
        <f>$BQ24*SUMIFS('2012 President'!J$2:J$1000,'2012 President'!$X$2:$X$1000,$BF24,'2012 President'!$Y$2:$Y$1000,CC$1)</f>
        <v>168</v>
      </c>
      <c r="CD24">
        <f>$BQ24*SUMIFS('2012 President'!K$2:K$1000,'2012 President'!$X$2:$X$1000,$BF24,'2012 President'!$Y$2:$Y$1000,CD$1)</f>
        <v>5</v>
      </c>
      <c r="CE24">
        <f>$BQ24*SUMIFS('2012 President'!L$2:L$1000,'2012 President'!$X$2:$X$1000,$BF24,'2012 President'!$Y$2:$Y$1000,CE$1)</f>
        <v>6</v>
      </c>
      <c r="CH24">
        <f>$BQ24*SUMIFS('2012 President'!G$2:G$1000,'2012 President'!$X$2:$X$1000,$BF24,'2012 President'!$Y$2:$Y$1000,CH$1)</f>
        <v>693</v>
      </c>
      <c r="CI24">
        <f>$BQ24*SUMIFS('2012 President'!H$2:H$1000,'2012 President'!$X$2:$X$1000,$BF24,'2012 President'!$Y$2:$Y$1000,CI$1)</f>
        <v>5</v>
      </c>
      <c r="CJ24">
        <f>$BQ24*SUMIFS('2012 President'!I$2:I$1000,'2012 President'!$X$2:$X$1000,$BF24,'2012 President'!$Y$2:$Y$1000,CJ$1)</f>
        <v>415</v>
      </c>
      <c r="CK24">
        <f>$BQ24*SUMIFS('2012 President'!J$2:J$1000,'2012 President'!$X$2:$X$1000,$BF24,'2012 President'!$Y$2:$Y$1000,CK$1)</f>
        <v>263</v>
      </c>
      <c r="CL24">
        <f>$BQ24*SUMIFS('2012 President'!K$2:K$1000,'2012 President'!$X$2:$X$1000,$BF24,'2012 President'!$Y$2:$Y$1000,CL$1)</f>
        <v>9</v>
      </c>
      <c r="CM24">
        <f>$BQ24*SUMIFS('2012 President'!L$2:L$1000,'2012 President'!$X$2:$X$1000,$BF24,'2012 President'!$Y$2:$Y$1000,CM$1)</f>
        <v>1</v>
      </c>
      <c r="CP24">
        <f t="shared" si="7"/>
        <v>8286</v>
      </c>
      <c r="CQ24">
        <f t="shared" si="7"/>
        <v>179</v>
      </c>
      <c r="CR24">
        <f t="shared" si="7"/>
        <v>4126</v>
      </c>
      <c r="CS24">
        <f t="shared" si="7"/>
        <v>3855</v>
      </c>
      <c r="CT24">
        <f t="shared" si="7"/>
        <v>57</v>
      </c>
      <c r="CU24">
        <f t="shared" si="7"/>
        <v>69</v>
      </c>
      <c r="CV24">
        <f t="shared" si="7"/>
        <v>0</v>
      </c>
      <c r="CW24">
        <f t="shared" si="7"/>
        <v>0</v>
      </c>
    </row>
    <row r="25" spans="1:101" x14ac:dyDescent="0.3">
      <c r="A25" t="s">
        <v>1655</v>
      </c>
      <c r="B25" t="s">
        <v>1655</v>
      </c>
      <c r="C25">
        <f>SUMIF('2012 President'!$V$2:$V$1000,$B25,'2012 President'!G$2:G$1000)</f>
        <v>1283</v>
      </c>
      <c r="D25">
        <f>SUMIF('2012 President'!$V$2:$V$1000,$B25,'2012 President'!H$2:H$1000)</f>
        <v>41</v>
      </c>
      <c r="E25">
        <f>SUMIF('2012 President'!$V$2:$V$1000,$B25,'2012 President'!I$2:I$1000)</f>
        <v>789</v>
      </c>
      <c r="F25">
        <f>SUMIF('2012 President'!$V$2:$V$1000,$B25,'2012 President'!J$2:J$1000)</f>
        <v>429</v>
      </c>
      <c r="G25">
        <f>SUMIF('2012 President'!$V$2:$V$1000,$B25,'2012 President'!K$2:K$1000)</f>
        <v>18</v>
      </c>
      <c r="H25">
        <f>SUMIF('2012 President'!$V$2:$V$1000,$B25,'2012 President'!L$2:L$1000)</f>
        <v>6</v>
      </c>
      <c r="K25">
        <f>SUMIF('2012 President'!$V$2:$V$1000,$B25,'2012 President'!G$2:G$1000)</f>
        <v>1283</v>
      </c>
      <c r="L25">
        <f t="shared" si="0"/>
        <v>0.33437256430241619</v>
      </c>
      <c r="M25">
        <f t="shared" si="1"/>
        <v>0.61496492595479346</v>
      </c>
      <c r="N25">
        <f t="shared" si="2"/>
        <v>1.4029618082618862E-2</v>
      </c>
      <c r="O25">
        <f t="shared" si="3"/>
        <v>3.1956352299298517E-2</v>
      </c>
      <c r="P25">
        <f t="shared" si="4"/>
        <v>4.6765393608729543E-3</v>
      </c>
      <c r="Q25">
        <f t="shared" si="5"/>
        <v>2.6149649259547934</v>
      </c>
      <c r="AP25" t="s">
        <v>1695</v>
      </c>
      <c r="AR25">
        <v>11</v>
      </c>
      <c r="AY25">
        <f t="shared" si="9"/>
        <v>23</v>
      </c>
      <c r="AZ25">
        <f t="shared" si="6"/>
        <v>1</v>
      </c>
      <c r="BE25" t="s">
        <v>1697</v>
      </c>
      <c r="BF25">
        <v>20</v>
      </c>
      <c r="BG25">
        <f>SUMIFS('2012 President'!C$2:C$1000,'2012 President'!$X$2:$X$1000,$BF25,'2012 President'!$V$2:$V$1000,$BE25)</f>
        <v>12606</v>
      </c>
      <c r="BH25">
        <f>SUMIFS('2012 President'!G$2:G$1000,'2012 President'!$X$2:$X$1000,$BF25,'2012 President'!$V$2:$V$1000,$BE25)</f>
        <v>5752</v>
      </c>
      <c r="BI25">
        <f>SUMIFS('2012 President'!H$2:H$1000,'2012 President'!$X$2:$X$1000,$BF25,'2012 President'!$V$2:$V$1000,$BE25)</f>
        <v>139</v>
      </c>
      <c r="BJ25">
        <f>SUMIFS('2012 President'!I$2:I$1000,'2012 President'!$X$2:$X$1000,$BF25,'2012 President'!$V$2:$V$1000,$BE25)</f>
        <v>2173</v>
      </c>
      <c r="BK25">
        <f>SUMIFS('2012 President'!J$2:J$1000,'2012 President'!$X$2:$X$1000,$BF25,'2012 President'!$V$2:$V$1000,$BE25)</f>
        <v>3315</v>
      </c>
      <c r="BL25">
        <f>SUMIFS('2012 President'!K$2:K$1000,'2012 President'!$X$2:$X$1000,$BF25,'2012 President'!$V$2:$V$1000,$BE25)</f>
        <v>52</v>
      </c>
      <c r="BM25">
        <f>SUMIFS('2012 President'!L$2:L$1000,'2012 President'!$X$2:$X$1000,$BF25,'2012 President'!$V$2:$V$1000,$BE25)</f>
        <v>73</v>
      </c>
      <c r="BP25">
        <f t="shared" si="8"/>
        <v>5752</v>
      </c>
      <c r="BQ25">
        <f>BP25/SUMIF('By HD for Calcs'!$A$3:$A$100,$BF25,'By HD for Calcs'!$B$3:BJ$100)</f>
        <v>1</v>
      </c>
      <c r="BR25">
        <f>$BQ25*SUMIFS('2012 President'!G$2:G$1000,'2012 President'!$X$2:$X$1000,$BF25,'2012 President'!$Y$2:$Y$1000,BR$1)</f>
        <v>1233</v>
      </c>
      <c r="BS25">
        <f>$BQ25*SUMIFS('2012 President'!H$2:H$1000,'2012 President'!$X$2:$X$1000,$BF25,'2012 President'!$Y$2:$Y$1000,BS$1)</f>
        <v>25</v>
      </c>
      <c r="BT25">
        <f>$BQ25*SUMIFS('2012 President'!I$2:I$1000,'2012 President'!$X$2:$X$1000,$BF25,'2012 President'!$Y$2:$Y$1000,BT$1)</f>
        <v>462</v>
      </c>
      <c r="BU25">
        <f>$BQ25*SUMIFS('2012 President'!J$2:J$1000,'2012 President'!$X$2:$X$1000,$BF25,'2012 President'!$Y$2:$Y$1000,BU$1)</f>
        <v>732</v>
      </c>
      <c r="BV25">
        <f>$BQ25*SUMIFS('2012 President'!K$2:K$1000,'2012 President'!$X$2:$X$1000,$BF25,'2012 President'!$Y$2:$Y$1000,BV$1)</f>
        <v>7</v>
      </c>
      <c r="BW25">
        <f>$BQ25*SUMIFS('2012 President'!L$2:L$1000,'2012 President'!$X$2:$X$1000,$BF25,'2012 President'!$Y$2:$Y$1000,BW$1)</f>
        <v>7</v>
      </c>
      <c r="BZ25">
        <f>$BQ25*SUMIFS('2012 President'!G$2:G$1000,'2012 President'!$X$2:$X$1000,$BF25,'2012 President'!$Y$2:$Y$1000,BZ$1)</f>
        <v>390</v>
      </c>
      <c r="CA25">
        <f>$BQ25*SUMIFS('2012 President'!H$2:H$1000,'2012 President'!$X$2:$X$1000,$BF25,'2012 President'!$Y$2:$Y$1000,CA$1)</f>
        <v>11</v>
      </c>
      <c r="CB25">
        <f>$BQ25*SUMIFS('2012 President'!I$2:I$1000,'2012 President'!$X$2:$X$1000,$BF25,'2012 President'!$Y$2:$Y$1000,CB$1)</f>
        <v>177</v>
      </c>
      <c r="CC25">
        <f>$BQ25*SUMIFS('2012 President'!J$2:J$1000,'2012 President'!$X$2:$X$1000,$BF25,'2012 President'!$Y$2:$Y$1000,CC$1)</f>
        <v>193</v>
      </c>
      <c r="CD25">
        <f>$BQ25*SUMIFS('2012 President'!K$2:K$1000,'2012 President'!$X$2:$X$1000,$BF25,'2012 President'!$Y$2:$Y$1000,CD$1)</f>
        <v>5</v>
      </c>
      <c r="CE25">
        <f>$BQ25*SUMIFS('2012 President'!L$2:L$1000,'2012 President'!$X$2:$X$1000,$BF25,'2012 President'!$Y$2:$Y$1000,CE$1)</f>
        <v>4</v>
      </c>
      <c r="CH25">
        <f>$BQ25*SUMIFS('2012 President'!G$2:G$1000,'2012 President'!$X$2:$X$1000,$BF25,'2012 President'!$Y$2:$Y$1000,CH$1)</f>
        <v>589</v>
      </c>
      <c r="CI25">
        <f>$BQ25*SUMIFS('2012 President'!H$2:H$1000,'2012 President'!$X$2:$X$1000,$BF25,'2012 President'!$Y$2:$Y$1000,CI$1)</f>
        <v>9</v>
      </c>
      <c r="CJ25">
        <f>$BQ25*SUMIFS('2012 President'!I$2:I$1000,'2012 President'!$X$2:$X$1000,$BF25,'2012 President'!$Y$2:$Y$1000,CJ$1)</f>
        <v>269</v>
      </c>
      <c r="CK25">
        <f>$BQ25*SUMIFS('2012 President'!J$2:J$1000,'2012 President'!$X$2:$X$1000,$BF25,'2012 President'!$Y$2:$Y$1000,CK$1)</f>
        <v>304</v>
      </c>
      <c r="CL25">
        <f>$BQ25*SUMIFS('2012 President'!K$2:K$1000,'2012 President'!$X$2:$X$1000,$BF25,'2012 President'!$Y$2:$Y$1000,CL$1)</f>
        <v>2</v>
      </c>
      <c r="CM25">
        <f>$BQ25*SUMIFS('2012 President'!L$2:L$1000,'2012 President'!$X$2:$X$1000,$BF25,'2012 President'!$Y$2:$Y$1000,CM$1)</f>
        <v>5</v>
      </c>
      <c r="CP25">
        <f t="shared" si="7"/>
        <v>7964</v>
      </c>
      <c r="CQ25">
        <f t="shared" si="7"/>
        <v>184</v>
      </c>
      <c r="CR25">
        <f t="shared" si="7"/>
        <v>3081</v>
      </c>
      <c r="CS25">
        <f t="shared" si="7"/>
        <v>4544</v>
      </c>
      <c r="CT25">
        <f t="shared" si="7"/>
        <v>66</v>
      </c>
      <c r="CU25">
        <f t="shared" si="7"/>
        <v>89</v>
      </c>
      <c r="CV25">
        <f t="shared" si="7"/>
        <v>0</v>
      </c>
      <c r="CW25">
        <f t="shared" si="7"/>
        <v>0</v>
      </c>
    </row>
    <row r="26" spans="1:101" x14ac:dyDescent="0.3">
      <c r="A26" t="s">
        <v>1653</v>
      </c>
      <c r="B26" t="s">
        <v>1653</v>
      </c>
      <c r="C26">
        <f>SUMIF('2012 President'!$V$2:$V$1000,$B26,'2012 President'!G$2:G$1000)</f>
        <v>929</v>
      </c>
      <c r="D26">
        <f>SUMIF('2012 President'!$V$2:$V$1000,$B26,'2012 President'!H$2:H$1000)</f>
        <v>19</v>
      </c>
      <c r="E26">
        <f>SUMIF('2012 President'!$V$2:$V$1000,$B26,'2012 President'!I$2:I$1000)</f>
        <v>593</v>
      </c>
      <c r="F26">
        <f>SUMIF('2012 President'!$V$2:$V$1000,$B26,'2012 President'!J$2:J$1000)</f>
        <v>308</v>
      </c>
      <c r="G26">
        <f>SUMIF('2012 President'!$V$2:$V$1000,$B26,'2012 President'!K$2:K$1000)</f>
        <v>3</v>
      </c>
      <c r="H26">
        <f>SUMIF('2012 President'!$V$2:$V$1000,$B26,'2012 President'!L$2:L$1000)</f>
        <v>6</v>
      </c>
      <c r="K26">
        <f>SUMIF('2012 President'!$V$2:$V$1000,$B26,'2012 President'!G$2:G$1000)</f>
        <v>929</v>
      </c>
      <c r="L26">
        <f t="shared" si="0"/>
        <v>0.33153928955866524</v>
      </c>
      <c r="M26">
        <f t="shared" si="1"/>
        <v>0.63832077502691065</v>
      </c>
      <c r="N26">
        <f t="shared" si="2"/>
        <v>3.2292787944025836E-3</v>
      </c>
      <c r="O26">
        <f t="shared" si="3"/>
        <v>2.0452099031216361E-2</v>
      </c>
      <c r="P26">
        <f t="shared" si="4"/>
        <v>6.4585575888051671E-3</v>
      </c>
      <c r="Q26">
        <f t="shared" si="5"/>
        <v>2.6383207750269104</v>
      </c>
      <c r="AP26" t="s">
        <v>1697</v>
      </c>
      <c r="AR26">
        <v>11</v>
      </c>
      <c r="AY26">
        <f t="shared" si="9"/>
        <v>24</v>
      </c>
      <c r="AZ26">
        <f t="shared" si="6"/>
        <v>1</v>
      </c>
      <c r="BE26" t="s">
        <v>1697</v>
      </c>
      <c r="BF26">
        <v>21</v>
      </c>
      <c r="BG26">
        <f>SUMIFS('2012 President'!C$2:C$1000,'2012 President'!$X$2:$X$1000,$BF26,'2012 President'!$V$2:$V$1000,$BE26)</f>
        <v>13391</v>
      </c>
      <c r="BH26">
        <f>SUMIFS('2012 President'!G$2:G$1000,'2012 President'!$X$2:$X$1000,$BF26,'2012 President'!$V$2:$V$1000,$BE26)</f>
        <v>6269</v>
      </c>
      <c r="BI26">
        <f>SUMIFS('2012 President'!H$2:H$1000,'2012 President'!$X$2:$X$1000,$BF26,'2012 President'!$V$2:$V$1000,$BE26)</f>
        <v>118</v>
      </c>
      <c r="BJ26">
        <f>SUMIFS('2012 President'!I$2:I$1000,'2012 President'!$X$2:$X$1000,$BF26,'2012 President'!$V$2:$V$1000,$BE26)</f>
        <v>2291</v>
      </c>
      <c r="BK26">
        <f>SUMIFS('2012 President'!J$2:J$1000,'2012 President'!$X$2:$X$1000,$BF26,'2012 President'!$V$2:$V$1000,$BE26)</f>
        <v>3771</v>
      </c>
      <c r="BL26">
        <f>SUMIFS('2012 President'!K$2:K$1000,'2012 President'!$X$2:$X$1000,$BF26,'2012 President'!$V$2:$V$1000,$BE26)</f>
        <v>33</v>
      </c>
      <c r="BM26">
        <f>SUMIFS('2012 President'!L$2:L$1000,'2012 President'!$X$2:$X$1000,$BF26,'2012 President'!$V$2:$V$1000,$BE26)</f>
        <v>56</v>
      </c>
      <c r="BP26">
        <f t="shared" si="8"/>
        <v>6269</v>
      </c>
      <c r="BQ26">
        <f>BP26/SUMIF('By HD for Calcs'!$A$3:$A$100,$BF26,'By HD for Calcs'!$B$3:BJ$100)</f>
        <v>1</v>
      </c>
      <c r="BR26">
        <f>$BQ26*SUMIFS('2012 President'!G$2:G$1000,'2012 President'!$X$2:$X$1000,$BF26,'2012 President'!$Y$2:$Y$1000,BR$1)</f>
        <v>1372</v>
      </c>
      <c r="BS26">
        <f>$BQ26*SUMIFS('2012 President'!H$2:H$1000,'2012 President'!$X$2:$X$1000,$BF26,'2012 President'!$Y$2:$Y$1000,BS$1)</f>
        <v>19</v>
      </c>
      <c r="BT26">
        <f>$BQ26*SUMIFS('2012 President'!I$2:I$1000,'2012 President'!$X$2:$X$1000,$BF26,'2012 President'!$Y$2:$Y$1000,BT$1)</f>
        <v>541</v>
      </c>
      <c r="BU26">
        <f>$BQ26*SUMIFS('2012 President'!J$2:J$1000,'2012 President'!$X$2:$X$1000,$BF26,'2012 President'!$Y$2:$Y$1000,BU$1)</f>
        <v>791</v>
      </c>
      <c r="BV26">
        <f>$BQ26*SUMIFS('2012 President'!K$2:K$1000,'2012 President'!$X$2:$X$1000,$BF26,'2012 President'!$Y$2:$Y$1000,BV$1)</f>
        <v>9</v>
      </c>
      <c r="BW26">
        <f>$BQ26*SUMIFS('2012 President'!L$2:L$1000,'2012 President'!$X$2:$X$1000,$BF26,'2012 President'!$Y$2:$Y$1000,BW$1)</f>
        <v>12</v>
      </c>
      <c r="BZ26">
        <f>$BQ26*SUMIFS('2012 President'!G$2:G$1000,'2012 President'!$X$2:$X$1000,$BF26,'2012 President'!$Y$2:$Y$1000,BZ$1)</f>
        <v>399</v>
      </c>
      <c r="CA26">
        <f>$BQ26*SUMIFS('2012 President'!H$2:H$1000,'2012 President'!$X$2:$X$1000,$BF26,'2012 President'!$Y$2:$Y$1000,CA$1)</f>
        <v>9</v>
      </c>
      <c r="CB26">
        <f>$BQ26*SUMIFS('2012 President'!I$2:I$1000,'2012 President'!$X$2:$X$1000,$BF26,'2012 President'!$Y$2:$Y$1000,CB$1)</f>
        <v>151</v>
      </c>
      <c r="CC26">
        <f>$BQ26*SUMIFS('2012 President'!J$2:J$1000,'2012 President'!$X$2:$X$1000,$BF26,'2012 President'!$Y$2:$Y$1000,CC$1)</f>
        <v>229</v>
      </c>
      <c r="CD26">
        <f>$BQ26*SUMIFS('2012 President'!K$2:K$1000,'2012 President'!$X$2:$X$1000,$BF26,'2012 President'!$Y$2:$Y$1000,CD$1)</f>
        <v>4</v>
      </c>
      <c r="CE26">
        <f>$BQ26*SUMIFS('2012 President'!L$2:L$1000,'2012 President'!$X$2:$X$1000,$BF26,'2012 President'!$Y$2:$Y$1000,CE$1)</f>
        <v>6</v>
      </c>
      <c r="CH26">
        <f>$BQ26*SUMIFS('2012 President'!G$2:G$1000,'2012 President'!$X$2:$X$1000,$BF26,'2012 President'!$Y$2:$Y$1000,CH$1)</f>
        <v>826</v>
      </c>
      <c r="CI26">
        <f>$BQ26*SUMIFS('2012 President'!H$2:H$1000,'2012 President'!$X$2:$X$1000,$BF26,'2012 President'!$Y$2:$Y$1000,CI$1)</f>
        <v>10</v>
      </c>
      <c r="CJ26">
        <f>$BQ26*SUMIFS('2012 President'!I$2:I$1000,'2012 President'!$X$2:$X$1000,$BF26,'2012 President'!$Y$2:$Y$1000,CJ$1)</f>
        <v>333</v>
      </c>
      <c r="CK26">
        <f>$BQ26*SUMIFS('2012 President'!J$2:J$1000,'2012 President'!$X$2:$X$1000,$BF26,'2012 President'!$Y$2:$Y$1000,CK$1)</f>
        <v>471</v>
      </c>
      <c r="CL26">
        <f>$BQ26*SUMIFS('2012 President'!K$2:K$1000,'2012 President'!$X$2:$X$1000,$BF26,'2012 President'!$Y$2:$Y$1000,CL$1)</f>
        <v>6</v>
      </c>
      <c r="CM26">
        <f>$BQ26*SUMIFS('2012 President'!L$2:L$1000,'2012 President'!$X$2:$X$1000,$BF26,'2012 President'!$Y$2:$Y$1000,CM$1)</f>
        <v>6</v>
      </c>
      <c r="CP26">
        <f t="shared" si="7"/>
        <v>8866</v>
      </c>
      <c r="CQ26">
        <f t="shared" si="7"/>
        <v>156</v>
      </c>
      <c r="CR26">
        <f t="shared" si="7"/>
        <v>3316</v>
      </c>
      <c r="CS26">
        <f t="shared" si="7"/>
        <v>5262</v>
      </c>
      <c r="CT26">
        <f t="shared" si="7"/>
        <v>52</v>
      </c>
      <c r="CU26">
        <f t="shared" si="7"/>
        <v>80</v>
      </c>
      <c r="CV26">
        <f t="shared" si="7"/>
        <v>0</v>
      </c>
      <c r="CW26">
        <f t="shared" si="7"/>
        <v>0</v>
      </c>
    </row>
    <row r="27" spans="1:101" x14ac:dyDescent="0.3">
      <c r="A27" t="s">
        <v>1673</v>
      </c>
      <c r="B27" t="s">
        <v>1673</v>
      </c>
      <c r="C27">
        <f>SUMIF('2012 President'!$V$2:$V$1000,$B27,'2012 President'!G$2:G$1000)</f>
        <v>336</v>
      </c>
      <c r="D27">
        <f>SUMIF('2012 President'!$V$2:$V$1000,$B27,'2012 President'!H$2:H$1000)</f>
        <v>13</v>
      </c>
      <c r="E27">
        <f>SUMIF('2012 President'!$V$2:$V$1000,$B27,'2012 President'!I$2:I$1000)</f>
        <v>125</v>
      </c>
      <c r="F27">
        <f>SUMIF('2012 President'!$V$2:$V$1000,$B27,'2012 President'!J$2:J$1000)</f>
        <v>189</v>
      </c>
      <c r="G27">
        <f>SUMIF('2012 President'!$V$2:$V$1000,$B27,'2012 President'!K$2:K$1000)</f>
        <v>6</v>
      </c>
      <c r="H27">
        <f>SUMIF('2012 President'!$V$2:$V$1000,$B27,'2012 President'!L$2:L$1000)</f>
        <v>3</v>
      </c>
      <c r="K27">
        <f>SUMIF('2012 President'!$V$2:$V$1000,$B27,'2012 President'!G$2:G$1000)</f>
        <v>336</v>
      </c>
      <c r="L27">
        <f t="shared" si="0"/>
        <v>0.5625</v>
      </c>
      <c r="M27">
        <f t="shared" si="1"/>
        <v>0.37202380952380953</v>
      </c>
      <c r="N27">
        <f t="shared" si="2"/>
        <v>1.7857142857142856E-2</v>
      </c>
      <c r="O27">
        <f t="shared" si="3"/>
        <v>3.8690476190476192E-2</v>
      </c>
      <c r="P27">
        <f t="shared" si="4"/>
        <v>8.9285714285714281E-3</v>
      </c>
      <c r="Q27">
        <f t="shared" si="5"/>
        <v>0.5625</v>
      </c>
      <c r="AR27">
        <v>11</v>
      </c>
      <c r="AY27">
        <f t="shared" si="9"/>
        <v>25</v>
      </c>
      <c r="AZ27">
        <f t="shared" si="6"/>
        <v>1</v>
      </c>
      <c r="BE27" t="s">
        <v>1697</v>
      </c>
      <c r="BF27">
        <v>22</v>
      </c>
      <c r="BG27">
        <f>SUMIFS('2012 President'!C$2:C$1000,'2012 President'!$X$2:$X$1000,$BF27,'2012 President'!$V$2:$V$1000,$BE27)</f>
        <v>11645</v>
      </c>
      <c r="BH27">
        <f>SUMIFS('2012 President'!G$2:G$1000,'2012 President'!$X$2:$X$1000,$BF27,'2012 President'!$V$2:$V$1000,$BE27)</f>
        <v>4568</v>
      </c>
      <c r="BI27">
        <f>SUMIFS('2012 President'!H$2:H$1000,'2012 President'!$X$2:$X$1000,$BF27,'2012 President'!$V$2:$V$1000,$BE27)</f>
        <v>102</v>
      </c>
      <c r="BJ27">
        <f>SUMIFS('2012 President'!I$2:I$1000,'2012 President'!$X$2:$X$1000,$BF27,'2012 President'!$V$2:$V$1000,$BE27)</f>
        <v>1988</v>
      </c>
      <c r="BK27">
        <f>SUMIFS('2012 President'!J$2:J$1000,'2012 President'!$X$2:$X$1000,$BF27,'2012 President'!$V$2:$V$1000,$BE27)</f>
        <v>2405</v>
      </c>
      <c r="BL27">
        <f>SUMIFS('2012 President'!K$2:K$1000,'2012 President'!$X$2:$X$1000,$BF27,'2012 President'!$V$2:$V$1000,$BE27)</f>
        <v>32</v>
      </c>
      <c r="BM27">
        <f>SUMIFS('2012 President'!L$2:L$1000,'2012 President'!$X$2:$X$1000,$BF27,'2012 President'!$V$2:$V$1000,$BE27)</f>
        <v>41</v>
      </c>
      <c r="BP27">
        <f t="shared" si="8"/>
        <v>4568</v>
      </c>
      <c r="BQ27">
        <f>BP27/SUMIF('By HD for Calcs'!$A$3:$A$100,$BF27,'By HD for Calcs'!$B$3:BJ$100)</f>
        <v>1</v>
      </c>
      <c r="BR27">
        <f>$BQ27*SUMIFS('2012 President'!G$2:G$1000,'2012 President'!$X$2:$X$1000,$BF27,'2012 President'!$Y$2:$Y$1000,BR$1)</f>
        <v>1078</v>
      </c>
      <c r="BS27">
        <f>$BQ27*SUMIFS('2012 President'!H$2:H$1000,'2012 President'!$X$2:$X$1000,$BF27,'2012 President'!$Y$2:$Y$1000,BS$1)</f>
        <v>28</v>
      </c>
      <c r="BT27">
        <f>$BQ27*SUMIFS('2012 President'!I$2:I$1000,'2012 President'!$X$2:$X$1000,$BF27,'2012 President'!$Y$2:$Y$1000,BT$1)</f>
        <v>424</v>
      </c>
      <c r="BU27">
        <f>$BQ27*SUMIFS('2012 President'!J$2:J$1000,'2012 President'!$X$2:$X$1000,$BF27,'2012 President'!$Y$2:$Y$1000,BU$1)</f>
        <v>605</v>
      </c>
      <c r="BV27">
        <f>$BQ27*SUMIFS('2012 President'!K$2:K$1000,'2012 President'!$X$2:$X$1000,$BF27,'2012 President'!$Y$2:$Y$1000,BV$1)</f>
        <v>11</v>
      </c>
      <c r="BW27">
        <f>$BQ27*SUMIFS('2012 President'!L$2:L$1000,'2012 President'!$X$2:$X$1000,$BF27,'2012 President'!$Y$2:$Y$1000,BW$1)</f>
        <v>10</v>
      </c>
      <c r="BZ27">
        <f>$BQ27*SUMIFS('2012 President'!G$2:G$1000,'2012 President'!$X$2:$X$1000,$BF27,'2012 President'!$Y$2:$Y$1000,BZ$1)</f>
        <v>396</v>
      </c>
      <c r="CA27">
        <f>$BQ27*SUMIFS('2012 President'!H$2:H$1000,'2012 President'!$X$2:$X$1000,$BF27,'2012 President'!$Y$2:$Y$1000,CA$1)</f>
        <v>8</v>
      </c>
      <c r="CB27">
        <f>$BQ27*SUMIFS('2012 President'!I$2:I$1000,'2012 President'!$X$2:$X$1000,$BF27,'2012 President'!$Y$2:$Y$1000,CB$1)</f>
        <v>180</v>
      </c>
      <c r="CC27">
        <f>$BQ27*SUMIFS('2012 President'!J$2:J$1000,'2012 President'!$X$2:$X$1000,$BF27,'2012 President'!$Y$2:$Y$1000,CC$1)</f>
        <v>199</v>
      </c>
      <c r="CD27">
        <f>$BQ27*SUMIFS('2012 President'!K$2:K$1000,'2012 President'!$X$2:$X$1000,$BF27,'2012 President'!$Y$2:$Y$1000,CD$1)</f>
        <v>5</v>
      </c>
      <c r="CE27">
        <f>$BQ27*SUMIFS('2012 President'!L$2:L$1000,'2012 President'!$X$2:$X$1000,$BF27,'2012 President'!$Y$2:$Y$1000,CE$1)</f>
        <v>4</v>
      </c>
      <c r="CH27">
        <f>$BQ27*SUMIFS('2012 President'!G$2:G$1000,'2012 President'!$X$2:$X$1000,$BF27,'2012 President'!$Y$2:$Y$1000,CH$1)</f>
        <v>513</v>
      </c>
      <c r="CI27">
        <f>$BQ27*SUMIFS('2012 President'!H$2:H$1000,'2012 President'!$X$2:$X$1000,$BF27,'2012 President'!$Y$2:$Y$1000,CI$1)</f>
        <v>5</v>
      </c>
      <c r="CJ27">
        <f>$BQ27*SUMIFS('2012 President'!I$2:I$1000,'2012 President'!$X$2:$X$1000,$BF27,'2012 President'!$Y$2:$Y$1000,CJ$1)</f>
        <v>267</v>
      </c>
      <c r="CK27">
        <f>$BQ27*SUMIFS('2012 President'!J$2:J$1000,'2012 President'!$X$2:$X$1000,$BF27,'2012 President'!$Y$2:$Y$1000,CK$1)</f>
        <v>236</v>
      </c>
      <c r="CL27">
        <f>$BQ27*SUMIFS('2012 President'!K$2:K$1000,'2012 President'!$X$2:$X$1000,$BF27,'2012 President'!$Y$2:$Y$1000,CL$1)</f>
        <v>3</v>
      </c>
      <c r="CM27">
        <f>$BQ27*SUMIFS('2012 President'!L$2:L$1000,'2012 President'!$X$2:$X$1000,$BF27,'2012 President'!$Y$2:$Y$1000,CM$1)</f>
        <v>2</v>
      </c>
      <c r="CP27">
        <f t="shared" si="7"/>
        <v>6555</v>
      </c>
      <c r="CQ27">
        <f t="shared" si="7"/>
        <v>143</v>
      </c>
      <c r="CR27">
        <f t="shared" si="7"/>
        <v>2859</v>
      </c>
      <c r="CS27">
        <f t="shared" si="7"/>
        <v>3445</v>
      </c>
      <c r="CT27">
        <f t="shared" si="7"/>
        <v>51</v>
      </c>
      <c r="CU27">
        <f t="shared" si="7"/>
        <v>57</v>
      </c>
      <c r="CV27">
        <f t="shared" si="7"/>
        <v>0</v>
      </c>
      <c r="CW27">
        <f t="shared" si="7"/>
        <v>0</v>
      </c>
    </row>
    <row r="28" spans="1:101" x14ac:dyDescent="0.3">
      <c r="A28" t="s">
        <v>1674</v>
      </c>
      <c r="B28" t="s">
        <v>1674</v>
      </c>
      <c r="C28">
        <f>SUMIF('2012 President'!$V$2:$V$1000,$B28,'2012 President'!G$2:G$1000)</f>
        <v>2766</v>
      </c>
      <c r="D28">
        <f>SUMIF('2012 President'!$V$2:$V$1000,$B28,'2012 President'!H$2:H$1000)</f>
        <v>80</v>
      </c>
      <c r="E28">
        <f>SUMIF('2012 President'!$V$2:$V$1000,$B28,'2012 President'!I$2:I$1000)</f>
        <v>1826</v>
      </c>
      <c r="F28">
        <f>SUMIF('2012 President'!$V$2:$V$1000,$B28,'2012 President'!J$2:J$1000)</f>
        <v>792</v>
      </c>
      <c r="G28">
        <f>SUMIF('2012 President'!$V$2:$V$1000,$B28,'2012 President'!K$2:K$1000)</f>
        <v>47</v>
      </c>
      <c r="H28">
        <f>SUMIF('2012 President'!$V$2:$V$1000,$B28,'2012 President'!L$2:L$1000)</f>
        <v>21</v>
      </c>
      <c r="K28">
        <f>SUMIF('2012 President'!$V$2:$V$1000,$B28,'2012 President'!G$2:G$1000)</f>
        <v>2766</v>
      </c>
      <c r="L28">
        <f t="shared" si="0"/>
        <v>0.28633405639913234</v>
      </c>
      <c r="M28">
        <f t="shared" si="1"/>
        <v>0.66015907447577726</v>
      </c>
      <c r="N28">
        <f t="shared" si="2"/>
        <v>1.6992046276211134E-2</v>
      </c>
      <c r="O28">
        <f t="shared" si="3"/>
        <v>2.8922631959508314E-2</v>
      </c>
      <c r="P28">
        <f t="shared" si="4"/>
        <v>7.5921908893709323E-3</v>
      </c>
      <c r="Q28">
        <f t="shared" si="5"/>
        <v>2.6601590744757773</v>
      </c>
      <c r="AP28" t="s">
        <v>1697</v>
      </c>
      <c r="AR28">
        <v>12</v>
      </c>
      <c r="AY28">
        <f t="shared" si="9"/>
        <v>26</v>
      </c>
      <c r="AZ28">
        <f t="shared" si="6"/>
        <v>1</v>
      </c>
      <c r="BE28" t="s">
        <v>1697</v>
      </c>
      <c r="BF28">
        <v>23</v>
      </c>
      <c r="BG28">
        <f>SUMIFS('2012 President'!C$2:C$1000,'2012 President'!$X$2:$X$1000,$BF28,'2012 President'!$V$2:$V$1000,$BE28)</f>
        <v>12973</v>
      </c>
      <c r="BH28">
        <f>SUMIFS('2012 President'!G$2:G$1000,'2012 President'!$X$2:$X$1000,$BF28,'2012 President'!$V$2:$V$1000,$BE28)</f>
        <v>5704</v>
      </c>
      <c r="BI28">
        <f>SUMIFS('2012 President'!H$2:H$1000,'2012 President'!$X$2:$X$1000,$BF28,'2012 President'!$V$2:$V$1000,$BE28)</f>
        <v>122</v>
      </c>
      <c r="BJ28">
        <f>SUMIFS('2012 President'!I$2:I$1000,'2012 President'!$X$2:$X$1000,$BF28,'2012 President'!$V$2:$V$1000,$BE28)</f>
        <v>2116</v>
      </c>
      <c r="BK28">
        <f>SUMIFS('2012 President'!J$2:J$1000,'2012 President'!$X$2:$X$1000,$BF28,'2012 President'!$V$2:$V$1000,$BE28)</f>
        <v>3396</v>
      </c>
      <c r="BL28">
        <f>SUMIFS('2012 President'!K$2:K$1000,'2012 President'!$X$2:$X$1000,$BF28,'2012 President'!$V$2:$V$1000,$BE28)</f>
        <v>32</v>
      </c>
      <c r="BM28">
        <f>SUMIFS('2012 President'!L$2:L$1000,'2012 President'!$X$2:$X$1000,$BF28,'2012 President'!$V$2:$V$1000,$BE28)</f>
        <v>38</v>
      </c>
      <c r="BP28">
        <f t="shared" si="8"/>
        <v>5704</v>
      </c>
      <c r="BQ28">
        <f>BP28/SUMIF('By HD for Calcs'!$A$3:$A$100,$BF28,'By HD for Calcs'!$B$3:BJ$100)</f>
        <v>1</v>
      </c>
      <c r="BR28">
        <f>$BQ28*SUMIFS('2012 President'!G$2:G$1000,'2012 President'!$X$2:$X$1000,$BF28,'2012 President'!$Y$2:$Y$1000,BR$1)</f>
        <v>1380</v>
      </c>
      <c r="BS28">
        <f>$BQ28*SUMIFS('2012 President'!H$2:H$1000,'2012 President'!$X$2:$X$1000,$BF28,'2012 President'!$Y$2:$Y$1000,BS$1)</f>
        <v>28</v>
      </c>
      <c r="BT28">
        <f>$BQ28*SUMIFS('2012 President'!I$2:I$1000,'2012 President'!$X$2:$X$1000,$BF28,'2012 President'!$Y$2:$Y$1000,BT$1)</f>
        <v>524</v>
      </c>
      <c r="BU28">
        <f>$BQ28*SUMIFS('2012 President'!J$2:J$1000,'2012 President'!$X$2:$X$1000,$BF28,'2012 President'!$Y$2:$Y$1000,BU$1)</f>
        <v>803</v>
      </c>
      <c r="BV28">
        <f>$BQ28*SUMIFS('2012 President'!K$2:K$1000,'2012 President'!$X$2:$X$1000,$BF28,'2012 President'!$Y$2:$Y$1000,BV$1)</f>
        <v>11</v>
      </c>
      <c r="BW28">
        <f>$BQ28*SUMIFS('2012 President'!L$2:L$1000,'2012 President'!$X$2:$X$1000,$BF28,'2012 President'!$Y$2:$Y$1000,BW$1)</f>
        <v>14</v>
      </c>
      <c r="BZ28">
        <f>$BQ28*SUMIFS('2012 President'!G$2:G$1000,'2012 President'!$X$2:$X$1000,$BF28,'2012 President'!$Y$2:$Y$1000,BZ$1)</f>
        <v>456</v>
      </c>
      <c r="CA28">
        <f>$BQ28*SUMIFS('2012 President'!H$2:H$1000,'2012 President'!$X$2:$X$1000,$BF28,'2012 President'!$Y$2:$Y$1000,CA$1)</f>
        <v>4</v>
      </c>
      <c r="CB28">
        <f>$BQ28*SUMIFS('2012 President'!I$2:I$1000,'2012 President'!$X$2:$X$1000,$BF28,'2012 President'!$Y$2:$Y$1000,CB$1)</f>
        <v>183</v>
      </c>
      <c r="CC28">
        <f>$BQ28*SUMIFS('2012 President'!J$2:J$1000,'2012 President'!$X$2:$X$1000,$BF28,'2012 President'!$Y$2:$Y$1000,CC$1)</f>
        <v>257</v>
      </c>
      <c r="CD28">
        <f>$BQ28*SUMIFS('2012 President'!K$2:K$1000,'2012 President'!$X$2:$X$1000,$BF28,'2012 President'!$Y$2:$Y$1000,CD$1)</f>
        <v>6</v>
      </c>
      <c r="CE28">
        <f>$BQ28*SUMIFS('2012 President'!L$2:L$1000,'2012 President'!$X$2:$X$1000,$BF28,'2012 President'!$Y$2:$Y$1000,CE$1)</f>
        <v>6</v>
      </c>
      <c r="CH28">
        <f>$BQ28*SUMIFS('2012 President'!G$2:G$1000,'2012 President'!$X$2:$X$1000,$BF28,'2012 President'!$Y$2:$Y$1000,CH$1)</f>
        <v>830</v>
      </c>
      <c r="CI28">
        <f>$BQ28*SUMIFS('2012 President'!H$2:H$1000,'2012 President'!$X$2:$X$1000,$BF28,'2012 President'!$Y$2:$Y$1000,CI$1)</f>
        <v>9</v>
      </c>
      <c r="CJ28">
        <f>$BQ28*SUMIFS('2012 President'!I$2:I$1000,'2012 President'!$X$2:$X$1000,$BF28,'2012 President'!$Y$2:$Y$1000,CJ$1)</f>
        <v>344</v>
      </c>
      <c r="CK28">
        <f>$BQ28*SUMIFS('2012 President'!J$2:J$1000,'2012 President'!$X$2:$X$1000,$BF28,'2012 President'!$Y$2:$Y$1000,CK$1)</f>
        <v>470</v>
      </c>
      <c r="CL28">
        <f>$BQ28*SUMIFS('2012 President'!K$2:K$1000,'2012 President'!$X$2:$X$1000,$BF28,'2012 President'!$Y$2:$Y$1000,CL$1)</f>
        <v>5</v>
      </c>
      <c r="CM28">
        <f>$BQ28*SUMIFS('2012 President'!L$2:L$1000,'2012 President'!$X$2:$X$1000,$BF28,'2012 President'!$Y$2:$Y$1000,CM$1)</f>
        <v>2</v>
      </c>
      <c r="CP28">
        <f t="shared" si="7"/>
        <v>8370</v>
      </c>
      <c r="CQ28">
        <f t="shared" si="7"/>
        <v>163</v>
      </c>
      <c r="CR28">
        <f t="shared" si="7"/>
        <v>3167</v>
      </c>
      <c r="CS28">
        <f t="shared" si="7"/>
        <v>4926</v>
      </c>
      <c r="CT28">
        <f t="shared" si="7"/>
        <v>54</v>
      </c>
      <c r="CU28">
        <f t="shared" si="7"/>
        <v>60</v>
      </c>
      <c r="CV28">
        <f t="shared" si="7"/>
        <v>0</v>
      </c>
      <c r="CW28">
        <f t="shared" si="7"/>
        <v>0</v>
      </c>
    </row>
    <row r="29" spans="1:101" x14ac:dyDescent="0.3">
      <c r="A29" t="s">
        <v>1660</v>
      </c>
      <c r="B29" t="s">
        <v>1704</v>
      </c>
      <c r="C29">
        <f>SUMIF('2012 President'!$V$2:$V$1000,$B29,'2012 President'!G$2:G$1000)</f>
        <v>1647</v>
      </c>
      <c r="D29">
        <f>SUMIF('2012 President'!$V$2:$V$1000,$B29,'2012 President'!H$2:H$1000)</f>
        <v>42</v>
      </c>
      <c r="E29">
        <f>SUMIF('2012 President'!$V$2:$V$1000,$B29,'2012 President'!I$2:I$1000)</f>
        <v>1116</v>
      </c>
      <c r="F29">
        <f>SUMIF('2012 President'!$V$2:$V$1000,$B29,'2012 President'!J$2:J$1000)</f>
        <v>461</v>
      </c>
      <c r="G29">
        <f>SUMIF('2012 President'!$V$2:$V$1000,$B29,'2012 President'!K$2:K$1000)</f>
        <v>22</v>
      </c>
      <c r="H29">
        <f>SUMIF('2012 President'!$V$2:$V$1000,$B29,'2012 President'!L$2:L$1000)</f>
        <v>6</v>
      </c>
      <c r="K29">
        <f>SUMIF('2012 President'!$V$2:$V$1000,$B29,'2012 President'!G$2:G$1000)</f>
        <v>1647</v>
      </c>
      <c r="L29">
        <f t="shared" si="0"/>
        <v>0.2799028536733455</v>
      </c>
      <c r="M29">
        <f t="shared" si="1"/>
        <v>0.67759562841530052</v>
      </c>
      <c r="N29">
        <f t="shared" si="2"/>
        <v>1.3357619914996965E-2</v>
      </c>
      <c r="O29">
        <f t="shared" si="3"/>
        <v>2.5500910746812388E-2</v>
      </c>
      <c r="P29">
        <f t="shared" si="4"/>
        <v>3.6429872495446266E-3</v>
      </c>
      <c r="Q29">
        <f t="shared" si="5"/>
        <v>2.6775956284153004</v>
      </c>
      <c r="AR29">
        <v>12</v>
      </c>
      <c r="AY29">
        <f t="shared" si="9"/>
        <v>27</v>
      </c>
      <c r="AZ29">
        <f t="shared" si="6"/>
        <v>1</v>
      </c>
      <c r="BE29" t="s">
        <v>1697</v>
      </c>
      <c r="BF29">
        <v>24</v>
      </c>
      <c r="BG29">
        <f>SUMIFS('2012 President'!C$2:C$1000,'2012 President'!$X$2:$X$1000,$BF29,'2012 President'!$V$2:$V$1000,$BE29)</f>
        <v>12124</v>
      </c>
      <c r="BH29">
        <f>SUMIFS('2012 President'!G$2:G$1000,'2012 President'!$X$2:$X$1000,$BF29,'2012 President'!$V$2:$V$1000,$BE29)</f>
        <v>5231</v>
      </c>
      <c r="BI29">
        <f>SUMIFS('2012 President'!H$2:H$1000,'2012 President'!$X$2:$X$1000,$BF29,'2012 President'!$V$2:$V$1000,$BE29)</f>
        <v>123</v>
      </c>
      <c r="BJ29">
        <f>SUMIFS('2012 President'!I$2:I$1000,'2012 President'!$X$2:$X$1000,$BF29,'2012 President'!$V$2:$V$1000,$BE29)</f>
        <v>2156</v>
      </c>
      <c r="BK29">
        <f>SUMIFS('2012 President'!J$2:J$1000,'2012 President'!$X$2:$X$1000,$BF29,'2012 President'!$V$2:$V$1000,$BE29)</f>
        <v>2879</v>
      </c>
      <c r="BL29">
        <f>SUMIFS('2012 President'!K$2:K$1000,'2012 President'!$X$2:$X$1000,$BF29,'2012 President'!$V$2:$V$1000,$BE29)</f>
        <v>35</v>
      </c>
      <c r="BM29">
        <f>SUMIFS('2012 President'!L$2:L$1000,'2012 President'!$X$2:$X$1000,$BF29,'2012 President'!$V$2:$V$1000,$BE29)</f>
        <v>38</v>
      </c>
      <c r="BP29">
        <f t="shared" si="8"/>
        <v>5231</v>
      </c>
      <c r="BQ29">
        <f>BP29/SUMIF('By HD for Calcs'!$A$3:$A$100,$BF29,'By HD for Calcs'!$B$3:BJ$100)</f>
        <v>1</v>
      </c>
      <c r="BR29">
        <f>$BQ29*SUMIFS('2012 President'!G$2:G$1000,'2012 President'!$X$2:$X$1000,$BF29,'2012 President'!$Y$2:$Y$1000,BR$1)</f>
        <v>963</v>
      </c>
      <c r="BS29">
        <f>$BQ29*SUMIFS('2012 President'!H$2:H$1000,'2012 President'!$X$2:$X$1000,$BF29,'2012 President'!$Y$2:$Y$1000,BS$1)</f>
        <v>18</v>
      </c>
      <c r="BT29">
        <f>$BQ29*SUMIFS('2012 President'!I$2:I$1000,'2012 President'!$X$2:$X$1000,$BF29,'2012 President'!$Y$2:$Y$1000,BT$1)</f>
        <v>429</v>
      </c>
      <c r="BU29">
        <f>$BQ29*SUMIFS('2012 President'!J$2:J$1000,'2012 President'!$X$2:$X$1000,$BF29,'2012 President'!$Y$2:$Y$1000,BU$1)</f>
        <v>502</v>
      </c>
      <c r="BV29">
        <f>$BQ29*SUMIFS('2012 President'!K$2:K$1000,'2012 President'!$X$2:$X$1000,$BF29,'2012 President'!$Y$2:$Y$1000,BV$1)</f>
        <v>6</v>
      </c>
      <c r="BW29">
        <f>$BQ29*SUMIFS('2012 President'!L$2:L$1000,'2012 President'!$X$2:$X$1000,$BF29,'2012 President'!$Y$2:$Y$1000,BW$1)</f>
        <v>8</v>
      </c>
      <c r="BZ29">
        <f>$BQ29*SUMIFS('2012 President'!G$2:G$1000,'2012 President'!$X$2:$X$1000,$BF29,'2012 President'!$Y$2:$Y$1000,BZ$1)</f>
        <v>440</v>
      </c>
      <c r="CA29">
        <f>$BQ29*SUMIFS('2012 President'!H$2:H$1000,'2012 President'!$X$2:$X$1000,$BF29,'2012 President'!$Y$2:$Y$1000,CA$1)</f>
        <v>7</v>
      </c>
      <c r="CB29">
        <f>$BQ29*SUMIFS('2012 President'!I$2:I$1000,'2012 President'!$X$2:$X$1000,$BF29,'2012 President'!$Y$2:$Y$1000,CB$1)</f>
        <v>212</v>
      </c>
      <c r="CC29">
        <f>$BQ29*SUMIFS('2012 President'!J$2:J$1000,'2012 President'!$X$2:$X$1000,$BF29,'2012 President'!$Y$2:$Y$1000,CC$1)</f>
        <v>214</v>
      </c>
      <c r="CD29">
        <f>$BQ29*SUMIFS('2012 President'!K$2:K$1000,'2012 President'!$X$2:$X$1000,$BF29,'2012 President'!$Y$2:$Y$1000,CD$1)</f>
        <v>3</v>
      </c>
      <c r="CE29">
        <f>$BQ29*SUMIFS('2012 President'!L$2:L$1000,'2012 President'!$X$2:$X$1000,$BF29,'2012 President'!$Y$2:$Y$1000,CE$1)</f>
        <v>4</v>
      </c>
      <c r="CH29">
        <f>$BQ29*SUMIFS('2012 President'!G$2:G$1000,'2012 President'!$X$2:$X$1000,$BF29,'2012 President'!$Y$2:$Y$1000,CH$1)</f>
        <v>655</v>
      </c>
      <c r="CI29">
        <f>$BQ29*SUMIFS('2012 President'!H$2:H$1000,'2012 President'!$X$2:$X$1000,$BF29,'2012 President'!$Y$2:$Y$1000,CI$1)</f>
        <v>3</v>
      </c>
      <c r="CJ29">
        <f>$BQ29*SUMIFS('2012 President'!I$2:I$1000,'2012 President'!$X$2:$X$1000,$BF29,'2012 President'!$Y$2:$Y$1000,CJ$1)</f>
        <v>331</v>
      </c>
      <c r="CK29">
        <f>$BQ29*SUMIFS('2012 President'!J$2:J$1000,'2012 President'!$X$2:$X$1000,$BF29,'2012 President'!$Y$2:$Y$1000,CK$1)</f>
        <v>317</v>
      </c>
      <c r="CL29">
        <f>$BQ29*SUMIFS('2012 President'!K$2:K$1000,'2012 President'!$X$2:$X$1000,$BF29,'2012 President'!$Y$2:$Y$1000,CL$1)</f>
        <v>4</v>
      </c>
      <c r="CM29">
        <f>$BQ29*SUMIFS('2012 President'!L$2:L$1000,'2012 President'!$X$2:$X$1000,$BF29,'2012 President'!$Y$2:$Y$1000,CM$1)</f>
        <v>0</v>
      </c>
      <c r="CP29">
        <f t="shared" si="7"/>
        <v>7289</v>
      </c>
      <c r="CQ29">
        <f t="shared" si="7"/>
        <v>151</v>
      </c>
      <c r="CR29">
        <f t="shared" si="7"/>
        <v>3128</v>
      </c>
      <c r="CS29">
        <f t="shared" si="7"/>
        <v>3912</v>
      </c>
      <c r="CT29">
        <f t="shared" si="7"/>
        <v>48</v>
      </c>
      <c r="CU29">
        <f t="shared" si="7"/>
        <v>50</v>
      </c>
      <c r="CV29">
        <f t="shared" si="7"/>
        <v>0</v>
      </c>
      <c r="CW29">
        <f t="shared" si="7"/>
        <v>0</v>
      </c>
    </row>
    <row r="30" spans="1:101" x14ac:dyDescent="0.3">
      <c r="A30" t="s">
        <v>1669</v>
      </c>
      <c r="B30" t="s">
        <v>1669</v>
      </c>
      <c r="C30">
        <f>SUMIF('2012 President'!$V$2:$V$1000,$B30,'2012 President'!G$2:G$1000)</f>
        <v>1837</v>
      </c>
      <c r="D30">
        <f>SUMIF('2012 President'!$V$2:$V$1000,$B30,'2012 President'!H$2:H$1000)</f>
        <v>30</v>
      </c>
      <c r="E30">
        <f>SUMIF('2012 President'!$V$2:$V$1000,$B30,'2012 President'!I$2:I$1000)</f>
        <v>1200</v>
      </c>
      <c r="F30">
        <f>SUMIF('2012 President'!$V$2:$V$1000,$B30,'2012 President'!J$2:J$1000)</f>
        <v>558</v>
      </c>
      <c r="G30">
        <f>SUMIF('2012 President'!$V$2:$V$1000,$B30,'2012 President'!K$2:K$1000)</f>
        <v>27</v>
      </c>
      <c r="H30">
        <f>SUMIF('2012 President'!$V$2:$V$1000,$B30,'2012 President'!L$2:L$1000)</f>
        <v>22</v>
      </c>
      <c r="K30">
        <f>SUMIF('2012 President'!$V$2:$V$1000,$B30,'2012 President'!G$2:G$1000)</f>
        <v>1837</v>
      </c>
      <c r="L30">
        <f t="shared" si="0"/>
        <v>0.30375612411540553</v>
      </c>
      <c r="M30">
        <f t="shared" si="1"/>
        <v>0.65323897659227004</v>
      </c>
      <c r="N30">
        <f t="shared" si="2"/>
        <v>1.4697876973326075E-2</v>
      </c>
      <c r="O30">
        <f t="shared" si="3"/>
        <v>1.633097441480675E-2</v>
      </c>
      <c r="P30">
        <f t="shared" si="4"/>
        <v>1.1976047904191617E-2</v>
      </c>
      <c r="Q30">
        <f t="shared" si="5"/>
        <v>2.6532389765922701</v>
      </c>
      <c r="AP30" t="s">
        <v>1697</v>
      </c>
      <c r="AR30">
        <v>13</v>
      </c>
      <c r="AY30">
        <f t="shared" si="9"/>
        <v>28</v>
      </c>
      <c r="AZ30">
        <f t="shared" si="6"/>
        <v>1</v>
      </c>
      <c r="BE30" t="s">
        <v>1697</v>
      </c>
      <c r="BF30">
        <v>25</v>
      </c>
      <c r="BG30">
        <f>SUMIFS('2012 President'!C$2:C$1000,'2012 President'!$X$2:$X$1000,$BF30,'2012 President'!$V$2:$V$1000,$BE30)</f>
        <v>13632</v>
      </c>
      <c r="BH30">
        <f>SUMIFS('2012 President'!G$2:G$1000,'2012 President'!$X$2:$X$1000,$BF30,'2012 President'!$V$2:$V$1000,$BE30)</f>
        <v>6045</v>
      </c>
      <c r="BI30">
        <f>SUMIFS('2012 President'!H$2:H$1000,'2012 President'!$X$2:$X$1000,$BF30,'2012 President'!$V$2:$V$1000,$BE30)</f>
        <v>148</v>
      </c>
      <c r="BJ30">
        <f>SUMIFS('2012 President'!I$2:I$1000,'2012 President'!$X$2:$X$1000,$BF30,'2012 President'!$V$2:$V$1000,$BE30)</f>
        <v>2539</v>
      </c>
      <c r="BK30">
        <f>SUMIFS('2012 President'!J$2:J$1000,'2012 President'!$X$2:$X$1000,$BF30,'2012 President'!$V$2:$V$1000,$BE30)</f>
        <v>3241</v>
      </c>
      <c r="BL30">
        <f>SUMIFS('2012 President'!K$2:K$1000,'2012 President'!$X$2:$X$1000,$BF30,'2012 President'!$V$2:$V$1000,$BE30)</f>
        <v>49</v>
      </c>
      <c r="BM30">
        <f>SUMIFS('2012 President'!L$2:L$1000,'2012 President'!$X$2:$X$1000,$BF30,'2012 President'!$V$2:$V$1000,$BE30)</f>
        <v>68</v>
      </c>
      <c r="BP30">
        <f t="shared" si="8"/>
        <v>6045</v>
      </c>
      <c r="BQ30">
        <f>BP30/SUMIF('By HD for Calcs'!$A$3:$A$100,$BF30,'By HD for Calcs'!$B$3:BJ$100)</f>
        <v>1</v>
      </c>
      <c r="BR30">
        <f>$BQ30*SUMIFS('2012 President'!G$2:G$1000,'2012 President'!$X$2:$X$1000,$BF30,'2012 President'!$Y$2:$Y$1000,BR$1)</f>
        <v>1513</v>
      </c>
      <c r="BS30">
        <f>$BQ30*SUMIFS('2012 President'!H$2:H$1000,'2012 President'!$X$2:$X$1000,$BF30,'2012 President'!$Y$2:$Y$1000,BS$1)</f>
        <v>36</v>
      </c>
      <c r="BT30">
        <f>$BQ30*SUMIFS('2012 President'!I$2:I$1000,'2012 President'!$X$2:$X$1000,$BF30,'2012 President'!$Y$2:$Y$1000,BT$1)</f>
        <v>647</v>
      </c>
      <c r="BU30">
        <f>$BQ30*SUMIFS('2012 President'!J$2:J$1000,'2012 President'!$X$2:$X$1000,$BF30,'2012 President'!$Y$2:$Y$1000,BU$1)</f>
        <v>817</v>
      </c>
      <c r="BV30">
        <f>$BQ30*SUMIFS('2012 President'!K$2:K$1000,'2012 President'!$X$2:$X$1000,$BF30,'2012 President'!$Y$2:$Y$1000,BV$1)</f>
        <v>8</v>
      </c>
      <c r="BW30">
        <f>$BQ30*SUMIFS('2012 President'!L$2:L$1000,'2012 President'!$X$2:$X$1000,$BF30,'2012 President'!$Y$2:$Y$1000,BW$1)</f>
        <v>5</v>
      </c>
      <c r="BZ30">
        <f>$BQ30*SUMIFS('2012 President'!G$2:G$1000,'2012 President'!$X$2:$X$1000,$BF30,'2012 President'!$Y$2:$Y$1000,BZ$1)</f>
        <v>399</v>
      </c>
      <c r="CA30">
        <f>$BQ30*SUMIFS('2012 President'!H$2:H$1000,'2012 President'!$X$2:$X$1000,$BF30,'2012 President'!$Y$2:$Y$1000,CA$1)</f>
        <v>10</v>
      </c>
      <c r="CB30">
        <f>$BQ30*SUMIFS('2012 President'!I$2:I$1000,'2012 President'!$X$2:$X$1000,$BF30,'2012 President'!$Y$2:$Y$1000,CB$1)</f>
        <v>188</v>
      </c>
      <c r="CC30">
        <f>$BQ30*SUMIFS('2012 President'!J$2:J$1000,'2012 President'!$X$2:$X$1000,$BF30,'2012 President'!$Y$2:$Y$1000,CC$1)</f>
        <v>192</v>
      </c>
      <c r="CD30">
        <f>$BQ30*SUMIFS('2012 President'!K$2:K$1000,'2012 President'!$X$2:$X$1000,$BF30,'2012 President'!$Y$2:$Y$1000,CD$1)</f>
        <v>4</v>
      </c>
      <c r="CE30">
        <f>$BQ30*SUMIFS('2012 President'!L$2:L$1000,'2012 President'!$X$2:$X$1000,$BF30,'2012 President'!$Y$2:$Y$1000,CE$1)</f>
        <v>5</v>
      </c>
      <c r="CH30">
        <f>$BQ30*SUMIFS('2012 President'!G$2:G$1000,'2012 President'!$X$2:$X$1000,$BF30,'2012 President'!$Y$2:$Y$1000,CH$1)</f>
        <v>704</v>
      </c>
      <c r="CI30">
        <f>$BQ30*SUMIFS('2012 President'!H$2:H$1000,'2012 President'!$X$2:$X$1000,$BF30,'2012 President'!$Y$2:$Y$1000,CI$1)</f>
        <v>8</v>
      </c>
      <c r="CJ30">
        <f>$BQ30*SUMIFS('2012 President'!I$2:I$1000,'2012 President'!$X$2:$X$1000,$BF30,'2012 President'!$Y$2:$Y$1000,CJ$1)</f>
        <v>365</v>
      </c>
      <c r="CK30">
        <f>$BQ30*SUMIFS('2012 President'!J$2:J$1000,'2012 President'!$X$2:$X$1000,$BF30,'2012 President'!$Y$2:$Y$1000,CK$1)</f>
        <v>319</v>
      </c>
      <c r="CL30">
        <f>$BQ30*SUMIFS('2012 President'!K$2:K$1000,'2012 President'!$X$2:$X$1000,$BF30,'2012 President'!$Y$2:$Y$1000,CL$1)</f>
        <v>9</v>
      </c>
      <c r="CM30">
        <f>$BQ30*SUMIFS('2012 President'!L$2:L$1000,'2012 President'!$X$2:$X$1000,$BF30,'2012 President'!$Y$2:$Y$1000,CM$1)</f>
        <v>3</v>
      </c>
      <c r="CP30">
        <f t="shared" si="7"/>
        <v>8661</v>
      </c>
      <c r="CQ30">
        <f t="shared" si="7"/>
        <v>202</v>
      </c>
      <c r="CR30">
        <f t="shared" si="7"/>
        <v>3739</v>
      </c>
      <c r="CS30">
        <f t="shared" si="7"/>
        <v>4569</v>
      </c>
      <c r="CT30">
        <f t="shared" si="7"/>
        <v>70</v>
      </c>
      <c r="CU30">
        <f t="shared" si="7"/>
        <v>81</v>
      </c>
      <c r="CV30">
        <f t="shared" si="7"/>
        <v>0</v>
      </c>
      <c r="CW30">
        <f t="shared" si="7"/>
        <v>0</v>
      </c>
    </row>
    <row r="31" spans="1:101" x14ac:dyDescent="0.3">
      <c r="A31" t="s">
        <v>20</v>
      </c>
      <c r="B31" t="s">
        <v>20</v>
      </c>
      <c r="C31">
        <f>SUM(C2:C30)</f>
        <v>203048</v>
      </c>
      <c r="D31">
        <f t="shared" ref="D31:H31" si="10">SUM(D2:D30)</f>
        <v>5285</v>
      </c>
      <c r="E31">
        <f t="shared" si="10"/>
        <v>82508</v>
      </c>
      <c r="F31">
        <f t="shared" si="10"/>
        <v>111249</v>
      </c>
      <c r="G31">
        <f t="shared" si="10"/>
        <v>1987</v>
      </c>
      <c r="H31">
        <f t="shared" si="10"/>
        <v>2019</v>
      </c>
      <c r="K31">
        <f t="shared" ref="K31" si="11">SUM(K2:K30)</f>
        <v>203048</v>
      </c>
      <c r="L31">
        <f t="shared" si="0"/>
        <v>0.54789507899609946</v>
      </c>
      <c r="M31">
        <f t="shared" si="1"/>
        <v>0.40634726764114887</v>
      </c>
      <c r="N31">
        <f t="shared" si="2"/>
        <v>9.7858634411567714E-3</v>
      </c>
      <c r="O31">
        <f t="shared" si="3"/>
        <v>2.6028328277057641E-2</v>
      </c>
      <c r="P31">
        <f t="shared" si="4"/>
        <v>9.9434616445372524E-3</v>
      </c>
      <c r="Q31">
        <f t="shared" si="5"/>
        <v>0.54789507899609946</v>
      </c>
      <c r="AR31">
        <v>13</v>
      </c>
      <c r="AY31">
        <f t="shared" si="9"/>
        <v>29</v>
      </c>
      <c r="AZ31">
        <f t="shared" si="6"/>
        <v>1</v>
      </c>
      <c r="BE31" t="s">
        <v>1697</v>
      </c>
      <c r="BF31">
        <v>26</v>
      </c>
      <c r="BG31">
        <f>SUMIFS('2012 President'!C$2:C$1000,'2012 President'!$X$2:$X$1000,$BF31,'2012 President'!$V$2:$V$1000,$BE31)</f>
        <v>15548</v>
      </c>
      <c r="BH31">
        <f>SUMIFS('2012 President'!G$2:G$1000,'2012 President'!$X$2:$X$1000,$BF31,'2012 President'!$V$2:$V$1000,$BE31)</f>
        <v>6599</v>
      </c>
      <c r="BI31">
        <f>SUMIFS('2012 President'!H$2:H$1000,'2012 President'!$X$2:$X$1000,$BF31,'2012 President'!$V$2:$V$1000,$BE31)</f>
        <v>155</v>
      </c>
      <c r="BJ31">
        <f>SUMIFS('2012 President'!I$2:I$1000,'2012 President'!$X$2:$X$1000,$BF31,'2012 President'!$V$2:$V$1000,$BE31)</f>
        <v>1948</v>
      </c>
      <c r="BK31">
        <f>SUMIFS('2012 President'!J$2:J$1000,'2012 President'!$X$2:$X$1000,$BF31,'2012 President'!$V$2:$V$1000,$BE31)</f>
        <v>4398</v>
      </c>
      <c r="BL31">
        <f>SUMIFS('2012 President'!K$2:K$1000,'2012 President'!$X$2:$X$1000,$BF31,'2012 President'!$V$2:$V$1000,$BE31)</f>
        <v>38</v>
      </c>
      <c r="BM31">
        <f>SUMIFS('2012 President'!L$2:L$1000,'2012 President'!$X$2:$X$1000,$BF31,'2012 President'!$V$2:$V$1000,$BE31)</f>
        <v>60</v>
      </c>
      <c r="BP31">
        <f t="shared" si="8"/>
        <v>6599</v>
      </c>
      <c r="BQ31">
        <f>BP31/SUMIF('By HD for Calcs'!$A$3:$A$100,$BF31,'By HD for Calcs'!$B$3:BJ$100)</f>
        <v>1</v>
      </c>
      <c r="BR31">
        <f>$BQ31*SUMIFS('2012 President'!G$2:G$1000,'2012 President'!$X$2:$X$1000,$BF31,'2012 President'!$Y$2:$Y$1000,BR$1)</f>
        <v>3104</v>
      </c>
      <c r="BS31">
        <f>$BQ31*SUMIFS('2012 President'!H$2:H$1000,'2012 President'!$X$2:$X$1000,$BF31,'2012 President'!$Y$2:$Y$1000,BS$1)</f>
        <v>50</v>
      </c>
      <c r="BT31">
        <f>$BQ31*SUMIFS('2012 President'!I$2:I$1000,'2012 President'!$X$2:$X$1000,$BF31,'2012 President'!$Y$2:$Y$1000,BT$1)</f>
        <v>950</v>
      </c>
      <c r="BU31">
        <f>$BQ31*SUMIFS('2012 President'!J$2:J$1000,'2012 President'!$X$2:$X$1000,$BF31,'2012 President'!$Y$2:$Y$1000,BU$1)</f>
        <v>2076</v>
      </c>
      <c r="BV31">
        <f>$BQ31*SUMIFS('2012 President'!K$2:K$1000,'2012 President'!$X$2:$X$1000,$BF31,'2012 President'!$Y$2:$Y$1000,BV$1)</f>
        <v>9</v>
      </c>
      <c r="BW31">
        <f>$BQ31*SUMIFS('2012 President'!L$2:L$1000,'2012 President'!$X$2:$X$1000,$BF31,'2012 President'!$Y$2:$Y$1000,BW$1)</f>
        <v>19</v>
      </c>
      <c r="BZ31">
        <f>$BQ31*SUMIFS('2012 President'!G$2:G$1000,'2012 President'!$X$2:$X$1000,$BF31,'2012 President'!$Y$2:$Y$1000,BZ$1)</f>
        <v>371</v>
      </c>
      <c r="CA31">
        <f>$BQ31*SUMIFS('2012 President'!H$2:H$1000,'2012 President'!$X$2:$X$1000,$BF31,'2012 President'!$Y$2:$Y$1000,CA$1)</f>
        <v>6</v>
      </c>
      <c r="CB31">
        <f>$BQ31*SUMIFS('2012 President'!I$2:I$1000,'2012 President'!$X$2:$X$1000,$BF31,'2012 President'!$Y$2:$Y$1000,CB$1)</f>
        <v>104</v>
      </c>
      <c r="CC31">
        <f>$BQ31*SUMIFS('2012 President'!J$2:J$1000,'2012 President'!$X$2:$X$1000,$BF31,'2012 President'!$Y$2:$Y$1000,CC$1)</f>
        <v>254</v>
      </c>
      <c r="CD31">
        <f>$BQ31*SUMIFS('2012 President'!K$2:K$1000,'2012 President'!$X$2:$X$1000,$BF31,'2012 President'!$Y$2:$Y$1000,CD$1)</f>
        <v>2</v>
      </c>
      <c r="CE31">
        <f>$BQ31*SUMIFS('2012 President'!L$2:L$1000,'2012 President'!$X$2:$X$1000,$BF31,'2012 President'!$Y$2:$Y$1000,CE$1)</f>
        <v>5</v>
      </c>
      <c r="CH31">
        <f>$BQ31*SUMIFS('2012 President'!G$2:G$1000,'2012 President'!$X$2:$X$1000,$BF31,'2012 President'!$Y$2:$Y$1000,CH$1)</f>
        <v>417</v>
      </c>
      <c r="CI31">
        <f>$BQ31*SUMIFS('2012 President'!H$2:H$1000,'2012 President'!$X$2:$X$1000,$BF31,'2012 President'!$Y$2:$Y$1000,CI$1)</f>
        <v>3</v>
      </c>
      <c r="CJ31">
        <f>$BQ31*SUMIFS('2012 President'!I$2:I$1000,'2012 President'!$X$2:$X$1000,$BF31,'2012 President'!$Y$2:$Y$1000,CJ$1)</f>
        <v>167</v>
      </c>
      <c r="CK31">
        <f>$BQ31*SUMIFS('2012 President'!J$2:J$1000,'2012 President'!$X$2:$X$1000,$BF31,'2012 President'!$Y$2:$Y$1000,CK$1)</f>
        <v>240</v>
      </c>
      <c r="CL31">
        <f>$BQ31*SUMIFS('2012 President'!K$2:K$1000,'2012 President'!$X$2:$X$1000,$BF31,'2012 President'!$Y$2:$Y$1000,CL$1)</f>
        <v>4</v>
      </c>
      <c r="CM31">
        <f>$BQ31*SUMIFS('2012 President'!L$2:L$1000,'2012 President'!$X$2:$X$1000,$BF31,'2012 President'!$Y$2:$Y$1000,CM$1)</f>
        <v>3</v>
      </c>
      <c r="CP31">
        <f t="shared" si="7"/>
        <v>10491</v>
      </c>
      <c r="CQ31">
        <f t="shared" si="7"/>
        <v>214</v>
      </c>
      <c r="CR31">
        <f t="shared" si="7"/>
        <v>3169</v>
      </c>
      <c r="CS31">
        <f t="shared" si="7"/>
        <v>6968</v>
      </c>
      <c r="CT31">
        <f t="shared" si="7"/>
        <v>53</v>
      </c>
      <c r="CU31">
        <f t="shared" si="7"/>
        <v>87</v>
      </c>
      <c r="CV31">
        <f t="shared" si="7"/>
        <v>0</v>
      </c>
      <c r="CW31">
        <f t="shared" si="7"/>
        <v>0</v>
      </c>
    </row>
    <row r="32" spans="1:101" x14ac:dyDescent="0.3">
      <c r="AP32" t="s">
        <v>1697</v>
      </c>
      <c r="AR32">
        <v>14</v>
      </c>
      <c r="AY32">
        <f t="shared" si="9"/>
        <v>30</v>
      </c>
      <c r="AZ32">
        <f t="shared" si="6"/>
        <v>1</v>
      </c>
      <c r="BE32" t="s">
        <v>1697</v>
      </c>
      <c r="BF32">
        <v>27</v>
      </c>
      <c r="BG32">
        <f>SUMIFS('2012 President'!C$2:C$1000,'2012 President'!$X$2:$X$1000,$BF32,'2012 President'!$V$2:$V$1000,$BE32)</f>
        <v>15154</v>
      </c>
      <c r="BH32">
        <f>SUMIFS('2012 President'!G$2:G$1000,'2012 President'!$X$2:$X$1000,$BF32,'2012 President'!$V$2:$V$1000,$BE32)</f>
        <v>7282</v>
      </c>
      <c r="BI32">
        <f>SUMIFS('2012 President'!H$2:H$1000,'2012 President'!$X$2:$X$1000,$BF32,'2012 President'!$V$2:$V$1000,$BE32)</f>
        <v>151</v>
      </c>
      <c r="BJ32">
        <f>SUMIFS('2012 President'!I$2:I$1000,'2012 President'!$X$2:$X$1000,$BF32,'2012 President'!$V$2:$V$1000,$BE32)</f>
        <v>2936</v>
      </c>
      <c r="BK32">
        <f>SUMIFS('2012 President'!J$2:J$1000,'2012 President'!$X$2:$X$1000,$BF32,'2012 President'!$V$2:$V$1000,$BE32)</f>
        <v>4093</v>
      </c>
      <c r="BL32">
        <f>SUMIFS('2012 President'!K$2:K$1000,'2012 President'!$X$2:$X$1000,$BF32,'2012 President'!$V$2:$V$1000,$BE32)</f>
        <v>57</v>
      </c>
      <c r="BM32">
        <f>SUMIFS('2012 President'!L$2:L$1000,'2012 President'!$X$2:$X$1000,$BF32,'2012 President'!$V$2:$V$1000,$BE32)</f>
        <v>45</v>
      </c>
      <c r="BP32">
        <f t="shared" si="8"/>
        <v>7282</v>
      </c>
      <c r="BQ32">
        <f>BP32/SUMIF('By HD for Calcs'!$A$3:$A$100,$BF32,'By HD for Calcs'!$B$3:BJ$100)</f>
        <v>1</v>
      </c>
      <c r="BR32">
        <f>$BQ32*SUMIFS('2012 President'!G$2:G$1000,'2012 President'!$X$2:$X$1000,$BF32,'2012 President'!$Y$2:$Y$1000,BR$1)</f>
        <v>2029</v>
      </c>
      <c r="BS32">
        <f>$BQ32*SUMIFS('2012 President'!H$2:H$1000,'2012 President'!$X$2:$X$1000,$BF32,'2012 President'!$Y$2:$Y$1000,BS$1)</f>
        <v>29</v>
      </c>
      <c r="BT32">
        <f>$BQ32*SUMIFS('2012 President'!I$2:I$1000,'2012 President'!$X$2:$X$1000,$BF32,'2012 President'!$Y$2:$Y$1000,BT$1)</f>
        <v>833</v>
      </c>
      <c r="BU32">
        <f>$BQ32*SUMIFS('2012 President'!J$2:J$1000,'2012 President'!$X$2:$X$1000,$BF32,'2012 President'!$Y$2:$Y$1000,BU$1)</f>
        <v>1134</v>
      </c>
      <c r="BV32">
        <f>$BQ32*SUMIFS('2012 President'!K$2:K$1000,'2012 President'!$X$2:$X$1000,$BF32,'2012 President'!$Y$2:$Y$1000,BV$1)</f>
        <v>20</v>
      </c>
      <c r="BW32">
        <f>$BQ32*SUMIFS('2012 President'!L$2:L$1000,'2012 President'!$X$2:$X$1000,$BF32,'2012 President'!$Y$2:$Y$1000,BW$1)</f>
        <v>13</v>
      </c>
      <c r="BZ32">
        <f>$BQ32*SUMIFS('2012 President'!G$2:G$1000,'2012 President'!$X$2:$X$1000,$BF32,'2012 President'!$Y$2:$Y$1000,BZ$1)</f>
        <v>286</v>
      </c>
      <c r="CA32">
        <f>$BQ32*SUMIFS('2012 President'!H$2:H$1000,'2012 President'!$X$2:$X$1000,$BF32,'2012 President'!$Y$2:$Y$1000,CA$1)</f>
        <v>6</v>
      </c>
      <c r="CB32">
        <f>$BQ32*SUMIFS('2012 President'!I$2:I$1000,'2012 President'!$X$2:$X$1000,$BF32,'2012 President'!$Y$2:$Y$1000,CB$1)</f>
        <v>106</v>
      </c>
      <c r="CC32">
        <f>$BQ32*SUMIFS('2012 President'!J$2:J$1000,'2012 President'!$X$2:$X$1000,$BF32,'2012 President'!$Y$2:$Y$1000,CC$1)</f>
        <v>167</v>
      </c>
      <c r="CD32">
        <f>$BQ32*SUMIFS('2012 President'!K$2:K$1000,'2012 President'!$X$2:$X$1000,$BF32,'2012 President'!$Y$2:$Y$1000,CD$1)</f>
        <v>3</v>
      </c>
      <c r="CE32">
        <f>$BQ32*SUMIFS('2012 President'!L$2:L$1000,'2012 President'!$X$2:$X$1000,$BF32,'2012 President'!$Y$2:$Y$1000,CE$1)</f>
        <v>4</v>
      </c>
      <c r="CH32">
        <f>$BQ32*SUMIFS('2012 President'!G$2:G$1000,'2012 President'!$X$2:$X$1000,$BF32,'2012 President'!$Y$2:$Y$1000,CH$1)</f>
        <v>1226</v>
      </c>
      <c r="CI32">
        <f>$BQ32*SUMIFS('2012 President'!H$2:H$1000,'2012 President'!$X$2:$X$1000,$BF32,'2012 President'!$Y$2:$Y$1000,CI$1)</f>
        <v>11</v>
      </c>
      <c r="CJ32">
        <f>$BQ32*SUMIFS('2012 President'!I$2:I$1000,'2012 President'!$X$2:$X$1000,$BF32,'2012 President'!$Y$2:$Y$1000,CJ$1)</f>
        <v>588</v>
      </c>
      <c r="CK32">
        <f>$BQ32*SUMIFS('2012 President'!J$2:J$1000,'2012 President'!$X$2:$X$1000,$BF32,'2012 President'!$Y$2:$Y$1000,CK$1)</f>
        <v>621</v>
      </c>
      <c r="CL32">
        <f>$BQ32*SUMIFS('2012 President'!K$2:K$1000,'2012 President'!$X$2:$X$1000,$BF32,'2012 President'!$Y$2:$Y$1000,CL$1)</f>
        <v>6</v>
      </c>
      <c r="CM32">
        <f>$BQ32*SUMIFS('2012 President'!L$2:L$1000,'2012 President'!$X$2:$X$1000,$BF32,'2012 President'!$Y$2:$Y$1000,CM$1)</f>
        <v>0</v>
      </c>
      <c r="CP32">
        <f t="shared" si="7"/>
        <v>10823</v>
      </c>
      <c r="CQ32">
        <f t="shared" si="7"/>
        <v>197</v>
      </c>
      <c r="CR32">
        <f t="shared" si="7"/>
        <v>4463</v>
      </c>
      <c r="CS32">
        <f t="shared" si="7"/>
        <v>6015</v>
      </c>
      <c r="CT32">
        <f t="shared" si="7"/>
        <v>86</v>
      </c>
      <c r="CU32">
        <f t="shared" si="7"/>
        <v>62</v>
      </c>
      <c r="CV32">
        <f t="shared" si="7"/>
        <v>0</v>
      </c>
      <c r="CW32">
        <f t="shared" si="7"/>
        <v>0</v>
      </c>
    </row>
    <row r="33" spans="1:101" x14ac:dyDescent="0.3">
      <c r="A33" s="10" t="s">
        <v>1730</v>
      </c>
      <c r="B33" t="s">
        <v>1731</v>
      </c>
      <c r="C33" t="s">
        <v>1724</v>
      </c>
      <c r="D33" s="9" t="s">
        <v>26</v>
      </c>
      <c r="E33" s="9" t="s">
        <v>27</v>
      </c>
      <c r="F33" s="9" t="s">
        <v>28</v>
      </c>
      <c r="G33" s="9" t="s">
        <v>29</v>
      </c>
      <c r="H33" s="9" t="s">
        <v>30</v>
      </c>
      <c r="I33" s="9" t="s">
        <v>31</v>
      </c>
      <c r="J33" s="9"/>
      <c r="K33" t="s">
        <v>1726</v>
      </c>
      <c r="L33" t="s">
        <v>1750</v>
      </c>
      <c r="M33" t="s">
        <v>1751</v>
      </c>
      <c r="N33" t="s">
        <v>1733</v>
      </c>
      <c r="O33" t="s">
        <v>1732</v>
      </c>
      <c r="P33" t="s">
        <v>1752</v>
      </c>
      <c r="Q33" t="s">
        <v>1734</v>
      </c>
      <c r="AR33">
        <v>14</v>
      </c>
      <c r="AY33">
        <f t="shared" si="9"/>
        <v>31</v>
      </c>
      <c r="AZ33">
        <f t="shared" si="6"/>
        <v>1</v>
      </c>
      <c r="BE33" t="s">
        <v>1698</v>
      </c>
      <c r="BF33">
        <v>28</v>
      </c>
      <c r="BG33">
        <f>SUMIFS('2012 President'!C$2:C$1000,'2012 President'!$X$2:$X$1000,$BF33,'2012 President'!$V$2:$V$1000,$BE33)</f>
        <v>13359</v>
      </c>
      <c r="BH33">
        <f>SUMIFS('2012 President'!G$2:G$1000,'2012 President'!$X$2:$X$1000,$BF33,'2012 President'!$V$2:$V$1000,$BE33)</f>
        <v>5532</v>
      </c>
      <c r="BI33">
        <f>SUMIFS('2012 President'!H$2:H$1000,'2012 President'!$X$2:$X$1000,$BF33,'2012 President'!$V$2:$V$1000,$BE33)</f>
        <v>118</v>
      </c>
      <c r="BJ33">
        <f>SUMIFS('2012 President'!I$2:I$1000,'2012 President'!$X$2:$X$1000,$BF33,'2012 President'!$V$2:$V$1000,$BE33)</f>
        <v>1389</v>
      </c>
      <c r="BK33">
        <f>SUMIFS('2012 President'!J$2:J$1000,'2012 President'!$X$2:$X$1000,$BF33,'2012 President'!$V$2:$V$1000,$BE33)</f>
        <v>3898</v>
      </c>
      <c r="BL33">
        <f>SUMIFS('2012 President'!K$2:K$1000,'2012 President'!$X$2:$X$1000,$BF33,'2012 President'!$V$2:$V$1000,$BE33)</f>
        <v>53</v>
      </c>
      <c r="BM33">
        <f>SUMIFS('2012 President'!L$2:L$1000,'2012 President'!$X$2:$X$1000,$BF33,'2012 President'!$V$2:$V$1000,$BE33)</f>
        <v>74</v>
      </c>
      <c r="BP33">
        <f t="shared" si="8"/>
        <v>5532</v>
      </c>
      <c r="BQ33">
        <f>BP33/SUMIF('By HD for Calcs'!$A$3:$A$100,$BF33,'By HD for Calcs'!$B$3:BJ$100)</f>
        <v>1</v>
      </c>
      <c r="BR33">
        <f>$BQ33*SUMIFS('2012 President'!G$2:G$1000,'2012 President'!$X$2:$X$1000,$BF33,'2012 President'!$Y$2:$Y$1000,BR$1)</f>
        <v>2490</v>
      </c>
      <c r="BS33">
        <f>$BQ33*SUMIFS('2012 President'!H$2:H$1000,'2012 President'!$X$2:$X$1000,$BF33,'2012 President'!$Y$2:$Y$1000,BS$1)</f>
        <v>52</v>
      </c>
      <c r="BT33">
        <f>$BQ33*SUMIFS('2012 President'!I$2:I$1000,'2012 President'!$X$2:$X$1000,$BF33,'2012 President'!$Y$2:$Y$1000,BT$1)</f>
        <v>698</v>
      </c>
      <c r="BU33">
        <f>$BQ33*SUMIFS('2012 President'!J$2:J$1000,'2012 President'!$X$2:$X$1000,$BF33,'2012 President'!$Y$2:$Y$1000,BU$1)</f>
        <v>1702</v>
      </c>
      <c r="BV33">
        <f>$BQ33*SUMIFS('2012 President'!K$2:K$1000,'2012 President'!$X$2:$X$1000,$BF33,'2012 President'!$Y$2:$Y$1000,BV$1)</f>
        <v>21</v>
      </c>
      <c r="BW33">
        <f>$BQ33*SUMIFS('2012 President'!L$2:L$1000,'2012 President'!$X$2:$X$1000,$BF33,'2012 President'!$Y$2:$Y$1000,BW$1)</f>
        <v>17</v>
      </c>
      <c r="BZ33">
        <f>$BQ33*SUMIFS('2012 President'!G$2:G$1000,'2012 President'!$X$2:$X$1000,$BF33,'2012 President'!$Y$2:$Y$1000,BZ$1)</f>
        <v>426</v>
      </c>
      <c r="CA33">
        <f>$BQ33*SUMIFS('2012 President'!H$2:H$1000,'2012 President'!$X$2:$X$1000,$BF33,'2012 President'!$Y$2:$Y$1000,CA$1)</f>
        <v>22</v>
      </c>
      <c r="CB33">
        <f>$BQ33*SUMIFS('2012 President'!I$2:I$1000,'2012 President'!$X$2:$X$1000,$BF33,'2012 President'!$Y$2:$Y$1000,CB$1)</f>
        <v>100</v>
      </c>
      <c r="CC33">
        <f>$BQ33*SUMIFS('2012 President'!J$2:J$1000,'2012 President'!$X$2:$X$1000,$BF33,'2012 President'!$Y$2:$Y$1000,CC$1)</f>
        <v>282</v>
      </c>
      <c r="CD33">
        <f>$BQ33*SUMIFS('2012 President'!K$2:K$1000,'2012 President'!$X$2:$X$1000,$BF33,'2012 President'!$Y$2:$Y$1000,CD$1)</f>
        <v>9</v>
      </c>
      <c r="CE33">
        <f>$BQ33*SUMIFS('2012 President'!L$2:L$1000,'2012 President'!$X$2:$X$1000,$BF33,'2012 President'!$Y$2:$Y$1000,CE$1)</f>
        <v>13</v>
      </c>
      <c r="CH33">
        <f>$BQ33*SUMIFS('2012 President'!G$2:G$1000,'2012 President'!$X$2:$X$1000,$BF33,'2012 President'!$Y$2:$Y$1000,CH$1)</f>
        <v>1</v>
      </c>
      <c r="CI33">
        <f>$BQ33*SUMIFS('2012 President'!H$2:H$1000,'2012 President'!$X$2:$X$1000,$BF33,'2012 President'!$Y$2:$Y$1000,CI$1)</f>
        <v>0</v>
      </c>
      <c r="CJ33">
        <f>$BQ33*SUMIFS('2012 President'!I$2:I$1000,'2012 President'!$X$2:$X$1000,$BF33,'2012 President'!$Y$2:$Y$1000,CJ$1)</f>
        <v>1</v>
      </c>
      <c r="CK33">
        <f>$BQ33*SUMIFS('2012 President'!J$2:J$1000,'2012 President'!$X$2:$X$1000,$BF33,'2012 President'!$Y$2:$Y$1000,CK$1)</f>
        <v>0</v>
      </c>
      <c r="CL33">
        <f>$BQ33*SUMIFS('2012 President'!K$2:K$1000,'2012 President'!$X$2:$X$1000,$BF33,'2012 President'!$Y$2:$Y$1000,CL$1)</f>
        <v>0</v>
      </c>
      <c r="CM33">
        <f>$BQ33*SUMIFS('2012 President'!L$2:L$1000,'2012 President'!$X$2:$X$1000,$BF33,'2012 President'!$Y$2:$Y$1000,CM$1)</f>
        <v>0</v>
      </c>
      <c r="CP33">
        <f t="shared" si="7"/>
        <v>8449</v>
      </c>
      <c r="CQ33">
        <f t="shared" si="7"/>
        <v>192</v>
      </c>
      <c r="CR33">
        <f t="shared" si="7"/>
        <v>2188</v>
      </c>
      <c r="CS33">
        <f t="shared" si="7"/>
        <v>5882</v>
      </c>
      <c r="CT33">
        <f t="shared" si="7"/>
        <v>83</v>
      </c>
      <c r="CU33">
        <f t="shared" si="7"/>
        <v>104</v>
      </c>
      <c r="CV33">
        <f t="shared" si="7"/>
        <v>0</v>
      </c>
      <c r="CW33">
        <f t="shared" si="7"/>
        <v>0</v>
      </c>
    </row>
    <row r="34" spans="1:101" x14ac:dyDescent="0.3">
      <c r="A34" t="s">
        <v>1675</v>
      </c>
      <c r="B34" t="s">
        <v>1700</v>
      </c>
      <c r="C34">
        <f t="shared" ref="C34:C62" si="12">SUMIFS($BG$3:$BG$72,$BE$3:$BE$72,$B34)</f>
        <v>10257</v>
      </c>
      <c r="D34">
        <f t="shared" ref="D34:D62" si="13">SUMIF($BE$3:$BE$72,$B34,CP$3:CP$72)</f>
        <v>5905.5927069264908</v>
      </c>
      <c r="E34">
        <f t="shared" ref="E34:E62" si="14">SUMIF($BE$3:$BE$72,$B34,CQ$3:CQ$72)</f>
        <v>212.23750723519197</v>
      </c>
      <c r="F34">
        <f t="shared" ref="F34:F62" si="15">SUMIF($BE$3:$BE$72,$B34,CR$3:CR$72)</f>
        <v>2227.2986687246771</v>
      </c>
      <c r="G34">
        <f t="shared" ref="G34:G62" si="16">SUMIF($BE$3:$BE$72,$B34,CS$3:CS$72)</f>
        <v>3304.5141809762686</v>
      </c>
      <c r="H34">
        <f t="shared" ref="H34:H62" si="17">SUMIF($BE$3:$BE$72,$B34,CT$3:CT$72)</f>
        <v>79.085471734516688</v>
      </c>
      <c r="I34">
        <f t="shared" ref="I34:I62" si="18">SUMIF($BE$3:$BE$72,$B34,CU$3:CU$72)</f>
        <v>82.456878255836386</v>
      </c>
      <c r="L34">
        <f>G34/D34</f>
        <v>0.55955673629515701</v>
      </c>
      <c r="M34">
        <f>F34/D34</f>
        <v>0.3771507415525534</v>
      </c>
      <c r="N34">
        <f>H34/D34</f>
        <v>1.3391623103598007E-2</v>
      </c>
      <c r="O34">
        <f>E34/D34</f>
        <v>3.5938392260994399E-2</v>
      </c>
      <c r="P34">
        <f>I34/D34</f>
        <v>1.396250678769723E-2</v>
      </c>
      <c r="Q34">
        <f>IF(MAX(E34:J34)=LARGE(E34:J34,2),9,IF(G34=MAX(E34:J34),L34,IF(F34=MAX(E34:J34),M34+2,IF(E34=MAX(E34:J34),O34+3,IF(H34=MAX(E34:J34),N34+1,IF(I34=MAX(E34:J34),P34+4,"ERR"))))))</f>
        <v>0.55955673629515701</v>
      </c>
      <c r="AP34" t="s">
        <v>1697</v>
      </c>
      <c r="AR34">
        <v>15</v>
      </c>
      <c r="AY34">
        <f t="shared" si="9"/>
        <v>32</v>
      </c>
      <c r="AZ34">
        <f t="shared" si="6"/>
        <v>1</v>
      </c>
      <c r="BE34" t="s">
        <v>1698</v>
      </c>
      <c r="BF34">
        <v>29</v>
      </c>
      <c r="BG34">
        <f>SUMIFS('2012 President'!C$2:C$1000,'2012 President'!$X$2:$X$1000,$BF34,'2012 President'!$V$2:$V$1000,$BE34)</f>
        <v>13419</v>
      </c>
      <c r="BH34">
        <f>SUMIFS('2012 President'!G$2:G$1000,'2012 President'!$X$2:$X$1000,$BF34,'2012 President'!$V$2:$V$1000,$BE34)</f>
        <v>5476</v>
      </c>
      <c r="BI34">
        <f>SUMIFS('2012 President'!H$2:H$1000,'2012 President'!$X$2:$X$1000,$BF34,'2012 President'!$V$2:$V$1000,$BE34)</f>
        <v>134</v>
      </c>
      <c r="BJ34">
        <f>SUMIFS('2012 President'!I$2:I$1000,'2012 President'!$X$2:$X$1000,$BF34,'2012 President'!$V$2:$V$1000,$BE34)</f>
        <v>1307</v>
      </c>
      <c r="BK34">
        <f>SUMIFS('2012 President'!J$2:J$1000,'2012 President'!$X$2:$X$1000,$BF34,'2012 President'!$V$2:$V$1000,$BE34)</f>
        <v>3943</v>
      </c>
      <c r="BL34">
        <f>SUMIFS('2012 President'!K$2:K$1000,'2012 President'!$X$2:$X$1000,$BF34,'2012 President'!$V$2:$V$1000,$BE34)</f>
        <v>37</v>
      </c>
      <c r="BM34">
        <f>SUMIFS('2012 President'!L$2:L$1000,'2012 President'!$X$2:$X$1000,$BF34,'2012 President'!$V$2:$V$1000,$BE34)</f>
        <v>55</v>
      </c>
      <c r="BP34">
        <f t="shared" si="8"/>
        <v>5476</v>
      </c>
      <c r="BQ34">
        <f>BP34/SUMIF('By HD for Calcs'!$A$3:$A$100,$BF34,'By HD for Calcs'!$B$3:BJ$100)</f>
        <v>1</v>
      </c>
      <c r="BR34">
        <f>$BQ34*SUMIFS('2012 President'!G$2:G$1000,'2012 President'!$X$2:$X$1000,$BF34,'2012 President'!$Y$2:$Y$1000,BR$1)</f>
        <v>2100</v>
      </c>
      <c r="BS34">
        <f>$BQ34*SUMIFS('2012 President'!H$2:H$1000,'2012 President'!$X$2:$X$1000,$BF34,'2012 President'!$Y$2:$Y$1000,BS$1)</f>
        <v>33</v>
      </c>
      <c r="BT34">
        <f>$BQ34*SUMIFS('2012 President'!I$2:I$1000,'2012 President'!$X$2:$X$1000,$BF34,'2012 President'!$Y$2:$Y$1000,BT$1)</f>
        <v>525</v>
      </c>
      <c r="BU34">
        <f>$BQ34*SUMIFS('2012 President'!J$2:J$1000,'2012 President'!$X$2:$X$1000,$BF34,'2012 President'!$Y$2:$Y$1000,BU$1)</f>
        <v>1523</v>
      </c>
      <c r="BV34">
        <f>$BQ34*SUMIFS('2012 President'!K$2:K$1000,'2012 President'!$X$2:$X$1000,$BF34,'2012 President'!$Y$2:$Y$1000,BV$1)</f>
        <v>7</v>
      </c>
      <c r="BW34">
        <f>$BQ34*SUMIFS('2012 President'!L$2:L$1000,'2012 President'!$X$2:$X$1000,$BF34,'2012 President'!$Y$2:$Y$1000,BW$1)</f>
        <v>12</v>
      </c>
      <c r="BZ34">
        <f>$BQ34*SUMIFS('2012 President'!G$2:G$1000,'2012 President'!$X$2:$X$1000,$BF34,'2012 President'!$Y$2:$Y$1000,BZ$1)</f>
        <v>435</v>
      </c>
      <c r="CA34">
        <f>$BQ34*SUMIFS('2012 President'!H$2:H$1000,'2012 President'!$X$2:$X$1000,$BF34,'2012 President'!$Y$2:$Y$1000,CA$1)</f>
        <v>14</v>
      </c>
      <c r="CB34">
        <f>$BQ34*SUMIFS('2012 President'!I$2:I$1000,'2012 President'!$X$2:$X$1000,$BF34,'2012 President'!$Y$2:$Y$1000,CB$1)</f>
        <v>101</v>
      </c>
      <c r="CC34">
        <f>$BQ34*SUMIFS('2012 President'!J$2:J$1000,'2012 President'!$X$2:$X$1000,$BF34,'2012 President'!$Y$2:$Y$1000,CC$1)</f>
        <v>308</v>
      </c>
      <c r="CD34">
        <f>$BQ34*SUMIFS('2012 President'!K$2:K$1000,'2012 President'!$X$2:$X$1000,$BF34,'2012 President'!$Y$2:$Y$1000,CD$1)</f>
        <v>7</v>
      </c>
      <c r="CE34">
        <f>$BQ34*SUMIFS('2012 President'!L$2:L$1000,'2012 President'!$X$2:$X$1000,$BF34,'2012 President'!$Y$2:$Y$1000,CE$1)</f>
        <v>5</v>
      </c>
      <c r="CH34">
        <f>$BQ34*SUMIFS('2012 President'!G$2:G$1000,'2012 President'!$X$2:$X$1000,$BF34,'2012 President'!$Y$2:$Y$1000,CH$1)</f>
        <v>0</v>
      </c>
      <c r="CI34">
        <f>$BQ34*SUMIFS('2012 President'!H$2:H$1000,'2012 President'!$X$2:$X$1000,$BF34,'2012 President'!$Y$2:$Y$1000,CI$1)</f>
        <v>0</v>
      </c>
      <c r="CJ34">
        <f>$BQ34*SUMIFS('2012 President'!I$2:I$1000,'2012 President'!$X$2:$X$1000,$BF34,'2012 President'!$Y$2:$Y$1000,CJ$1)</f>
        <v>0</v>
      </c>
      <c r="CK34">
        <f>$BQ34*SUMIFS('2012 President'!J$2:J$1000,'2012 President'!$X$2:$X$1000,$BF34,'2012 President'!$Y$2:$Y$1000,CK$1)</f>
        <v>0</v>
      </c>
      <c r="CL34">
        <f>$BQ34*SUMIFS('2012 President'!K$2:K$1000,'2012 President'!$X$2:$X$1000,$BF34,'2012 President'!$Y$2:$Y$1000,CL$1)</f>
        <v>0</v>
      </c>
      <c r="CM34">
        <f>$BQ34*SUMIFS('2012 President'!L$2:L$1000,'2012 President'!$X$2:$X$1000,$BF34,'2012 President'!$Y$2:$Y$1000,CM$1)</f>
        <v>0</v>
      </c>
      <c r="CP34">
        <f t="shared" si="7"/>
        <v>8011</v>
      </c>
      <c r="CQ34">
        <f t="shared" si="7"/>
        <v>181</v>
      </c>
      <c r="CR34">
        <f t="shared" si="7"/>
        <v>1933</v>
      </c>
      <c r="CS34">
        <f t="shared" si="7"/>
        <v>5774</v>
      </c>
      <c r="CT34">
        <f t="shared" si="7"/>
        <v>51</v>
      </c>
      <c r="CU34">
        <f t="shared" si="7"/>
        <v>72</v>
      </c>
      <c r="CV34">
        <f t="shared" si="7"/>
        <v>0</v>
      </c>
      <c r="CW34">
        <f t="shared" ref="CW34:CW37" si="19">BO34+BY34+CG34+CO34</f>
        <v>0</v>
      </c>
    </row>
    <row r="35" spans="1:101" x14ac:dyDescent="0.3">
      <c r="A35" t="s">
        <v>1680</v>
      </c>
      <c r="B35" t="s">
        <v>1680</v>
      </c>
      <c r="C35">
        <f t="shared" si="12"/>
        <v>4371</v>
      </c>
      <c r="D35">
        <f t="shared" si="13"/>
        <v>2482.0627620016485</v>
      </c>
      <c r="E35">
        <f t="shared" si="14"/>
        <v>74.684769263150514</v>
      </c>
      <c r="F35">
        <f t="shared" si="15"/>
        <v>1291.0056566046339</v>
      </c>
      <c r="G35">
        <f t="shared" si="16"/>
        <v>1054.2553101924123</v>
      </c>
      <c r="H35">
        <f t="shared" si="17"/>
        <v>32.358479644993245</v>
      </c>
      <c r="I35">
        <f t="shared" si="18"/>
        <v>29.758546296458704</v>
      </c>
      <c r="L35">
        <f t="shared" ref="L35:L63" si="20">G35/D35</f>
        <v>0.42474965836166556</v>
      </c>
      <c r="M35">
        <f t="shared" ref="M35:M63" si="21">F35/D35</f>
        <v>0.52013417080698965</v>
      </c>
      <c r="N35">
        <f t="shared" ref="N35:N63" si="22">H35/D35</f>
        <v>1.3036930467825033E-2</v>
      </c>
      <c r="O35">
        <f t="shared" ref="O35:O63" si="23">E35/D35</f>
        <v>3.0089798858640188E-2</v>
      </c>
      <c r="P35">
        <f t="shared" ref="P35:P63" si="24">I35/D35</f>
        <v>1.1989441504879617E-2</v>
      </c>
      <c r="Q35">
        <f t="shared" ref="Q35:Q63" si="25">IF(MAX(E35:J35)=LARGE(E35:J35,2),9,IF(G35=MAX(E35:J35),L35,IF(F35=MAX(E35:J35),M35+2,IF(E35=MAX(E35:J35),O35+3,IF(H35=MAX(E35:J35),N35+1,IF(I35=MAX(E35:J35),P35+4,"ERR"))))))</f>
        <v>2.5201341708069895</v>
      </c>
      <c r="AR35">
        <v>15</v>
      </c>
      <c r="AY35">
        <f t="shared" si="9"/>
        <v>33</v>
      </c>
      <c r="AZ35">
        <f t="shared" si="6"/>
        <v>1</v>
      </c>
      <c r="BE35" t="s">
        <v>1698</v>
      </c>
      <c r="BF35">
        <v>30</v>
      </c>
      <c r="BG35">
        <f>SUMIFS('2012 President'!C$2:C$1000,'2012 President'!$X$2:$X$1000,$BF35,'2012 President'!$V$2:$V$1000,$BE35)</f>
        <v>15025</v>
      </c>
      <c r="BH35">
        <f>SUMIFS('2012 President'!G$2:G$1000,'2012 President'!$X$2:$X$1000,$BF35,'2012 President'!$V$2:$V$1000,$BE35)</f>
        <v>6118</v>
      </c>
      <c r="BI35">
        <f>SUMIFS('2012 President'!H$2:H$1000,'2012 President'!$X$2:$X$1000,$BF35,'2012 President'!$V$2:$V$1000,$BE35)</f>
        <v>148</v>
      </c>
      <c r="BJ35">
        <f>SUMIFS('2012 President'!I$2:I$1000,'2012 President'!$X$2:$X$1000,$BF35,'2012 President'!$V$2:$V$1000,$BE35)</f>
        <v>2318</v>
      </c>
      <c r="BK35">
        <f>SUMIFS('2012 President'!J$2:J$1000,'2012 President'!$X$2:$X$1000,$BF35,'2012 President'!$V$2:$V$1000,$BE35)</f>
        <v>3497</v>
      </c>
      <c r="BL35">
        <f>SUMIFS('2012 President'!K$2:K$1000,'2012 President'!$X$2:$X$1000,$BF35,'2012 President'!$V$2:$V$1000,$BE35)</f>
        <v>93</v>
      </c>
      <c r="BM35">
        <f>SUMIFS('2012 President'!L$2:L$1000,'2012 President'!$X$2:$X$1000,$BF35,'2012 President'!$V$2:$V$1000,$BE35)</f>
        <v>62</v>
      </c>
      <c r="BP35">
        <f t="shared" si="8"/>
        <v>6118</v>
      </c>
      <c r="BQ35">
        <f>BP35/SUMIF('By HD for Calcs'!$A$3:$A$100,$BF35,'By HD for Calcs'!$B$3:BJ$100)</f>
        <v>1</v>
      </c>
      <c r="BR35">
        <f>$BQ35*SUMIFS('2012 President'!G$2:G$1000,'2012 President'!$X$2:$X$1000,$BF35,'2012 President'!$Y$2:$Y$1000,BR$1)</f>
        <v>2976</v>
      </c>
      <c r="BS35">
        <f>$BQ35*SUMIFS('2012 President'!H$2:H$1000,'2012 President'!$X$2:$X$1000,$BF35,'2012 President'!$Y$2:$Y$1000,BS$1)</f>
        <v>54</v>
      </c>
      <c r="BT35">
        <f>$BQ35*SUMIFS('2012 President'!I$2:I$1000,'2012 President'!$X$2:$X$1000,$BF35,'2012 President'!$Y$2:$Y$1000,BT$1)</f>
        <v>1104</v>
      </c>
      <c r="BU35">
        <f>$BQ35*SUMIFS('2012 President'!J$2:J$1000,'2012 President'!$X$2:$X$1000,$BF35,'2012 President'!$Y$2:$Y$1000,BU$1)</f>
        <v>1767</v>
      </c>
      <c r="BV35">
        <f>$BQ35*SUMIFS('2012 President'!K$2:K$1000,'2012 President'!$X$2:$X$1000,$BF35,'2012 President'!$Y$2:$Y$1000,BV$1)</f>
        <v>37</v>
      </c>
      <c r="BW35">
        <f>$BQ35*SUMIFS('2012 President'!L$2:L$1000,'2012 President'!$X$2:$X$1000,$BF35,'2012 President'!$Y$2:$Y$1000,BW$1)</f>
        <v>14</v>
      </c>
      <c r="BZ35">
        <f>$BQ35*SUMIFS('2012 President'!G$2:G$1000,'2012 President'!$X$2:$X$1000,$BF35,'2012 President'!$Y$2:$Y$1000,BZ$1)</f>
        <v>410</v>
      </c>
      <c r="CA35">
        <f>$BQ35*SUMIFS('2012 President'!H$2:H$1000,'2012 President'!$X$2:$X$1000,$BF35,'2012 President'!$Y$2:$Y$1000,CA$1)</f>
        <v>16</v>
      </c>
      <c r="CB35">
        <f>$BQ35*SUMIFS('2012 President'!I$2:I$1000,'2012 President'!$X$2:$X$1000,$BF35,'2012 President'!$Y$2:$Y$1000,CB$1)</f>
        <v>155</v>
      </c>
      <c r="CC35">
        <f>$BQ35*SUMIFS('2012 President'!J$2:J$1000,'2012 President'!$X$2:$X$1000,$BF35,'2012 President'!$Y$2:$Y$1000,CC$1)</f>
        <v>228</v>
      </c>
      <c r="CD35">
        <f>$BQ35*SUMIFS('2012 President'!K$2:K$1000,'2012 President'!$X$2:$X$1000,$BF35,'2012 President'!$Y$2:$Y$1000,CD$1)</f>
        <v>7</v>
      </c>
      <c r="CE35">
        <f>$BQ35*SUMIFS('2012 President'!L$2:L$1000,'2012 President'!$X$2:$X$1000,$BF35,'2012 President'!$Y$2:$Y$1000,CE$1)</f>
        <v>4</v>
      </c>
      <c r="CH35">
        <f>$BQ35*SUMIFS('2012 President'!G$2:G$1000,'2012 President'!$X$2:$X$1000,$BF35,'2012 President'!$Y$2:$Y$1000,CH$1)</f>
        <v>1</v>
      </c>
      <c r="CI35">
        <f>$BQ35*SUMIFS('2012 President'!H$2:H$1000,'2012 President'!$X$2:$X$1000,$BF35,'2012 President'!$Y$2:$Y$1000,CI$1)</f>
        <v>0</v>
      </c>
      <c r="CJ35">
        <f>$BQ35*SUMIFS('2012 President'!I$2:I$1000,'2012 President'!$X$2:$X$1000,$BF35,'2012 President'!$Y$2:$Y$1000,CJ$1)</f>
        <v>1</v>
      </c>
      <c r="CK35">
        <f>$BQ35*SUMIFS('2012 President'!J$2:J$1000,'2012 President'!$X$2:$X$1000,$BF35,'2012 President'!$Y$2:$Y$1000,CK$1)</f>
        <v>0</v>
      </c>
      <c r="CL35">
        <f>$BQ35*SUMIFS('2012 President'!K$2:K$1000,'2012 President'!$X$2:$X$1000,$BF35,'2012 President'!$Y$2:$Y$1000,CL$1)</f>
        <v>0</v>
      </c>
      <c r="CM35">
        <f>$BQ35*SUMIFS('2012 President'!L$2:L$1000,'2012 President'!$X$2:$X$1000,$BF35,'2012 President'!$Y$2:$Y$1000,CM$1)</f>
        <v>0</v>
      </c>
      <c r="CP35">
        <f t="shared" ref="CP35:CV37" si="26">BH35+BR35+BZ35+CH35</f>
        <v>9505</v>
      </c>
      <c r="CQ35">
        <f t="shared" si="26"/>
        <v>218</v>
      </c>
      <c r="CR35">
        <f t="shared" si="26"/>
        <v>3578</v>
      </c>
      <c r="CS35">
        <f t="shared" si="26"/>
        <v>5492</v>
      </c>
      <c r="CT35">
        <f t="shared" si="26"/>
        <v>137</v>
      </c>
      <c r="CU35">
        <f t="shared" si="26"/>
        <v>80</v>
      </c>
      <c r="CV35">
        <f t="shared" si="26"/>
        <v>0</v>
      </c>
      <c r="CW35">
        <f t="shared" si="19"/>
        <v>0</v>
      </c>
    </row>
    <row r="36" spans="1:101" x14ac:dyDescent="0.3">
      <c r="A36" t="s">
        <v>1661</v>
      </c>
      <c r="B36" t="s">
        <v>1661</v>
      </c>
      <c r="C36">
        <f t="shared" si="12"/>
        <v>7074</v>
      </c>
      <c r="D36">
        <f t="shared" si="13"/>
        <v>4415.2653649167733</v>
      </c>
      <c r="E36">
        <f t="shared" si="14"/>
        <v>130.07138284250959</v>
      </c>
      <c r="F36">
        <f t="shared" si="15"/>
        <v>2351.9596670934702</v>
      </c>
      <c r="G36">
        <f t="shared" si="16"/>
        <v>1822.4724711907811</v>
      </c>
      <c r="H36">
        <f t="shared" si="17"/>
        <v>61.492957746478865</v>
      </c>
      <c r="I36">
        <f t="shared" si="18"/>
        <v>49.268886043533932</v>
      </c>
      <c r="L36">
        <f t="shared" si="20"/>
        <v>0.41276623726219325</v>
      </c>
      <c r="M36">
        <f t="shared" si="21"/>
        <v>0.53268817901227195</v>
      </c>
      <c r="N36">
        <f t="shared" si="22"/>
        <v>1.3927352642288579E-2</v>
      </c>
      <c r="O36">
        <f t="shared" si="23"/>
        <v>2.9459471196463728E-2</v>
      </c>
      <c r="P36">
        <f t="shared" si="24"/>
        <v>1.1158759886782624E-2</v>
      </c>
      <c r="Q36">
        <f t="shared" si="25"/>
        <v>2.5326881790122719</v>
      </c>
      <c r="AP36" t="s">
        <v>1697</v>
      </c>
      <c r="AR36">
        <v>16</v>
      </c>
      <c r="AY36">
        <f t="shared" si="9"/>
        <v>34</v>
      </c>
      <c r="AZ36">
        <f t="shared" si="6"/>
        <v>0.99999999999999989</v>
      </c>
      <c r="BE36" t="s">
        <v>1699</v>
      </c>
      <c r="BF36">
        <v>31</v>
      </c>
      <c r="BG36">
        <f>SUMIFS('2012 President'!C$2:C$1000,'2012 President'!$X$2:$X$1000,$BF36,'2012 President'!$V$2:$V$1000,$BE36)</f>
        <v>14356</v>
      </c>
      <c r="BH36">
        <f>SUMIFS('2012 President'!G$2:G$1000,'2012 President'!$X$2:$X$1000,$BF36,'2012 President'!$V$2:$V$1000,$BE36)</f>
        <v>6207</v>
      </c>
      <c r="BI36">
        <f>SUMIFS('2012 President'!H$2:H$1000,'2012 President'!$X$2:$X$1000,$BF36,'2012 President'!$V$2:$V$1000,$BE36)</f>
        <v>166</v>
      </c>
      <c r="BJ36">
        <f>SUMIFS('2012 President'!I$2:I$1000,'2012 President'!$X$2:$X$1000,$BF36,'2012 President'!$V$2:$V$1000,$BE36)</f>
        <v>2994</v>
      </c>
      <c r="BK36">
        <f>SUMIFS('2012 President'!J$2:J$1000,'2012 President'!$X$2:$X$1000,$BF36,'2012 President'!$V$2:$V$1000,$BE36)</f>
        <v>2922</v>
      </c>
      <c r="BL36">
        <f>SUMIFS('2012 President'!K$2:K$1000,'2012 President'!$X$2:$X$1000,$BF36,'2012 President'!$V$2:$V$1000,$BE36)</f>
        <v>77</v>
      </c>
      <c r="BM36">
        <f>SUMIFS('2012 President'!L$2:L$1000,'2012 President'!$X$2:$X$1000,$BF36,'2012 President'!$V$2:$V$1000,$BE36)</f>
        <v>48</v>
      </c>
      <c r="BP36">
        <f t="shared" si="8"/>
        <v>6207</v>
      </c>
      <c r="BQ36">
        <f>BP36/SUMIF('By HD for Calcs'!$A$3:$A$100,$BF36,'By HD for Calcs'!$B$3:BJ$100)</f>
        <v>1</v>
      </c>
      <c r="BR36">
        <f>$BQ36*SUMIFS('2012 President'!G$2:G$1000,'2012 President'!$X$2:$X$1000,$BF36,'2012 President'!$Y$2:$Y$1000,BR$1)</f>
        <v>1254</v>
      </c>
      <c r="BS36">
        <f>$BQ36*SUMIFS('2012 President'!H$2:H$1000,'2012 President'!$X$2:$X$1000,$BF36,'2012 President'!$Y$2:$Y$1000,BS$1)</f>
        <v>35</v>
      </c>
      <c r="BT36">
        <f>$BQ36*SUMIFS('2012 President'!I$2:I$1000,'2012 President'!$X$2:$X$1000,$BF36,'2012 President'!$Y$2:$Y$1000,BT$1)</f>
        <v>639</v>
      </c>
      <c r="BU36">
        <f>$BQ36*SUMIFS('2012 President'!J$2:J$1000,'2012 President'!$X$2:$X$1000,$BF36,'2012 President'!$Y$2:$Y$1000,BU$1)</f>
        <v>555</v>
      </c>
      <c r="BV36">
        <f>$BQ36*SUMIFS('2012 President'!K$2:K$1000,'2012 President'!$X$2:$X$1000,$BF36,'2012 President'!$Y$2:$Y$1000,BV$1)</f>
        <v>10</v>
      </c>
      <c r="BW36">
        <f>$BQ36*SUMIFS('2012 President'!L$2:L$1000,'2012 President'!$X$2:$X$1000,$BF36,'2012 President'!$Y$2:$Y$1000,BW$1)</f>
        <v>15</v>
      </c>
      <c r="BZ36">
        <f>$BQ36*SUMIFS('2012 President'!G$2:G$1000,'2012 President'!$X$2:$X$1000,$BF36,'2012 President'!$Y$2:$Y$1000,BZ$1)</f>
        <v>673</v>
      </c>
      <c r="CA36">
        <f>$BQ36*SUMIFS('2012 President'!H$2:H$1000,'2012 President'!$X$2:$X$1000,$BF36,'2012 President'!$Y$2:$Y$1000,CA$1)</f>
        <v>24</v>
      </c>
      <c r="CB36">
        <f>$BQ36*SUMIFS('2012 President'!I$2:I$1000,'2012 President'!$X$2:$X$1000,$BF36,'2012 President'!$Y$2:$Y$1000,CB$1)</f>
        <v>377</v>
      </c>
      <c r="CC36">
        <f>$BQ36*SUMIFS('2012 President'!J$2:J$1000,'2012 President'!$X$2:$X$1000,$BF36,'2012 President'!$Y$2:$Y$1000,CC$1)</f>
        <v>247</v>
      </c>
      <c r="CD36">
        <f>$BQ36*SUMIFS('2012 President'!K$2:K$1000,'2012 President'!$X$2:$X$1000,$BF36,'2012 President'!$Y$2:$Y$1000,CD$1)</f>
        <v>13</v>
      </c>
      <c r="CE36">
        <f>$BQ36*SUMIFS('2012 President'!L$2:L$1000,'2012 President'!$X$2:$X$1000,$BF36,'2012 President'!$Y$2:$Y$1000,CE$1)</f>
        <v>12</v>
      </c>
      <c r="CH36">
        <f>$BQ36*SUMIFS('2012 President'!G$2:G$1000,'2012 President'!$X$2:$X$1000,$BF36,'2012 President'!$Y$2:$Y$1000,CH$1)</f>
        <v>1201</v>
      </c>
      <c r="CI36">
        <f>$BQ36*SUMIFS('2012 President'!H$2:H$1000,'2012 President'!$X$2:$X$1000,$BF36,'2012 President'!$Y$2:$Y$1000,CI$1)</f>
        <v>17</v>
      </c>
      <c r="CJ36">
        <f>$BQ36*SUMIFS('2012 President'!I$2:I$1000,'2012 President'!$X$2:$X$1000,$BF36,'2012 President'!$Y$2:$Y$1000,CJ$1)</f>
        <v>669</v>
      </c>
      <c r="CK36">
        <f>$BQ36*SUMIFS('2012 President'!J$2:J$1000,'2012 President'!$X$2:$X$1000,$BF36,'2012 President'!$Y$2:$Y$1000,CK$1)</f>
        <v>495</v>
      </c>
      <c r="CL36">
        <f>$BQ36*SUMIFS('2012 President'!K$2:K$1000,'2012 President'!$X$2:$X$1000,$BF36,'2012 President'!$Y$2:$Y$1000,CL$1)</f>
        <v>15</v>
      </c>
      <c r="CM36">
        <f>$BQ36*SUMIFS('2012 President'!L$2:L$1000,'2012 President'!$X$2:$X$1000,$BF36,'2012 President'!$Y$2:$Y$1000,CM$1)</f>
        <v>5</v>
      </c>
      <c r="CP36">
        <f t="shared" si="26"/>
        <v>9335</v>
      </c>
      <c r="CQ36">
        <f t="shared" si="26"/>
        <v>242</v>
      </c>
      <c r="CR36">
        <f t="shared" si="26"/>
        <v>4679</v>
      </c>
      <c r="CS36">
        <f t="shared" si="26"/>
        <v>4219</v>
      </c>
      <c r="CT36">
        <f t="shared" si="26"/>
        <v>115</v>
      </c>
      <c r="CU36">
        <f t="shared" si="26"/>
        <v>80</v>
      </c>
      <c r="CV36">
        <f t="shared" si="26"/>
        <v>0</v>
      </c>
      <c r="CW36">
        <f t="shared" si="19"/>
        <v>0</v>
      </c>
    </row>
    <row r="37" spans="1:101" x14ac:dyDescent="0.3">
      <c r="A37" t="s">
        <v>1672</v>
      </c>
      <c r="B37" t="s">
        <v>1672</v>
      </c>
      <c r="C37">
        <f t="shared" si="12"/>
        <v>2648</v>
      </c>
      <c r="D37">
        <f t="shared" si="13"/>
        <v>1729.8805542283803</v>
      </c>
      <c r="E37">
        <f t="shared" si="14"/>
        <v>55.798375537505969</v>
      </c>
      <c r="F37">
        <f t="shared" si="15"/>
        <v>878.55900621118019</v>
      </c>
      <c r="G37">
        <f t="shared" si="16"/>
        <v>763.27233635929292</v>
      </c>
      <c r="H37">
        <f t="shared" si="17"/>
        <v>18.348781653129478</v>
      </c>
      <c r="I37">
        <f t="shared" si="18"/>
        <v>13.902054467271858</v>
      </c>
      <c r="L37">
        <f t="shared" si="20"/>
        <v>0.4412283463697026</v>
      </c>
      <c r="M37">
        <f t="shared" si="21"/>
        <v>0.50787264130098553</v>
      </c>
      <c r="N37">
        <f t="shared" si="22"/>
        <v>1.0606964514560962E-2</v>
      </c>
      <c r="O37">
        <f t="shared" si="23"/>
        <v>3.225562331521499E-2</v>
      </c>
      <c r="P37">
        <f t="shared" si="24"/>
        <v>8.0364244995359928E-3</v>
      </c>
      <c r="Q37">
        <f t="shared" si="25"/>
        <v>2.5078726413009855</v>
      </c>
      <c r="AR37">
        <v>16</v>
      </c>
      <c r="AY37">
        <f t="shared" si="9"/>
        <v>35</v>
      </c>
      <c r="AZ37">
        <f t="shared" si="6"/>
        <v>1</v>
      </c>
      <c r="BE37" t="s">
        <v>1699</v>
      </c>
      <c r="BF37">
        <v>32</v>
      </c>
      <c r="BG37">
        <f>SUMIFS('2012 President'!C$2:C$1000,'2012 President'!$X$2:$X$1000,$BF37,'2012 President'!$V$2:$V$1000,$BE37)</f>
        <v>10663</v>
      </c>
      <c r="BH37">
        <f>SUMIFS('2012 President'!G$2:G$1000,'2012 President'!$X$2:$X$1000,$BF37,'2012 President'!$V$2:$V$1000,$BE37)</f>
        <v>4469</v>
      </c>
      <c r="BI37">
        <f>SUMIFS('2012 President'!H$2:H$1000,'2012 President'!$X$2:$X$1000,$BF37,'2012 President'!$V$2:$V$1000,$BE37)</f>
        <v>120</v>
      </c>
      <c r="BJ37">
        <f>SUMIFS('2012 President'!I$2:I$1000,'2012 President'!$X$2:$X$1000,$BF37,'2012 President'!$V$2:$V$1000,$BE37)</f>
        <v>3001</v>
      </c>
      <c r="BK37">
        <f>SUMIFS('2012 President'!J$2:J$1000,'2012 President'!$X$2:$X$1000,$BF37,'2012 President'!$V$2:$V$1000,$BE37)</f>
        <v>1252</v>
      </c>
      <c r="BL37">
        <f>SUMIFS('2012 President'!K$2:K$1000,'2012 President'!$X$2:$X$1000,$BF37,'2012 President'!$V$2:$V$1000,$BE37)</f>
        <v>77</v>
      </c>
      <c r="BM37">
        <f>SUMIFS('2012 President'!L$2:L$1000,'2012 President'!$X$2:$X$1000,$BF37,'2012 President'!$V$2:$V$1000,$BE37)</f>
        <v>19</v>
      </c>
      <c r="BP37">
        <f t="shared" si="8"/>
        <v>4469</v>
      </c>
      <c r="BQ37">
        <f>BP37/SUMIF('By HD for Calcs'!$A$3:$A$100,$BF37,'By HD for Calcs'!$B$3:BJ$100)</f>
        <v>0.71173753782449434</v>
      </c>
      <c r="BR37">
        <f>$BQ37*SUMIFS('2012 President'!G$2:G$1000,'2012 President'!$X$2:$X$1000,$BF37,'2012 President'!$Y$2:$Y$1000,BR$1)</f>
        <v>1609.2385730211818</v>
      </c>
      <c r="BS37">
        <f>$BQ37*SUMIFS('2012 President'!H$2:H$1000,'2012 President'!$X$2:$X$1000,$BF37,'2012 President'!$Y$2:$Y$1000,BS$1)</f>
        <v>40.569039655996178</v>
      </c>
      <c r="BT37">
        <f>$BQ37*SUMIFS('2012 President'!I$2:I$1000,'2012 President'!$X$2:$X$1000,$BF37,'2012 President'!$Y$2:$Y$1000,BT$1)</f>
        <v>992.16212772734514</v>
      </c>
      <c r="BU37">
        <f>$BQ37*SUMIFS('2012 President'!J$2:J$1000,'2012 President'!$X$2:$X$1000,$BF37,'2012 President'!$Y$2:$Y$1000,BU$1)</f>
        <v>532.37967829272179</v>
      </c>
      <c r="BV37">
        <f>$BQ37*SUMIFS('2012 President'!K$2:K$1000,'2012 President'!$X$2:$X$1000,$BF37,'2012 President'!$Y$2:$Y$1000,BV$1)</f>
        <v>29.892976588628763</v>
      </c>
      <c r="BW37">
        <f>$BQ37*SUMIFS('2012 President'!L$2:L$1000,'2012 President'!$X$2:$X$1000,$BF37,'2012 President'!$Y$2:$Y$1000,BW$1)</f>
        <v>14.234750756489888</v>
      </c>
      <c r="BZ37">
        <f>$BQ37*SUMIFS('2012 President'!G$2:G$1000,'2012 President'!$X$2:$X$1000,$BF37,'2012 President'!$Y$2:$Y$1000,BZ$1)</f>
        <v>338.0753304666348</v>
      </c>
      <c r="CA37">
        <f>$BQ37*SUMIFS('2012 President'!H$2:H$1000,'2012 President'!$X$2:$X$1000,$BF37,'2012 President'!$Y$2:$Y$1000,CA$1)</f>
        <v>9.2525879917184266</v>
      </c>
      <c r="CB37">
        <f>$BQ37*SUMIFS('2012 President'!I$2:I$1000,'2012 President'!$X$2:$X$1000,$BF37,'2012 President'!$Y$2:$Y$1000,CB$1)</f>
        <v>224.19732441471572</v>
      </c>
      <c r="CC37">
        <f>$BQ37*SUMIFS('2012 President'!J$2:J$1000,'2012 President'!$X$2:$X$1000,$BF37,'2012 President'!$Y$2:$Y$1000,CC$1)</f>
        <v>94.66109253065774</v>
      </c>
      <c r="CD37">
        <f>$BQ37*SUMIFS('2012 President'!K$2:K$1000,'2012 President'!$X$2:$X$1000,$BF37,'2012 President'!$Y$2:$Y$1000,CD$1)</f>
        <v>5.6939003025959547</v>
      </c>
      <c r="CE37">
        <f>$BQ37*SUMIFS('2012 President'!L$2:L$1000,'2012 President'!$X$2:$X$1000,$BF37,'2012 President'!$Y$2:$Y$1000,CE$1)</f>
        <v>4.2704252269469656</v>
      </c>
      <c r="CH37">
        <f>$BQ37*SUMIFS('2012 President'!G$2:G$1000,'2012 President'!$X$2:$X$1000,$BF37,'2012 President'!$Y$2:$Y$1000,CH$1)</f>
        <v>365.12135690396559</v>
      </c>
      <c r="CI37">
        <f>$BQ37*SUMIFS('2012 President'!H$2:H$1000,'2012 President'!$X$2:$X$1000,$BF37,'2012 President'!$Y$2:$Y$1000,CI$1)</f>
        <v>4.2704252269469656</v>
      </c>
      <c r="CJ37">
        <f>$BQ37*SUMIFS('2012 President'!I$2:I$1000,'2012 President'!$X$2:$X$1000,$BF37,'2012 President'!$Y$2:$Y$1000,CJ$1)</f>
        <v>236.29686255773211</v>
      </c>
      <c r="CK37">
        <f>$BQ37*SUMIFS('2012 President'!J$2:J$1000,'2012 President'!$X$2:$X$1000,$BF37,'2012 President'!$Y$2:$Y$1000,CK$1)</f>
        <v>118.86016881669056</v>
      </c>
      <c r="CL37">
        <f>$BQ37*SUMIFS('2012 President'!K$2:K$1000,'2012 President'!$X$2:$X$1000,$BF37,'2012 President'!$Y$2:$Y$1000,CL$1)</f>
        <v>4.9821627647714601</v>
      </c>
      <c r="CM37">
        <f>$BQ37*SUMIFS('2012 President'!L$2:L$1000,'2012 President'!$X$2:$X$1000,$BF37,'2012 President'!$Y$2:$Y$1000,CM$1)</f>
        <v>0.71173753782449434</v>
      </c>
      <c r="CP37">
        <f t="shared" si="26"/>
        <v>6781.4352603917823</v>
      </c>
      <c r="CQ37">
        <f t="shared" si="26"/>
        <v>174.09205287466156</v>
      </c>
      <c r="CR37">
        <f t="shared" si="26"/>
        <v>4453.6563146997933</v>
      </c>
      <c r="CS37">
        <f t="shared" si="26"/>
        <v>1997.90093964007</v>
      </c>
      <c r="CT37">
        <f t="shared" si="26"/>
        <v>117.56903965599616</v>
      </c>
      <c r="CU37">
        <f t="shared" si="26"/>
        <v>38.216913521261354</v>
      </c>
      <c r="CV37">
        <f t="shared" si="26"/>
        <v>0</v>
      </c>
      <c r="CW37">
        <f t="shared" si="19"/>
        <v>0</v>
      </c>
    </row>
    <row r="38" spans="1:101" x14ac:dyDescent="0.3">
      <c r="A38" t="s">
        <v>1678</v>
      </c>
      <c r="B38" t="s">
        <v>1678</v>
      </c>
      <c r="C38">
        <f t="shared" si="12"/>
        <v>1658</v>
      </c>
      <c r="D38">
        <f t="shared" si="13"/>
        <v>1143.0644414431797</v>
      </c>
      <c r="E38">
        <f t="shared" si="14"/>
        <v>31.240015435076209</v>
      </c>
      <c r="F38">
        <f t="shared" si="15"/>
        <v>378.83715994597725</v>
      </c>
      <c r="G38">
        <f t="shared" si="16"/>
        <v>713.43025274937281</v>
      </c>
      <c r="H38">
        <f t="shared" si="17"/>
        <v>9.0490063669689356</v>
      </c>
      <c r="I38">
        <f t="shared" si="18"/>
        <v>10.508006945784295</v>
      </c>
      <c r="L38">
        <f t="shared" si="20"/>
        <v>0.62413826104907011</v>
      </c>
      <c r="M38">
        <f t="shared" si="21"/>
        <v>0.33142239948228569</v>
      </c>
      <c r="N38">
        <f t="shared" si="22"/>
        <v>7.9164446367906288E-3</v>
      </c>
      <c r="O38">
        <f t="shared" si="23"/>
        <v>2.7330056208934316E-2</v>
      </c>
      <c r="P38">
        <f t="shared" si="24"/>
        <v>9.1928386229190862E-3</v>
      </c>
      <c r="Q38">
        <f t="shared" si="25"/>
        <v>0.62413826104907011</v>
      </c>
      <c r="AP38" t="s">
        <v>1697</v>
      </c>
      <c r="AR38">
        <v>17</v>
      </c>
      <c r="AY38">
        <f t="shared" si="9"/>
        <v>36</v>
      </c>
      <c r="AZ38">
        <f t="shared" si="6"/>
        <v>1</v>
      </c>
      <c r="BE38" t="s">
        <v>1656</v>
      </c>
      <c r="BF38">
        <v>32</v>
      </c>
      <c r="BG38">
        <f>SUMIFS('2012 President'!C$2:C$1000,'2012 President'!$X$2:$X$1000,$BF38,'2012 President'!$V$2:$V$1000,$BE38)</f>
        <v>657</v>
      </c>
      <c r="BH38">
        <f>SUMIFS('2012 President'!G$2:G$1000,'2012 President'!$X$2:$X$1000,$BF38,'2012 President'!$V$2:$V$1000,$BE38)</f>
        <v>266</v>
      </c>
      <c r="BI38">
        <f>SUMIFS('2012 President'!H$2:H$1000,'2012 President'!$X$2:$X$1000,$BF38,'2012 President'!$V$2:$V$1000,$BE38)</f>
        <v>15</v>
      </c>
      <c r="BJ38">
        <f>SUMIFS('2012 President'!I$2:I$1000,'2012 President'!$X$2:$X$1000,$BF38,'2012 President'!$V$2:$V$1000,$BE38)</f>
        <v>147</v>
      </c>
      <c r="BK38">
        <f>SUMIFS('2012 President'!J$2:J$1000,'2012 President'!$X$2:$X$1000,$BF38,'2012 President'!$V$2:$V$1000,$BE38)</f>
        <v>98</v>
      </c>
      <c r="BL38">
        <f>SUMIFS('2012 President'!K$2:K$1000,'2012 President'!$X$2:$X$1000,$BF38,'2012 President'!$V$2:$V$1000,$BE38)</f>
        <v>3</v>
      </c>
      <c r="BM38">
        <f>SUMIFS('2012 President'!L$2:L$1000,'2012 President'!$X$2:$X$1000,$BF38,'2012 President'!$V$2:$V$1000,$BE38)</f>
        <v>3</v>
      </c>
      <c r="BP38">
        <f t="shared" ref="BP38:BP44" si="27">SUM(BI38:BO38)</f>
        <v>266</v>
      </c>
      <c r="BQ38">
        <f>BP38/SUMIF('By HD for Calcs'!$A$3:$A$100,$BF38,'By HD for Calcs'!$B$3:BJ$100)</f>
        <v>4.2363433667781496E-2</v>
      </c>
      <c r="BR38">
        <f>$BQ38*SUMIFS('2012 President'!G$2:G$1000,'2012 President'!$X$2:$X$1000,$BF38,'2012 President'!$Y$2:$Y$1000,BR$1)</f>
        <v>95.783723522853961</v>
      </c>
      <c r="BS38">
        <f>$BQ38*SUMIFS('2012 President'!H$2:H$1000,'2012 President'!$X$2:$X$1000,$BF38,'2012 President'!$Y$2:$Y$1000,BS$1)</f>
        <v>2.4147157190635453</v>
      </c>
      <c r="BT38">
        <f>$BQ38*SUMIFS('2012 President'!I$2:I$1000,'2012 President'!$X$2:$X$1000,$BF38,'2012 President'!$Y$2:$Y$1000,BT$1)</f>
        <v>59.054626532887404</v>
      </c>
      <c r="BU38">
        <f>$BQ38*SUMIFS('2012 President'!J$2:J$1000,'2012 President'!$X$2:$X$1000,$BF38,'2012 President'!$Y$2:$Y$1000,BU$1)</f>
        <v>31.687848383500558</v>
      </c>
      <c r="BV38">
        <f>$BQ38*SUMIFS('2012 President'!K$2:K$1000,'2012 President'!$X$2:$X$1000,$BF38,'2012 President'!$Y$2:$Y$1000,BV$1)</f>
        <v>1.7792642140468229</v>
      </c>
      <c r="BW38">
        <f>$BQ38*SUMIFS('2012 President'!L$2:L$1000,'2012 President'!$X$2:$X$1000,$BF38,'2012 President'!$Y$2:$Y$1000,BW$1)</f>
        <v>0.84726867335562994</v>
      </c>
      <c r="BZ38">
        <f>$BQ38*SUMIFS('2012 President'!G$2:G$1000,'2012 President'!$X$2:$X$1000,$BF38,'2012 President'!$Y$2:$Y$1000,BZ$1)</f>
        <v>20.122630992196211</v>
      </c>
      <c r="CA38">
        <f>$BQ38*SUMIFS('2012 President'!H$2:H$1000,'2012 President'!$X$2:$X$1000,$BF38,'2012 President'!$Y$2:$Y$1000,CA$1)</f>
        <v>0.55072463768115942</v>
      </c>
      <c r="CB38">
        <f>$BQ38*SUMIFS('2012 President'!I$2:I$1000,'2012 President'!$X$2:$X$1000,$BF38,'2012 President'!$Y$2:$Y$1000,CB$1)</f>
        <v>13.344481605351172</v>
      </c>
      <c r="CC38">
        <f>$BQ38*SUMIFS('2012 President'!J$2:J$1000,'2012 President'!$X$2:$X$1000,$BF38,'2012 President'!$Y$2:$Y$1000,CC$1)</f>
        <v>5.6343366778149386</v>
      </c>
      <c r="CD38">
        <f>$BQ38*SUMIFS('2012 President'!K$2:K$1000,'2012 President'!$X$2:$X$1000,$BF38,'2012 President'!$Y$2:$Y$1000,CD$1)</f>
        <v>0.33890746934225197</v>
      </c>
      <c r="CE38">
        <f>$BQ38*SUMIFS('2012 President'!L$2:L$1000,'2012 President'!$X$2:$X$1000,$BF38,'2012 President'!$Y$2:$Y$1000,CE$1)</f>
        <v>0.25418060200668896</v>
      </c>
      <c r="CH38">
        <f>$BQ38*SUMIFS('2012 President'!G$2:G$1000,'2012 President'!$X$2:$X$1000,$BF38,'2012 President'!$Y$2:$Y$1000,CH$1)</f>
        <v>21.732441471571907</v>
      </c>
      <c r="CI38">
        <f>$BQ38*SUMIFS('2012 President'!H$2:H$1000,'2012 President'!$X$2:$X$1000,$BF38,'2012 President'!$Y$2:$Y$1000,CI$1)</f>
        <v>0.25418060200668896</v>
      </c>
      <c r="CJ38">
        <f>$BQ38*SUMIFS('2012 President'!I$2:I$1000,'2012 President'!$X$2:$X$1000,$BF38,'2012 President'!$Y$2:$Y$1000,CJ$1)</f>
        <v>14.064659977703457</v>
      </c>
      <c r="CK38">
        <f>$BQ38*SUMIFS('2012 President'!J$2:J$1000,'2012 President'!$X$2:$X$1000,$BF38,'2012 President'!$Y$2:$Y$1000,CK$1)</f>
        <v>7.0746934225195099</v>
      </c>
      <c r="CL38">
        <f>$BQ38*SUMIFS('2012 President'!K$2:K$1000,'2012 President'!$X$2:$X$1000,$BF38,'2012 President'!$Y$2:$Y$1000,CL$1)</f>
        <v>0.29654403567447046</v>
      </c>
      <c r="CM38">
        <f>$BQ38*SUMIFS('2012 President'!L$2:L$1000,'2012 President'!$X$2:$X$1000,$BF38,'2012 President'!$Y$2:$Y$1000,CM$1)</f>
        <v>4.2363433667781496E-2</v>
      </c>
      <c r="CP38">
        <f t="shared" ref="CP38:CV44" si="28">BH38+BR38+BZ38+CH38</f>
        <v>403.63879598662209</v>
      </c>
      <c r="CQ38">
        <f t="shared" si="28"/>
        <v>18.219620958751392</v>
      </c>
      <c r="CR38">
        <f t="shared" si="28"/>
        <v>233.46376811594203</v>
      </c>
      <c r="CS38">
        <f t="shared" si="28"/>
        <v>142.396878483835</v>
      </c>
      <c r="CT38">
        <f t="shared" si="28"/>
        <v>5.4147157190635449</v>
      </c>
      <c r="CU38">
        <f t="shared" si="28"/>
        <v>4.1438127090301009</v>
      </c>
      <c r="CV38">
        <f t="shared" si="28"/>
        <v>0</v>
      </c>
      <c r="CW38">
        <f t="shared" ref="CW38:CW44" si="29">BO38+BY38+CG38+CO38</f>
        <v>0</v>
      </c>
    </row>
    <row r="39" spans="1:101" x14ac:dyDescent="0.3">
      <c r="A39" t="s">
        <v>1656</v>
      </c>
      <c r="B39" t="s">
        <v>1656</v>
      </c>
      <c r="C39">
        <f t="shared" si="12"/>
        <v>1958</v>
      </c>
      <c r="D39">
        <f t="shared" si="13"/>
        <v>1255.1740072542277</v>
      </c>
      <c r="E39">
        <f t="shared" si="14"/>
        <v>34.247789972835903</v>
      </c>
      <c r="F39">
        <f t="shared" si="15"/>
        <v>736.30883853847729</v>
      </c>
      <c r="G39">
        <f t="shared" si="16"/>
        <v>459.35462496270821</v>
      </c>
      <c r="H39">
        <f t="shared" si="17"/>
        <v>16.752743888077628</v>
      </c>
      <c r="I39">
        <f t="shared" si="18"/>
        <v>8.5100098921286929</v>
      </c>
      <c r="L39">
        <f t="shared" si="20"/>
        <v>0.36596887946044659</v>
      </c>
      <c r="M39">
        <f t="shared" si="21"/>
        <v>0.58661893433341505</v>
      </c>
      <c r="N39">
        <f t="shared" si="22"/>
        <v>1.3346949340295304E-2</v>
      </c>
      <c r="O39">
        <f t="shared" si="23"/>
        <v>2.7285292537052374E-2</v>
      </c>
      <c r="P39">
        <f t="shared" si="24"/>
        <v>6.7799443287906158E-3</v>
      </c>
      <c r="Q39">
        <f t="shared" si="25"/>
        <v>2.5866189343334152</v>
      </c>
      <c r="AR39">
        <v>17</v>
      </c>
      <c r="AY39">
        <f t="shared" si="9"/>
        <v>37</v>
      </c>
      <c r="AZ39">
        <f t="shared" si="6"/>
        <v>1</v>
      </c>
      <c r="BE39" t="s">
        <v>1672</v>
      </c>
      <c r="BF39">
        <v>32</v>
      </c>
      <c r="BG39">
        <f>SUMIFS('2012 President'!C$2:C$1000,'2012 President'!$X$2:$X$1000,$BF39,'2012 President'!$V$2:$V$1000,$BE39)</f>
        <v>2648</v>
      </c>
      <c r="BH39">
        <f>SUMIFS('2012 President'!G$2:G$1000,'2012 President'!$X$2:$X$1000,$BF39,'2012 President'!$V$2:$V$1000,$BE39)</f>
        <v>1140</v>
      </c>
      <c r="BI39">
        <f>SUMIFS('2012 President'!H$2:H$1000,'2012 President'!$X$2:$X$1000,$BF39,'2012 President'!$V$2:$V$1000,$BE39)</f>
        <v>42</v>
      </c>
      <c r="BJ39">
        <f>SUMIFS('2012 President'!I$2:I$1000,'2012 President'!$X$2:$X$1000,$BF39,'2012 President'!$V$2:$V$1000,$BE39)</f>
        <v>508</v>
      </c>
      <c r="BK39">
        <f>SUMIFS('2012 President'!J$2:J$1000,'2012 President'!$X$2:$X$1000,$BF39,'2012 President'!$V$2:$V$1000,$BE39)</f>
        <v>573</v>
      </c>
      <c r="BL39">
        <f>SUMIFS('2012 President'!K$2:K$1000,'2012 President'!$X$2:$X$1000,$BF39,'2012 President'!$V$2:$V$1000,$BE39)</f>
        <v>8</v>
      </c>
      <c r="BM39">
        <f>SUMIFS('2012 President'!L$2:L$1000,'2012 President'!$X$2:$X$1000,$BF39,'2012 President'!$V$2:$V$1000,$BE39)</f>
        <v>9</v>
      </c>
      <c r="BP39">
        <f t="shared" si="27"/>
        <v>1140</v>
      </c>
      <c r="BQ39">
        <f>BP39/SUMIF('By HD for Calcs'!$A$3:$A$100,$BF39,'By HD for Calcs'!$B$3:BJ$100)</f>
        <v>0.1815575728619207</v>
      </c>
      <c r="BR39">
        <f>$BQ39*SUMIFS('2012 President'!G$2:G$1000,'2012 President'!$X$2:$X$1000,$BF39,'2012 President'!$Y$2:$Y$1000,BR$1)</f>
        <v>410.50167224080269</v>
      </c>
      <c r="BS39">
        <f>$BQ39*SUMIFS('2012 President'!H$2:H$1000,'2012 President'!$X$2:$X$1000,$BF39,'2012 President'!$Y$2:$Y$1000,BS$1)</f>
        <v>10.34878165312948</v>
      </c>
      <c r="BT39">
        <f>$BQ39*SUMIFS('2012 President'!I$2:I$1000,'2012 President'!$X$2:$X$1000,$BF39,'2012 President'!$Y$2:$Y$1000,BT$1)</f>
        <v>253.09125656951747</v>
      </c>
      <c r="BU39">
        <f>$BQ39*SUMIFS('2012 President'!J$2:J$1000,'2012 President'!$X$2:$X$1000,$BF39,'2012 President'!$Y$2:$Y$1000,BU$1)</f>
        <v>135.8050645007167</v>
      </c>
      <c r="BV39">
        <f>$BQ39*SUMIFS('2012 President'!K$2:K$1000,'2012 President'!$X$2:$X$1000,$BF39,'2012 President'!$Y$2:$Y$1000,BV$1)</f>
        <v>7.6254180602006691</v>
      </c>
      <c r="BW39">
        <f>$BQ39*SUMIFS('2012 President'!L$2:L$1000,'2012 President'!$X$2:$X$1000,$BF39,'2012 President'!$Y$2:$Y$1000,BW$1)</f>
        <v>3.6311514572384143</v>
      </c>
      <c r="BZ39">
        <f>$BQ39*SUMIFS('2012 President'!G$2:G$1000,'2012 President'!$X$2:$X$1000,$BF39,'2012 President'!$Y$2:$Y$1000,BZ$1)</f>
        <v>86.239847109412338</v>
      </c>
      <c r="CA39">
        <f>$BQ39*SUMIFS('2012 President'!H$2:H$1000,'2012 President'!$X$2:$X$1000,$BF39,'2012 President'!$Y$2:$Y$1000,CA$1)</f>
        <v>2.360248447204969</v>
      </c>
      <c r="CB39">
        <f>$BQ39*SUMIFS('2012 President'!I$2:I$1000,'2012 President'!$X$2:$X$1000,$BF39,'2012 President'!$Y$2:$Y$1000,CB$1)</f>
        <v>57.190635451505024</v>
      </c>
      <c r="CC39">
        <f>$BQ39*SUMIFS('2012 President'!J$2:J$1000,'2012 President'!$X$2:$X$1000,$BF39,'2012 President'!$Y$2:$Y$1000,CC$1)</f>
        <v>24.147157190635454</v>
      </c>
      <c r="CD39">
        <f>$BQ39*SUMIFS('2012 President'!K$2:K$1000,'2012 President'!$X$2:$X$1000,$BF39,'2012 President'!$Y$2:$Y$1000,CD$1)</f>
        <v>1.4524605828953656</v>
      </c>
      <c r="CE39">
        <f>$BQ39*SUMIFS('2012 President'!L$2:L$1000,'2012 President'!$X$2:$X$1000,$BF39,'2012 President'!$Y$2:$Y$1000,CE$1)</f>
        <v>1.0893454371715241</v>
      </c>
      <c r="CH39">
        <f>$BQ39*SUMIFS('2012 President'!G$2:G$1000,'2012 President'!$X$2:$X$1000,$BF39,'2012 President'!$Y$2:$Y$1000,CH$1)</f>
        <v>93.139034878165319</v>
      </c>
      <c r="CI39">
        <f>$BQ39*SUMIFS('2012 President'!H$2:H$1000,'2012 President'!$X$2:$X$1000,$BF39,'2012 President'!$Y$2:$Y$1000,CI$1)</f>
        <v>1.0893454371715241</v>
      </c>
      <c r="CJ39">
        <f>$BQ39*SUMIFS('2012 President'!I$2:I$1000,'2012 President'!$X$2:$X$1000,$BF39,'2012 President'!$Y$2:$Y$1000,CJ$1)</f>
        <v>60.277114190157675</v>
      </c>
      <c r="CK39">
        <f>$BQ39*SUMIFS('2012 President'!J$2:J$1000,'2012 President'!$X$2:$X$1000,$BF39,'2012 President'!$Y$2:$Y$1000,CK$1)</f>
        <v>30.320114667940757</v>
      </c>
      <c r="CL39">
        <f>$BQ39*SUMIFS('2012 President'!K$2:K$1000,'2012 President'!$X$2:$X$1000,$BF39,'2012 President'!$Y$2:$Y$1000,CL$1)</f>
        <v>1.2709030100334449</v>
      </c>
      <c r="CM39">
        <f>$BQ39*SUMIFS('2012 President'!L$2:L$1000,'2012 President'!$X$2:$X$1000,$BF39,'2012 President'!$Y$2:$Y$1000,CM$1)</f>
        <v>0.1815575728619207</v>
      </c>
      <c r="CP39">
        <f t="shared" si="28"/>
        <v>1729.8805542283803</v>
      </c>
      <c r="CQ39">
        <f t="shared" si="28"/>
        <v>55.798375537505969</v>
      </c>
      <c r="CR39">
        <f t="shared" si="28"/>
        <v>878.55900621118019</v>
      </c>
      <c r="CS39">
        <f t="shared" si="28"/>
        <v>763.27233635929292</v>
      </c>
      <c r="CT39">
        <f t="shared" si="28"/>
        <v>18.348781653129478</v>
      </c>
      <c r="CU39">
        <f t="shared" si="28"/>
        <v>13.902054467271858</v>
      </c>
      <c r="CV39">
        <f t="shared" si="28"/>
        <v>0</v>
      </c>
      <c r="CW39">
        <f t="shared" si="29"/>
        <v>0</v>
      </c>
    </row>
    <row r="40" spans="1:101" x14ac:dyDescent="0.3">
      <c r="A40" t="s">
        <v>1664</v>
      </c>
      <c r="B40" t="s">
        <v>1699</v>
      </c>
      <c r="C40">
        <f t="shared" si="12"/>
        <v>25019</v>
      </c>
      <c r="D40">
        <f t="shared" si="13"/>
        <v>16116.435260391783</v>
      </c>
      <c r="E40">
        <f t="shared" si="14"/>
        <v>416.09205287466159</v>
      </c>
      <c r="F40">
        <f t="shared" si="15"/>
        <v>9132.6563146997942</v>
      </c>
      <c r="G40">
        <f t="shared" si="16"/>
        <v>6216.9009396400697</v>
      </c>
      <c r="H40">
        <f t="shared" si="17"/>
        <v>232.56903965599616</v>
      </c>
      <c r="I40">
        <f t="shared" si="18"/>
        <v>118.21691352126135</v>
      </c>
      <c r="L40">
        <f t="shared" si="20"/>
        <v>0.38574913367591313</v>
      </c>
      <c r="M40">
        <f t="shared" si="21"/>
        <v>0.56666726649809929</v>
      </c>
      <c r="N40">
        <f t="shared" si="22"/>
        <v>1.4430550918884932E-2</v>
      </c>
      <c r="O40">
        <f t="shared" si="23"/>
        <v>2.5817871393512278E-2</v>
      </c>
      <c r="P40">
        <f t="shared" si="24"/>
        <v>7.3351775135904063E-3</v>
      </c>
      <c r="Q40">
        <f t="shared" si="25"/>
        <v>2.5666672664980994</v>
      </c>
      <c r="AP40" t="s">
        <v>1697</v>
      </c>
      <c r="AR40">
        <v>18</v>
      </c>
      <c r="AY40">
        <f t="shared" si="9"/>
        <v>38</v>
      </c>
      <c r="AZ40">
        <f t="shared" si="6"/>
        <v>1</v>
      </c>
      <c r="BE40" t="s">
        <v>1654</v>
      </c>
      <c r="BF40">
        <v>32</v>
      </c>
      <c r="BG40">
        <f>SUMIFS('2012 President'!C$2:C$1000,'2012 President'!$X$2:$X$1000,$BF40,'2012 President'!$V$2:$V$1000,$BE40)</f>
        <v>1010</v>
      </c>
      <c r="BH40">
        <f>SUMIFS('2012 President'!G$2:G$1000,'2012 President'!$X$2:$X$1000,$BF40,'2012 President'!$V$2:$V$1000,$BE40)</f>
        <v>404</v>
      </c>
      <c r="BI40">
        <f>SUMIFS('2012 President'!H$2:H$1000,'2012 President'!$X$2:$X$1000,$BF40,'2012 President'!$V$2:$V$1000,$BE40)</f>
        <v>18</v>
      </c>
      <c r="BJ40">
        <f>SUMIFS('2012 President'!I$2:I$1000,'2012 President'!$X$2:$X$1000,$BF40,'2012 President'!$V$2:$V$1000,$BE40)</f>
        <v>233</v>
      </c>
      <c r="BK40">
        <f>SUMIFS('2012 President'!J$2:J$1000,'2012 President'!$X$2:$X$1000,$BF40,'2012 President'!$V$2:$V$1000,$BE40)</f>
        <v>124</v>
      </c>
      <c r="BL40">
        <f>SUMIFS('2012 President'!K$2:K$1000,'2012 President'!$X$2:$X$1000,$BF40,'2012 President'!$V$2:$V$1000,$BE40)</f>
        <v>26</v>
      </c>
      <c r="BM40">
        <f>SUMIFS('2012 President'!L$2:L$1000,'2012 President'!$X$2:$X$1000,$BF40,'2012 President'!$V$2:$V$1000,$BE40)</f>
        <v>3</v>
      </c>
      <c r="BP40">
        <f t="shared" si="27"/>
        <v>404</v>
      </c>
      <c r="BQ40">
        <f>BP40/SUMIF('By HD for Calcs'!$A$3:$A$100,$BF40,'By HD for Calcs'!$B$3:BJ$100)</f>
        <v>6.4341455645803472E-2</v>
      </c>
      <c r="BR40">
        <f>$BQ40*SUMIFS('2012 President'!G$2:G$1000,'2012 President'!$X$2:$X$1000,$BF40,'2012 President'!$Y$2:$Y$1000,BR$1)</f>
        <v>145.47603121516164</v>
      </c>
      <c r="BS40">
        <f>$BQ40*SUMIFS('2012 President'!H$2:H$1000,'2012 President'!$X$2:$X$1000,$BF40,'2012 President'!$Y$2:$Y$1000,BS$1)</f>
        <v>3.6674629718107981</v>
      </c>
      <c r="BT40">
        <f>$BQ40*SUMIFS('2012 President'!I$2:I$1000,'2012 President'!$X$2:$X$1000,$BF40,'2012 President'!$Y$2:$Y$1000,BT$1)</f>
        <v>89.691989170250039</v>
      </c>
      <c r="BU40">
        <f>$BQ40*SUMIFS('2012 President'!J$2:J$1000,'2012 President'!$X$2:$X$1000,$BF40,'2012 President'!$Y$2:$Y$1000,BU$1)</f>
        <v>48.127408823060996</v>
      </c>
      <c r="BV40">
        <f>$BQ40*SUMIFS('2012 President'!K$2:K$1000,'2012 President'!$X$2:$X$1000,$BF40,'2012 President'!$Y$2:$Y$1000,BV$1)</f>
        <v>2.7023411371237458</v>
      </c>
      <c r="BW40">
        <f>$BQ40*SUMIFS('2012 President'!L$2:L$1000,'2012 President'!$X$2:$X$1000,$BF40,'2012 President'!$Y$2:$Y$1000,BW$1)</f>
        <v>1.2868291129160694</v>
      </c>
      <c r="BZ40">
        <f>$BQ40*SUMIFS('2012 President'!G$2:G$1000,'2012 President'!$X$2:$X$1000,$BF40,'2012 President'!$Y$2:$Y$1000,BZ$1)</f>
        <v>30.562191431756649</v>
      </c>
      <c r="CA40">
        <f>$BQ40*SUMIFS('2012 President'!H$2:H$1000,'2012 President'!$X$2:$X$1000,$BF40,'2012 President'!$Y$2:$Y$1000,CA$1)</f>
        <v>0.83643892339544512</v>
      </c>
      <c r="CB40">
        <f>$BQ40*SUMIFS('2012 President'!I$2:I$1000,'2012 President'!$X$2:$X$1000,$BF40,'2012 President'!$Y$2:$Y$1000,CB$1)</f>
        <v>20.267558528428093</v>
      </c>
      <c r="CC40">
        <f>$BQ40*SUMIFS('2012 President'!J$2:J$1000,'2012 President'!$X$2:$X$1000,$BF40,'2012 President'!$Y$2:$Y$1000,CC$1)</f>
        <v>8.5574136008918611</v>
      </c>
      <c r="CD40">
        <f>$BQ40*SUMIFS('2012 President'!K$2:K$1000,'2012 President'!$X$2:$X$1000,$BF40,'2012 President'!$Y$2:$Y$1000,CD$1)</f>
        <v>0.51473164516642778</v>
      </c>
      <c r="CE40">
        <f>$BQ40*SUMIFS('2012 President'!L$2:L$1000,'2012 President'!$X$2:$X$1000,$BF40,'2012 President'!$Y$2:$Y$1000,CE$1)</f>
        <v>0.38604873387482086</v>
      </c>
      <c r="CH40">
        <f>$BQ40*SUMIFS('2012 President'!G$2:G$1000,'2012 President'!$X$2:$X$1000,$BF40,'2012 President'!$Y$2:$Y$1000,CH$1)</f>
        <v>33.00716674629718</v>
      </c>
      <c r="CI40">
        <f>$BQ40*SUMIFS('2012 President'!H$2:H$1000,'2012 President'!$X$2:$X$1000,$BF40,'2012 President'!$Y$2:$Y$1000,CI$1)</f>
        <v>0.38604873387482086</v>
      </c>
      <c r="CJ40">
        <f>$BQ40*SUMIFS('2012 President'!I$2:I$1000,'2012 President'!$X$2:$X$1000,$BF40,'2012 President'!$Y$2:$Y$1000,CJ$1)</f>
        <v>21.361363274406752</v>
      </c>
      <c r="CK40">
        <f>$BQ40*SUMIFS('2012 President'!J$2:J$1000,'2012 President'!$X$2:$X$1000,$BF40,'2012 President'!$Y$2:$Y$1000,CK$1)</f>
        <v>10.745023092849181</v>
      </c>
      <c r="CL40">
        <f>$BQ40*SUMIFS('2012 President'!K$2:K$1000,'2012 President'!$X$2:$X$1000,$BF40,'2012 President'!$Y$2:$Y$1000,CL$1)</f>
        <v>0.45039018952062432</v>
      </c>
      <c r="CM40">
        <f>$BQ40*SUMIFS('2012 President'!L$2:L$1000,'2012 President'!$X$2:$X$1000,$BF40,'2012 President'!$Y$2:$Y$1000,CM$1)</f>
        <v>6.4341455645803472E-2</v>
      </c>
      <c r="CP40">
        <f t="shared" si="28"/>
        <v>613.04538939321549</v>
      </c>
      <c r="CQ40">
        <f t="shared" si="28"/>
        <v>22.889950629081063</v>
      </c>
      <c r="CR40">
        <f t="shared" si="28"/>
        <v>364.32091097308489</v>
      </c>
      <c r="CS40">
        <f t="shared" si="28"/>
        <v>191.42984551680203</v>
      </c>
      <c r="CT40">
        <f t="shared" si="28"/>
        <v>29.667462971810799</v>
      </c>
      <c r="CU40">
        <f t="shared" si="28"/>
        <v>4.737219302436694</v>
      </c>
      <c r="CV40">
        <f t="shared" si="28"/>
        <v>0</v>
      </c>
      <c r="CW40">
        <f t="shared" si="29"/>
        <v>0</v>
      </c>
    </row>
    <row r="41" spans="1:101" x14ac:dyDescent="0.3">
      <c r="A41" t="s">
        <v>1676</v>
      </c>
      <c r="B41" t="s">
        <v>1696</v>
      </c>
      <c r="C41">
        <f t="shared" si="12"/>
        <v>8037</v>
      </c>
      <c r="D41">
        <f t="shared" si="13"/>
        <v>4343.9143877235911</v>
      </c>
      <c r="E41">
        <f t="shared" si="14"/>
        <v>131.41666126985115</v>
      </c>
      <c r="F41">
        <f t="shared" si="15"/>
        <v>1554.1401937254527</v>
      </c>
      <c r="G41">
        <f t="shared" si="16"/>
        <v>2554.51432636557</v>
      </c>
      <c r="H41">
        <f t="shared" si="17"/>
        <v>44.26215506897563</v>
      </c>
      <c r="I41">
        <f t="shared" si="18"/>
        <v>59.581051293741297</v>
      </c>
      <c r="L41">
        <f t="shared" si="20"/>
        <v>0.58806737388400787</v>
      </c>
      <c r="M41">
        <f t="shared" si="21"/>
        <v>0.35777413065912034</v>
      </c>
      <c r="N41">
        <f t="shared" si="22"/>
        <v>1.0189463032251659E-2</v>
      </c>
      <c r="O41">
        <f t="shared" si="23"/>
        <v>3.0253050483971314E-2</v>
      </c>
      <c r="P41">
        <f t="shared" si="24"/>
        <v>1.3715981940648807E-2</v>
      </c>
      <c r="Q41">
        <f t="shared" si="25"/>
        <v>0.58806737388400787</v>
      </c>
      <c r="AR41">
        <v>18</v>
      </c>
      <c r="AY41">
        <f t="shared" si="9"/>
        <v>39</v>
      </c>
      <c r="AZ41">
        <f t="shared" si="6"/>
        <v>1</v>
      </c>
      <c r="BE41" t="s">
        <v>1700</v>
      </c>
      <c r="BF41">
        <v>33</v>
      </c>
      <c r="BG41">
        <f>SUMIFS('2012 President'!C$2:C$1000,'2012 President'!$X$2:$X$1000,$BF41,'2012 President'!$V$2:$V$1000,$BE41)</f>
        <v>10257</v>
      </c>
      <c r="BH41">
        <f>SUMIFS('2012 President'!G$2:G$1000,'2012 President'!$X$2:$X$1000,$BF41,'2012 President'!$V$2:$V$1000,$BE41)</f>
        <v>4097</v>
      </c>
      <c r="BI41">
        <f>SUMIFS('2012 President'!H$2:H$1000,'2012 President'!$X$2:$X$1000,$BF41,'2012 President'!$V$2:$V$1000,$BE41)</f>
        <v>149</v>
      </c>
      <c r="BJ41">
        <f>SUMIFS('2012 President'!I$2:I$1000,'2012 President'!$X$2:$X$1000,$BF41,'2012 President'!$V$2:$V$1000,$BE41)</f>
        <v>1572</v>
      </c>
      <c r="BK41">
        <f>SUMIFS('2012 President'!J$2:J$1000,'2012 President'!$X$2:$X$1000,$BF41,'2012 President'!$V$2:$V$1000,$BE41)</f>
        <v>2269</v>
      </c>
      <c r="BL41">
        <f>SUMIFS('2012 President'!K$2:K$1000,'2012 President'!$X$2:$X$1000,$BF41,'2012 President'!$V$2:$V$1000,$BE41)</f>
        <v>53</v>
      </c>
      <c r="BM41">
        <f>SUMIFS('2012 President'!L$2:L$1000,'2012 President'!$X$2:$X$1000,$BF41,'2012 President'!$V$2:$V$1000,$BE41)</f>
        <v>54</v>
      </c>
      <c r="BP41">
        <f t="shared" si="27"/>
        <v>4097</v>
      </c>
      <c r="BQ41">
        <f>BP41/SUMIF('By HD for Calcs'!$A$3:$A$100,$BF41,'By HD for Calcs'!$B$3:BJ$100)</f>
        <v>0.79046884043989962</v>
      </c>
      <c r="BR41">
        <f>$BQ41*SUMIFS('2012 President'!G$2:G$1000,'2012 President'!$X$2:$X$1000,$BF41,'2012 President'!$Y$2:$Y$1000,BR$1)</f>
        <v>1418.8915685896197</v>
      </c>
      <c r="BS41">
        <f>$BQ41*SUMIFS('2012 President'!H$2:H$1000,'2012 President'!$X$2:$X$1000,$BF41,'2012 President'!$Y$2:$Y$1000,BS$1)</f>
        <v>37.942504341115182</v>
      </c>
      <c r="BT41">
        <f>$BQ41*SUMIFS('2012 President'!I$2:I$1000,'2012 President'!$X$2:$X$1000,$BF41,'2012 President'!$Y$2:$Y$1000,BT$1)</f>
        <v>498.78583831757669</v>
      </c>
      <c r="BU41">
        <f>$BQ41*SUMIFS('2012 President'!J$2:J$1000,'2012 President'!$X$2:$X$1000,$BF41,'2012 President'!$Y$2:$Y$1000,BU$1)</f>
        <v>845.01119043025267</v>
      </c>
      <c r="BV41">
        <f>$BQ41*SUMIFS('2012 President'!K$2:K$1000,'2012 President'!$X$2:$X$1000,$BF41,'2012 President'!$Y$2:$Y$1000,BV$1)</f>
        <v>22.133127532317189</v>
      </c>
      <c r="BW41">
        <f>$BQ41*SUMIFS('2012 President'!L$2:L$1000,'2012 President'!$X$2:$X$1000,$BF41,'2012 President'!$Y$2:$Y$1000,BW$1)</f>
        <v>15.018907968358093</v>
      </c>
      <c r="BZ41">
        <f>$BQ41*SUMIFS('2012 President'!G$2:G$1000,'2012 President'!$X$2:$X$1000,$BF41,'2012 President'!$Y$2:$Y$1000,BZ$1)</f>
        <v>384.95832529423114</v>
      </c>
      <c r="CA41">
        <f>$BQ41*SUMIFS('2012 President'!H$2:H$1000,'2012 President'!$X$2:$X$1000,$BF41,'2012 President'!$Y$2:$Y$1000,CA$1)</f>
        <v>25.295002894076788</v>
      </c>
      <c r="CB41">
        <f>$BQ41*SUMIFS('2012 President'!I$2:I$1000,'2012 President'!$X$2:$X$1000,$BF41,'2012 President'!$Y$2:$Y$1000,CB$1)</f>
        <v>152.56048620490063</v>
      </c>
      <c r="CC41">
        <f>$BQ41*SUMIFS('2012 President'!J$2:J$1000,'2012 President'!$X$2:$X$1000,$BF41,'2012 President'!$Y$2:$Y$1000,CC$1)</f>
        <v>189.71252170557591</v>
      </c>
      <c r="CD41">
        <f>$BQ41*SUMIFS('2012 President'!K$2:K$1000,'2012 President'!$X$2:$X$1000,$BF41,'2012 President'!$Y$2:$Y$1000,CD$1)</f>
        <v>3.9523442021994981</v>
      </c>
      <c r="CE41">
        <f>$BQ41*SUMIFS('2012 President'!L$2:L$1000,'2012 President'!$X$2:$X$1000,$BF41,'2012 President'!$Y$2:$Y$1000,CE$1)</f>
        <v>13.437970287478294</v>
      </c>
      <c r="CH41">
        <f>$BQ41*SUMIFS('2012 President'!G$2:G$1000,'2012 President'!$X$2:$X$1000,$BF41,'2012 President'!$Y$2:$Y$1000,CH$1)</f>
        <v>4.7428130426393977</v>
      </c>
      <c r="CI41">
        <f>$BQ41*SUMIFS('2012 President'!H$2:H$1000,'2012 President'!$X$2:$X$1000,$BF41,'2012 President'!$Y$2:$Y$1000,CI$1)</f>
        <v>0</v>
      </c>
      <c r="CJ41">
        <f>$BQ41*SUMIFS('2012 President'!I$2:I$1000,'2012 President'!$X$2:$X$1000,$BF41,'2012 President'!$Y$2:$Y$1000,CJ$1)</f>
        <v>3.9523442021994981</v>
      </c>
      <c r="CK41">
        <f>$BQ41*SUMIFS('2012 President'!J$2:J$1000,'2012 President'!$X$2:$X$1000,$BF41,'2012 President'!$Y$2:$Y$1000,CK$1)</f>
        <v>0.79046884043989962</v>
      </c>
      <c r="CL41">
        <f>$BQ41*SUMIFS('2012 President'!K$2:K$1000,'2012 President'!$X$2:$X$1000,$BF41,'2012 President'!$Y$2:$Y$1000,CL$1)</f>
        <v>0</v>
      </c>
      <c r="CM41">
        <f>$BQ41*SUMIFS('2012 President'!L$2:L$1000,'2012 President'!$X$2:$X$1000,$BF41,'2012 President'!$Y$2:$Y$1000,CM$1)</f>
        <v>0</v>
      </c>
      <c r="CP41">
        <f t="shared" si="28"/>
        <v>5905.5927069264908</v>
      </c>
      <c r="CQ41">
        <f t="shared" si="28"/>
        <v>212.23750723519197</v>
      </c>
      <c r="CR41">
        <f t="shared" si="28"/>
        <v>2227.2986687246771</v>
      </c>
      <c r="CS41">
        <f t="shared" si="28"/>
        <v>3304.5141809762686</v>
      </c>
      <c r="CT41">
        <f t="shared" si="28"/>
        <v>79.085471734516688</v>
      </c>
      <c r="CU41">
        <f t="shared" si="28"/>
        <v>82.456878255836386</v>
      </c>
      <c r="CV41">
        <f t="shared" si="28"/>
        <v>0</v>
      </c>
      <c r="CW41">
        <f t="shared" si="29"/>
        <v>0</v>
      </c>
    </row>
    <row r="42" spans="1:101" x14ac:dyDescent="0.3">
      <c r="A42" t="s">
        <v>1668</v>
      </c>
      <c r="B42" t="s">
        <v>1668</v>
      </c>
      <c r="C42">
        <f t="shared" si="12"/>
        <v>2240</v>
      </c>
      <c r="D42">
        <f t="shared" si="13"/>
        <v>1310.4795134443025</v>
      </c>
      <c r="E42">
        <f t="shared" si="14"/>
        <v>43.738156209987196</v>
      </c>
      <c r="F42">
        <f t="shared" si="15"/>
        <v>626.05377720870683</v>
      </c>
      <c r="G42">
        <f t="shared" si="16"/>
        <v>600.37003841229193</v>
      </c>
      <c r="H42">
        <f t="shared" si="17"/>
        <v>24.676056338028172</v>
      </c>
      <c r="I42">
        <f t="shared" si="18"/>
        <v>15.641485275288092</v>
      </c>
      <c r="L42">
        <f t="shared" si="20"/>
        <v>0.4581300449591566</v>
      </c>
      <c r="M42">
        <f t="shared" si="21"/>
        <v>0.47772877850128648</v>
      </c>
      <c r="N42">
        <f t="shared" si="22"/>
        <v>1.8829791755517546E-2</v>
      </c>
      <c r="O42">
        <f t="shared" si="23"/>
        <v>3.3375688640130838E-2</v>
      </c>
      <c r="P42">
        <f t="shared" si="24"/>
        <v>1.1935696143908381E-2</v>
      </c>
      <c r="Q42">
        <f t="shared" si="25"/>
        <v>2.4777287785012865</v>
      </c>
      <c r="AP42" t="s">
        <v>1697</v>
      </c>
      <c r="AR42">
        <v>19</v>
      </c>
      <c r="AY42">
        <f t="shared" si="9"/>
        <v>40</v>
      </c>
      <c r="AZ42">
        <f t="shared" si="6"/>
        <v>1</v>
      </c>
      <c r="BE42" t="s">
        <v>1680</v>
      </c>
      <c r="BF42">
        <v>33</v>
      </c>
      <c r="BG42">
        <f>SUMIFS('2012 President'!C$2:C$1000,'2012 President'!$X$2:$X$1000,$BF42,'2012 President'!$V$2:$V$1000,$BE42)</f>
        <v>1022</v>
      </c>
      <c r="BH42">
        <f>SUMIFS('2012 President'!G$2:G$1000,'2012 President'!$X$2:$X$1000,$BF42,'2012 President'!$V$2:$V$1000,$BE42)</f>
        <v>293</v>
      </c>
      <c r="BI42">
        <f>SUMIFS('2012 President'!H$2:H$1000,'2012 President'!$X$2:$X$1000,$BF42,'2012 President'!$V$2:$V$1000,$BE42)</f>
        <v>21</v>
      </c>
      <c r="BJ42">
        <f>SUMIFS('2012 President'!I$2:I$1000,'2012 President'!$X$2:$X$1000,$BF42,'2012 President'!$V$2:$V$1000,$BE42)</f>
        <v>63</v>
      </c>
      <c r="BK42">
        <f>SUMIFS('2012 President'!J$2:J$1000,'2012 President'!$X$2:$X$1000,$BF42,'2012 President'!$V$2:$V$1000,$BE42)</f>
        <v>197</v>
      </c>
      <c r="BL42">
        <f>SUMIFS('2012 President'!K$2:K$1000,'2012 President'!$X$2:$X$1000,$BF42,'2012 President'!$V$2:$V$1000,$BE42)</f>
        <v>4</v>
      </c>
      <c r="BM42">
        <f>SUMIFS('2012 President'!L$2:L$1000,'2012 President'!$X$2:$X$1000,$BF42,'2012 President'!$V$2:$V$1000,$BE42)</f>
        <v>8</v>
      </c>
      <c r="BP42">
        <f t="shared" si="27"/>
        <v>293</v>
      </c>
      <c r="BQ42">
        <f>BP42/SUMIF('By HD for Calcs'!$A$3:$A$100,$BF42,'By HD for Calcs'!$B$3:BJ$100)</f>
        <v>5.6530966621647694E-2</v>
      </c>
      <c r="BR42">
        <f>$BQ42*SUMIFS('2012 President'!G$2:G$1000,'2012 President'!$X$2:$X$1000,$BF42,'2012 President'!$Y$2:$Y$1000,BR$1)</f>
        <v>101.4730850858576</v>
      </c>
      <c r="BS42">
        <f>$BQ42*SUMIFS('2012 President'!H$2:H$1000,'2012 President'!$X$2:$X$1000,$BF42,'2012 President'!$Y$2:$Y$1000,BS$1)</f>
        <v>2.7134863978390893</v>
      </c>
      <c r="BT42">
        <f>$BQ42*SUMIFS('2012 President'!I$2:I$1000,'2012 President'!$X$2:$X$1000,$BF42,'2012 President'!$Y$2:$Y$1000,BT$1)</f>
        <v>35.671039938259696</v>
      </c>
      <c r="BU42">
        <f>$BQ42*SUMIFS('2012 President'!J$2:J$1000,'2012 President'!$X$2:$X$1000,$BF42,'2012 President'!$Y$2:$Y$1000,BU$1)</f>
        <v>60.431603318541384</v>
      </c>
      <c r="BV42">
        <f>$BQ42*SUMIFS('2012 President'!K$2:K$1000,'2012 President'!$X$2:$X$1000,$BF42,'2012 President'!$Y$2:$Y$1000,BV$1)</f>
        <v>1.5828670654061354</v>
      </c>
      <c r="BW42">
        <f>$BQ42*SUMIFS('2012 President'!L$2:L$1000,'2012 President'!$X$2:$X$1000,$BF42,'2012 President'!$Y$2:$Y$1000,BW$1)</f>
        <v>1.0740883658113063</v>
      </c>
      <c r="BZ42">
        <f>$BQ42*SUMIFS('2012 President'!G$2:G$1000,'2012 President'!$X$2:$X$1000,$BF42,'2012 President'!$Y$2:$Y$1000,BZ$1)</f>
        <v>27.530580744742426</v>
      </c>
      <c r="CA42">
        <f>$BQ42*SUMIFS('2012 President'!H$2:H$1000,'2012 President'!$X$2:$X$1000,$BF42,'2012 President'!$Y$2:$Y$1000,CA$1)</f>
        <v>1.8089909318927262</v>
      </c>
      <c r="CB42">
        <f>$BQ42*SUMIFS('2012 President'!I$2:I$1000,'2012 President'!$X$2:$X$1000,$BF42,'2012 President'!$Y$2:$Y$1000,CB$1)</f>
        <v>10.910476557978004</v>
      </c>
      <c r="CC42">
        <f>$BQ42*SUMIFS('2012 President'!J$2:J$1000,'2012 President'!$X$2:$X$1000,$BF42,'2012 President'!$Y$2:$Y$1000,CC$1)</f>
        <v>13.567431989195446</v>
      </c>
      <c r="CD42">
        <f>$BQ42*SUMIFS('2012 President'!K$2:K$1000,'2012 President'!$X$2:$X$1000,$BF42,'2012 President'!$Y$2:$Y$1000,CD$1)</f>
        <v>0.28265483310823847</v>
      </c>
      <c r="CE42">
        <f>$BQ42*SUMIFS('2012 President'!L$2:L$1000,'2012 President'!$X$2:$X$1000,$BF42,'2012 President'!$Y$2:$Y$1000,CE$1)</f>
        <v>0.96102643256801079</v>
      </c>
      <c r="CH42">
        <f>$BQ42*SUMIFS('2012 President'!G$2:G$1000,'2012 President'!$X$2:$X$1000,$BF42,'2012 President'!$Y$2:$Y$1000,CH$1)</f>
        <v>0.33918579972988616</v>
      </c>
      <c r="CI42">
        <f>$BQ42*SUMIFS('2012 President'!H$2:H$1000,'2012 President'!$X$2:$X$1000,$BF42,'2012 President'!$Y$2:$Y$1000,CI$1)</f>
        <v>0</v>
      </c>
      <c r="CJ42">
        <f>$BQ42*SUMIFS('2012 President'!I$2:I$1000,'2012 President'!$X$2:$X$1000,$BF42,'2012 President'!$Y$2:$Y$1000,CJ$1)</f>
        <v>0.28265483310823847</v>
      </c>
      <c r="CK42">
        <f>$BQ42*SUMIFS('2012 President'!J$2:J$1000,'2012 President'!$X$2:$X$1000,$BF42,'2012 President'!$Y$2:$Y$1000,CK$1)</f>
        <v>5.6530966621647694E-2</v>
      </c>
      <c r="CL42">
        <f>$BQ42*SUMIFS('2012 President'!K$2:K$1000,'2012 President'!$X$2:$X$1000,$BF42,'2012 President'!$Y$2:$Y$1000,CL$1)</f>
        <v>0</v>
      </c>
      <c r="CM42">
        <f>$BQ42*SUMIFS('2012 President'!L$2:L$1000,'2012 President'!$X$2:$X$1000,$BF42,'2012 President'!$Y$2:$Y$1000,CM$1)</f>
        <v>0</v>
      </c>
      <c r="CP42">
        <f t="shared" si="28"/>
        <v>422.34285163032996</v>
      </c>
      <c r="CQ42">
        <f t="shared" si="28"/>
        <v>25.522477329731817</v>
      </c>
      <c r="CR42">
        <f t="shared" si="28"/>
        <v>109.86417132934594</v>
      </c>
      <c r="CS42">
        <f t="shared" si="28"/>
        <v>271.05556627435845</v>
      </c>
      <c r="CT42">
        <f t="shared" si="28"/>
        <v>5.8655218985143742</v>
      </c>
      <c r="CU42">
        <f t="shared" si="28"/>
        <v>10.035114798379317</v>
      </c>
      <c r="CV42">
        <f t="shared" si="28"/>
        <v>0</v>
      </c>
      <c r="CW42">
        <f t="shared" si="29"/>
        <v>0</v>
      </c>
    </row>
    <row r="43" spans="1:101" x14ac:dyDescent="0.3">
      <c r="A43" t="s">
        <v>1654</v>
      </c>
      <c r="B43" t="s">
        <v>1654</v>
      </c>
      <c r="C43">
        <f t="shared" si="12"/>
        <v>1010</v>
      </c>
      <c r="D43">
        <f t="shared" si="13"/>
        <v>613.04538939321549</v>
      </c>
      <c r="E43">
        <f t="shared" si="14"/>
        <v>22.889950629081063</v>
      </c>
      <c r="F43">
        <f t="shared" si="15"/>
        <v>364.32091097308489</v>
      </c>
      <c r="G43">
        <f t="shared" si="16"/>
        <v>191.42984551680203</v>
      </c>
      <c r="H43">
        <f t="shared" si="17"/>
        <v>29.667462971810799</v>
      </c>
      <c r="I43">
        <f t="shared" si="18"/>
        <v>4.737219302436694</v>
      </c>
      <c r="L43">
        <f t="shared" si="20"/>
        <v>0.31226047667739065</v>
      </c>
      <c r="M43">
        <f t="shared" si="21"/>
        <v>0.59428048440864234</v>
      </c>
      <c r="N43">
        <f t="shared" si="22"/>
        <v>4.8393583061076891E-2</v>
      </c>
      <c r="O43">
        <f t="shared" si="23"/>
        <v>3.7338100938557328E-2</v>
      </c>
      <c r="P43">
        <f t="shared" si="24"/>
        <v>7.7273549143327437E-3</v>
      </c>
      <c r="Q43">
        <f t="shared" si="25"/>
        <v>2.5942804844086425</v>
      </c>
      <c r="AR43">
        <v>19</v>
      </c>
      <c r="BE43" t="s">
        <v>1678</v>
      </c>
      <c r="BF43">
        <v>33</v>
      </c>
      <c r="BG43">
        <f>SUMIFS('2012 President'!C$2:C$1000,'2012 President'!$X$2:$X$1000,$BF43,'2012 President'!$V$2:$V$1000,$BE43)</f>
        <v>1658</v>
      </c>
      <c r="BH43">
        <f>SUMIFS('2012 President'!G$2:G$1000,'2012 President'!$X$2:$X$1000,$BF43,'2012 President'!$V$2:$V$1000,$BE43)</f>
        <v>793</v>
      </c>
      <c r="BI43">
        <f>SUMIFS('2012 President'!H$2:H$1000,'2012 President'!$X$2:$X$1000,$BF43,'2012 President'!$V$2:$V$1000,$BE43)</f>
        <v>19</v>
      </c>
      <c r="BJ43">
        <f>SUMIFS('2012 President'!I$2:I$1000,'2012 President'!$X$2:$X$1000,$BF43,'2012 President'!$V$2:$V$1000,$BE43)</f>
        <v>252</v>
      </c>
      <c r="BK43">
        <f>SUMIFS('2012 President'!J$2:J$1000,'2012 President'!$X$2:$X$1000,$BF43,'2012 President'!$V$2:$V$1000,$BE43)</f>
        <v>513</v>
      </c>
      <c r="BL43">
        <f>SUMIFS('2012 President'!K$2:K$1000,'2012 President'!$X$2:$X$1000,$BF43,'2012 President'!$V$2:$V$1000,$BE43)</f>
        <v>4</v>
      </c>
      <c r="BM43">
        <f>SUMIFS('2012 President'!L$2:L$1000,'2012 President'!$X$2:$X$1000,$BF43,'2012 President'!$V$2:$V$1000,$BE43)</f>
        <v>5</v>
      </c>
      <c r="BP43">
        <f t="shared" si="27"/>
        <v>793</v>
      </c>
      <c r="BQ43">
        <f>BP43/SUMIF('By HD for Calcs'!$A$3:$A$100,$BF43,'By HD for Calcs'!$B$3:BJ$100)</f>
        <v>0.15300019293845263</v>
      </c>
      <c r="BR43">
        <f>$BQ43*SUMIFS('2012 President'!G$2:G$1000,'2012 President'!$X$2:$X$1000,$BF43,'2012 President'!$Y$2:$Y$1000,BR$1)</f>
        <v>274.63534632452246</v>
      </c>
      <c r="BS43">
        <f>$BQ43*SUMIFS('2012 President'!H$2:H$1000,'2012 President'!$X$2:$X$1000,$BF43,'2012 President'!$Y$2:$Y$1000,BS$1)</f>
        <v>7.3440092610457262</v>
      </c>
      <c r="BT43">
        <f>$BQ43*SUMIFS('2012 President'!I$2:I$1000,'2012 President'!$X$2:$X$1000,$BF43,'2012 President'!$Y$2:$Y$1000,BT$1)</f>
        <v>96.543121744163614</v>
      </c>
      <c r="BU43">
        <f>$BQ43*SUMIFS('2012 President'!J$2:J$1000,'2012 President'!$X$2:$X$1000,$BF43,'2012 President'!$Y$2:$Y$1000,BU$1)</f>
        <v>163.55720625120586</v>
      </c>
      <c r="BV43">
        <f>$BQ43*SUMIFS('2012 President'!K$2:K$1000,'2012 President'!$X$2:$X$1000,$BF43,'2012 President'!$Y$2:$Y$1000,BV$1)</f>
        <v>4.2840054022766738</v>
      </c>
      <c r="BW43">
        <f>$BQ43*SUMIFS('2012 President'!L$2:L$1000,'2012 President'!$X$2:$X$1000,$BF43,'2012 President'!$Y$2:$Y$1000,BW$1)</f>
        <v>2.9070036658306</v>
      </c>
      <c r="BZ43">
        <f>$BQ43*SUMIFS('2012 President'!G$2:G$1000,'2012 President'!$X$2:$X$1000,$BF43,'2012 President'!$Y$2:$Y$1000,BZ$1)</f>
        <v>74.511093961026432</v>
      </c>
      <c r="CA43">
        <f>$BQ43*SUMIFS('2012 President'!H$2:H$1000,'2012 President'!$X$2:$X$1000,$BF43,'2012 President'!$Y$2:$Y$1000,CA$1)</f>
        <v>4.8960061740304841</v>
      </c>
      <c r="CB43">
        <f>$BQ43*SUMIFS('2012 President'!I$2:I$1000,'2012 President'!$X$2:$X$1000,$BF43,'2012 President'!$Y$2:$Y$1000,CB$1)</f>
        <v>29.529037237121358</v>
      </c>
      <c r="CC43">
        <f>$BQ43*SUMIFS('2012 President'!J$2:J$1000,'2012 President'!$X$2:$X$1000,$BF43,'2012 President'!$Y$2:$Y$1000,CC$1)</f>
        <v>36.720046305228628</v>
      </c>
      <c r="CD43">
        <f>$BQ43*SUMIFS('2012 President'!K$2:K$1000,'2012 President'!$X$2:$X$1000,$BF43,'2012 President'!$Y$2:$Y$1000,CD$1)</f>
        <v>0.76500096469226309</v>
      </c>
      <c r="CE43">
        <f>$BQ43*SUMIFS('2012 President'!L$2:L$1000,'2012 President'!$X$2:$X$1000,$BF43,'2012 President'!$Y$2:$Y$1000,CE$1)</f>
        <v>2.6010032799536948</v>
      </c>
      <c r="CH43">
        <f>$BQ43*SUMIFS('2012 President'!G$2:G$1000,'2012 President'!$X$2:$X$1000,$BF43,'2012 President'!$Y$2:$Y$1000,CH$1)</f>
        <v>0.91800115763071577</v>
      </c>
      <c r="CI43">
        <f>$BQ43*SUMIFS('2012 President'!H$2:H$1000,'2012 President'!$X$2:$X$1000,$BF43,'2012 President'!$Y$2:$Y$1000,CI$1)</f>
        <v>0</v>
      </c>
      <c r="CJ43">
        <f>$BQ43*SUMIFS('2012 President'!I$2:I$1000,'2012 President'!$X$2:$X$1000,$BF43,'2012 President'!$Y$2:$Y$1000,CJ$1)</f>
        <v>0.76500096469226309</v>
      </c>
      <c r="CK43">
        <f>$BQ43*SUMIFS('2012 President'!J$2:J$1000,'2012 President'!$X$2:$X$1000,$BF43,'2012 President'!$Y$2:$Y$1000,CK$1)</f>
        <v>0.15300019293845263</v>
      </c>
      <c r="CL43">
        <f>$BQ43*SUMIFS('2012 President'!K$2:K$1000,'2012 President'!$X$2:$X$1000,$BF43,'2012 President'!$Y$2:$Y$1000,CL$1)</f>
        <v>0</v>
      </c>
      <c r="CM43">
        <f>$BQ43*SUMIFS('2012 President'!L$2:L$1000,'2012 President'!$X$2:$X$1000,$BF43,'2012 President'!$Y$2:$Y$1000,CM$1)</f>
        <v>0</v>
      </c>
      <c r="CP43">
        <f t="shared" si="28"/>
        <v>1143.0644414431797</v>
      </c>
      <c r="CQ43">
        <f t="shared" si="28"/>
        <v>31.240015435076209</v>
      </c>
      <c r="CR43">
        <f t="shared" si="28"/>
        <v>378.83715994597725</v>
      </c>
      <c r="CS43">
        <f t="shared" si="28"/>
        <v>713.43025274937281</v>
      </c>
      <c r="CT43">
        <f t="shared" si="28"/>
        <v>9.0490063669689356</v>
      </c>
      <c r="CU43">
        <f t="shared" si="28"/>
        <v>10.508006945784295</v>
      </c>
      <c r="CV43">
        <f t="shared" si="28"/>
        <v>0</v>
      </c>
      <c r="CW43">
        <f t="shared" si="29"/>
        <v>0</v>
      </c>
    </row>
    <row r="44" spans="1:101" x14ac:dyDescent="0.3">
      <c r="A44" t="s">
        <v>1670</v>
      </c>
      <c r="B44" t="s">
        <v>1670</v>
      </c>
      <c r="C44">
        <f t="shared" si="12"/>
        <v>444</v>
      </c>
      <c r="D44">
        <f t="shared" si="13"/>
        <v>305.29158839490714</v>
      </c>
      <c r="E44">
        <f t="shared" si="14"/>
        <v>9.6864955124191194</v>
      </c>
      <c r="F44">
        <f t="shared" si="15"/>
        <v>156.76121895220203</v>
      </c>
      <c r="G44">
        <f t="shared" si="16"/>
        <v>136.25840116885828</v>
      </c>
      <c r="H44">
        <f t="shared" si="17"/>
        <v>0.61657274055520772</v>
      </c>
      <c r="I44">
        <f t="shared" si="18"/>
        <v>1.9689000208724692</v>
      </c>
      <c r="L44">
        <f t="shared" si="20"/>
        <v>0.44632216002165931</v>
      </c>
      <c r="M44">
        <f t="shared" si="21"/>
        <v>0.51348030837136915</v>
      </c>
      <c r="N44">
        <f t="shared" si="22"/>
        <v>2.0196191575302942E-3</v>
      </c>
      <c r="O44">
        <f t="shared" si="23"/>
        <v>3.1728668199954603E-2</v>
      </c>
      <c r="P44">
        <f t="shared" si="24"/>
        <v>6.4492442494865484E-3</v>
      </c>
      <c r="Q44">
        <f t="shared" si="25"/>
        <v>2.5134803083713693</v>
      </c>
      <c r="AP44" t="s">
        <v>1697</v>
      </c>
      <c r="AR44">
        <v>20</v>
      </c>
      <c r="BE44" t="s">
        <v>1656</v>
      </c>
      <c r="BF44">
        <v>34</v>
      </c>
      <c r="BG44">
        <f>SUMIFS('2012 President'!C$2:C$1000,'2012 President'!$X$2:$X$1000,$BF44,'2012 President'!$V$2:$V$1000,$BE44)</f>
        <v>1301</v>
      </c>
      <c r="BH44">
        <f>SUMIFS('2012 President'!G$2:G$1000,'2012 President'!$X$2:$X$1000,$BF44,'2012 President'!$V$2:$V$1000,$BE44)</f>
        <v>616</v>
      </c>
      <c r="BI44">
        <f>SUMIFS('2012 President'!H$2:H$1000,'2012 President'!$X$2:$X$1000,$BF44,'2012 President'!$V$2:$V$1000,$BE44)</f>
        <v>11</v>
      </c>
      <c r="BJ44">
        <f>SUMIFS('2012 President'!I$2:I$1000,'2012 President'!$X$2:$X$1000,$BF44,'2012 President'!$V$2:$V$1000,$BE44)</f>
        <v>380</v>
      </c>
      <c r="BK44">
        <f>SUMIFS('2012 President'!J$2:J$1000,'2012 President'!$X$2:$X$1000,$BF44,'2012 President'!$V$2:$V$1000,$BE44)</f>
        <v>216</v>
      </c>
      <c r="BL44">
        <f>SUMIFS('2012 President'!K$2:K$1000,'2012 President'!$X$2:$X$1000,$BF44,'2012 President'!$V$2:$V$1000,$BE44)</f>
        <v>7</v>
      </c>
      <c r="BM44">
        <f>SUMIFS('2012 President'!L$2:L$1000,'2012 President'!$X$2:$X$1000,$BF44,'2012 President'!$V$2:$V$1000,$BE44)</f>
        <v>2</v>
      </c>
      <c r="BP44">
        <f t="shared" si="27"/>
        <v>616</v>
      </c>
      <c r="BQ44">
        <f>BP44/SUMIF('By HD for Calcs'!$A$3:$A$100,$BF44,'By HD for Calcs'!$B$3:BJ$100)</f>
        <v>9.8591549295774641E-2</v>
      </c>
      <c r="BR44">
        <f>$BQ44*SUMIFS('2012 President'!G$2:G$1000,'2012 President'!$X$2:$X$1000,$BF44,'2012 President'!$Y$2:$Y$1000,BR$1)</f>
        <v>204.28169014084506</v>
      </c>
      <c r="BS44">
        <f>$BQ44*SUMIFS('2012 President'!H$2:H$1000,'2012 President'!$X$2:$X$1000,$BF44,'2012 President'!$Y$2:$Y$1000,BS$1)</f>
        <v>4.436619718309859</v>
      </c>
      <c r="BT44">
        <f>$BQ44*SUMIFS('2012 President'!I$2:I$1000,'2012 President'!$X$2:$X$1000,$BF44,'2012 President'!$Y$2:$Y$1000,BT$1)</f>
        <v>104.6056338028169</v>
      </c>
      <c r="BU44">
        <f>$BQ44*SUMIFS('2012 President'!J$2:J$1000,'2012 President'!$X$2:$X$1000,$BF44,'2012 President'!$Y$2:$Y$1000,BU$1)</f>
        <v>89.422535211267601</v>
      </c>
      <c r="BV44">
        <f>$BQ44*SUMIFS('2012 President'!K$2:K$1000,'2012 President'!$X$2:$X$1000,$BF44,'2012 President'!$Y$2:$Y$1000,BV$1)</f>
        <v>3.9436619718309855</v>
      </c>
      <c r="BW44">
        <f>$BQ44*SUMIFS('2012 President'!L$2:L$1000,'2012 President'!$X$2:$X$1000,$BF44,'2012 President'!$Y$2:$Y$1000,BW$1)</f>
        <v>1.8732394366197183</v>
      </c>
      <c r="BZ44">
        <f>$BQ44*SUMIFS('2012 President'!G$2:G$1000,'2012 President'!$X$2:$X$1000,$BF44,'2012 President'!$Y$2:$Y$1000,BZ$1)</f>
        <v>28.492957746478872</v>
      </c>
      <c r="CA44">
        <f>$BQ44*SUMIFS('2012 President'!H$2:H$1000,'2012 President'!$X$2:$X$1000,$BF44,'2012 President'!$Y$2:$Y$1000,CA$1)</f>
        <v>0.59154929577464788</v>
      </c>
      <c r="CB44">
        <f>$BQ44*SUMIFS('2012 President'!I$2:I$1000,'2012 President'!$X$2:$X$1000,$BF44,'2012 President'!$Y$2:$Y$1000,CB$1)</f>
        <v>16.070422535211268</v>
      </c>
      <c r="CC44">
        <f>$BQ44*SUMIFS('2012 President'!J$2:J$1000,'2012 President'!$X$2:$X$1000,$BF44,'2012 President'!$Y$2:$Y$1000,CC$1)</f>
        <v>11.04225352112676</v>
      </c>
      <c r="CD44">
        <f>$BQ44*SUMIFS('2012 President'!K$2:K$1000,'2012 President'!$X$2:$X$1000,$BF44,'2012 President'!$Y$2:$Y$1000,CD$1)</f>
        <v>0.39436619718309857</v>
      </c>
      <c r="CE44">
        <f>$BQ44*SUMIFS('2012 President'!L$2:L$1000,'2012 President'!$X$2:$X$1000,$BF44,'2012 President'!$Y$2:$Y$1000,CE$1)</f>
        <v>0.39436619718309857</v>
      </c>
      <c r="CH44">
        <f>$BQ44*SUMIFS('2012 President'!G$2:G$1000,'2012 President'!$X$2:$X$1000,$BF44,'2012 President'!$Y$2:$Y$1000,CH$1)</f>
        <v>2.76056338028169</v>
      </c>
      <c r="CI44">
        <f>$BQ44*SUMIFS('2012 President'!H$2:H$1000,'2012 President'!$X$2:$X$1000,$BF44,'2012 President'!$Y$2:$Y$1000,CI$1)</f>
        <v>0</v>
      </c>
      <c r="CJ44">
        <f>$BQ44*SUMIFS('2012 President'!I$2:I$1000,'2012 President'!$X$2:$X$1000,$BF44,'2012 President'!$Y$2:$Y$1000,CJ$1)</f>
        <v>2.169014084507042</v>
      </c>
      <c r="CK44">
        <f>$BQ44*SUMIFS('2012 President'!J$2:J$1000,'2012 President'!$X$2:$X$1000,$BF44,'2012 President'!$Y$2:$Y$1000,CK$1)</f>
        <v>0.49295774647887319</v>
      </c>
      <c r="CL44">
        <f>$BQ44*SUMIFS('2012 President'!K$2:K$1000,'2012 President'!$X$2:$X$1000,$BF44,'2012 President'!$Y$2:$Y$1000,CL$1)</f>
        <v>0</v>
      </c>
      <c r="CM44">
        <f>$BQ44*SUMIFS('2012 President'!L$2:L$1000,'2012 President'!$X$2:$X$1000,$BF44,'2012 President'!$Y$2:$Y$1000,CM$1)</f>
        <v>9.8591549295774641E-2</v>
      </c>
      <c r="CP44">
        <f t="shared" si="28"/>
        <v>851.53521126760563</v>
      </c>
      <c r="CQ44">
        <f t="shared" si="28"/>
        <v>16.028169014084508</v>
      </c>
      <c r="CR44">
        <f t="shared" si="28"/>
        <v>502.84507042253523</v>
      </c>
      <c r="CS44">
        <f t="shared" si="28"/>
        <v>316.95774647887322</v>
      </c>
      <c r="CT44">
        <f t="shared" si="28"/>
        <v>11.338028169014084</v>
      </c>
      <c r="CU44">
        <f t="shared" si="28"/>
        <v>4.3661971830985919</v>
      </c>
      <c r="CV44">
        <f t="shared" si="28"/>
        <v>0</v>
      </c>
      <c r="CW44">
        <f t="shared" si="29"/>
        <v>0</v>
      </c>
    </row>
    <row r="45" spans="1:101" x14ac:dyDescent="0.3">
      <c r="A45" t="s">
        <v>1677</v>
      </c>
      <c r="B45" t="s">
        <v>1703</v>
      </c>
      <c r="C45">
        <f t="shared" si="12"/>
        <v>4168</v>
      </c>
      <c r="D45">
        <f t="shared" si="13"/>
        <v>2388.997632092613</v>
      </c>
      <c r="E45">
        <f t="shared" si="14"/>
        <v>64.565698398435813</v>
      </c>
      <c r="F45">
        <f t="shared" si="15"/>
        <v>1457.6908811229196</v>
      </c>
      <c r="G45">
        <f t="shared" si="16"/>
        <v>818.65035078951018</v>
      </c>
      <c r="H45">
        <f t="shared" si="17"/>
        <v>32.130309182352143</v>
      </c>
      <c r="I45">
        <f t="shared" si="18"/>
        <v>15.960392599395453</v>
      </c>
      <c r="L45">
        <f t="shared" si="20"/>
        <v>0.3426752457985584</v>
      </c>
      <c r="M45">
        <f t="shared" si="21"/>
        <v>0.61016840767902869</v>
      </c>
      <c r="N45">
        <f t="shared" si="22"/>
        <v>1.3449284650068068E-2</v>
      </c>
      <c r="O45">
        <f t="shared" si="23"/>
        <v>2.7026271408180629E-2</v>
      </c>
      <c r="P45">
        <f t="shared" si="24"/>
        <v>6.6807904641643127E-3</v>
      </c>
      <c r="Q45">
        <f t="shared" si="25"/>
        <v>2.6101684076790286</v>
      </c>
      <c r="AR45">
        <v>20</v>
      </c>
      <c r="BE45" t="s">
        <v>1668</v>
      </c>
      <c r="BF45">
        <v>34</v>
      </c>
      <c r="BG45">
        <f>SUMIFS('2012 President'!C$2:C$1000,'2012 President'!$X$2:$X$1000,$BF45,'2012 President'!$V$2:$V$1000,$BE45)</f>
        <v>2240</v>
      </c>
      <c r="BH45">
        <f>SUMIFS('2012 President'!G$2:G$1000,'2012 President'!$X$2:$X$1000,$BF45,'2012 President'!$V$2:$V$1000,$BE45)</f>
        <v>948</v>
      </c>
      <c r="BI45">
        <f>SUMIFS('2012 President'!H$2:H$1000,'2012 President'!$X$2:$X$1000,$BF45,'2012 President'!$V$2:$V$1000,$BE45)</f>
        <v>36</v>
      </c>
      <c r="BJ45">
        <f>SUMIFS('2012 President'!I$2:I$1000,'2012 President'!$X$2:$X$1000,$BF45,'2012 President'!$V$2:$V$1000,$BE45)</f>
        <v>437</v>
      </c>
      <c r="BK45">
        <f>SUMIFS('2012 President'!J$2:J$1000,'2012 President'!$X$2:$X$1000,$BF45,'2012 President'!$V$2:$V$1000,$BE45)</f>
        <v>445</v>
      </c>
      <c r="BL45">
        <f>SUMIFS('2012 President'!K$2:K$1000,'2012 President'!$X$2:$X$1000,$BF45,'2012 President'!$V$2:$V$1000,$BE45)</f>
        <v>18</v>
      </c>
      <c r="BM45">
        <f>SUMIFS('2012 President'!L$2:L$1000,'2012 President'!$X$2:$X$1000,$BF45,'2012 President'!$V$2:$V$1000,$BE45)</f>
        <v>12</v>
      </c>
      <c r="BP45">
        <f t="shared" ref="BP45:BP72" si="30">SUM(BI45:BO45)</f>
        <v>948</v>
      </c>
      <c r="BQ45">
        <f>BP45/SUMIF('By HD for Calcs'!$A$3:$A$100,$BF45,'By HD for Calcs'!$B$3:BJ$100)</f>
        <v>0.15172855313700384</v>
      </c>
      <c r="BR45">
        <f>$BQ45*SUMIFS('2012 President'!G$2:G$1000,'2012 President'!$X$2:$X$1000,$BF45,'2012 President'!$Y$2:$Y$1000,BR$1)</f>
        <v>314.38156209987199</v>
      </c>
      <c r="BS45">
        <f>$BQ45*SUMIFS('2012 President'!H$2:H$1000,'2012 President'!$X$2:$X$1000,$BF45,'2012 President'!$Y$2:$Y$1000,BS$1)</f>
        <v>6.8277848911651731</v>
      </c>
      <c r="BT45">
        <f>$BQ45*SUMIFS('2012 President'!I$2:I$1000,'2012 President'!$X$2:$X$1000,$BF45,'2012 President'!$Y$2:$Y$1000,BT$1)</f>
        <v>160.98399487836107</v>
      </c>
      <c r="BU45">
        <f>$BQ45*SUMIFS('2012 President'!J$2:J$1000,'2012 President'!$X$2:$X$1000,$BF45,'2012 President'!$Y$2:$Y$1000,BU$1)</f>
        <v>137.61779769526248</v>
      </c>
      <c r="BV45">
        <f>$BQ45*SUMIFS('2012 President'!K$2:K$1000,'2012 President'!$X$2:$X$1000,$BF45,'2012 President'!$Y$2:$Y$1000,BV$1)</f>
        <v>6.0691421254801536</v>
      </c>
      <c r="BW45">
        <f>$BQ45*SUMIFS('2012 President'!L$2:L$1000,'2012 President'!$X$2:$X$1000,$BF45,'2012 President'!$Y$2:$Y$1000,BW$1)</f>
        <v>2.8828425096030728</v>
      </c>
      <c r="BZ45">
        <f>$BQ45*SUMIFS('2012 President'!G$2:G$1000,'2012 President'!$X$2:$X$1000,$BF45,'2012 President'!$Y$2:$Y$1000,BZ$1)</f>
        <v>43.849551856594111</v>
      </c>
      <c r="CA45">
        <f>$BQ45*SUMIFS('2012 President'!H$2:H$1000,'2012 President'!$X$2:$X$1000,$BF45,'2012 President'!$Y$2:$Y$1000,CA$1)</f>
        <v>0.91037131882202305</v>
      </c>
      <c r="CB45">
        <f>$BQ45*SUMIFS('2012 President'!I$2:I$1000,'2012 President'!$X$2:$X$1000,$BF45,'2012 President'!$Y$2:$Y$1000,CB$1)</f>
        <v>24.731754161331626</v>
      </c>
      <c r="CC45">
        <f>$BQ45*SUMIFS('2012 President'!J$2:J$1000,'2012 President'!$X$2:$X$1000,$BF45,'2012 President'!$Y$2:$Y$1000,CC$1)</f>
        <v>16.99359795134443</v>
      </c>
      <c r="CD45">
        <f>$BQ45*SUMIFS('2012 President'!K$2:K$1000,'2012 President'!$X$2:$X$1000,$BF45,'2012 President'!$Y$2:$Y$1000,CD$1)</f>
        <v>0.60691421254801536</v>
      </c>
      <c r="CE45">
        <f>$BQ45*SUMIFS('2012 President'!L$2:L$1000,'2012 President'!$X$2:$X$1000,$BF45,'2012 President'!$Y$2:$Y$1000,CE$1)</f>
        <v>0.60691421254801536</v>
      </c>
      <c r="CH45">
        <f>$BQ45*SUMIFS('2012 President'!G$2:G$1000,'2012 President'!$X$2:$X$1000,$BF45,'2012 President'!$Y$2:$Y$1000,CH$1)</f>
        <v>4.2483994878361075</v>
      </c>
      <c r="CI45">
        <f>$BQ45*SUMIFS('2012 President'!H$2:H$1000,'2012 President'!$X$2:$X$1000,$BF45,'2012 President'!$Y$2:$Y$1000,CI$1)</f>
        <v>0</v>
      </c>
      <c r="CJ45">
        <f>$BQ45*SUMIFS('2012 President'!I$2:I$1000,'2012 President'!$X$2:$X$1000,$BF45,'2012 President'!$Y$2:$Y$1000,CJ$1)</f>
        <v>3.3380281690140845</v>
      </c>
      <c r="CK45">
        <f>$BQ45*SUMIFS('2012 President'!J$2:J$1000,'2012 President'!$X$2:$X$1000,$BF45,'2012 President'!$Y$2:$Y$1000,CK$1)</f>
        <v>0.7586427656850192</v>
      </c>
      <c r="CL45">
        <f>$BQ45*SUMIFS('2012 President'!K$2:K$1000,'2012 President'!$X$2:$X$1000,$BF45,'2012 President'!$Y$2:$Y$1000,CL$1)</f>
        <v>0</v>
      </c>
      <c r="CM45">
        <f>$BQ45*SUMIFS('2012 President'!L$2:L$1000,'2012 President'!$X$2:$X$1000,$BF45,'2012 President'!$Y$2:$Y$1000,CM$1)</f>
        <v>0.15172855313700384</v>
      </c>
      <c r="CP45">
        <f t="shared" ref="CP45:CP72" si="31">BH45+BR45+BZ45+CH45</f>
        <v>1310.4795134443025</v>
      </c>
      <c r="CQ45">
        <f t="shared" ref="CQ45:CQ72" si="32">BI45+BS45+CA45+CI45</f>
        <v>43.738156209987196</v>
      </c>
      <c r="CR45">
        <f t="shared" ref="CR45:CR72" si="33">BJ45+BT45+CB45+CJ45</f>
        <v>626.05377720870683</v>
      </c>
      <c r="CS45">
        <f t="shared" ref="CS45:CS72" si="34">BK45+BU45+CC45+CK45</f>
        <v>600.37003841229193</v>
      </c>
      <c r="CT45">
        <f t="shared" ref="CT45:CT72" si="35">BL45+BV45+CD45+CL45</f>
        <v>24.676056338028172</v>
      </c>
      <c r="CU45">
        <f t="shared" ref="CU45:CU72" si="36">BM45+BW45+CE45+CM45</f>
        <v>15.641485275288092</v>
      </c>
      <c r="CV45">
        <f t="shared" ref="CV45:CV72" si="37">BN45+BX45+CF45+CN45</f>
        <v>0</v>
      </c>
      <c r="CW45">
        <f t="shared" ref="CW45:CW72" si="38">BO45+BY45+CG45+CO45</f>
        <v>0</v>
      </c>
    </row>
    <row r="46" spans="1:101" x14ac:dyDescent="0.3">
      <c r="A46" t="s">
        <v>1667</v>
      </c>
      <c r="B46" t="s">
        <v>1667</v>
      </c>
      <c r="C46">
        <f t="shared" si="12"/>
        <v>9765</v>
      </c>
      <c r="D46">
        <f t="shared" si="13"/>
        <v>4810.6115918135902</v>
      </c>
      <c r="E46">
        <f t="shared" si="14"/>
        <v>137.68846112018082</v>
      </c>
      <c r="F46">
        <f t="shared" si="15"/>
        <v>3350.5545209603538</v>
      </c>
      <c r="G46">
        <f t="shared" si="16"/>
        <v>1229.1307486086557</v>
      </c>
      <c r="H46">
        <f t="shared" si="17"/>
        <v>66.496306122949832</v>
      </c>
      <c r="I46">
        <f t="shared" si="18"/>
        <v>26.741555001449385</v>
      </c>
      <c r="L46">
        <f t="shared" si="20"/>
        <v>0.25550405081555877</v>
      </c>
      <c r="M46">
        <f t="shared" si="21"/>
        <v>0.69649242243171872</v>
      </c>
      <c r="N46">
        <f t="shared" si="22"/>
        <v>1.3822838292767026E-2</v>
      </c>
      <c r="O46">
        <f t="shared" si="23"/>
        <v>2.8621820426012103E-2</v>
      </c>
      <c r="P46">
        <f t="shared" si="24"/>
        <v>5.558868033943243E-3</v>
      </c>
      <c r="Q46">
        <f t="shared" si="25"/>
        <v>2.6964924224317186</v>
      </c>
      <c r="AP46" t="s">
        <v>1697</v>
      </c>
      <c r="AR46">
        <v>21</v>
      </c>
      <c r="BE46" t="s">
        <v>1680</v>
      </c>
      <c r="BF46">
        <v>34</v>
      </c>
      <c r="BG46">
        <f>SUMIFS('2012 President'!C$2:C$1000,'2012 President'!$X$2:$X$1000,$BF46,'2012 President'!$V$2:$V$1000,$BE46)</f>
        <v>3349</v>
      </c>
      <c r="BH46">
        <f>SUMIFS('2012 President'!G$2:G$1000,'2012 President'!$X$2:$X$1000,$BF46,'2012 President'!$V$2:$V$1000,$BE46)</f>
        <v>1490</v>
      </c>
      <c r="BI46">
        <f>SUMIFS('2012 President'!H$2:H$1000,'2012 President'!$X$2:$X$1000,$BF46,'2012 President'!$V$2:$V$1000,$BE46)</f>
        <v>37</v>
      </c>
      <c r="BJ46">
        <f>SUMIFS('2012 President'!I$2:I$1000,'2012 President'!$X$2:$X$1000,$BF46,'2012 President'!$V$2:$V$1000,$BE46)</f>
        <v>884</v>
      </c>
      <c r="BK46">
        <f>SUMIFS('2012 President'!J$2:J$1000,'2012 President'!$X$2:$X$1000,$BF46,'2012 President'!$V$2:$V$1000,$BE46)</f>
        <v>539</v>
      </c>
      <c r="BL46">
        <f>SUMIFS('2012 President'!K$2:K$1000,'2012 President'!$X$2:$X$1000,$BF46,'2012 President'!$V$2:$V$1000,$BE46)</f>
        <v>16</v>
      </c>
      <c r="BM46">
        <f>SUMIFS('2012 President'!L$2:L$1000,'2012 President'!$X$2:$X$1000,$BF46,'2012 President'!$V$2:$V$1000,$BE46)</f>
        <v>14</v>
      </c>
      <c r="BP46">
        <f t="shared" si="30"/>
        <v>1490</v>
      </c>
      <c r="BQ46">
        <f>BP46/SUMIF('By HD for Calcs'!$A$3:$A$100,$BF46,'By HD for Calcs'!$B$3:BJ$100)</f>
        <v>0.23847631241997438</v>
      </c>
      <c r="BR46">
        <f>$BQ46*SUMIFS('2012 President'!G$2:G$1000,'2012 President'!$X$2:$X$1000,$BF46,'2012 President'!$Y$2:$Y$1000,BR$1)</f>
        <v>494.12291933418692</v>
      </c>
      <c r="BS46">
        <f>$BQ46*SUMIFS('2012 President'!H$2:H$1000,'2012 President'!$X$2:$X$1000,$BF46,'2012 President'!$Y$2:$Y$1000,BS$1)</f>
        <v>10.731434058898847</v>
      </c>
      <c r="BT46">
        <f>$BQ46*SUMIFS('2012 President'!I$2:I$1000,'2012 President'!$X$2:$X$1000,$BF46,'2012 President'!$Y$2:$Y$1000,BT$1)</f>
        <v>253.02336747759281</v>
      </c>
      <c r="BU46">
        <f>$BQ46*SUMIFS('2012 President'!J$2:J$1000,'2012 President'!$X$2:$X$1000,$BF46,'2012 President'!$Y$2:$Y$1000,BU$1)</f>
        <v>216.29801536491678</v>
      </c>
      <c r="BV46">
        <f>$BQ46*SUMIFS('2012 President'!K$2:K$1000,'2012 President'!$X$2:$X$1000,$BF46,'2012 President'!$Y$2:$Y$1000,BV$1)</f>
        <v>9.5390524967989752</v>
      </c>
      <c r="BW46">
        <f>$BQ46*SUMIFS('2012 President'!L$2:L$1000,'2012 President'!$X$2:$X$1000,$BF46,'2012 President'!$Y$2:$Y$1000,BW$1)</f>
        <v>4.5310499359795129</v>
      </c>
      <c r="BZ46">
        <f>$BQ46*SUMIFS('2012 President'!G$2:G$1000,'2012 President'!$X$2:$X$1000,$BF46,'2012 President'!$Y$2:$Y$1000,BZ$1)</f>
        <v>68.919654289372602</v>
      </c>
      <c r="CA46">
        <f>$BQ46*SUMIFS('2012 President'!H$2:H$1000,'2012 President'!$X$2:$X$1000,$BF46,'2012 President'!$Y$2:$Y$1000,CA$1)</f>
        <v>1.4308578745198464</v>
      </c>
      <c r="CB46">
        <f>$BQ46*SUMIFS('2012 President'!I$2:I$1000,'2012 President'!$X$2:$X$1000,$BF46,'2012 President'!$Y$2:$Y$1000,CB$1)</f>
        <v>38.871638924455823</v>
      </c>
      <c r="CC46">
        <f>$BQ46*SUMIFS('2012 President'!J$2:J$1000,'2012 President'!$X$2:$X$1000,$BF46,'2012 President'!$Y$2:$Y$1000,CC$1)</f>
        <v>26.70934699103713</v>
      </c>
      <c r="CD46">
        <f>$BQ46*SUMIFS('2012 President'!K$2:K$1000,'2012 President'!$X$2:$X$1000,$BF46,'2012 President'!$Y$2:$Y$1000,CD$1)</f>
        <v>0.95390524967989754</v>
      </c>
      <c r="CE46">
        <f>$BQ46*SUMIFS('2012 President'!L$2:L$1000,'2012 President'!$X$2:$X$1000,$BF46,'2012 President'!$Y$2:$Y$1000,CE$1)</f>
        <v>0.95390524967989754</v>
      </c>
      <c r="CH46">
        <f>$BQ46*SUMIFS('2012 President'!G$2:G$1000,'2012 President'!$X$2:$X$1000,$BF46,'2012 President'!$Y$2:$Y$1000,CH$1)</f>
        <v>6.6773367477592824</v>
      </c>
      <c r="CI46">
        <f>$BQ46*SUMIFS('2012 President'!H$2:H$1000,'2012 President'!$X$2:$X$1000,$BF46,'2012 President'!$Y$2:$Y$1000,CI$1)</f>
        <v>0</v>
      </c>
      <c r="CJ46">
        <f>$BQ46*SUMIFS('2012 President'!I$2:I$1000,'2012 President'!$X$2:$X$1000,$BF46,'2012 President'!$Y$2:$Y$1000,CJ$1)</f>
        <v>5.2464788732394361</v>
      </c>
      <c r="CK46">
        <f>$BQ46*SUMIFS('2012 President'!J$2:J$1000,'2012 President'!$X$2:$X$1000,$BF46,'2012 President'!$Y$2:$Y$1000,CK$1)</f>
        <v>1.1923815620998719</v>
      </c>
      <c r="CL46">
        <f>$BQ46*SUMIFS('2012 President'!K$2:K$1000,'2012 President'!$X$2:$X$1000,$BF46,'2012 President'!$Y$2:$Y$1000,CL$1)</f>
        <v>0</v>
      </c>
      <c r="CM46">
        <f>$BQ46*SUMIFS('2012 President'!L$2:L$1000,'2012 President'!$X$2:$X$1000,$BF46,'2012 President'!$Y$2:$Y$1000,CM$1)</f>
        <v>0.23847631241997438</v>
      </c>
      <c r="CP46">
        <f t="shared" si="31"/>
        <v>2059.7199103713187</v>
      </c>
      <c r="CQ46">
        <f t="shared" si="32"/>
        <v>49.162291933418693</v>
      </c>
      <c r="CR46">
        <f t="shared" si="33"/>
        <v>1181.141485275288</v>
      </c>
      <c r="CS46">
        <f t="shared" si="34"/>
        <v>783.19974391805374</v>
      </c>
      <c r="CT46">
        <f t="shared" si="35"/>
        <v>26.492957746478872</v>
      </c>
      <c r="CU46">
        <f t="shared" si="36"/>
        <v>19.723431498079385</v>
      </c>
      <c r="CV46">
        <f t="shared" si="37"/>
        <v>0</v>
      </c>
      <c r="CW46">
        <f t="shared" si="38"/>
        <v>0</v>
      </c>
    </row>
    <row r="47" spans="1:101" x14ac:dyDescent="0.3">
      <c r="A47" t="s">
        <v>1663</v>
      </c>
      <c r="B47" t="s">
        <v>1694</v>
      </c>
      <c r="C47">
        <f t="shared" si="12"/>
        <v>5414</v>
      </c>
      <c r="D47">
        <f t="shared" si="13"/>
        <v>3089.2432102218463</v>
      </c>
      <c r="E47">
        <f t="shared" si="14"/>
        <v>87.165158852426629</v>
      </c>
      <c r="F47">
        <f t="shared" si="15"/>
        <v>801.89303091819465</v>
      </c>
      <c r="G47">
        <f t="shared" si="16"/>
        <v>2127.9998614277401</v>
      </c>
      <c r="H47">
        <f t="shared" si="17"/>
        <v>24.777903253904743</v>
      </c>
      <c r="I47">
        <f t="shared" si="18"/>
        <v>47.40725576958021</v>
      </c>
      <c r="L47">
        <f t="shared" si="20"/>
        <v>0.68884180254455363</v>
      </c>
      <c r="M47">
        <f t="shared" si="21"/>
        <v>0.25957588197162657</v>
      </c>
      <c r="N47">
        <f t="shared" si="22"/>
        <v>8.0207033139761685E-3</v>
      </c>
      <c r="O47">
        <f t="shared" si="23"/>
        <v>2.8215699742904696E-2</v>
      </c>
      <c r="P47">
        <f t="shared" si="24"/>
        <v>1.5345912426938951E-2</v>
      </c>
      <c r="Q47">
        <f t="shared" si="25"/>
        <v>0.68884180254455363</v>
      </c>
      <c r="AR47">
        <v>21</v>
      </c>
      <c r="BE47" t="s">
        <v>1661</v>
      </c>
      <c r="BF47">
        <v>34</v>
      </c>
      <c r="BG47">
        <f>SUMIFS('2012 President'!C$2:C$1000,'2012 President'!$X$2:$X$1000,$BF47,'2012 President'!$V$2:$V$1000,$BE47)</f>
        <v>7074</v>
      </c>
      <c r="BH47">
        <f>SUMIFS('2012 President'!G$2:G$1000,'2012 President'!$X$2:$X$1000,$BF47,'2012 President'!$V$2:$V$1000,$BE47)</f>
        <v>3194</v>
      </c>
      <c r="BI47">
        <f>SUMIFS('2012 President'!H$2:H$1000,'2012 President'!$X$2:$X$1000,$BF47,'2012 President'!$V$2:$V$1000,$BE47)</f>
        <v>104</v>
      </c>
      <c r="BJ47">
        <f>SUMIFS('2012 President'!I$2:I$1000,'2012 President'!$X$2:$X$1000,$BF47,'2012 President'!$V$2:$V$1000,$BE47)</f>
        <v>1715</v>
      </c>
      <c r="BK47">
        <f>SUMIFS('2012 President'!J$2:J$1000,'2012 President'!$X$2:$X$1000,$BF47,'2012 President'!$V$2:$V$1000,$BE47)</f>
        <v>1299</v>
      </c>
      <c r="BL47">
        <f>SUMIFS('2012 President'!K$2:K$1000,'2012 President'!$X$2:$X$1000,$BF47,'2012 President'!$V$2:$V$1000,$BE47)</f>
        <v>39</v>
      </c>
      <c r="BM47">
        <f>SUMIFS('2012 President'!L$2:L$1000,'2012 President'!$X$2:$X$1000,$BF47,'2012 President'!$V$2:$V$1000,$BE47)</f>
        <v>37</v>
      </c>
      <c r="BP47">
        <f t="shared" si="30"/>
        <v>3194</v>
      </c>
      <c r="BQ47">
        <f>BP47/SUMIF('By HD for Calcs'!$A$3:$A$100,$BF47,'By HD for Calcs'!$B$3:BJ$100)</f>
        <v>0.51120358514724706</v>
      </c>
      <c r="BR47">
        <f>$BQ47*SUMIFS('2012 President'!G$2:G$1000,'2012 President'!$X$2:$X$1000,$BF47,'2012 President'!$Y$2:$Y$1000,BR$1)</f>
        <v>1059.2138284250959</v>
      </c>
      <c r="BS47">
        <f>$BQ47*SUMIFS('2012 President'!H$2:H$1000,'2012 President'!$X$2:$X$1000,$BF47,'2012 President'!$Y$2:$Y$1000,BS$1)</f>
        <v>23.004161331626118</v>
      </c>
      <c r="BT47">
        <f>$BQ47*SUMIFS('2012 President'!I$2:I$1000,'2012 President'!$X$2:$X$1000,$BF47,'2012 President'!$Y$2:$Y$1000,BT$1)</f>
        <v>542.3870038412291</v>
      </c>
      <c r="BU47">
        <f>$BQ47*SUMIFS('2012 President'!J$2:J$1000,'2012 President'!$X$2:$X$1000,$BF47,'2012 President'!$Y$2:$Y$1000,BU$1)</f>
        <v>463.66165172855307</v>
      </c>
      <c r="BV47">
        <f>$BQ47*SUMIFS('2012 President'!K$2:K$1000,'2012 President'!$X$2:$X$1000,$BF47,'2012 President'!$Y$2:$Y$1000,BV$1)</f>
        <v>20.448143405889883</v>
      </c>
      <c r="BW47">
        <f>$BQ47*SUMIFS('2012 President'!L$2:L$1000,'2012 President'!$X$2:$X$1000,$BF47,'2012 President'!$Y$2:$Y$1000,BW$1)</f>
        <v>9.7128681177976937</v>
      </c>
      <c r="BZ47">
        <f>$BQ47*SUMIFS('2012 President'!G$2:G$1000,'2012 President'!$X$2:$X$1000,$BF47,'2012 President'!$Y$2:$Y$1000,BZ$1)</f>
        <v>147.73783610755441</v>
      </c>
      <c r="CA47">
        <f>$BQ47*SUMIFS('2012 President'!H$2:H$1000,'2012 President'!$X$2:$X$1000,$BF47,'2012 President'!$Y$2:$Y$1000,CA$1)</f>
        <v>3.0672215108834822</v>
      </c>
      <c r="CB47">
        <f>$BQ47*SUMIFS('2012 President'!I$2:I$1000,'2012 President'!$X$2:$X$1000,$BF47,'2012 President'!$Y$2:$Y$1000,CB$1)</f>
        <v>83.326184379001276</v>
      </c>
      <c r="CC47">
        <f>$BQ47*SUMIFS('2012 President'!J$2:J$1000,'2012 President'!$X$2:$X$1000,$BF47,'2012 President'!$Y$2:$Y$1000,CC$1)</f>
        <v>57.254801536491669</v>
      </c>
      <c r="CD47">
        <f>$BQ47*SUMIFS('2012 President'!K$2:K$1000,'2012 President'!$X$2:$X$1000,$BF47,'2012 President'!$Y$2:$Y$1000,CD$1)</f>
        <v>2.0448143405889883</v>
      </c>
      <c r="CE47">
        <f>$BQ47*SUMIFS('2012 President'!L$2:L$1000,'2012 President'!$X$2:$X$1000,$BF47,'2012 President'!$Y$2:$Y$1000,CE$1)</f>
        <v>2.0448143405889883</v>
      </c>
      <c r="CH47">
        <f>$BQ47*SUMIFS('2012 President'!G$2:G$1000,'2012 President'!$X$2:$X$1000,$BF47,'2012 President'!$Y$2:$Y$1000,CH$1)</f>
        <v>14.313700384122917</v>
      </c>
      <c r="CI47">
        <f>$BQ47*SUMIFS('2012 President'!H$2:H$1000,'2012 President'!$X$2:$X$1000,$BF47,'2012 President'!$Y$2:$Y$1000,CI$1)</f>
        <v>0</v>
      </c>
      <c r="CJ47">
        <f>$BQ47*SUMIFS('2012 President'!I$2:I$1000,'2012 President'!$X$2:$X$1000,$BF47,'2012 President'!$Y$2:$Y$1000,CJ$1)</f>
        <v>11.246478873239436</v>
      </c>
      <c r="CK47">
        <f>$BQ47*SUMIFS('2012 President'!J$2:J$1000,'2012 President'!$X$2:$X$1000,$BF47,'2012 President'!$Y$2:$Y$1000,CK$1)</f>
        <v>2.5560179257362354</v>
      </c>
      <c r="CL47">
        <f>$BQ47*SUMIFS('2012 President'!K$2:K$1000,'2012 President'!$X$2:$X$1000,$BF47,'2012 President'!$Y$2:$Y$1000,CL$1)</f>
        <v>0</v>
      </c>
      <c r="CM47">
        <f>$BQ47*SUMIFS('2012 President'!L$2:L$1000,'2012 President'!$X$2:$X$1000,$BF47,'2012 President'!$Y$2:$Y$1000,CM$1)</f>
        <v>0.51120358514724706</v>
      </c>
      <c r="CP47">
        <f t="shared" si="31"/>
        <v>4415.2653649167733</v>
      </c>
      <c r="CQ47">
        <f t="shared" si="32"/>
        <v>130.07138284250959</v>
      </c>
      <c r="CR47">
        <f t="shared" si="33"/>
        <v>2351.9596670934702</v>
      </c>
      <c r="CS47">
        <f t="shared" si="34"/>
        <v>1822.4724711907811</v>
      </c>
      <c r="CT47">
        <f t="shared" si="35"/>
        <v>61.492957746478865</v>
      </c>
      <c r="CU47">
        <f t="shared" si="36"/>
        <v>49.268886043533932</v>
      </c>
      <c r="CV47">
        <f t="shared" si="37"/>
        <v>0</v>
      </c>
      <c r="CW47">
        <f t="shared" si="38"/>
        <v>0</v>
      </c>
    </row>
    <row r="48" spans="1:101" x14ac:dyDescent="0.3">
      <c r="A48" t="s">
        <v>1658</v>
      </c>
      <c r="B48" t="s">
        <v>1702</v>
      </c>
      <c r="C48">
        <f t="shared" si="12"/>
        <v>3773</v>
      </c>
      <c r="D48">
        <f t="shared" si="13"/>
        <v>2228.1419587787714</v>
      </c>
      <c r="E48">
        <f t="shared" si="14"/>
        <v>39.993061377910799</v>
      </c>
      <c r="F48">
        <f t="shared" si="15"/>
        <v>1619.764769266684</v>
      </c>
      <c r="G48">
        <f t="shared" si="16"/>
        <v>478.71164895444616</v>
      </c>
      <c r="H48">
        <f t="shared" si="17"/>
        <v>82.206755510211778</v>
      </c>
      <c r="I48">
        <f t="shared" si="18"/>
        <v>7.4657236695182903</v>
      </c>
      <c r="L48">
        <f t="shared" si="20"/>
        <v>0.21484791266029774</v>
      </c>
      <c r="M48">
        <f t="shared" si="21"/>
        <v>0.72695761725813257</v>
      </c>
      <c r="N48">
        <f t="shared" si="22"/>
        <v>3.6894756721546011E-2</v>
      </c>
      <c r="O48">
        <f t="shared" si="23"/>
        <v>1.7949063442901415E-2</v>
      </c>
      <c r="P48">
        <f t="shared" si="24"/>
        <v>3.3506499171220669E-3</v>
      </c>
      <c r="Q48">
        <f t="shared" si="25"/>
        <v>2.7269576172581327</v>
      </c>
      <c r="AP48" t="s">
        <v>1697</v>
      </c>
      <c r="AR48">
        <v>22</v>
      </c>
      <c r="BE48" t="s">
        <v>1701</v>
      </c>
      <c r="BF48">
        <v>35</v>
      </c>
      <c r="BG48">
        <f>SUMIFS('2012 President'!C$2:C$1000,'2012 President'!$X$2:$X$1000,$BF48,'2012 President'!$V$2:$V$1000,$BE48)</f>
        <v>9669</v>
      </c>
      <c r="BH48">
        <f>SUMIFS('2012 President'!G$2:G$1000,'2012 President'!$X$2:$X$1000,$BF48,'2012 President'!$V$2:$V$1000,$BE48)</f>
        <v>3711</v>
      </c>
      <c r="BI48">
        <f>SUMIFS('2012 President'!H$2:H$1000,'2012 President'!$X$2:$X$1000,$BF48,'2012 President'!$V$2:$V$1000,$BE48)</f>
        <v>80</v>
      </c>
      <c r="BJ48">
        <f>SUMIFS('2012 President'!I$2:I$1000,'2012 President'!$X$2:$X$1000,$BF48,'2012 President'!$V$2:$V$1000,$BE48)</f>
        <v>1486</v>
      </c>
      <c r="BK48">
        <f>SUMIFS('2012 President'!J$2:J$1000,'2012 President'!$X$2:$X$1000,$BF48,'2012 President'!$V$2:$V$1000,$BE48)</f>
        <v>2072</v>
      </c>
      <c r="BL48">
        <f>SUMIFS('2012 President'!K$2:K$1000,'2012 President'!$X$2:$X$1000,$BF48,'2012 President'!$V$2:$V$1000,$BE48)</f>
        <v>44</v>
      </c>
      <c r="BM48">
        <f>SUMIFS('2012 President'!L$2:L$1000,'2012 President'!$X$2:$X$1000,$BF48,'2012 President'!$V$2:$V$1000,$BE48)</f>
        <v>29</v>
      </c>
      <c r="BP48">
        <f t="shared" si="30"/>
        <v>3711</v>
      </c>
      <c r="BQ48">
        <f>BP48/SUMIF('By HD for Calcs'!$A$3:$A$100,$BF48,'By HD for Calcs'!$B$3:BJ$100)</f>
        <v>0.77457733249843452</v>
      </c>
      <c r="BR48">
        <f>$BQ48*SUMIFS('2012 President'!G$2:G$1000,'2012 President'!$X$2:$X$1000,$BF48,'2012 President'!$Y$2:$Y$1000,BR$1)</f>
        <v>1379.522229179712</v>
      </c>
      <c r="BS48">
        <f>$BQ48*SUMIFS('2012 President'!H$2:H$1000,'2012 President'!$X$2:$X$1000,$BF48,'2012 President'!$Y$2:$Y$1000,BS$1)</f>
        <v>37.179711959924859</v>
      </c>
      <c r="BT48">
        <f>$BQ48*SUMIFS('2012 President'!I$2:I$1000,'2012 President'!$X$2:$X$1000,$BF48,'2012 President'!$Y$2:$Y$1000,BT$1)</f>
        <v>517.41765810895424</v>
      </c>
      <c r="BU48">
        <f>$BQ48*SUMIFS('2012 President'!J$2:J$1000,'2012 President'!$X$2:$X$1000,$BF48,'2012 President'!$Y$2:$Y$1000,BU$1)</f>
        <v>806.33500313087029</v>
      </c>
      <c r="BV48">
        <f>$BQ48*SUMIFS('2012 President'!K$2:K$1000,'2012 President'!$X$2:$X$1000,$BF48,'2012 President'!$Y$2:$Y$1000,BV$1)</f>
        <v>6.1966186599874762</v>
      </c>
      <c r="BW48">
        <f>$BQ48*SUMIFS('2012 President'!L$2:L$1000,'2012 President'!$X$2:$X$1000,$BF48,'2012 President'!$Y$2:$Y$1000,BW$1)</f>
        <v>12.393237319974952</v>
      </c>
      <c r="BZ48">
        <f>$BQ48*SUMIFS('2012 President'!G$2:G$1000,'2012 President'!$X$2:$X$1000,$BF48,'2012 President'!$Y$2:$Y$1000,BZ$1)</f>
        <v>276.52410770194115</v>
      </c>
      <c r="CA48">
        <f>$BQ48*SUMIFS('2012 President'!H$2:H$1000,'2012 President'!$X$2:$X$1000,$BF48,'2012 President'!$Y$2:$Y$1000,CA$1)</f>
        <v>10.06950532247965</v>
      </c>
      <c r="CB48">
        <f>$BQ48*SUMIFS('2012 President'!I$2:I$1000,'2012 President'!$X$2:$X$1000,$BF48,'2012 President'!$Y$2:$Y$1000,CB$1)</f>
        <v>109.9899812147777</v>
      </c>
      <c r="CC48">
        <f>$BQ48*SUMIFS('2012 President'!J$2:J$1000,'2012 President'!$X$2:$X$1000,$BF48,'2012 President'!$Y$2:$Y$1000,CC$1)</f>
        <v>147.944270507201</v>
      </c>
      <c r="CD48">
        <f>$BQ48*SUMIFS('2012 President'!K$2:K$1000,'2012 President'!$X$2:$X$1000,$BF48,'2012 President'!$Y$2:$Y$1000,CD$1)</f>
        <v>4.6474639949906074</v>
      </c>
      <c r="CE48">
        <f>$BQ48*SUMIFS('2012 President'!L$2:L$1000,'2012 President'!$X$2:$X$1000,$BF48,'2012 President'!$Y$2:$Y$1000,CE$1)</f>
        <v>3.8728866624921725</v>
      </c>
      <c r="CH48">
        <f>$BQ48*SUMIFS('2012 President'!G$2:G$1000,'2012 President'!$X$2:$X$1000,$BF48,'2012 President'!$Y$2:$Y$1000,CH$1)</f>
        <v>2.3237319974953037</v>
      </c>
      <c r="CI48">
        <f>$BQ48*SUMIFS('2012 President'!H$2:H$1000,'2012 President'!$X$2:$X$1000,$BF48,'2012 President'!$Y$2:$Y$1000,CI$1)</f>
        <v>0</v>
      </c>
      <c r="CJ48">
        <f>$BQ48*SUMIFS('2012 President'!I$2:I$1000,'2012 President'!$X$2:$X$1000,$BF48,'2012 President'!$Y$2:$Y$1000,CJ$1)</f>
        <v>1.549154664996869</v>
      </c>
      <c r="CK48">
        <f>$BQ48*SUMIFS('2012 President'!J$2:J$1000,'2012 President'!$X$2:$X$1000,$BF48,'2012 President'!$Y$2:$Y$1000,CK$1)</f>
        <v>0</v>
      </c>
      <c r="CL48">
        <f>$BQ48*SUMIFS('2012 President'!K$2:K$1000,'2012 President'!$X$2:$X$1000,$BF48,'2012 President'!$Y$2:$Y$1000,CL$1)</f>
        <v>0</v>
      </c>
      <c r="CM48">
        <f>$BQ48*SUMIFS('2012 President'!L$2:L$1000,'2012 President'!$X$2:$X$1000,$BF48,'2012 President'!$Y$2:$Y$1000,CM$1)</f>
        <v>0.77457733249843452</v>
      </c>
      <c r="CP48">
        <f t="shared" si="31"/>
        <v>5369.3700688791478</v>
      </c>
      <c r="CQ48">
        <f t="shared" si="32"/>
        <v>127.24921728240452</v>
      </c>
      <c r="CR48">
        <f t="shared" si="33"/>
        <v>2114.9567939887288</v>
      </c>
      <c r="CS48">
        <f t="shared" si="34"/>
        <v>3026.2792736380711</v>
      </c>
      <c r="CT48">
        <f t="shared" si="35"/>
        <v>54.844082654978088</v>
      </c>
      <c r="CU48">
        <f t="shared" si="36"/>
        <v>46.040701314965553</v>
      </c>
      <c r="CV48">
        <f t="shared" si="37"/>
        <v>0</v>
      </c>
      <c r="CW48">
        <f t="shared" si="38"/>
        <v>0</v>
      </c>
    </row>
    <row r="49" spans="1:101" x14ac:dyDescent="0.3">
      <c r="A49" t="s">
        <v>1659</v>
      </c>
      <c r="B49" t="s">
        <v>1698</v>
      </c>
      <c r="C49">
        <f t="shared" si="12"/>
        <v>42136</v>
      </c>
      <c r="D49">
        <f t="shared" si="13"/>
        <v>25995.417537598776</v>
      </c>
      <c r="E49">
        <f t="shared" si="14"/>
        <v>592.13459087433091</v>
      </c>
      <c r="F49">
        <f t="shared" si="15"/>
        <v>7724.6767779760385</v>
      </c>
      <c r="G49">
        <f t="shared" si="16"/>
        <v>17150.465460107062</v>
      </c>
      <c r="H49">
        <f t="shared" si="17"/>
        <v>271.09176650522556</v>
      </c>
      <c r="I49">
        <f t="shared" si="18"/>
        <v>257.04894213612033</v>
      </c>
      <c r="L49">
        <f t="shared" si="20"/>
        <v>0.65974956683428088</v>
      </c>
      <c r="M49">
        <f t="shared" si="21"/>
        <v>0.29715532619560203</v>
      </c>
      <c r="N49">
        <f t="shared" si="22"/>
        <v>1.0428444402292398E-2</v>
      </c>
      <c r="O49">
        <f t="shared" si="23"/>
        <v>2.2778422005258817E-2</v>
      </c>
      <c r="P49">
        <f t="shared" si="24"/>
        <v>9.8882405625658667E-3</v>
      </c>
      <c r="Q49">
        <f t="shared" si="25"/>
        <v>0.65974956683428088</v>
      </c>
      <c r="AR49">
        <v>22</v>
      </c>
      <c r="BE49" t="s">
        <v>1696</v>
      </c>
      <c r="BF49">
        <v>35</v>
      </c>
      <c r="BG49">
        <f>SUMIFS('2012 President'!C$2:C$1000,'2012 President'!$X$2:$X$1000,$BF49,'2012 President'!$V$2:$V$1000,$BE49)</f>
        <v>2313</v>
      </c>
      <c r="BH49">
        <f>SUMIFS('2012 President'!G$2:G$1000,'2012 President'!$X$2:$X$1000,$BF49,'2012 President'!$V$2:$V$1000,$BE49)</f>
        <v>869</v>
      </c>
      <c r="BI49">
        <f>SUMIFS('2012 President'!H$2:H$1000,'2012 President'!$X$2:$X$1000,$BF49,'2012 President'!$V$2:$V$1000,$BE49)</f>
        <v>17</v>
      </c>
      <c r="BJ49">
        <f>SUMIFS('2012 President'!I$2:I$1000,'2012 President'!$X$2:$X$1000,$BF49,'2012 President'!$V$2:$V$1000,$BE49)</f>
        <v>411</v>
      </c>
      <c r="BK49">
        <f>SUMIFS('2012 President'!J$2:J$1000,'2012 President'!$X$2:$X$1000,$BF49,'2012 President'!$V$2:$V$1000,$BE49)</f>
        <v>418</v>
      </c>
      <c r="BL49">
        <f>SUMIFS('2012 President'!K$2:K$1000,'2012 President'!$X$2:$X$1000,$BF49,'2012 President'!$V$2:$V$1000,$BE49)</f>
        <v>13</v>
      </c>
      <c r="BM49">
        <f>SUMIFS('2012 President'!L$2:L$1000,'2012 President'!$X$2:$X$1000,$BF49,'2012 President'!$V$2:$V$1000,$BE49)</f>
        <v>10</v>
      </c>
      <c r="BP49">
        <f t="shared" si="30"/>
        <v>869</v>
      </c>
      <c r="BQ49">
        <f>BP49/SUMIF('By HD for Calcs'!$A$3:$A$100,$BF49,'By HD for Calcs'!$B$3:BJ$100)</f>
        <v>0.18138175746190774</v>
      </c>
      <c r="BR49">
        <f>$BQ49*SUMIFS('2012 President'!G$2:G$1000,'2012 President'!$X$2:$X$1000,$BF49,'2012 President'!$Y$2:$Y$1000,BR$1)</f>
        <v>323.04091003965766</v>
      </c>
      <c r="BS49">
        <f>$BQ49*SUMIFS('2012 President'!H$2:H$1000,'2012 President'!$X$2:$X$1000,$BF49,'2012 President'!$Y$2:$Y$1000,BS$1)</f>
        <v>8.706324358171571</v>
      </c>
      <c r="BT49">
        <f>$BQ49*SUMIFS('2012 President'!I$2:I$1000,'2012 President'!$X$2:$X$1000,$BF49,'2012 President'!$Y$2:$Y$1000,BT$1)</f>
        <v>121.16301398455437</v>
      </c>
      <c r="BU49">
        <f>$BQ49*SUMIFS('2012 President'!J$2:J$1000,'2012 President'!$X$2:$X$1000,$BF49,'2012 President'!$Y$2:$Y$1000,BU$1)</f>
        <v>188.81840951784596</v>
      </c>
      <c r="BV49">
        <f>$BQ49*SUMIFS('2012 President'!K$2:K$1000,'2012 President'!$X$2:$X$1000,$BF49,'2012 President'!$Y$2:$Y$1000,BV$1)</f>
        <v>1.4510540596952619</v>
      </c>
      <c r="BW49">
        <f>$BQ49*SUMIFS('2012 President'!L$2:L$1000,'2012 President'!$X$2:$X$1000,$BF49,'2012 President'!$Y$2:$Y$1000,BW$1)</f>
        <v>2.9021081193905238</v>
      </c>
      <c r="BZ49">
        <f>$BQ49*SUMIFS('2012 President'!G$2:G$1000,'2012 President'!$X$2:$X$1000,$BF49,'2012 President'!$Y$2:$Y$1000,BZ$1)</f>
        <v>64.753287413901063</v>
      </c>
      <c r="CA49">
        <f>$BQ49*SUMIFS('2012 President'!H$2:H$1000,'2012 President'!$X$2:$X$1000,$BF49,'2012 President'!$Y$2:$Y$1000,CA$1)</f>
        <v>2.3579628470048006</v>
      </c>
      <c r="CB49">
        <f>$BQ49*SUMIFS('2012 President'!I$2:I$1000,'2012 President'!$X$2:$X$1000,$BF49,'2012 President'!$Y$2:$Y$1000,CB$1)</f>
        <v>25.7562095595909</v>
      </c>
      <c r="CC49">
        <f>$BQ49*SUMIFS('2012 President'!J$2:J$1000,'2012 President'!$X$2:$X$1000,$BF49,'2012 President'!$Y$2:$Y$1000,CC$1)</f>
        <v>34.643915675224378</v>
      </c>
      <c r="CD49">
        <f>$BQ49*SUMIFS('2012 President'!K$2:K$1000,'2012 President'!$X$2:$X$1000,$BF49,'2012 President'!$Y$2:$Y$1000,CD$1)</f>
        <v>1.0882905447714464</v>
      </c>
      <c r="CE49">
        <f>$BQ49*SUMIFS('2012 President'!L$2:L$1000,'2012 President'!$X$2:$X$1000,$BF49,'2012 President'!$Y$2:$Y$1000,CE$1)</f>
        <v>0.90690878730953872</v>
      </c>
      <c r="CH49">
        <f>$BQ49*SUMIFS('2012 President'!G$2:G$1000,'2012 President'!$X$2:$X$1000,$BF49,'2012 President'!$Y$2:$Y$1000,CH$1)</f>
        <v>0.54414527238572319</v>
      </c>
      <c r="CI49">
        <f>$BQ49*SUMIFS('2012 President'!H$2:H$1000,'2012 President'!$X$2:$X$1000,$BF49,'2012 President'!$Y$2:$Y$1000,CI$1)</f>
        <v>0</v>
      </c>
      <c r="CJ49">
        <f>$BQ49*SUMIFS('2012 President'!I$2:I$1000,'2012 President'!$X$2:$X$1000,$BF49,'2012 President'!$Y$2:$Y$1000,CJ$1)</f>
        <v>0.36276351492381548</v>
      </c>
      <c r="CK49">
        <f>$BQ49*SUMIFS('2012 President'!J$2:J$1000,'2012 President'!$X$2:$X$1000,$BF49,'2012 President'!$Y$2:$Y$1000,CK$1)</f>
        <v>0</v>
      </c>
      <c r="CL49">
        <f>$BQ49*SUMIFS('2012 President'!K$2:K$1000,'2012 President'!$X$2:$X$1000,$BF49,'2012 President'!$Y$2:$Y$1000,CL$1)</f>
        <v>0</v>
      </c>
      <c r="CM49">
        <f>$BQ49*SUMIFS('2012 President'!L$2:L$1000,'2012 President'!$X$2:$X$1000,$BF49,'2012 President'!$Y$2:$Y$1000,CM$1)</f>
        <v>0.18138175746190774</v>
      </c>
      <c r="CP49">
        <f t="shared" si="31"/>
        <v>1257.3383427259446</v>
      </c>
      <c r="CQ49">
        <f t="shared" si="32"/>
        <v>28.06428720517637</v>
      </c>
      <c r="CR49">
        <f t="shared" si="33"/>
        <v>558.28198705906914</v>
      </c>
      <c r="CS49">
        <f t="shared" si="34"/>
        <v>641.46232519307046</v>
      </c>
      <c r="CT49">
        <f t="shared" si="35"/>
        <v>15.539344604466708</v>
      </c>
      <c r="CU49">
        <f t="shared" si="36"/>
        <v>13.990398664161971</v>
      </c>
      <c r="CV49">
        <f t="shared" si="37"/>
        <v>0</v>
      </c>
      <c r="CW49">
        <f t="shared" si="38"/>
        <v>0</v>
      </c>
    </row>
    <row r="50" spans="1:101" x14ac:dyDescent="0.3">
      <c r="A50" t="s">
        <v>1657</v>
      </c>
      <c r="B50" t="s">
        <v>1693</v>
      </c>
      <c r="C50">
        <f t="shared" si="12"/>
        <v>71480</v>
      </c>
      <c r="D50">
        <f t="shared" si="13"/>
        <v>40539.238284352658</v>
      </c>
      <c r="E50">
        <f t="shared" si="14"/>
        <v>1152.9880857823669</v>
      </c>
      <c r="F50">
        <f t="shared" si="15"/>
        <v>14738.324066719619</v>
      </c>
      <c r="G50">
        <f t="shared" si="16"/>
        <v>23742.380460683082</v>
      </c>
      <c r="H50">
        <f t="shared" si="17"/>
        <v>428.65925337569502</v>
      </c>
      <c r="I50">
        <f t="shared" si="18"/>
        <v>476.88641779189834</v>
      </c>
      <c r="L50">
        <f t="shared" si="20"/>
        <v>0.58566419758920751</v>
      </c>
      <c r="M50">
        <f t="shared" si="21"/>
        <v>0.36355700527329149</v>
      </c>
      <c r="N50">
        <f t="shared" si="22"/>
        <v>1.0573934575903193E-2</v>
      </c>
      <c r="O50">
        <f t="shared" si="23"/>
        <v>2.8441286382714235E-2</v>
      </c>
      <c r="P50">
        <f t="shared" si="24"/>
        <v>1.1763576178883633E-2</v>
      </c>
      <c r="Q50">
        <f t="shared" si="25"/>
        <v>0.58566419758920751</v>
      </c>
      <c r="AP50" t="s">
        <v>1697</v>
      </c>
      <c r="AR50">
        <v>23</v>
      </c>
      <c r="BE50" t="s">
        <v>1670</v>
      </c>
      <c r="BF50">
        <v>35</v>
      </c>
      <c r="BG50">
        <f>SUMIFS('2012 President'!C$2:C$1000,'2012 President'!$X$2:$X$1000,$BF50,'2012 President'!$V$2:$V$1000,$BE50)</f>
        <v>444</v>
      </c>
      <c r="BH50">
        <f>SUMIFS('2012 President'!G$2:G$1000,'2012 President'!$X$2:$X$1000,$BF50,'2012 President'!$V$2:$V$1000,$BE50)</f>
        <v>211</v>
      </c>
      <c r="BI50">
        <f>SUMIFS('2012 President'!H$2:H$1000,'2012 President'!$X$2:$X$1000,$BF50,'2012 President'!$V$2:$V$1000,$BE50)</f>
        <v>7</v>
      </c>
      <c r="BJ50">
        <f>SUMIFS('2012 President'!I$2:I$1000,'2012 President'!$X$2:$X$1000,$BF50,'2012 President'!$V$2:$V$1000,$BE50)</f>
        <v>121</v>
      </c>
      <c r="BK50">
        <f>SUMIFS('2012 President'!J$2:J$1000,'2012 President'!$X$2:$X$1000,$BF50,'2012 President'!$V$2:$V$1000,$BE50)</f>
        <v>82</v>
      </c>
      <c r="BL50">
        <f>SUMIFS('2012 President'!K$2:K$1000,'2012 President'!$X$2:$X$1000,$BF50,'2012 President'!$V$2:$V$1000,$BE50)</f>
        <v>0</v>
      </c>
      <c r="BM50">
        <f>SUMIFS('2012 President'!L$2:L$1000,'2012 President'!$X$2:$X$1000,$BF50,'2012 President'!$V$2:$V$1000,$BE50)</f>
        <v>1</v>
      </c>
      <c r="BP50">
        <f t="shared" si="30"/>
        <v>211</v>
      </c>
      <c r="BQ50">
        <f>BP50/SUMIF('By HD for Calcs'!$A$3:$A$100,$BF50,'By HD for Calcs'!$B$3:BJ$100)</f>
        <v>4.4040910039657689E-2</v>
      </c>
      <c r="BR50">
        <f>$BQ50*SUMIFS('2012 President'!G$2:G$1000,'2012 President'!$X$2:$X$1000,$BF50,'2012 President'!$Y$2:$Y$1000,BR$1)</f>
        <v>78.43686078063034</v>
      </c>
      <c r="BS50">
        <f>$BQ50*SUMIFS('2012 President'!H$2:H$1000,'2012 President'!$X$2:$X$1000,$BF50,'2012 President'!$Y$2:$Y$1000,BS$1)</f>
        <v>2.1139636819035692</v>
      </c>
      <c r="BT50">
        <f>$BQ50*SUMIFS('2012 President'!I$2:I$1000,'2012 President'!$X$2:$X$1000,$BF50,'2012 President'!$Y$2:$Y$1000,BT$1)</f>
        <v>29.419327906491336</v>
      </c>
      <c r="BU50">
        <f>$BQ50*SUMIFS('2012 President'!J$2:J$1000,'2012 President'!$X$2:$X$1000,$BF50,'2012 President'!$Y$2:$Y$1000,BU$1)</f>
        <v>45.846587351283652</v>
      </c>
      <c r="BV50">
        <f>$BQ50*SUMIFS('2012 President'!K$2:K$1000,'2012 President'!$X$2:$X$1000,$BF50,'2012 President'!$Y$2:$Y$1000,BV$1)</f>
        <v>0.35232728031726152</v>
      </c>
      <c r="BW50">
        <f>$BQ50*SUMIFS('2012 President'!L$2:L$1000,'2012 President'!$X$2:$X$1000,$BF50,'2012 President'!$Y$2:$Y$1000,BW$1)</f>
        <v>0.70465456063452303</v>
      </c>
      <c r="BZ50">
        <f>$BQ50*SUMIFS('2012 President'!G$2:G$1000,'2012 President'!$X$2:$X$1000,$BF50,'2012 President'!$Y$2:$Y$1000,BZ$1)</f>
        <v>15.722604884157795</v>
      </c>
      <c r="CA50">
        <f>$BQ50*SUMIFS('2012 President'!H$2:H$1000,'2012 President'!$X$2:$X$1000,$BF50,'2012 President'!$Y$2:$Y$1000,CA$1)</f>
        <v>0.57253183051555001</v>
      </c>
      <c r="CB50">
        <f>$BQ50*SUMIFS('2012 President'!I$2:I$1000,'2012 President'!$X$2:$X$1000,$BF50,'2012 President'!$Y$2:$Y$1000,CB$1)</f>
        <v>6.2538092256313922</v>
      </c>
      <c r="CC50">
        <f>$BQ50*SUMIFS('2012 President'!J$2:J$1000,'2012 President'!$X$2:$X$1000,$BF50,'2012 President'!$Y$2:$Y$1000,CC$1)</f>
        <v>8.4118138175746182</v>
      </c>
      <c r="CD50">
        <f>$BQ50*SUMIFS('2012 President'!K$2:K$1000,'2012 President'!$X$2:$X$1000,$BF50,'2012 President'!$Y$2:$Y$1000,CD$1)</f>
        <v>0.26424546023794615</v>
      </c>
      <c r="CE50">
        <f>$BQ50*SUMIFS('2012 President'!L$2:L$1000,'2012 President'!$X$2:$X$1000,$BF50,'2012 President'!$Y$2:$Y$1000,CE$1)</f>
        <v>0.22020455019828844</v>
      </c>
      <c r="CH50">
        <f>$BQ50*SUMIFS('2012 President'!G$2:G$1000,'2012 President'!$X$2:$X$1000,$BF50,'2012 President'!$Y$2:$Y$1000,CH$1)</f>
        <v>0.13212273011897308</v>
      </c>
      <c r="CI50">
        <f>$BQ50*SUMIFS('2012 President'!H$2:H$1000,'2012 President'!$X$2:$X$1000,$BF50,'2012 President'!$Y$2:$Y$1000,CI$1)</f>
        <v>0</v>
      </c>
      <c r="CJ50">
        <f>$BQ50*SUMIFS('2012 President'!I$2:I$1000,'2012 President'!$X$2:$X$1000,$BF50,'2012 President'!$Y$2:$Y$1000,CJ$1)</f>
        <v>8.8081820079315379E-2</v>
      </c>
      <c r="CK50">
        <f>$BQ50*SUMIFS('2012 President'!J$2:J$1000,'2012 President'!$X$2:$X$1000,$BF50,'2012 President'!$Y$2:$Y$1000,CK$1)</f>
        <v>0</v>
      </c>
      <c r="CL50">
        <f>$BQ50*SUMIFS('2012 President'!K$2:K$1000,'2012 President'!$X$2:$X$1000,$BF50,'2012 President'!$Y$2:$Y$1000,CL$1)</f>
        <v>0</v>
      </c>
      <c r="CM50">
        <f>$BQ50*SUMIFS('2012 President'!L$2:L$1000,'2012 President'!$X$2:$X$1000,$BF50,'2012 President'!$Y$2:$Y$1000,CM$1)</f>
        <v>4.4040910039657689E-2</v>
      </c>
      <c r="CP50">
        <f t="shared" si="31"/>
        <v>305.29158839490714</v>
      </c>
      <c r="CQ50">
        <f t="shared" si="32"/>
        <v>9.6864955124191194</v>
      </c>
      <c r="CR50">
        <f t="shared" si="33"/>
        <v>156.76121895220203</v>
      </c>
      <c r="CS50">
        <f t="shared" si="34"/>
        <v>136.25840116885828</v>
      </c>
      <c r="CT50">
        <f t="shared" si="35"/>
        <v>0.61657274055520772</v>
      </c>
      <c r="CU50">
        <f t="shared" si="36"/>
        <v>1.9689000208724692</v>
      </c>
      <c r="CV50">
        <f t="shared" si="37"/>
        <v>0</v>
      </c>
      <c r="CW50">
        <f t="shared" si="38"/>
        <v>0</v>
      </c>
    </row>
    <row r="51" spans="1:101" x14ac:dyDescent="0.3">
      <c r="A51" t="s">
        <v>1652</v>
      </c>
      <c r="B51" t="s">
        <v>1652</v>
      </c>
      <c r="C51">
        <f t="shared" si="12"/>
        <v>1743</v>
      </c>
      <c r="D51">
        <f t="shared" si="13"/>
        <v>922.78554408260527</v>
      </c>
      <c r="E51">
        <f t="shared" si="14"/>
        <v>19.010722795869739</v>
      </c>
      <c r="F51">
        <f t="shared" si="15"/>
        <v>445.50833995234308</v>
      </c>
      <c r="G51">
        <f t="shared" si="16"/>
        <v>430.05758538522639</v>
      </c>
      <c r="H51">
        <f t="shared" si="17"/>
        <v>22.906671961874501</v>
      </c>
      <c r="I51">
        <f t="shared" si="18"/>
        <v>5.3022239872915016</v>
      </c>
      <c r="L51">
        <f t="shared" si="20"/>
        <v>0.46604282884900589</v>
      </c>
      <c r="M51">
        <f t="shared" si="21"/>
        <v>0.48278643159202156</v>
      </c>
      <c r="N51">
        <f t="shared" si="22"/>
        <v>2.4823397059874137E-2</v>
      </c>
      <c r="O51">
        <f t="shared" si="23"/>
        <v>2.0601452761995098E-2</v>
      </c>
      <c r="P51">
        <f t="shared" si="24"/>
        <v>5.7458897371032731E-3</v>
      </c>
      <c r="Q51">
        <f t="shared" si="25"/>
        <v>2.4827864315920216</v>
      </c>
      <c r="AR51">
        <v>23</v>
      </c>
      <c r="BB51" t="s">
        <v>1667</v>
      </c>
      <c r="BE51" t="s">
        <v>1667</v>
      </c>
      <c r="BF51">
        <v>36</v>
      </c>
      <c r="BG51">
        <f>SUMIFS('2012 President'!C$2:C$1000,'2012 President'!$X$2:$X$1000,$BF51,'2012 President'!$V$2:$V$1000,$BE51)</f>
        <v>5067</v>
      </c>
      <c r="BH51">
        <f>SUMIFS('2012 President'!G$2:G$1000,'2012 President'!$X$2:$X$1000,$BF51,'2012 President'!$V$2:$V$1000,$BE51)</f>
        <v>2066</v>
      </c>
      <c r="BI51">
        <f>SUMIFS('2012 President'!H$2:H$1000,'2012 President'!$X$2:$X$1000,$BF51,'2012 President'!$V$2:$V$1000,$BE51)</f>
        <v>59</v>
      </c>
      <c r="BJ51">
        <f>SUMIFS('2012 President'!I$2:I$1000,'2012 President'!$X$2:$X$1000,$BF51,'2012 President'!$V$2:$V$1000,$BE51)</f>
        <v>1622</v>
      </c>
      <c r="BK51">
        <f>SUMIFS('2012 President'!J$2:J$1000,'2012 President'!$X$2:$X$1000,$BF51,'2012 President'!$V$2:$V$1000,$BE51)</f>
        <v>340</v>
      </c>
      <c r="BL51">
        <f>SUMIFS('2012 President'!K$2:K$1000,'2012 President'!$X$2:$X$1000,$BF51,'2012 President'!$V$2:$V$1000,$BE51)</f>
        <v>36</v>
      </c>
      <c r="BM51">
        <f>SUMIFS('2012 President'!L$2:L$1000,'2012 President'!$X$2:$X$1000,$BF51,'2012 President'!$V$2:$V$1000,$BE51)</f>
        <v>9</v>
      </c>
      <c r="BP51">
        <f t="shared" si="30"/>
        <v>2066</v>
      </c>
      <c r="BQ51">
        <f>BP51/SUMIF('By HD for Calcs'!$A$3:$A$100,$BF51,'By HD for Calcs'!$B$3:BJ$100)</f>
        <v>0.52663777721131788</v>
      </c>
      <c r="BR51">
        <f>$BQ51*SUMIFS('2012 President'!G$2:G$1000,'2012 President'!$X$2:$X$1000,$BF51,'2012 President'!$Y$2:$Y$1000,BR$1)</f>
        <v>385.49885291868469</v>
      </c>
      <c r="BS51">
        <f>$BQ51*SUMIFS('2012 President'!H$2:H$1000,'2012 President'!$X$2:$X$1000,$BF51,'2012 President'!$Y$2:$Y$1000,BS$1)</f>
        <v>7.3729288809584501</v>
      </c>
      <c r="BT51">
        <f>$BQ51*SUMIFS('2012 President'!I$2:I$1000,'2012 President'!$X$2:$X$1000,$BF51,'2012 President'!$Y$2:$Y$1000,BT$1)</f>
        <v>209.60183533010451</v>
      </c>
      <c r="BU51">
        <f>$BQ51*SUMIFS('2012 President'!J$2:J$1000,'2012 President'!$X$2:$X$1000,$BF51,'2012 President'!$Y$2:$Y$1000,BU$1)</f>
        <v>160.62452204945194</v>
      </c>
      <c r="BV51">
        <f>$BQ51*SUMIFS('2012 President'!K$2:K$1000,'2012 President'!$X$2:$X$1000,$BF51,'2012 President'!$Y$2:$Y$1000,BV$1)</f>
        <v>5.266377772113179</v>
      </c>
      <c r="BW51">
        <f>$BQ51*SUMIFS('2012 President'!L$2:L$1000,'2012 President'!$X$2:$X$1000,$BF51,'2012 President'!$Y$2:$Y$1000,BW$1)</f>
        <v>2.6331888860565895</v>
      </c>
      <c r="BZ51">
        <f>$BQ51*SUMIFS('2012 President'!G$2:G$1000,'2012 President'!$X$2:$X$1000,$BF51,'2012 President'!$Y$2:$Y$1000,BZ$1)</f>
        <v>166.94417537598775</v>
      </c>
      <c r="CA51">
        <f>$BQ51*SUMIFS('2012 President'!H$2:H$1000,'2012 President'!$X$2:$X$1000,$BF51,'2012 President'!$Y$2:$Y$1000,CA$1)</f>
        <v>4.213102217690543</v>
      </c>
      <c r="CB51">
        <f>$BQ51*SUMIFS('2012 President'!I$2:I$1000,'2012 President'!$X$2:$X$1000,$BF51,'2012 President'!$Y$2:$Y$1000,CB$1)</f>
        <v>106.90746877389753</v>
      </c>
      <c r="CC51">
        <f>$BQ51*SUMIFS('2012 President'!J$2:J$1000,'2012 President'!$X$2:$X$1000,$BF51,'2012 President'!$Y$2:$Y$1000,CC$1)</f>
        <v>51.610502166709153</v>
      </c>
      <c r="CD51">
        <f>$BQ51*SUMIFS('2012 President'!K$2:K$1000,'2012 President'!$X$2:$X$1000,$BF51,'2012 President'!$Y$2:$Y$1000,CD$1)</f>
        <v>2.6331888860565895</v>
      </c>
      <c r="CE51">
        <f>$BQ51*SUMIFS('2012 President'!L$2:L$1000,'2012 President'!$X$2:$X$1000,$BF51,'2012 President'!$Y$2:$Y$1000,CE$1)</f>
        <v>1.5799133316339535</v>
      </c>
      <c r="CH51">
        <f>$BQ51*SUMIFS('2012 President'!G$2:G$1000,'2012 President'!$X$2:$X$1000,$BF51,'2012 President'!$Y$2:$Y$1000,CH$1)</f>
        <v>0</v>
      </c>
      <c r="CI51">
        <f>$BQ51*SUMIFS('2012 President'!H$2:H$1000,'2012 President'!$X$2:$X$1000,$BF51,'2012 President'!$Y$2:$Y$1000,CI$1)</f>
        <v>0</v>
      </c>
      <c r="CJ51">
        <f>$BQ51*SUMIFS('2012 President'!I$2:I$1000,'2012 President'!$X$2:$X$1000,$BF51,'2012 President'!$Y$2:$Y$1000,CJ$1)</f>
        <v>0</v>
      </c>
      <c r="CK51">
        <f>$BQ51*SUMIFS('2012 President'!J$2:J$1000,'2012 President'!$X$2:$X$1000,$BF51,'2012 President'!$Y$2:$Y$1000,CK$1)</f>
        <v>0</v>
      </c>
      <c r="CL51">
        <f>$BQ51*SUMIFS('2012 President'!K$2:K$1000,'2012 President'!$X$2:$X$1000,$BF51,'2012 President'!$Y$2:$Y$1000,CL$1)</f>
        <v>0</v>
      </c>
      <c r="CM51">
        <f>$BQ51*SUMIFS('2012 President'!L$2:L$1000,'2012 President'!$X$2:$X$1000,$BF51,'2012 President'!$Y$2:$Y$1000,CM$1)</f>
        <v>0</v>
      </c>
      <c r="CP51">
        <f t="shared" si="31"/>
        <v>2618.4430282946728</v>
      </c>
      <c r="CQ51">
        <f t="shared" si="32"/>
        <v>70.586031098649002</v>
      </c>
      <c r="CR51">
        <f t="shared" si="33"/>
        <v>1938.509304104002</v>
      </c>
      <c r="CS51">
        <f t="shared" si="34"/>
        <v>552.23502421616104</v>
      </c>
      <c r="CT51">
        <f t="shared" si="35"/>
        <v>43.899566658169768</v>
      </c>
      <c r="CU51">
        <f t="shared" si="36"/>
        <v>13.213102217690544</v>
      </c>
      <c r="CV51">
        <f t="shared" si="37"/>
        <v>0</v>
      </c>
      <c r="CW51">
        <f t="shared" si="38"/>
        <v>0</v>
      </c>
    </row>
    <row r="52" spans="1:101" x14ac:dyDescent="0.3">
      <c r="A52" t="s">
        <v>1665</v>
      </c>
      <c r="B52" t="s">
        <v>1695</v>
      </c>
      <c r="C52">
        <f t="shared" si="12"/>
        <v>61924</v>
      </c>
      <c r="D52">
        <f t="shared" si="13"/>
        <v>38343.15653007105</v>
      </c>
      <c r="E52">
        <f t="shared" si="14"/>
        <v>963.04062702820909</v>
      </c>
      <c r="F52">
        <f t="shared" si="15"/>
        <v>9322.5216145431932</v>
      </c>
      <c r="G52">
        <f t="shared" si="16"/>
        <v>27330.869064741928</v>
      </c>
      <c r="H52">
        <f t="shared" si="17"/>
        <v>295.18305333361673</v>
      </c>
      <c r="I52">
        <f t="shared" si="18"/>
        <v>431.54217042410266</v>
      </c>
      <c r="L52">
        <f t="shared" si="20"/>
        <v>0.71279653367367879</v>
      </c>
      <c r="M52">
        <f t="shared" si="21"/>
        <v>0.2431339111904337</v>
      </c>
      <c r="N52">
        <f t="shared" si="22"/>
        <v>7.6984546930067201E-3</v>
      </c>
      <c r="O52">
        <f t="shared" si="23"/>
        <v>2.5116362714502488E-2</v>
      </c>
      <c r="P52">
        <f t="shared" si="24"/>
        <v>1.1254737728378228E-2</v>
      </c>
      <c r="Q52">
        <f t="shared" si="25"/>
        <v>0.71279653367367879</v>
      </c>
      <c r="AP52" t="s">
        <v>1697</v>
      </c>
      <c r="AR52">
        <v>24</v>
      </c>
      <c r="BB52" t="s">
        <v>1655</v>
      </c>
      <c r="BE52" t="s">
        <v>1655</v>
      </c>
      <c r="BF52">
        <v>36</v>
      </c>
      <c r="BG52">
        <f>SUMIFS('2012 President'!C$2:C$1000,'2012 President'!$X$2:$X$1000,$BF52,'2012 President'!$V$2:$V$1000,$BE52)</f>
        <v>2433</v>
      </c>
      <c r="BH52">
        <f>SUMIFS('2012 President'!G$2:G$1000,'2012 President'!$X$2:$X$1000,$BF52,'2012 President'!$V$2:$V$1000,$BE52)</f>
        <v>1083</v>
      </c>
      <c r="BI52">
        <f>SUMIFS('2012 President'!H$2:H$1000,'2012 President'!$X$2:$X$1000,$BF52,'2012 President'!$V$2:$V$1000,$BE52)</f>
        <v>32</v>
      </c>
      <c r="BJ52">
        <f>SUMIFS('2012 President'!I$2:I$1000,'2012 President'!$X$2:$X$1000,$BF52,'2012 President'!$V$2:$V$1000,$BE52)</f>
        <v>681</v>
      </c>
      <c r="BK52">
        <f>SUMIFS('2012 President'!J$2:J$1000,'2012 President'!$X$2:$X$1000,$BF52,'2012 President'!$V$2:$V$1000,$BE52)</f>
        <v>351</v>
      </c>
      <c r="BL52">
        <f>SUMIFS('2012 President'!K$2:K$1000,'2012 President'!$X$2:$X$1000,$BF52,'2012 President'!$V$2:$V$1000,$BE52)</f>
        <v>15</v>
      </c>
      <c r="BM52">
        <f>SUMIFS('2012 President'!L$2:L$1000,'2012 President'!$X$2:$X$1000,$BF52,'2012 President'!$V$2:$V$1000,$BE52)</f>
        <v>4</v>
      </c>
      <c r="BP52">
        <f t="shared" si="30"/>
        <v>1083</v>
      </c>
      <c r="BQ52">
        <f>BP52/SUMIF('By HD for Calcs'!$A$3:$A$100,$BF52,'By HD for Calcs'!$B$3:BJ$100)</f>
        <v>0.27606423655365792</v>
      </c>
      <c r="BR52">
        <f>$BQ52*SUMIFS('2012 President'!G$2:G$1000,'2012 President'!$X$2:$X$1000,$BF52,'2012 President'!$Y$2:$Y$1000,BR$1)</f>
        <v>202.07902115727759</v>
      </c>
      <c r="BS52">
        <f>$BQ52*SUMIFS('2012 President'!H$2:H$1000,'2012 President'!$X$2:$X$1000,$BF52,'2012 President'!$Y$2:$Y$1000,BS$1)</f>
        <v>3.8648993117512109</v>
      </c>
      <c r="BT52">
        <f>$BQ52*SUMIFS('2012 President'!I$2:I$1000,'2012 President'!$X$2:$X$1000,$BF52,'2012 President'!$Y$2:$Y$1000,BT$1)</f>
        <v>109.87356614835585</v>
      </c>
      <c r="BU52">
        <f>$BQ52*SUMIFS('2012 President'!J$2:J$1000,'2012 President'!$X$2:$X$1000,$BF52,'2012 President'!$Y$2:$Y$1000,BU$1)</f>
        <v>84.199592148865662</v>
      </c>
      <c r="BV52">
        <f>$BQ52*SUMIFS('2012 President'!K$2:K$1000,'2012 President'!$X$2:$X$1000,$BF52,'2012 President'!$Y$2:$Y$1000,BV$1)</f>
        <v>2.760642365536579</v>
      </c>
      <c r="BW52">
        <f>$BQ52*SUMIFS('2012 President'!L$2:L$1000,'2012 President'!$X$2:$X$1000,$BF52,'2012 President'!$Y$2:$Y$1000,BW$1)</f>
        <v>1.3803211827682895</v>
      </c>
      <c r="BZ52">
        <f>$BQ52*SUMIFS('2012 President'!G$2:G$1000,'2012 President'!$X$2:$X$1000,$BF52,'2012 President'!$Y$2:$Y$1000,BZ$1)</f>
        <v>87.512362987509562</v>
      </c>
      <c r="CA52">
        <f>$BQ52*SUMIFS('2012 President'!H$2:H$1000,'2012 President'!$X$2:$X$1000,$BF52,'2012 President'!$Y$2:$Y$1000,CA$1)</f>
        <v>2.2085138924292633</v>
      </c>
      <c r="CB52">
        <f>$BQ52*SUMIFS('2012 President'!I$2:I$1000,'2012 President'!$X$2:$X$1000,$BF52,'2012 President'!$Y$2:$Y$1000,CB$1)</f>
        <v>56.041040020392558</v>
      </c>
      <c r="CC52">
        <f>$BQ52*SUMIFS('2012 President'!J$2:J$1000,'2012 President'!$X$2:$X$1000,$BF52,'2012 President'!$Y$2:$Y$1000,CC$1)</f>
        <v>27.054295182258475</v>
      </c>
      <c r="CD52">
        <f>$BQ52*SUMIFS('2012 President'!K$2:K$1000,'2012 President'!$X$2:$X$1000,$BF52,'2012 President'!$Y$2:$Y$1000,CD$1)</f>
        <v>1.3803211827682895</v>
      </c>
      <c r="CE52">
        <f>$BQ52*SUMIFS('2012 President'!L$2:L$1000,'2012 President'!$X$2:$X$1000,$BF52,'2012 President'!$Y$2:$Y$1000,CE$1)</f>
        <v>0.8281927096609738</v>
      </c>
      <c r="CH52">
        <f>$BQ52*SUMIFS('2012 President'!G$2:G$1000,'2012 President'!$X$2:$X$1000,$BF52,'2012 President'!$Y$2:$Y$1000,CH$1)</f>
        <v>0</v>
      </c>
      <c r="CI52">
        <f>$BQ52*SUMIFS('2012 President'!H$2:H$1000,'2012 President'!$X$2:$X$1000,$BF52,'2012 President'!$Y$2:$Y$1000,CI$1)</f>
        <v>0</v>
      </c>
      <c r="CJ52">
        <f>$BQ52*SUMIFS('2012 President'!I$2:I$1000,'2012 President'!$X$2:$X$1000,$BF52,'2012 President'!$Y$2:$Y$1000,CJ$1)</f>
        <v>0</v>
      </c>
      <c r="CK52">
        <f>$BQ52*SUMIFS('2012 President'!J$2:J$1000,'2012 President'!$X$2:$X$1000,$BF52,'2012 President'!$Y$2:$Y$1000,CK$1)</f>
        <v>0</v>
      </c>
      <c r="CL52">
        <f>$BQ52*SUMIFS('2012 President'!K$2:K$1000,'2012 President'!$X$2:$X$1000,$BF52,'2012 President'!$Y$2:$Y$1000,CL$1)</f>
        <v>0</v>
      </c>
      <c r="CM52">
        <f>$BQ52*SUMIFS('2012 President'!L$2:L$1000,'2012 President'!$X$2:$X$1000,$BF52,'2012 President'!$Y$2:$Y$1000,CM$1)</f>
        <v>0</v>
      </c>
      <c r="CP52">
        <f t="shared" si="31"/>
        <v>1372.5913841447871</v>
      </c>
      <c r="CQ52">
        <f t="shared" si="32"/>
        <v>38.073413204180476</v>
      </c>
      <c r="CR52">
        <f t="shared" si="33"/>
        <v>846.91460616874838</v>
      </c>
      <c r="CS52">
        <f t="shared" si="34"/>
        <v>462.25388733112419</v>
      </c>
      <c r="CT52">
        <f t="shared" si="35"/>
        <v>19.140963548304867</v>
      </c>
      <c r="CU52">
        <f t="shared" si="36"/>
        <v>6.2085138924292638</v>
      </c>
      <c r="CV52">
        <f t="shared" si="37"/>
        <v>0</v>
      </c>
      <c r="CW52">
        <f t="shared" si="38"/>
        <v>0</v>
      </c>
    </row>
    <row r="53" spans="1:101" x14ac:dyDescent="0.3">
      <c r="A53" t="s">
        <v>1666</v>
      </c>
      <c r="B53" t="s">
        <v>1697</v>
      </c>
      <c r="C53">
        <f t="shared" si="12"/>
        <v>208086</v>
      </c>
      <c r="D53">
        <f t="shared" si="13"/>
        <v>125169.13325569789</v>
      </c>
      <c r="E53">
        <f t="shared" si="14"/>
        <v>2747.8268175012477</v>
      </c>
      <c r="F53">
        <f t="shared" si="15"/>
        <v>54029.707536183661</v>
      </c>
      <c r="G53">
        <f t="shared" si="16"/>
        <v>66395.382465479954</v>
      </c>
      <c r="H53">
        <f t="shared" si="17"/>
        <v>922.20562302445524</v>
      </c>
      <c r="I53">
        <f t="shared" si="18"/>
        <v>1074.0108135085675</v>
      </c>
      <c r="L53">
        <f t="shared" si="20"/>
        <v>0.53044533215586143</v>
      </c>
      <c r="M53">
        <f t="shared" si="21"/>
        <v>0.43165360445382928</v>
      </c>
      <c r="N53">
        <f t="shared" si="22"/>
        <v>7.367676031921992E-3</v>
      </c>
      <c r="O53">
        <f t="shared" si="23"/>
        <v>2.1952910801802349E-2</v>
      </c>
      <c r="P53">
        <f t="shared" si="24"/>
        <v>8.5804765565849032E-3</v>
      </c>
      <c r="Q53">
        <f t="shared" si="25"/>
        <v>0.53044533215586143</v>
      </c>
      <c r="AR53">
        <v>24</v>
      </c>
      <c r="BB53" t="s">
        <v>1703</v>
      </c>
      <c r="BE53" t="s">
        <v>1703</v>
      </c>
      <c r="BF53">
        <v>36</v>
      </c>
      <c r="BG53">
        <f>SUMIFS('2012 President'!C$2:C$1000,'2012 President'!$X$2:$X$1000,$BF53,'2012 President'!$V$2:$V$1000,$BE53)</f>
        <v>254</v>
      </c>
      <c r="BH53">
        <f>SUMIFS('2012 President'!G$2:G$1000,'2012 President'!$X$2:$X$1000,$BF53,'2012 President'!$V$2:$V$1000,$BE53)</f>
        <v>107</v>
      </c>
      <c r="BI53">
        <f>SUMIFS('2012 President'!H$2:H$1000,'2012 President'!$X$2:$X$1000,$BF53,'2012 President'!$V$2:$V$1000,$BE53)</f>
        <v>1</v>
      </c>
      <c r="BJ53">
        <f>SUMIFS('2012 President'!I$2:I$1000,'2012 President'!$X$2:$X$1000,$BF53,'2012 President'!$V$2:$V$1000,$BE53)</f>
        <v>89</v>
      </c>
      <c r="BK53">
        <f>SUMIFS('2012 President'!J$2:J$1000,'2012 President'!$X$2:$X$1000,$BF53,'2012 President'!$V$2:$V$1000,$BE53)</f>
        <v>16</v>
      </c>
      <c r="BL53">
        <f>SUMIFS('2012 President'!K$2:K$1000,'2012 President'!$X$2:$X$1000,$BF53,'2012 President'!$V$2:$V$1000,$BE53)</f>
        <v>1</v>
      </c>
      <c r="BM53">
        <f>SUMIFS('2012 President'!L$2:L$1000,'2012 President'!$X$2:$X$1000,$BF53,'2012 President'!$V$2:$V$1000,$BE53)</f>
        <v>0</v>
      </c>
      <c r="BP53">
        <f t="shared" si="30"/>
        <v>107</v>
      </c>
      <c r="BQ53">
        <f>BP53/SUMIF('By HD for Calcs'!$A$3:$A$100,$BF53,'By HD for Calcs'!$B$3:BJ$100)</f>
        <v>2.7275044608717817E-2</v>
      </c>
      <c r="BR53">
        <f>$BQ53*SUMIFS('2012 President'!G$2:G$1000,'2012 President'!$X$2:$X$1000,$BF53,'2012 President'!$Y$2:$Y$1000,BR$1)</f>
        <v>19.965332653581441</v>
      </c>
      <c r="BS53">
        <f>$BQ53*SUMIFS('2012 President'!H$2:H$1000,'2012 President'!$X$2:$X$1000,$BF53,'2012 President'!$Y$2:$Y$1000,BS$1)</f>
        <v>0.38185062452204943</v>
      </c>
      <c r="BT53">
        <f>$BQ53*SUMIFS('2012 President'!I$2:I$1000,'2012 President'!$X$2:$X$1000,$BF53,'2012 President'!$Y$2:$Y$1000,BT$1)</f>
        <v>10.855467754269691</v>
      </c>
      <c r="BU53">
        <f>$BQ53*SUMIFS('2012 President'!J$2:J$1000,'2012 President'!$X$2:$X$1000,$BF53,'2012 President'!$Y$2:$Y$1000,BU$1)</f>
        <v>8.318888605658934</v>
      </c>
      <c r="BV53">
        <f>$BQ53*SUMIFS('2012 President'!K$2:K$1000,'2012 President'!$X$2:$X$1000,$BF53,'2012 President'!$Y$2:$Y$1000,BV$1)</f>
        <v>0.27275044608717819</v>
      </c>
      <c r="BW53">
        <f>$BQ53*SUMIFS('2012 President'!L$2:L$1000,'2012 President'!$X$2:$X$1000,$BF53,'2012 President'!$Y$2:$Y$1000,BW$1)</f>
        <v>0.13637522304358909</v>
      </c>
      <c r="BZ53">
        <f>$BQ53*SUMIFS('2012 President'!G$2:G$1000,'2012 President'!$X$2:$X$1000,$BF53,'2012 President'!$Y$2:$Y$1000,BZ$1)</f>
        <v>8.6461891409635481</v>
      </c>
      <c r="CA53">
        <f>$BQ53*SUMIFS('2012 President'!H$2:H$1000,'2012 President'!$X$2:$X$1000,$BF53,'2012 President'!$Y$2:$Y$1000,CA$1)</f>
        <v>0.21820035686974254</v>
      </c>
      <c r="CB53">
        <f>$BQ53*SUMIFS('2012 President'!I$2:I$1000,'2012 President'!$X$2:$X$1000,$BF53,'2012 President'!$Y$2:$Y$1000,CB$1)</f>
        <v>5.5368340555697166</v>
      </c>
      <c r="CC53">
        <f>$BQ53*SUMIFS('2012 President'!J$2:J$1000,'2012 President'!$X$2:$X$1000,$BF53,'2012 President'!$Y$2:$Y$1000,CC$1)</f>
        <v>2.6729543716543462</v>
      </c>
      <c r="CD53">
        <f>$BQ53*SUMIFS('2012 President'!K$2:K$1000,'2012 President'!$X$2:$X$1000,$BF53,'2012 President'!$Y$2:$Y$1000,CD$1)</f>
        <v>0.13637522304358909</v>
      </c>
      <c r="CE53">
        <f>$BQ53*SUMIFS('2012 President'!L$2:L$1000,'2012 President'!$X$2:$X$1000,$BF53,'2012 President'!$Y$2:$Y$1000,CE$1)</f>
        <v>8.1825133826153446E-2</v>
      </c>
      <c r="CH53">
        <f>$BQ53*SUMIFS('2012 President'!G$2:G$1000,'2012 President'!$X$2:$X$1000,$BF53,'2012 President'!$Y$2:$Y$1000,CH$1)</f>
        <v>0</v>
      </c>
      <c r="CI53">
        <f>$BQ53*SUMIFS('2012 President'!H$2:H$1000,'2012 President'!$X$2:$X$1000,$BF53,'2012 President'!$Y$2:$Y$1000,CI$1)</f>
        <v>0</v>
      </c>
      <c r="CJ53">
        <f>$BQ53*SUMIFS('2012 President'!I$2:I$1000,'2012 President'!$X$2:$X$1000,$BF53,'2012 President'!$Y$2:$Y$1000,CJ$1)</f>
        <v>0</v>
      </c>
      <c r="CK53">
        <f>$BQ53*SUMIFS('2012 President'!J$2:J$1000,'2012 President'!$X$2:$X$1000,$BF53,'2012 President'!$Y$2:$Y$1000,CK$1)</f>
        <v>0</v>
      </c>
      <c r="CL53">
        <f>$BQ53*SUMIFS('2012 President'!K$2:K$1000,'2012 President'!$X$2:$X$1000,$BF53,'2012 President'!$Y$2:$Y$1000,CL$1)</f>
        <v>0</v>
      </c>
      <c r="CM53">
        <f>$BQ53*SUMIFS('2012 President'!L$2:L$1000,'2012 President'!$X$2:$X$1000,$BF53,'2012 President'!$Y$2:$Y$1000,CM$1)</f>
        <v>0</v>
      </c>
      <c r="CP53">
        <f t="shared" si="31"/>
        <v>135.61152179454498</v>
      </c>
      <c r="CQ53">
        <f t="shared" si="32"/>
        <v>1.600050981391792</v>
      </c>
      <c r="CR53">
        <f t="shared" si="33"/>
        <v>105.39230180983941</v>
      </c>
      <c r="CS53">
        <f t="shared" si="34"/>
        <v>26.991842977313279</v>
      </c>
      <c r="CT53">
        <f t="shared" si="35"/>
        <v>1.4091256691307672</v>
      </c>
      <c r="CU53">
        <f t="shared" si="36"/>
        <v>0.21820035686974254</v>
      </c>
      <c r="CV53">
        <f t="shared" si="37"/>
        <v>0</v>
      </c>
      <c r="CW53">
        <f t="shared" si="38"/>
        <v>0</v>
      </c>
    </row>
    <row r="54" spans="1:101" x14ac:dyDescent="0.3">
      <c r="A54" t="s">
        <v>1679</v>
      </c>
      <c r="B54" t="s">
        <v>1701</v>
      </c>
      <c r="C54">
        <f t="shared" si="12"/>
        <v>9669</v>
      </c>
      <c r="D54">
        <f t="shared" si="13"/>
        <v>5369.3700688791478</v>
      </c>
      <c r="E54">
        <f t="shared" si="14"/>
        <v>127.24921728240452</v>
      </c>
      <c r="F54">
        <f t="shared" si="15"/>
        <v>2114.9567939887288</v>
      </c>
      <c r="G54">
        <f t="shared" si="16"/>
        <v>3026.2792736380711</v>
      </c>
      <c r="H54">
        <f t="shared" si="17"/>
        <v>54.844082654978088</v>
      </c>
      <c r="I54">
        <f t="shared" si="18"/>
        <v>46.040701314965553</v>
      </c>
      <c r="L54">
        <f t="shared" si="20"/>
        <v>0.56361905303908488</v>
      </c>
      <c r="M54">
        <f t="shared" si="21"/>
        <v>0.39389290863876414</v>
      </c>
      <c r="N54">
        <f t="shared" si="22"/>
        <v>1.0214248962434946E-2</v>
      </c>
      <c r="O54">
        <f t="shared" si="23"/>
        <v>2.3699096104390454E-2</v>
      </c>
      <c r="P54">
        <f t="shared" si="24"/>
        <v>8.5746932553256699E-3</v>
      </c>
      <c r="Q54">
        <f t="shared" si="25"/>
        <v>0.56361905303908488</v>
      </c>
      <c r="AP54" t="s">
        <v>1697</v>
      </c>
      <c r="AR54">
        <v>25</v>
      </c>
      <c r="BB54" t="s">
        <v>1673</v>
      </c>
      <c r="BE54" t="s">
        <v>1673</v>
      </c>
      <c r="BF54">
        <v>36</v>
      </c>
      <c r="BG54">
        <f>SUMIFS('2012 President'!C$2:C$1000,'2012 President'!$X$2:$X$1000,$BF54,'2012 President'!$V$2:$V$1000,$BE54)</f>
        <v>870</v>
      </c>
      <c r="BH54">
        <f>SUMIFS('2012 President'!G$2:G$1000,'2012 President'!$X$2:$X$1000,$BF54,'2012 President'!$V$2:$V$1000,$BE54)</f>
        <v>336</v>
      </c>
      <c r="BI54">
        <f>SUMIFS('2012 President'!H$2:H$1000,'2012 President'!$X$2:$X$1000,$BF54,'2012 President'!$V$2:$V$1000,$BE54)</f>
        <v>13</v>
      </c>
      <c r="BJ54">
        <f>SUMIFS('2012 President'!I$2:I$1000,'2012 President'!$X$2:$X$1000,$BF54,'2012 President'!$V$2:$V$1000,$BE54)</f>
        <v>125</v>
      </c>
      <c r="BK54">
        <f>SUMIFS('2012 President'!J$2:J$1000,'2012 President'!$X$2:$X$1000,$BF54,'2012 President'!$V$2:$V$1000,$BE54)</f>
        <v>189</v>
      </c>
      <c r="BL54">
        <f>SUMIFS('2012 President'!K$2:K$1000,'2012 President'!$X$2:$X$1000,$BF54,'2012 President'!$V$2:$V$1000,$BE54)</f>
        <v>6</v>
      </c>
      <c r="BM54">
        <f>SUMIFS('2012 President'!L$2:L$1000,'2012 President'!$X$2:$X$1000,$BF54,'2012 President'!$V$2:$V$1000,$BE54)</f>
        <v>3</v>
      </c>
      <c r="BP54">
        <f t="shared" si="30"/>
        <v>336</v>
      </c>
      <c r="BQ54">
        <f>BP54/SUMIF('By HD for Calcs'!$A$3:$A$100,$BF54,'By HD for Calcs'!$B$3:BJ$100)</f>
        <v>8.5648738210553146E-2</v>
      </c>
      <c r="BR54">
        <f>$BQ54*SUMIFS('2012 President'!G$2:G$1000,'2012 President'!$X$2:$X$1000,$BF54,'2012 President'!$Y$2:$Y$1000,BR$1)</f>
        <v>62.694876370124902</v>
      </c>
      <c r="BS54">
        <f>$BQ54*SUMIFS('2012 President'!H$2:H$1000,'2012 President'!$X$2:$X$1000,$BF54,'2012 President'!$Y$2:$Y$1000,BS$1)</f>
        <v>1.199082334947744</v>
      </c>
      <c r="BT54">
        <f>$BQ54*SUMIFS('2012 President'!I$2:I$1000,'2012 President'!$X$2:$X$1000,$BF54,'2012 President'!$Y$2:$Y$1000,BT$1)</f>
        <v>34.08819780780015</v>
      </c>
      <c r="BU54">
        <f>$BQ54*SUMIFS('2012 President'!J$2:J$1000,'2012 President'!$X$2:$X$1000,$BF54,'2012 President'!$Y$2:$Y$1000,BU$1)</f>
        <v>26.122865154218708</v>
      </c>
      <c r="BV54">
        <f>$BQ54*SUMIFS('2012 President'!K$2:K$1000,'2012 President'!$X$2:$X$1000,$BF54,'2012 President'!$Y$2:$Y$1000,BV$1)</f>
        <v>0.85648738210553144</v>
      </c>
      <c r="BW54">
        <f>$BQ54*SUMIFS('2012 President'!L$2:L$1000,'2012 President'!$X$2:$X$1000,$BF54,'2012 President'!$Y$2:$Y$1000,BW$1)</f>
        <v>0.42824369105276572</v>
      </c>
      <c r="BZ54">
        <f>$BQ54*SUMIFS('2012 President'!G$2:G$1000,'2012 President'!$X$2:$X$1000,$BF54,'2012 President'!$Y$2:$Y$1000,BZ$1)</f>
        <v>27.150650012745349</v>
      </c>
      <c r="CA54">
        <f>$BQ54*SUMIFS('2012 President'!H$2:H$1000,'2012 President'!$X$2:$X$1000,$BF54,'2012 President'!$Y$2:$Y$1000,CA$1)</f>
        <v>0.68518990568442517</v>
      </c>
      <c r="CB54">
        <f>$BQ54*SUMIFS('2012 President'!I$2:I$1000,'2012 President'!$X$2:$X$1000,$BF54,'2012 President'!$Y$2:$Y$1000,CB$1)</f>
        <v>17.386693856742287</v>
      </c>
      <c r="CC54">
        <f>$BQ54*SUMIFS('2012 President'!J$2:J$1000,'2012 President'!$X$2:$X$1000,$BF54,'2012 President'!$Y$2:$Y$1000,CC$1)</f>
        <v>8.3935763446342087</v>
      </c>
      <c r="CD54">
        <f>$BQ54*SUMIFS('2012 President'!K$2:K$1000,'2012 President'!$X$2:$X$1000,$BF54,'2012 President'!$Y$2:$Y$1000,CD$1)</f>
        <v>0.42824369105276572</v>
      </c>
      <c r="CE54">
        <f>$BQ54*SUMIFS('2012 President'!L$2:L$1000,'2012 President'!$X$2:$X$1000,$BF54,'2012 President'!$Y$2:$Y$1000,CE$1)</f>
        <v>0.25694621463165945</v>
      </c>
      <c r="CH54">
        <f>$BQ54*SUMIFS('2012 President'!G$2:G$1000,'2012 President'!$X$2:$X$1000,$BF54,'2012 President'!$Y$2:$Y$1000,CH$1)</f>
        <v>0</v>
      </c>
      <c r="CI54">
        <f>$BQ54*SUMIFS('2012 President'!H$2:H$1000,'2012 President'!$X$2:$X$1000,$BF54,'2012 President'!$Y$2:$Y$1000,CI$1)</f>
        <v>0</v>
      </c>
      <c r="CJ54">
        <f>$BQ54*SUMIFS('2012 President'!I$2:I$1000,'2012 President'!$X$2:$X$1000,$BF54,'2012 President'!$Y$2:$Y$1000,CJ$1)</f>
        <v>0</v>
      </c>
      <c r="CK54">
        <f>$BQ54*SUMIFS('2012 President'!J$2:J$1000,'2012 President'!$X$2:$X$1000,$BF54,'2012 President'!$Y$2:$Y$1000,CK$1)</f>
        <v>0</v>
      </c>
      <c r="CL54">
        <f>$BQ54*SUMIFS('2012 President'!K$2:K$1000,'2012 President'!$X$2:$X$1000,$BF54,'2012 President'!$Y$2:$Y$1000,CL$1)</f>
        <v>0</v>
      </c>
      <c r="CM54">
        <f>$BQ54*SUMIFS('2012 President'!L$2:L$1000,'2012 President'!$X$2:$X$1000,$BF54,'2012 President'!$Y$2:$Y$1000,CM$1)</f>
        <v>0</v>
      </c>
      <c r="CP54">
        <f t="shared" si="31"/>
        <v>425.84552638287028</v>
      </c>
      <c r="CQ54">
        <f t="shared" si="32"/>
        <v>14.884272240632168</v>
      </c>
      <c r="CR54">
        <f t="shared" si="33"/>
        <v>176.47489166454244</v>
      </c>
      <c r="CS54">
        <f t="shared" si="34"/>
        <v>223.51644149885291</v>
      </c>
      <c r="CT54">
        <f t="shared" si="35"/>
        <v>7.284731073158297</v>
      </c>
      <c r="CU54">
        <f t="shared" si="36"/>
        <v>3.6851899056844255</v>
      </c>
      <c r="CV54">
        <f t="shared" si="37"/>
        <v>0</v>
      </c>
      <c r="CW54">
        <f t="shared" si="38"/>
        <v>0</v>
      </c>
    </row>
    <row r="55" spans="1:101" x14ac:dyDescent="0.3">
      <c r="A55" t="s">
        <v>1662</v>
      </c>
      <c r="B55" t="s">
        <v>1662</v>
      </c>
      <c r="C55">
        <f t="shared" si="12"/>
        <v>1194</v>
      </c>
      <c r="D55">
        <f t="shared" si="13"/>
        <v>371.90378473714986</v>
      </c>
      <c r="E55">
        <f t="shared" si="14"/>
        <v>9.6216075165170061</v>
      </c>
      <c r="F55">
        <f t="shared" si="15"/>
        <v>218.96439511974313</v>
      </c>
      <c r="G55">
        <f t="shared" si="16"/>
        <v>135.55786964272957</v>
      </c>
      <c r="H55">
        <f t="shared" si="17"/>
        <v>6.201611959158746</v>
      </c>
      <c r="I55">
        <f t="shared" si="18"/>
        <v>1.5583004990013467</v>
      </c>
      <c r="L55">
        <f t="shared" si="20"/>
        <v>0.36449715008557304</v>
      </c>
      <c r="M55">
        <f t="shared" si="21"/>
        <v>0.58876624574955705</v>
      </c>
      <c r="N55">
        <f t="shared" si="22"/>
        <v>1.6675312846148781E-2</v>
      </c>
      <c r="O55">
        <f t="shared" si="23"/>
        <v>2.5871227751331601E-2</v>
      </c>
      <c r="P55">
        <f t="shared" si="24"/>
        <v>4.1900635673893594E-3</v>
      </c>
      <c r="Q55">
        <f t="shared" si="25"/>
        <v>2.5887662457495573</v>
      </c>
      <c r="AR55">
        <v>25</v>
      </c>
      <c r="BB55" t="s">
        <v>1662</v>
      </c>
      <c r="BE55" t="s">
        <v>1662</v>
      </c>
      <c r="BF55">
        <v>36</v>
      </c>
      <c r="BG55">
        <f>SUMIFS('2012 President'!C$2:C$1000,'2012 President'!$X$2:$X$1000,$BF55,'2012 President'!$V$2:$V$1000,$BE55)</f>
        <v>773</v>
      </c>
      <c r="BH55">
        <f>SUMIFS('2012 President'!G$2:G$1000,'2012 President'!$X$2:$X$1000,$BF55,'2012 President'!$V$2:$V$1000,$BE55)</f>
        <v>224</v>
      </c>
      <c r="BI55">
        <f>SUMIFS('2012 President'!H$2:H$1000,'2012 President'!$X$2:$X$1000,$BF55,'2012 President'!$V$2:$V$1000,$BE55)</f>
        <v>5</v>
      </c>
      <c r="BJ55">
        <f>SUMIFS('2012 President'!I$2:I$1000,'2012 President'!$X$2:$X$1000,$BF55,'2012 President'!$V$2:$V$1000,$BE55)</f>
        <v>142</v>
      </c>
      <c r="BK55">
        <f>SUMIFS('2012 President'!J$2:J$1000,'2012 President'!$X$2:$X$1000,$BF55,'2012 President'!$V$2:$V$1000,$BE55)</f>
        <v>72</v>
      </c>
      <c r="BL55">
        <f>SUMIFS('2012 President'!K$2:K$1000,'2012 President'!$X$2:$X$1000,$BF55,'2012 President'!$V$2:$V$1000,$BE55)</f>
        <v>4</v>
      </c>
      <c r="BM55">
        <f>SUMIFS('2012 President'!L$2:L$1000,'2012 President'!$X$2:$X$1000,$BF55,'2012 President'!$V$2:$V$1000,$BE55)</f>
        <v>1</v>
      </c>
      <c r="BP55">
        <f t="shared" si="30"/>
        <v>224</v>
      </c>
      <c r="BQ55">
        <f>BP55/SUMIF('By HD for Calcs'!$A$3:$A$100,$BF55,'By HD for Calcs'!$B$3:BJ$100)</f>
        <v>5.7099158807035429E-2</v>
      </c>
      <c r="BR55">
        <f>$BQ55*SUMIFS('2012 President'!G$2:G$1000,'2012 President'!$X$2:$X$1000,$BF55,'2012 President'!$Y$2:$Y$1000,BR$1)</f>
        <v>41.796584246749937</v>
      </c>
      <c r="BS55">
        <f>$BQ55*SUMIFS('2012 President'!H$2:H$1000,'2012 President'!$X$2:$X$1000,$BF55,'2012 President'!$Y$2:$Y$1000,BS$1)</f>
        <v>0.79938822329849601</v>
      </c>
      <c r="BT55">
        <f>$BQ55*SUMIFS('2012 President'!I$2:I$1000,'2012 President'!$X$2:$X$1000,$BF55,'2012 President'!$Y$2:$Y$1000,BT$1)</f>
        <v>22.725465205200102</v>
      </c>
      <c r="BU55">
        <f>$BQ55*SUMIFS('2012 President'!J$2:J$1000,'2012 President'!$X$2:$X$1000,$BF55,'2012 President'!$Y$2:$Y$1000,BU$1)</f>
        <v>17.415243436145804</v>
      </c>
      <c r="BV55">
        <f>$BQ55*SUMIFS('2012 President'!K$2:K$1000,'2012 President'!$X$2:$X$1000,$BF55,'2012 President'!$Y$2:$Y$1000,BV$1)</f>
        <v>0.57099158807035433</v>
      </c>
      <c r="BW55">
        <f>$BQ55*SUMIFS('2012 President'!L$2:L$1000,'2012 President'!$X$2:$X$1000,$BF55,'2012 President'!$Y$2:$Y$1000,BW$1)</f>
        <v>0.28549579403517716</v>
      </c>
      <c r="BZ55">
        <f>$BQ55*SUMIFS('2012 President'!G$2:G$1000,'2012 President'!$X$2:$X$1000,$BF55,'2012 President'!$Y$2:$Y$1000,BZ$1)</f>
        <v>18.100433341830232</v>
      </c>
      <c r="CA55">
        <f>$BQ55*SUMIFS('2012 President'!H$2:H$1000,'2012 President'!$X$2:$X$1000,$BF55,'2012 President'!$Y$2:$Y$1000,CA$1)</f>
        <v>0.45679327045628343</v>
      </c>
      <c r="CB55">
        <f>$BQ55*SUMIFS('2012 President'!I$2:I$1000,'2012 President'!$X$2:$X$1000,$BF55,'2012 President'!$Y$2:$Y$1000,CB$1)</f>
        <v>11.591129237828191</v>
      </c>
      <c r="CC55">
        <f>$BQ55*SUMIFS('2012 President'!J$2:J$1000,'2012 President'!$X$2:$X$1000,$BF55,'2012 President'!$Y$2:$Y$1000,CC$1)</f>
        <v>5.5957175630894724</v>
      </c>
      <c r="CD55">
        <f>$BQ55*SUMIFS('2012 President'!K$2:K$1000,'2012 President'!$X$2:$X$1000,$BF55,'2012 President'!$Y$2:$Y$1000,CD$1)</f>
        <v>0.28549579403517716</v>
      </c>
      <c r="CE55">
        <f>$BQ55*SUMIFS('2012 President'!L$2:L$1000,'2012 President'!$X$2:$X$1000,$BF55,'2012 President'!$Y$2:$Y$1000,CE$1)</f>
        <v>0.17129747642110629</v>
      </c>
      <c r="CH55">
        <f>$BQ55*SUMIFS('2012 President'!G$2:G$1000,'2012 President'!$X$2:$X$1000,$BF55,'2012 President'!$Y$2:$Y$1000,CH$1)</f>
        <v>0</v>
      </c>
      <c r="CI55">
        <f>$BQ55*SUMIFS('2012 President'!H$2:H$1000,'2012 President'!$X$2:$X$1000,$BF55,'2012 President'!$Y$2:$Y$1000,CI$1)</f>
        <v>0</v>
      </c>
      <c r="CJ55">
        <f>$BQ55*SUMIFS('2012 President'!I$2:I$1000,'2012 President'!$X$2:$X$1000,$BF55,'2012 President'!$Y$2:$Y$1000,CJ$1)</f>
        <v>0</v>
      </c>
      <c r="CK55">
        <f>$BQ55*SUMIFS('2012 President'!J$2:J$1000,'2012 President'!$X$2:$X$1000,$BF55,'2012 President'!$Y$2:$Y$1000,CK$1)</f>
        <v>0</v>
      </c>
      <c r="CL55">
        <f>$BQ55*SUMIFS('2012 President'!K$2:K$1000,'2012 President'!$X$2:$X$1000,$BF55,'2012 President'!$Y$2:$Y$1000,CL$1)</f>
        <v>0</v>
      </c>
      <c r="CM55">
        <f>$BQ55*SUMIFS('2012 President'!L$2:L$1000,'2012 President'!$X$2:$X$1000,$BF55,'2012 President'!$Y$2:$Y$1000,CM$1)</f>
        <v>0</v>
      </c>
      <c r="CP55">
        <f t="shared" si="31"/>
        <v>283.89701758858018</v>
      </c>
      <c r="CQ55">
        <f t="shared" si="32"/>
        <v>6.2561814937547791</v>
      </c>
      <c r="CR55">
        <f t="shared" si="33"/>
        <v>176.31659444302829</v>
      </c>
      <c r="CS55">
        <f t="shared" si="34"/>
        <v>95.010960999235266</v>
      </c>
      <c r="CT55">
        <f t="shared" si="35"/>
        <v>4.8564873821055317</v>
      </c>
      <c r="CU55">
        <f t="shared" si="36"/>
        <v>1.4567932704562836</v>
      </c>
      <c r="CV55">
        <f t="shared" si="37"/>
        <v>0</v>
      </c>
      <c r="CW55">
        <f t="shared" si="38"/>
        <v>0</v>
      </c>
    </row>
    <row r="56" spans="1:101" x14ac:dyDescent="0.3">
      <c r="A56" t="s">
        <v>1671</v>
      </c>
      <c r="B56" t="s">
        <v>1671</v>
      </c>
      <c r="C56">
        <f t="shared" si="12"/>
        <v>1405</v>
      </c>
      <c r="D56">
        <f t="shared" si="13"/>
        <v>549.37557674561674</v>
      </c>
      <c r="E56">
        <f t="shared" si="14"/>
        <v>11.281144263303599</v>
      </c>
      <c r="F56">
        <f t="shared" si="15"/>
        <v>258.95293755767455</v>
      </c>
      <c r="G56">
        <f t="shared" si="16"/>
        <v>267.35342971393419</v>
      </c>
      <c r="H56">
        <f t="shared" si="17"/>
        <v>6.1544140264533995</v>
      </c>
      <c r="I56">
        <f t="shared" si="18"/>
        <v>5.6336511842509998</v>
      </c>
      <c r="L56">
        <f t="shared" si="20"/>
        <v>0.48664964558067664</v>
      </c>
      <c r="M56">
        <f t="shared" si="21"/>
        <v>0.47135866339682642</v>
      </c>
      <c r="N56">
        <f t="shared" si="22"/>
        <v>1.1202562121364824E-2</v>
      </c>
      <c r="O56">
        <f t="shared" si="23"/>
        <v>2.0534484496254241E-2</v>
      </c>
      <c r="P56">
        <f t="shared" si="24"/>
        <v>1.0254644404877885E-2</v>
      </c>
      <c r="Q56">
        <f t="shared" si="25"/>
        <v>0.48664964558067664</v>
      </c>
      <c r="AP56" t="s">
        <v>1697</v>
      </c>
      <c r="AR56">
        <v>26</v>
      </c>
      <c r="BB56" t="s">
        <v>1702</v>
      </c>
      <c r="BE56" t="s">
        <v>1702</v>
      </c>
      <c r="BF56">
        <v>36</v>
      </c>
      <c r="BG56">
        <f>SUMIFS('2012 President'!C$2:C$1000,'2012 President'!$X$2:$X$1000,$BF56,'2012 President'!$V$2:$V$1000,$BE56)</f>
        <v>168</v>
      </c>
      <c r="BH56">
        <f>SUMIFS('2012 President'!G$2:G$1000,'2012 President'!$X$2:$X$1000,$BF56,'2012 President'!$V$2:$V$1000,$BE56)</f>
        <v>83</v>
      </c>
      <c r="BI56">
        <f>SUMIFS('2012 President'!H$2:H$1000,'2012 President'!$X$2:$X$1000,$BF56,'2012 President'!$V$2:$V$1000,$BE56)</f>
        <v>4</v>
      </c>
      <c r="BJ56">
        <f>SUMIFS('2012 President'!I$2:I$1000,'2012 President'!$X$2:$X$1000,$BF56,'2012 President'!$V$2:$V$1000,$BE56)</f>
        <v>59</v>
      </c>
      <c r="BK56">
        <f>SUMIFS('2012 President'!J$2:J$1000,'2012 President'!$X$2:$X$1000,$BF56,'2012 President'!$V$2:$V$1000,$BE56)</f>
        <v>15</v>
      </c>
      <c r="BL56">
        <f>SUMIFS('2012 President'!K$2:K$1000,'2012 President'!$X$2:$X$1000,$BF56,'2012 President'!$V$2:$V$1000,$BE56)</f>
        <v>5</v>
      </c>
      <c r="BM56">
        <f>SUMIFS('2012 President'!L$2:L$1000,'2012 President'!$X$2:$X$1000,$BF56,'2012 President'!$V$2:$V$1000,$BE56)</f>
        <v>0</v>
      </c>
      <c r="BP56">
        <f t="shared" si="30"/>
        <v>83</v>
      </c>
      <c r="BQ56">
        <f>BP56/SUMIF('By HD for Calcs'!$A$3:$A$100,$BF56,'By HD for Calcs'!$B$3:BJ$100)</f>
        <v>2.1157277593678307E-2</v>
      </c>
      <c r="BR56">
        <f>$BQ56*SUMIFS('2012 President'!G$2:G$1000,'2012 President'!$X$2:$X$1000,$BF56,'2012 President'!$Y$2:$Y$1000,BR$1)</f>
        <v>15.487127198572521</v>
      </c>
      <c r="BS56">
        <f>$BQ56*SUMIFS('2012 President'!H$2:H$1000,'2012 President'!$X$2:$X$1000,$BF56,'2012 President'!$Y$2:$Y$1000,BS$1)</f>
        <v>0.2962018863114963</v>
      </c>
      <c r="BT56">
        <f>$BQ56*SUMIFS('2012 President'!I$2:I$1000,'2012 President'!$X$2:$X$1000,$BF56,'2012 President'!$Y$2:$Y$1000,BT$1)</f>
        <v>8.4205964822839654</v>
      </c>
      <c r="BU56">
        <f>$BQ56*SUMIFS('2012 President'!J$2:J$1000,'2012 President'!$X$2:$X$1000,$BF56,'2012 President'!$Y$2:$Y$1000,BU$1)</f>
        <v>6.4529696660718834</v>
      </c>
      <c r="BV56">
        <f>$BQ56*SUMIFS('2012 President'!K$2:K$1000,'2012 President'!$X$2:$X$1000,$BF56,'2012 President'!$Y$2:$Y$1000,BV$1)</f>
        <v>0.21157277593678306</v>
      </c>
      <c r="BW56">
        <f>$BQ56*SUMIFS('2012 President'!L$2:L$1000,'2012 President'!$X$2:$X$1000,$BF56,'2012 President'!$Y$2:$Y$1000,BW$1)</f>
        <v>0.10578638796839153</v>
      </c>
      <c r="BZ56">
        <f>$BQ56*SUMIFS('2012 President'!G$2:G$1000,'2012 President'!$X$2:$X$1000,$BF56,'2012 President'!$Y$2:$Y$1000,BZ$1)</f>
        <v>6.7068569971960228</v>
      </c>
      <c r="CA56">
        <f>$BQ56*SUMIFS('2012 President'!H$2:H$1000,'2012 President'!$X$2:$X$1000,$BF56,'2012 President'!$Y$2:$Y$1000,CA$1)</f>
        <v>0.16925822074942645</v>
      </c>
      <c r="CB56">
        <f>$BQ56*SUMIFS('2012 President'!I$2:I$1000,'2012 President'!$X$2:$X$1000,$BF56,'2012 President'!$Y$2:$Y$1000,CB$1)</f>
        <v>4.2949273515166961</v>
      </c>
      <c r="CC56">
        <f>$BQ56*SUMIFS('2012 President'!J$2:J$1000,'2012 President'!$X$2:$X$1000,$BF56,'2012 President'!$Y$2:$Y$1000,CC$1)</f>
        <v>2.0734132041804743</v>
      </c>
      <c r="CD56">
        <f>$BQ56*SUMIFS('2012 President'!K$2:K$1000,'2012 President'!$X$2:$X$1000,$BF56,'2012 President'!$Y$2:$Y$1000,CD$1)</f>
        <v>0.10578638796839153</v>
      </c>
      <c r="CE56">
        <f>$BQ56*SUMIFS('2012 President'!L$2:L$1000,'2012 President'!$X$2:$X$1000,$BF56,'2012 President'!$Y$2:$Y$1000,CE$1)</f>
        <v>6.3471832781034923E-2</v>
      </c>
      <c r="CH56">
        <f>$BQ56*SUMIFS('2012 President'!G$2:G$1000,'2012 President'!$X$2:$X$1000,$BF56,'2012 President'!$Y$2:$Y$1000,CH$1)</f>
        <v>0</v>
      </c>
      <c r="CI56">
        <f>$BQ56*SUMIFS('2012 President'!H$2:H$1000,'2012 President'!$X$2:$X$1000,$BF56,'2012 President'!$Y$2:$Y$1000,CI$1)</f>
        <v>0</v>
      </c>
      <c r="CJ56">
        <f>$BQ56*SUMIFS('2012 President'!I$2:I$1000,'2012 President'!$X$2:$X$1000,$BF56,'2012 President'!$Y$2:$Y$1000,CJ$1)</f>
        <v>0</v>
      </c>
      <c r="CK56">
        <f>$BQ56*SUMIFS('2012 President'!J$2:J$1000,'2012 President'!$X$2:$X$1000,$BF56,'2012 President'!$Y$2:$Y$1000,CK$1)</f>
        <v>0</v>
      </c>
      <c r="CL56">
        <f>$BQ56*SUMIFS('2012 President'!K$2:K$1000,'2012 President'!$X$2:$X$1000,$BF56,'2012 President'!$Y$2:$Y$1000,CL$1)</f>
        <v>0</v>
      </c>
      <c r="CM56">
        <f>$BQ56*SUMIFS('2012 President'!L$2:L$1000,'2012 President'!$X$2:$X$1000,$BF56,'2012 President'!$Y$2:$Y$1000,CM$1)</f>
        <v>0</v>
      </c>
      <c r="CP56">
        <f t="shared" si="31"/>
        <v>105.19398419576855</v>
      </c>
      <c r="CQ56">
        <f t="shared" si="32"/>
        <v>4.465460107060923</v>
      </c>
      <c r="CR56">
        <f t="shared" si="33"/>
        <v>71.71552383380066</v>
      </c>
      <c r="CS56">
        <f t="shared" si="34"/>
        <v>23.526382870252359</v>
      </c>
      <c r="CT56">
        <f t="shared" si="35"/>
        <v>5.3173591639051745</v>
      </c>
      <c r="CU56">
        <f t="shared" si="36"/>
        <v>0.16925822074942645</v>
      </c>
      <c r="CV56">
        <f t="shared" si="37"/>
        <v>0</v>
      </c>
      <c r="CW56">
        <f t="shared" si="38"/>
        <v>0</v>
      </c>
    </row>
    <row r="57" spans="1:101" x14ac:dyDescent="0.3">
      <c r="A57" t="s">
        <v>1655</v>
      </c>
      <c r="B57" t="s">
        <v>1655</v>
      </c>
      <c r="C57">
        <f t="shared" si="12"/>
        <v>3004</v>
      </c>
      <c r="D57">
        <f t="shared" si="13"/>
        <v>1639.2785573222709</v>
      </c>
      <c r="E57">
        <f t="shared" si="14"/>
        <v>48.180764788308437</v>
      </c>
      <c r="F57">
        <f t="shared" si="15"/>
        <v>993.24127488606609</v>
      </c>
      <c r="G57">
        <f t="shared" si="16"/>
        <v>566.15361049322814</v>
      </c>
      <c r="H57">
        <f t="shared" si="17"/>
        <v>23.186795599981274</v>
      </c>
      <c r="I57">
        <f t="shared" si="18"/>
        <v>8.516111554687031</v>
      </c>
      <c r="L57">
        <f t="shared" si="20"/>
        <v>0.34536754474360287</v>
      </c>
      <c r="M57">
        <f t="shared" si="21"/>
        <v>0.60590146223135255</v>
      </c>
      <c r="N57">
        <f t="shared" si="22"/>
        <v>1.4144512228511331E-2</v>
      </c>
      <c r="O57">
        <f t="shared" si="23"/>
        <v>2.9391444530947056E-2</v>
      </c>
      <c r="P57">
        <f t="shared" si="24"/>
        <v>5.1950362655862042E-3</v>
      </c>
      <c r="Q57">
        <f t="shared" si="25"/>
        <v>2.6059014622313525</v>
      </c>
      <c r="AR57">
        <v>26</v>
      </c>
      <c r="BB57" t="s">
        <v>1698</v>
      </c>
      <c r="BE57" t="s">
        <v>1698</v>
      </c>
      <c r="BF57">
        <v>36</v>
      </c>
      <c r="BG57">
        <f>SUMIFS('2012 President'!C$2:C$1000,'2012 President'!$X$2:$X$1000,$BF57,'2012 President'!$V$2:$V$1000,$BE57)</f>
        <v>333</v>
      </c>
      <c r="BH57">
        <f>SUMIFS('2012 President'!G$2:G$1000,'2012 President'!$X$2:$X$1000,$BF57,'2012 President'!$V$2:$V$1000,$BE57)</f>
        <v>24</v>
      </c>
      <c r="BI57">
        <f>SUMIFS('2012 President'!H$2:H$1000,'2012 President'!$X$2:$X$1000,$BF57,'2012 President'!$V$2:$V$1000,$BE57)</f>
        <v>1</v>
      </c>
      <c r="BJ57">
        <f>SUMIFS('2012 President'!I$2:I$1000,'2012 President'!$X$2:$X$1000,$BF57,'2012 President'!$V$2:$V$1000,$BE57)</f>
        <v>22</v>
      </c>
      <c r="BK57">
        <f>SUMIFS('2012 President'!J$2:J$1000,'2012 President'!$X$2:$X$1000,$BF57,'2012 President'!$V$2:$V$1000,$BE57)</f>
        <v>0</v>
      </c>
      <c r="BL57">
        <f>SUMIFS('2012 President'!K$2:K$1000,'2012 President'!$X$2:$X$1000,$BF57,'2012 President'!$V$2:$V$1000,$BE57)</f>
        <v>0</v>
      </c>
      <c r="BM57">
        <f>SUMIFS('2012 President'!L$2:L$1000,'2012 President'!$X$2:$X$1000,$BF57,'2012 President'!$V$2:$V$1000,$BE57)</f>
        <v>1</v>
      </c>
      <c r="BP57">
        <f t="shared" si="30"/>
        <v>24</v>
      </c>
      <c r="BQ57">
        <f>BP57/SUMIF('By HD for Calcs'!$A$3:$A$100,$BF57,'By HD for Calcs'!$B$3:BJ$100)</f>
        <v>6.117767015039511E-3</v>
      </c>
      <c r="BR57">
        <f>$BQ57*SUMIFS('2012 President'!G$2:G$1000,'2012 President'!$X$2:$X$1000,$BF57,'2012 President'!$Y$2:$Y$1000,BR$1)</f>
        <v>4.4782054550089221</v>
      </c>
      <c r="BS57">
        <f>$BQ57*SUMIFS('2012 President'!H$2:H$1000,'2012 President'!$X$2:$X$1000,$BF57,'2012 President'!$Y$2:$Y$1000,BS$1)</f>
        <v>8.564873821055316E-2</v>
      </c>
      <c r="BT57">
        <f>$BQ57*SUMIFS('2012 President'!I$2:I$1000,'2012 President'!$X$2:$X$1000,$BF57,'2012 President'!$Y$2:$Y$1000,BT$1)</f>
        <v>2.4348712719857253</v>
      </c>
      <c r="BU57">
        <f>$BQ57*SUMIFS('2012 President'!J$2:J$1000,'2012 President'!$X$2:$X$1000,$BF57,'2012 President'!$Y$2:$Y$1000,BU$1)</f>
        <v>1.8659189395870508</v>
      </c>
      <c r="BV57">
        <f>$BQ57*SUMIFS('2012 President'!K$2:K$1000,'2012 President'!$X$2:$X$1000,$BF57,'2012 President'!$Y$2:$Y$1000,BV$1)</f>
        <v>6.117767015039511E-2</v>
      </c>
      <c r="BW57">
        <f>$BQ57*SUMIFS('2012 President'!L$2:L$1000,'2012 President'!$X$2:$X$1000,$BF57,'2012 President'!$Y$2:$Y$1000,BW$1)</f>
        <v>3.0588835075197555E-2</v>
      </c>
      <c r="BZ57">
        <f>$BQ57*SUMIFS('2012 President'!G$2:G$1000,'2012 President'!$X$2:$X$1000,$BF57,'2012 President'!$Y$2:$Y$1000,BZ$1)</f>
        <v>1.9393321437675251</v>
      </c>
      <c r="CA57">
        <f>$BQ57*SUMIFS('2012 President'!H$2:H$1000,'2012 President'!$X$2:$X$1000,$BF57,'2012 President'!$Y$2:$Y$1000,CA$1)</f>
        <v>4.8942136120316088E-2</v>
      </c>
      <c r="CB57">
        <f>$BQ57*SUMIFS('2012 President'!I$2:I$1000,'2012 President'!$X$2:$X$1000,$BF57,'2012 President'!$Y$2:$Y$1000,CB$1)</f>
        <v>1.2419067040530207</v>
      </c>
      <c r="CC57">
        <f>$BQ57*SUMIFS('2012 President'!J$2:J$1000,'2012 President'!$X$2:$X$1000,$BF57,'2012 President'!$Y$2:$Y$1000,CC$1)</f>
        <v>0.59954116747387209</v>
      </c>
      <c r="CD57">
        <f>$BQ57*SUMIFS('2012 President'!K$2:K$1000,'2012 President'!$X$2:$X$1000,$BF57,'2012 President'!$Y$2:$Y$1000,CD$1)</f>
        <v>3.0588835075197555E-2</v>
      </c>
      <c r="CE57">
        <f>$BQ57*SUMIFS('2012 President'!L$2:L$1000,'2012 President'!$X$2:$X$1000,$BF57,'2012 President'!$Y$2:$Y$1000,CE$1)</f>
        <v>1.8353301045118533E-2</v>
      </c>
      <c r="CH57">
        <f>$BQ57*SUMIFS('2012 President'!G$2:G$1000,'2012 President'!$X$2:$X$1000,$BF57,'2012 President'!$Y$2:$Y$1000,CH$1)</f>
        <v>0</v>
      </c>
      <c r="CI57">
        <f>$BQ57*SUMIFS('2012 President'!H$2:H$1000,'2012 President'!$X$2:$X$1000,$BF57,'2012 President'!$Y$2:$Y$1000,CI$1)</f>
        <v>0</v>
      </c>
      <c r="CJ57">
        <f>$BQ57*SUMIFS('2012 President'!I$2:I$1000,'2012 President'!$X$2:$X$1000,$BF57,'2012 President'!$Y$2:$Y$1000,CJ$1)</f>
        <v>0</v>
      </c>
      <c r="CK57">
        <f>$BQ57*SUMIFS('2012 President'!J$2:J$1000,'2012 President'!$X$2:$X$1000,$BF57,'2012 President'!$Y$2:$Y$1000,CK$1)</f>
        <v>0</v>
      </c>
      <c r="CL57">
        <f>$BQ57*SUMIFS('2012 President'!K$2:K$1000,'2012 President'!$X$2:$X$1000,$BF57,'2012 President'!$Y$2:$Y$1000,CL$1)</f>
        <v>0</v>
      </c>
      <c r="CM57">
        <f>$BQ57*SUMIFS('2012 President'!L$2:L$1000,'2012 President'!$X$2:$X$1000,$BF57,'2012 President'!$Y$2:$Y$1000,CM$1)</f>
        <v>0</v>
      </c>
      <c r="CP57">
        <f t="shared" si="31"/>
        <v>30.417537598776448</v>
      </c>
      <c r="CQ57">
        <f t="shared" si="32"/>
        <v>1.1345908743308692</v>
      </c>
      <c r="CR57">
        <f t="shared" si="33"/>
        <v>25.676777976038746</v>
      </c>
      <c r="CS57">
        <f t="shared" si="34"/>
        <v>2.465460107060923</v>
      </c>
      <c r="CT57">
        <f t="shared" si="35"/>
        <v>9.1766505225592668E-2</v>
      </c>
      <c r="CU57">
        <f t="shared" si="36"/>
        <v>1.0489421361203159</v>
      </c>
      <c r="CV57">
        <f t="shared" si="37"/>
        <v>0</v>
      </c>
      <c r="CW57">
        <f t="shared" si="38"/>
        <v>0</v>
      </c>
    </row>
    <row r="58" spans="1:101" x14ac:dyDescent="0.3">
      <c r="A58" t="s">
        <v>1653</v>
      </c>
      <c r="B58" t="s">
        <v>1653</v>
      </c>
      <c r="C58">
        <f t="shared" si="12"/>
        <v>2421</v>
      </c>
      <c r="D58">
        <f t="shared" si="13"/>
        <v>1238.7619194094125</v>
      </c>
      <c r="E58">
        <f t="shared" si="14"/>
        <v>24.143648108274377</v>
      </c>
      <c r="F58">
        <f t="shared" si="15"/>
        <v>771.02737619194102</v>
      </c>
      <c r="G58">
        <f t="shared" si="16"/>
        <v>428.30421408797292</v>
      </c>
      <c r="H58">
        <f t="shared" si="17"/>
        <v>7.857889880036911</v>
      </c>
      <c r="I58">
        <f t="shared" si="18"/>
        <v>7.4287911411873271</v>
      </c>
      <c r="L58">
        <f t="shared" si="20"/>
        <v>0.34575184091239231</v>
      </c>
      <c r="M58">
        <f t="shared" si="21"/>
        <v>0.62241772540080431</v>
      </c>
      <c r="N58">
        <f t="shared" si="22"/>
        <v>6.3433414903351316E-3</v>
      </c>
      <c r="O58">
        <f t="shared" si="23"/>
        <v>1.9490143933214393E-2</v>
      </c>
      <c r="P58">
        <f t="shared" si="24"/>
        <v>5.9969482632538868E-3</v>
      </c>
      <c r="Q58">
        <f t="shared" si="25"/>
        <v>2.6224177254008043</v>
      </c>
      <c r="AP58" t="s">
        <v>1697</v>
      </c>
      <c r="AR58" t="s">
        <v>1748</v>
      </c>
      <c r="BE58" t="s">
        <v>1671</v>
      </c>
      <c r="BF58">
        <v>37</v>
      </c>
      <c r="BG58">
        <f>SUMIFS('2012 President'!C$2:C$1000,'2012 President'!$X$2:$X$1000,$BF58,'2012 President'!$V$2:$V$1000,$BE58)</f>
        <v>1405</v>
      </c>
      <c r="BH58">
        <f>SUMIFS('2012 President'!G$2:G$1000,'2012 President'!$X$2:$X$1000,$BF58,'2012 President'!$V$2:$V$1000,$BE58)</f>
        <v>412</v>
      </c>
      <c r="BI58">
        <f>SUMIFS('2012 President'!H$2:H$1000,'2012 President'!$X$2:$X$1000,$BF58,'2012 President'!$V$2:$V$1000,$BE58)</f>
        <v>9</v>
      </c>
      <c r="BJ58">
        <f>SUMIFS('2012 President'!I$2:I$1000,'2012 President'!$X$2:$X$1000,$BF58,'2012 President'!$V$2:$V$1000,$BE58)</f>
        <v>180</v>
      </c>
      <c r="BK58">
        <f>SUMIFS('2012 President'!J$2:J$1000,'2012 President'!$X$2:$X$1000,$BF58,'2012 President'!$V$2:$V$1000,$BE58)</f>
        <v>214</v>
      </c>
      <c r="BL58">
        <f>SUMIFS('2012 President'!K$2:K$1000,'2012 President'!$X$2:$X$1000,$BF58,'2012 President'!$V$2:$V$1000,$BE58)</f>
        <v>4</v>
      </c>
      <c r="BM58">
        <f>SUMIFS('2012 President'!L$2:L$1000,'2012 President'!$X$2:$X$1000,$BF58,'2012 President'!$V$2:$V$1000,$BE58)</f>
        <v>5</v>
      </c>
      <c r="BP58">
        <f t="shared" si="30"/>
        <v>412</v>
      </c>
      <c r="BQ58">
        <f>BP58/SUMIF('By HD for Calcs'!$A$3:$A$100,$BF58,'By HD for Calcs'!$B$3:BJ$100)</f>
        <v>0.12673023685019993</v>
      </c>
      <c r="BR58">
        <f>$BQ58*SUMIFS('2012 President'!G$2:G$1000,'2012 President'!$X$2:$X$1000,$BF58,'2012 President'!$Y$2:$Y$1000,BR$1)</f>
        <v>90.231928637342349</v>
      </c>
      <c r="BS58">
        <f>$BQ58*SUMIFS('2012 President'!H$2:H$1000,'2012 President'!$X$2:$X$1000,$BF58,'2012 President'!$Y$2:$Y$1000,BS$1)</f>
        <v>1.1405721316517994</v>
      </c>
      <c r="BT58">
        <f>$BQ58*SUMIFS('2012 President'!I$2:I$1000,'2012 President'!$X$2:$X$1000,$BF58,'2012 President'!$Y$2:$Y$1000,BT$1)</f>
        <v>52.846508766533375</v>
      </c>
      <c r="BU58">
        <f>$BQ58*SUMIFS('2012 President'!J$2:J$1000,'2012 President'!$X$2:$X$1000,$BF58,'2012 President'!$Y$2:$Y$1000,BU$1)</f>
        <v>34.470624423254385</v>
      </c>
      <c r="BV58">
        <f>$BQ58*SUMIFS('2012 President'!K$2:K$1000,'2012 President'!$X$2:$X$1000,$BF58,'2012 President'!$Y$2:$Y$1000,BV$1)</f>
        <v>1.3940326053521992</v>
      </c>
      <c r="BW58">
        <f>$BQ58*SUMIFS('2012 President'!L$2:L$1000,'2012 President'!$X$2:$X$1000,$BF58,'2012 President'!$Y$2:$Y$1000,BW$1)</f>
        <v>0.38019071055059983</v>
      </c>
      <c r="BZ58">
        <f>$BQ58*SUMIFS('2012 President'!G$2:G$1000,'2012 President'!$X$2:$X$1000,$BF58,'2012 President'!$Y$2:$Y$1000,BZ$1)</f>
        <v>47.143648108274377</v>
      </c>
      <c r="CA58">
        <f>$BQ58*SUMIFS('2012 President'!H$2:H$1000,'2012 President'!$X$2:$X$1000,$BF58,'2012 President'!$Y$2:$Y$1000,CA$1)</f>
        <v>1.1405721316517994</v>
      </c>
      <c r="CB58">
        <f>$BQ58*SUMIFS('2012 President'!I$2:I$1000,'2012 President'!$X$2:$X$1000,$BF58,'2012 President'!$Y$2:$Y$1000,CB$1)</f>
        <v>26.106428791141187</v>
      </c>
      <c r="CC58">
        <f>$BQ58*SUMIFS('2012 President'!J$2:J$1000,'2012 President'!$X$2:$X$1000,$BF58,'2012 President'!$Y$2:$Y$1000,CC$1)</f>
        <v>18.882805290679791</v>
      </c>
      <c r="CD58">
        <f>$BQ58*SUMIFS('2012 President'!K$2:K$1000,'2012 President'!$X$2:$X$1000,$BF58,'2012 President'!$Y$2:$Y$1000,CD$1)</f>
        <v>0.76038142110119966</v>
      </c>
      <c r="CE58">
        <f>$BQ58*SUMIFS('2012 President'!L$2:L$1000,'2012 President'!$X$2:$X$1000,$BF58,'2012 President'!$Y$2:$Y$1000,CE$1)</f>
        <v>0.25346047370039987</v>
      </c>
      <c r="CH58">
        <f>$BQ58*SUMIFS('2012 President'!G$2:G$1000,'2012 President'!$X$2:$X$1000,$BF58,'2012 President'!$Y$2:$Y$1000,CH$1)</f>
        <v>0</v>
      </c>
      <c r="CI58">
        <f>$BQ58*SUMIFS('2012 President'!H$2:H$1000,'2012 President'!$X$2:$X$1000,$BF58,'2012 President'!$Y$2:$Y$1000,CI$1)</f>
        <v>0</v>
      </c>
      <c r="CJ58">
        <f>$BQ58*SUMIFS('2012 President'!I$2:I$1000,'2012 President'!$X$2:$X$1000,$BF58,'2012 President'!$Y$2:$Y$1000,CJ$1)</f>
        <v>0</v>
      </c>
      <c r="CK58">
        <f>$BQ58*SUMIFS('2012 President'!J$2:J$1000,'2012 President'!$X$2:$X$1000,$BF58,'2012 President'!$Y$2:$Y$1000,CK$1)</f>
        <v>0</v>
      </c>
      <c r="CL58">
        <f>$BQ58*SUMIFS('2012 President'!K$2:K$1000,'2012 President'!$X$2:$X$1000,$BF58,'2012 President'!$Y$2:$Y$1000,CL$1)</f>
        <v>0</v>
      </c>
      <c r="CM58">
        <f>$BQ58*SUMIFS('2012 President'!L$2:L$1000,'2012 President'!$X$2:$X$1000,$BF58,'2012 President'!$Y$2:$Y$1000,CM$1)</f>
        <v>0</v>
      </c>
      <c r="CP58">
        <f t="shared" si="31"/>
        <v>549.37557674561674</v>
      </c>
      <c r="CQ58">
        <f t="shared" si="32"/>
        <v>11.281144263303599</v>
      </c>
      <c r="CR58">
        <f t="shared" si="33"/>
        <v>258.95293755767455</v>
      </c>
      <c r="CS58">
        <f t="shared" si="34"/>
        <v>267.35342971393419</v>
      </c>
      <c r="CT58">
        <f t="shared" si="35"/>
        <v>6.1544140264533995</v>
      </c>
      <c r="CU58">
        <f t="shared" si="36"/>
        <v>5.6336511842509998</v>
      </c>
      <c r="CV58">
        <f t="shared" si="37"/>
        <v>0</v>
      </c>
      <c r="CW58">
        <f t="shared" si="38"/>
        <v>0</v>
      </c>
    </row>
    <row r="59" spans="1:101" x14ac:dyDescent="0.3">
      <c r="A59" t="s">
        <v>1673</v>
      </c>
      <c r="B59" t="s">
        <v>1673</v>
      </c>
      <c r="C59">
        <f t="shared" si="12"/>
        <v>870</v>
      </c>
      <c r="D59">
        <f t="shared" si="13"/>
        <v>425.84552638287028</v>
      </c>
      <c r="E59">
        <f t="shared" si="14"/>
        <v>14.884272240632168</v>
      </c>
      <c r="F59">
        <f t="shared" si="15"/>
        <v>176.47489166454244</v>
      </c>
      <c r="G59">
        <f t="shared" si="16"/>
        <v>223.51644149885291</v>
      </c>
      <c r="H59">
        <f t="shared" si="17"/>
        <v>7.284731073158297</v>
      </c>
      <c r="I59">
        <f t="shared" si="18"/>
        <v>3.6851899056844255</v>
      </c>
      <c r="L59">
        <f t="shared" si="20"/>
        <v>0.52487681013676579</v>
      </c>
      <c r="M59">
        <f t="shared" si="21"/>
        <v>0.41441058020150939</v>
      </c>
      <c r="N59">
        <f t="shared" si="22"/>
        <v>1.7106510745891274E-2</v>
      </c>
      <c r="O59">
        <f t="shared" si="23"/>
        <v>3.4952280389227285E-2</v>
      </c>
      <c r="P59">
        <f t="shared" si="24"/>
        <v>8.6538185266061378E-3</v>
      </c>
      <c r="Q59">
        <f t="shared" si="25"/>
        <v>0.52487681013676579</v>
      </c>
      <c r="AP59" t="s">
        <v>1697</v>
      </c>
      <c r="AR59">
        <v>27</v>
      </c>
      <c r="BE59" t="s">
        <v>1653</v>
      </c>
      <c r="BF59">
        <v>37</v>
      </c>
      <c r="BG59">
        <f>SUMIFS('2012 President'!C$2:C$1000,'2012 President'!$X$2:$X$1000,$BF59,'2012 President'!$V$2:$V$1000,$BE59)</f>
        <v>2421</v>
      </c>
      <c r="BH59">
        <f>SUMIFS('2012 President'!G$2:G$1000,'2012 President'!$X$2:$X$1000,$BF59,'2012 President'!$V$2:$V$1000,$BE59)</f>
        <v>929</v>
      </c>
      <c r="BI59">
        <f>SUMIFS('2012 President'!H$2:H$1000,'2012 President'!$X$2:$X$1000,$BF59,'2012 President'!$V$2:$V$1000,$BE59)</f>
        <v>19</v>
      </c>
      <c r="BJ59">
        <f>SUMIFS('2012 President'!I$2:I$1000,'2012 President'!$X$2:$X$1000,$BF59,'2012 President'!$V$2:$V$1000,$BE59)</f>
        <v>593</v>
      </c>
      <c r="BK59">
        <f>SUMIFS('2012 President'!J$2:J$1000,'2012 President'!$X$2:$X$1000,$BF59,'2012 President'!$V$2:$V$1000,$BE59)</f>
        <v>308</v>
      </c>
      <c r="BL59">
        <f>SUMIFS('2012 President'!K$2:K$1000,'2012 President'!$X$2:$X$1000,$BF59,'2012 President'!$V$2:$V$1000,$BE59)</f>
        <v>3</v>
      </c>
      <c r="BM59">
        <f>SUMIFS('2012 President'!L$2:L$1000,'2012 President'!$X$2:$X$1000,$BF59,'2012 President'!$V$2:$V$1000,$BE59)</f>
        <v>6</v>
      </c>
      <c r="BP59">
        <f t="shared" si="30"/>
        <v>929</v>
      </c>
      <c r="BQ59">
        <f>BP59/SUMIF('By HD for Calcs'!$A$3:$A$100,$BF59,'By HD for Calcs'!$B$3:BJ$100)</f>
        <v>0.28575822823746538</v>
      </c>
      <c r="BR59">
        <f>$BQ59*SUMIFS('2012 President'!G$2:G$1000,'2012 President'!$X$2:$X$1000,$BF59,'2012 President'!$Y$2:$Y$1000,BR$1)</f>
        <v>203.45985850507535</v>
      </c>
      <c r="BS59">
        <f>$BQ59*SUMIFS('2012 President'!H$2:H$1000,'2012 President'!$X$2:$X$1000,$BF59,'2012 President'!$Y$2:$Y$1000,BS$1)</f>
        <v>2.5718240541371884</v>
      </c>
      <c r="BT59">
        <f>$BQ59*SUMIFS('2012 President'!I$2:I$1000,'2012 President'!$X$2:$X$1000,$BF59,'2012 President'!$Y$2:$Y$1000,BT$1)</f>
        <v>119.16118117502306</v>
      </c>
      <c r="BU59">
        <f>$BQ59*SUMIFS('2012 President'!J$2:J$1000,'2012 President'!$X$2:$X$1000,$BF59,'2012 President'!$Y$2:$Y$1000,BU$1)</f>
        <v>77.726238080590591</v>
      </c>
      <c r="BV59">
        <f>$BQ59*SUMIFS('2012 President'!K$2:K$1000,'2012 President'!$X$2:$X$1000,$BF59,'2012 President'!$Y$2:$Y$1000,BV$1)</f>
        <v>3.1433405106121191</v>
      </c>
      <c r="BW59">
        <f>$BQ59*SUMIFS('2012 President'!L$2:L$1000,'2012 President'!$X$2:$X$1000,$BF59,'2012 President'!$Y$2:$Y$1000,BW$1)</f>
        <v>0.85727468471239621</v>
      </c>
      <c r="BZ59">
        <f>$BQ59*SUMIFS('2012 President'!G$2:G$1000,'2012 President'!$X$2:$X$1000,$BF59,'2012 President'!$Y$2:$Y$1000,BZ$1)</f>
        <v>106.30206090433713</v>
      </c>
      <c r="CA59">
        <f>$BQ59*SUMIFS('2012 President'!H$2:H$1000,'2012 President'!$X$2:$X$1000,$BF59,'2012 President'!$Y$2:$Y$1000,CA$1)</f>
        <v>2.5718240541371884</v>
      </c>
      <c r="CB59">
        <f>$BQ59*SUMIFS('2012 President'!I$2:I$1000,'2012 President'!$X$2:$X$1000,$BF59,'2012 President'!$Y$2:$Y$1000,CB$1)</f>
        <v>58.866195016917871</v>
      </c>
      <c r="CC59">
        <f>$BQ59*SUMIFS('2012 President'!J$2:J$1000,'2012 President'!$X$2:$X$1000,$BF59,'2012 President'!$Y$2:$Y$1000,CC$1)</f>
        <v>42.57797600738234</v>
      </c>
      <c r="CD59">
        <f>$BQ59*SUMIFS('2012 President'!K$2:K$1000,'2012 President'!$X$2:$X$1000,$BF59,'2012 President'!$Y$2:$Y$1000,CD$1)</f>
        <v>1.7145493694247924</v>
      </c>
      <c r="CE59">
        <f>$BQ59*SUMIFS('2012 President'!L$2:L$1000,'2012 President'!$X$2:$X$1000,$BF59,'2012 President'!$Y$2:$Y$1000,CE$1)</f>
        <v>0.57151645647493077</v>
      </c>
      <c r="CH59">
        <f>$BQ59*SUMIFS('2012 President'!G$2:G$1000,'2012 President'!$X$2:$X$1000,$BF59,'2012 President'!$Y$2:$Y$1000,CH$1)</f>
        <v>0</v>
      </c>
      <c r="CI59">
        <f>$BQ59*SUMIFS('2012 President'!H$2:H$1000,'2012 President'!$X$2:$X$1000,$BF59,'2012 President'!$Y$2:$Y$1000,CI$1)</f>
        <v>0</v>
      </c>
      <c r="CJ59">
        <f>$BQ59*SUMIFS('2012 President'!I$2:I$1000,'2012 President'!$X$2:$X$1000,$BF59,'2012 President'!$Y$2:$Y$1000,CJ$1)</f>
        <v>0</v>
      </c>
      <c r="CK59">
        <f>$BQ59*SUMIFS('2012 President'!J$2:J$1000,'2012 President'!$X$2:$X$1000,$BF59,'2012 President'!$Y$2:$Y$1000,CK$1)</f>
        <v>0</v>
      </c>
      <c r="CL59">
        <f>$BQ59*SUMIFS('2012 President'!K$2:K$1000,'2012 President'!$X$2:$X$1000,$BF59,'2012 President'!$Y$2:$Y$1000,CL$1)</f>
        <v>0</v>
      </c>
      <c r="CM59">
        <f>$BQ59*SUMIFS('2012 President'!L$2:L$1000,'2012 President'!$X$2:$X$1000,$BF59,'2012 President'!$Y$2:$Y$1000,CM$1)</f>
        <v>0</v>
      </c>
      <c r="CP59">
        <f t="shared" si="31"/>
        <v>1238.7619194094125</v>
      </c>
      <c r="CQ59">
        <f t="shared" si="32"/>
        <v>24.143648108274377</v>
      </c>
      <c r="CR59">
        <f t="shared" si="33"/>
        <v>771.02737619194102</v>
      </c>
      <c r="CS59">
        <f t="shared" si="34"/>
        <v>428.30421408797292</v>
      </c>
      <c r="CT59">
        <f t="shared" si="35"/>
        <v>7.857889880036911</v>
      </c>
      <c r="CU59">
        <f t="shared" si="36"/>
        <v>7.4287911411873271</v>
      </c>
      <c r="CV59">
        <f t="shared" si="37"/>
        <v>0</v>
      </c>
      <c r="CW59">
        <f t="shared" si="38"/>
        <v>0</v>
      </c>
    </row>
    <row r="60" spans="1:101" x14ac:dyDescent="0.3">
      <c r="A60" t="s">
        <v>1674</v>
      </c>
      <c r="B60" t="s">
        <v>1674</v>
      </c>
      <c r="C60">
        <f t="shared" si="12"/>
        <v>5896</v>
      </c>
      <c r="D60">
        <f t="shared" si="13"/>
        <v>3558.5330456952338</v>
      </c>
      <c r="E60">
        <f t="shared" si="14"/>
        <v>107.12296528731125</v>
      </c>
      <c r="F60">
        <f t="shared" si="15"/>
        <v>2200.8393802706414</v>
      </c>
      <c r="G60">
        <f t="shared" si="16"/>
        <v>1161.4147872131791</v>
      </c>
      <c r="H60">
        <f t="shared" si="17"/>
        <v>58.93410472641694</v>
      </c>
      <c r="I60">
        <f t="shared" si="18"/>
        <v>30.221808197685821</v>
      </c>
      <c r="L60">
        <f t="shared" si="20"/>
        <v>0.32637459658219148</v>
      </c>
      <c r="M60">
        <f t="shared" si="21"/>
        <v>0.61846815865121785</v>
      </c>
      <c r="N60">
        <f t="shared" si="22"/>
        <v>1.656134816500009E-2</v>
      </c>
      <c r="O60">
        <f t="shared" si="23"/>
        <v>3.0103125055111729E-2</v>
      </c>
      <c r="P60">
        <f t="shared" si="24"/>
        <v>8.4927715464790231E-3</v>
      </c>
      <c r="Q60">
        <f t="shared" si="25"/>
        <v>2.618468158651218</v>
      </c>
      <c r="AR60">
        <v>27</v>
      </c>
      <c r="BE60" t="s">
        <v>1667</v>
      </c>
      <c r="BF60">
        <v>37</v>
      </c>
      <c r="BG60">
        <f>SUMIFS('2012 President'!C$2:C$1000,'2012 President'!$X$2:$X$1000,$BF60,'2012 President'!$V$2:$V$1000,$BE60)</f>
        <v>4698</v>
      </c>
      <c r="BH60">
        <f>SUMIFS('2012 President'!G$2:G$1000,'2012 President'!$X$2:$X$1000,$BF60,'2012 President'!$V$2:$V$1000,$BE60)</f>
        <v>1644</v>
      </c>
      <c r="BI60">
        <f>SUMIFS('2012 President'!H$2:H$1000,'2012 President'!$X$2:$X$1000,$BF60,'2012 President'!$V$2:$V$1000,$BE60)</f>
        <v>58</v>
      </c>
      <c r="BJ60">
        <f>SUMIFS('2012 President'!I$2:I$1000,'2012 President'!$X$2:$X$1000,$BF60,'2012 President'!$V$2:$V$1000,$BE60)</f>
        <v>1097</v>
      </c>
      <c r="BK60">
        <f>SUMIFS('2012 President'!J$2:J$1000,'2012 President'!$X$2:$X$1000,$BF60,'2012 President'!$V$2:$V$1000,$BE60)</f>
        <v>464</v>
      </c>
      <c r="BL60">
        <f>SUMIFS('2012 President'!K$2:K$1000,'2012 President'!$X$2:$X$1000,$BF60,'2012 President'!$V$2:$V$1000,$BE60)</f>
        <v>14</v>
      </c>
      <c r="BM60">
        <f>SUMIFS('2012 President'!L$2:L$1000,'2012 President'!$X$2:$X$1000,$BF60,'2012 President'!$V$2:$V$1000,$BE60)</f>
        <v>11</v>
      </c>
      <c r="BP60">
        <f t="shared" si="30"/>
        <v>1644</v>
      </c>
      <c r="BQ60">
        <f>BP60/SUMIF('By HD for Calcs'!$A$3:$A$100,$BF60,'By HD for Calcs'!$B$3:BJ$100)</f>
        <v>0.50569055675176866</v>
      </c>
      <c r="BR60">
        <f>$BQ60*SUMIFS('2012 President'!G$2:G$1000,'2012 President'!$X$2:$X$1000,$BF60,'2012 President'!$Y$2:$Y$1000,BR$1)</f>
        <v>360.05167640725927</v>
      </c>
      <c r="BS60">
        <f>$BQ60*SUMIFS('2012 President'!H$2:H$1000,'2012 President'!$X$2:$X$1000,$BF60,'2012 President'!$Y$2:$Y$1000,BS$1)</f>
        <v>4.5512150107659179</v>
      </c>
      <c r="BT60">
        <f>$BQ60*SUMIFS('2012 President'!I$2:I$1000,'2012 President'!$X$2:$X$1000,$BF60,'2012 President'!$Y$2:$Y$1000,BT$1)</f>
        <v>210.87296216548754</v>
      </c>
      <c r="BU60">
        <f>$BQ60*SUMIFS('2012 President'!J$2:J$1000,'2012 President'!$X$2:$X$1000,$BF60,'2012 President'!$Y$2:$Y$1000,BU$1)</f>
        <v>137.54783143648109</v>
      </c>
      <c r="BV60">
        <f>$BQ60*SUMIFS('2012 President'!K$2:K$1000,'2012 President'!$X$2:$X$1000,$BF60,'2012 President'!$Y$2:$Y$1000,BV$1)</f>
        <v>5.5625961242694553</v>
      </c>
      <c r="BW60">
        <f>$BQ60*SUMIFS('2012 President'!L$2:L$1000,'2012 President'!$X$2:$X$1000,$BF60,'2012 President'!$Y$2:$Y$1000,BW$1)</f>
        <v>1.517071670255306</v>
      </c>
      <c r="BZ60">
        <f>$BQ60*SUMIFS('2012 President'!G$2:G$1000,'2012 President'!$X$2:$X$1000,$BF60,'2012 President'!$Y$2:$Y$1000,BZ$1)</f>
        <v>188.11688711165795</v>
      </c>
      <c r="CA60">
        <f>$BQ60*SUMIFS('2012 President'!H$2:H$1000,'2012 President'!$X$2:$X$1000,$BF60,'2012 President'!$Y$2:$Y$1000,CA$1)</f>
        <v>4.5512150107659179</v>
      </c>
      <c r="CB60">
        <f>$BQ60*SUMIFS('2012 President'!I$2:I$1000,'2012 President'!$X$2:$X$1000,$BF60,'2012 President'!$Y$2:$Y$1000,CB$1)</f>
        <v>104.17225469086435</v>
      </c>
      <c r="CC60">
        <f>$BQ60*SUMIFS('2012 President'!J$2:J$1000,'2012 President'!$X$2:$X$1000,$BF60,'2012 President'!$Y$2:$Y$1000,CC$1)</f>
        <v>75.347892956013524</v>
      </c>
      <c r="CD60">
        <f>$BQ60*SUMIFS('2012 President'!K$2:K$1000,'2012 President'!$X$2:$X$1000,$BF60,'2012 President'!$Y$2:$Y$1000,CD$1)</f>
        <v>3.034143340510612</v>
      </c>
      <c r="CE60">
        <f>$BQ60*SUMIFS('2012 President'!L$2:L$1000,'2012 President'!$X$2:$X$1000,$BF60,'2012 President'!$Y$2:$Y$1000,CE$1)</f>
        <v>1.0113811135035373</v>
      </c>
      <c r="CH60">
        <f>$BQ60*SUMIFS('2012 President'!G$2:G$1000,'2012 President'!$X$2:$X$1000,$BF60,'2012 President'!$Y$2:$Y$1000,CH$1)</f>
        <v>0</v>
      </c>
      <c r="CI60">
        <f>$BQ60*SUMIFS('2012 President'!H$2:H$1000,'2012 President'!$X$2:$X$1000,$BF60,'2012 President'!$Y$2:$Y$1000,CI$1)</f>
        <v>0</v>
      </c>
      <c r="CJ60">
        <f>$BQ60*SUMIFS('2012 President'!I$2:I$1000,'2012 President'!$X$2:$X$1000,$BF60,'2012 President'!$Y$2:$Y$1000,CJ$1)</f>
        <v>0</v>
      </c>
      <c r="CK60">
        <f>$BQ60*SUMIFS('2012 President'!J$2:J$1000,'2012 President'!$X$2:$X$1000,$BF60,'2012 President'!$Y$2:$Y$1000,CK$1)</f>
        <v>0</v>
      </c>
      <c r="CL60">
        <f>$BQ60*SUMIFS('2012 President'!K$2:K$1000,'2012 President'!$X$2:$X$1000,$BF60,'2012 President'!$Y$2:$Y$1000,CL$1)</f>
        <v>0</v>
      </c>
      <c r="CM60">
        <f>$BQ60*SUMIFS('2012 President'!L$2:L$1000,'2012 President'!$X$2:$X$1000,$BF60,'2012 President'!$Y$2:$Y$1000,CM$1)</f>
        <v>0</v>
      </c>
      <c r="CP60">
        <f t="shared" si="31"/>
        <v>2192.1685635189174</v>
      </c>
      <c r="CQ60">
        <f t="shared" si="32"/>
        <v>67.102430021531831</v>
      </c>
      <c r="CR60">
        <f t="shared" si="33"/>
        <v>1412.0452168563518</v>
      </c>
      <c r="CS60">
        <f t="shared" si="34"/>
        <v>676.89572439249469</v>
      </c>
      <c r="CT60">
        <f t="shared" si="35"/>
        <v>22.596739464780065</v>
      </c>
      <c r="CU60">
        <f t="shared" si="36"/>
        <v>13.528452783758842</v>
      </c>
      <c r="CV60">
        <f t="shared" si="37"/>
        <v>0</v>
      </c>
      <c r="CW60">
        <f t="shared" si="38"/>
        <v>0</v>
      </c>
    </row>
    <row r="61" spans="1:101" x14ac:dyDescent="0.3">
      <c r="A61" t="s">
        <v>1660</v>
      </c>
      <c r="B61" t="s">
        <v>1704</v>
      </c>
      <c r="C61">
        <f t="shared" si="12"/>
        <v>4286</v>
      </c>
      <c r="D61">
        <f t="shared" si="13"/>
        <v>2002.0221010332948</v>
      </c>
      <c r="E61">
        <f t="shared" si="14"/>
        <v>47.200057405281285</v>
      </c>
      <c r="F61">
        <f t="shared" si="15"/>
        <v>1305.5657290470724</v>
      </c>
      <c r="G61">
        <f t="shared" si="16"/>
        <v>616.05625717566022</v>
      </c>
      <c r="H61">
        <f t="shared" si="17"/>
        <v>26.254592422502871</v>
      </c>
      <c r="I61">
        <f t="shared" si="18"/>
        <v>6.9454649827784154</v>
      </c>
      <c r="L61">
        <f t="shared" si="20"/>
        <v>0.30771701114473105</v>
      </c>
      <c r="M61">
        <f t="shared" si="21"/>
        <v>0.65212353468687312</v>
      </c>
      <c r="N61">
        <f t="shared" si="22"/>
        <v>1.3114037257107304E-2</v>
      </c>
      <c r="O61">
        <f t="shared" si="23"/>
        <v>2.357619198155711E-2</v>
      </c>
      <c r="P61">
        <f t="shared" si="24"/>
        <v>3.4692249297316366E-3</v>
      </c>
      <c r="Q61">
        <f t="shared" si="25"/>
        <v>2.652123534686873</v>
      </c>
      <c r="AP61" t="s">
        <v>1698</v>
      </c>
      <c r="AR61">
        <v>28</v>
      </c>
      <c r="BE61" t="s">
        <v>1662</v>
      </c>
      <c r="BF61">
        <v>37</v>
      </c>
      <c r="BG61">
        <f>SUMIFS('2012 President'!C$2:C$1000,'2012 President'!$X$2:$X$1000,$BF61,'2012 President'!$V$2:$V$1000,$BE61)</f>
        <v>421</v>
      </c>
      <c r="BH61">
        <f>SUMIFS('2012 President'!G$2:G$1000,'2012 President'!$X$2:$X$1000,$BF61,'2012 President'!$V$2:$V$1000,$BE61)</f>
        <v>66</v>
      </c>
      <c r="BI61">
        <f>SUMIFS('2012 President'!H$2:H$1000,'2012 President'!$X$2:$X$1000,$BF61,'2012 President'!$V$2:$V$1000,$BE61)</f>
        <v>3</v>
      </c>
      <c r="BJ61">
        <f>SUMIFS('2012 President'!I$2:I$1000,'2012 President'!$X$2:$X$1000,$BF61,'2012 President'!$V$2:$V$1000,$BE61)</f>
        <v>30</v>
      </c>
      <c r="BK61">
        <f>SUMIFS('2012 President'!J$2:J$1000,'2012 President'!$X$2:$X$1000,$BF61,'2012 President'!$V$2:$V$1000,$BE61)</f>
        <v>32</v>
      </c>
      <c r="BL61">
        <f>SUMIFS('2012 President'!K$2:K$1000,'2012 President'!$X$2:$X$1000,$BF61,'2012 President'!$V$2:$V$1000,$BE61)</f>
        <v>1</v>
      </c>
      <c r="BM61">
        <f>SUMIFS('2012 President'!L$2:L$1000,'2012 President'!$X$2:$X$1000,$BF61,'2012 President'!$V$2:$V$1000,$BE61)</f>
        <v>0</v>
      </c>
      <c r="BP61">
        <f t="shared" si="30"/>
        <v>66</v>
      </c>
      <c r="BQ61">
        <f>BP61/SUMIF('By HD for Calcs'!$A$3:$A$100,$BF61,'By HD for Calcs'!$B$3:BJ$100)</f>
        <v>2.030144570901261E-2</v>
      </c>
      <c r="BR61">
        <f>$BQ61*SUMIFS('2012 President'!G$2:G$1000,'2012 President'!$X$2:$X$1000,$BF61,'2012 President'!$Y$2:$Y$1000,BR$1)</f>
        <v>14.454629344816979</v>
      </c>
      <c r="BS61">
        <f>$BQ61*SUMIFS('2012 President'!H$2:H$1000,'2012 President'!$X$2:$X$1000,$BF61,'2012 President'!$Y$2:$Y$1000,BS$1)</f>
        <v>0.18271301138111348</v>
      </c>
      <c r="BT61">
        <f>$BQ61*SUMIFS('2012 President'!I$2:I$1000,'2012 President'!$X$2:$X$1000,$BF61,'2012 President'!$Y$2:$Y$1000,BT$1)</f>
        <v>8.4657028606582578</v>
      </c>
      <c r="BU61">
        <f>$BQ61*SUMIFS('2012 President'!J$2:J$1000,'2012 President'!$X$2:$X$1000,$BF61,'2012 President'!$Y$2:$Y$1000,BU$1)</f>
        <v>5.5219932328514298</v>
      </c>
      <c r="BV61">
        <f>$BQ61*SUMIFS('2012 President'!K$2:K$1000,'2012 President'!$X$2:$X$1000,$BF61,'2012 President'!$Y$2:$Y$1000,BV$1)</f>
        <v>0.22331590279913871</v>
      </c>
      <c r="BW61">
        <f>$BQ61*SUMIFS('2012 President'!L$2:L$1000,'2012 President'!$X$2:$X$1000,$BF61,'2012 President'!$Y$2:$Y$1000,BW$1)</f>
        <v>6.0904337127037828E-2</v>
      </c>
      <c r="BZ61">
        <f>$BQ61*SUMIFS('2012 President'!G$2:G$1000,'2012 President'!$X$2:$X$1000,$BF61,'2012 President'!$Y$2:$Y$1000,BZ$1)</f>
        <v>7.5521378037526912</v>
      </c>
      <c r="CA61">
        <f>$BQ61*SUMIFS('2012 President'!H$2:H$1000,'2012 President'!$X$2:$X$1000,$BF61,'2012 President'!$Y$2:$Y$1000,CA$1)</f>
        <v>0.18271301138111348</v>
      </c>
      <c r="CB61">
        <f>$BQ61*SUMIFS('2012 President'!I$2:I$1000,'2012 President'!$X$2:$X$1000,$BF61,'2012 President'!$Y$2:$Y$1000,CB$1)</f>
        <v>4.182097816056598</v>
      </c>
      <c r="CC61">
        <f>$BQ61*SUMIFS('2012 President'!J$2:J$1000,'2012 President'!$X$2:$X$1000,$BF61,'2012 President'!$Y$2:$Y$1000,CC$1)</f>
        <v>3.0249154106428788</v>
      </c>
      <c r="CD61">
        <f>$BQ61*SUMIFS('2012 President'!K$2:K$1000,'2012 President'!$X$2:$X$1000,$BF61,'2012 President'!$Y$2:$Y$1000,CD$1)</f>
        <v>0.12180867425407566</v>
      </c>
      <c r="CE61">
        <f>$BQ61*SUMIFS('2012 President'!L$2:L$1000,'2012 President'!$X$2:$X$1000,$BF61,'2012 President'!$Y$2:$Y$1000,CE$1)</f>
        <v>4.0602891418025221E-2</v>
      </c>
      <c r="CH61">
        <f>$BQ61*SUMIFS('2012 President'!G$2:G$1000,'2012 President'!$X$2:$X$1000,$BF61,'2012 President'!$Y$2:$Y$1000,CH$1)</f>
        <v>0</v>
      </c>
      <c r="CI61">
        <f>$BQ61*SUMIFS('2012 President'!H$2:H$1000,'2012 President'!$X$2:$X$1000,$BF61,'2012 President'!$Y$2:$Y$1000,CI$1)</f>
        <v>0</v>
      </c>
      <c r="CJ61">
        <f>$BQ61*SUMIFS('2012 President'!I$2:I$1000,'2012 President'!$X$2:$X$1000,$BF61,'2012 President'!$Y$2:$Y$1000,CJ$1)</f>
        <v>0</v>
      </c>
      <c r="CK61">
        <f>$BQ61*SUMIFS('2012 President'!J$2:J$1000,'2012 President'!$X$2:$X$1000,$BF61,'2012 President'!$Y$2:$Y$1000,CK$1)</f>
        <v>0</v>
      </c>
      <c r="CL61">
        <f>$BQ61*SUMIFS('2012 President'!K$2:K$1000,'2012 President'!$X$2:$X$1000,$BF61,'2012 President'!$Y$2:$Y$1000,CL$1)</f>
        <v>0</v>
      </c>
      <c r="CM61">
        <f>$BQ61*SUMIFS('2012 President'!L$2:L$1000,'2012 President'!$X$2:$X$1000,$BF61,'2012 President'!$Y$2:$Y$1000,CM$1)</f>
        <v>0</v>
      </c>
      <c r="CP61">
        <f t="shared" si="31"/>
        <v>88.006767148569665</v>
      </c>
      <c r="CQ61">
        <f t="shared" si="32"/>
        <v>3.365426022762227</v>
      </c>
      <c r="CR61">
        <f t="shared" si="33"/>
        <v>42.647800676714851</v>
      </c>
      <c r="CS61">
        <f t="shared" si="34"/>
        <v>40.546908643494305</v>
      </c>
      <c r="CT61">
        <f t="shared" si="35"/>
        <v>1.3451245770532143</v>
      </c>
      <c r="CU61">
        <f t="shared" si="36"/>
        <v>0.10150722854506306</v>
      </c>
      <c r="CV61">
        <f t="shared" si="37"/>
        <v>0</v>
      </c>
      <c r="CW61">
        <f t="shared" si="38"/>
        <v>0</v>
      </c>
    </row>
    <row r="62" spans="1:101" x14ac:dyDescent="0.3">
      <c r="A62" t="s">
        <v>1669</v>
      </c>
      <c r="B62" t="s">
        <v>1669</v>
      </c>
      <c r="C62">
        <f t="shared" si="12"/>
        <v>4482</v>
      </c>
      <c r="D62">
        <f t="shared" si="13"/>
        <v>2232.9778989667047</v>
      </c>
      <c r="E62">
        <f t="shared" si="14"/>
        <v>35.799942594718715</v>
      </c>
      <c r="F62">
        <f t="shared" si="15"/>
        <v>1411.4342709529276</v>
      </c>
      <c r="G62">
        <f t="shared" si="16"/>
        <v>730.94374282433978</v>
      </c>
      <c r="H62">
        <f t="shared" si="17"/>
        <v>31.745407577497129</v>
      </c>
      <c r="I62">
        <f t="shared" si="18"/>
        <v>23.054535017221585</v>
      </c>
      <c r="L62">
        <f t="shared" si="20"/>
        <v>0.32734033917782124</v>
      </c>
      <c r="M62">
        <f t="shared" si="21"/>
        <v>0.6320860907786231</v>
      </c>
      <c r="N62">
        <f t="shared" si="22"/>
        <v>1.4216624173569788E-2</v>
      </c>
      <c r="O62">
        <f t="shared" si="23"/>
        <v>1.6032376590598991E-2</v>
      </c>
      <c r="P62">
        <f t="shared" si="24"/>
        <v>1.0324569279386919E-2</v>
      </c>
      <c r="Q62">
        <f t="shared" si="25"/>
        <v>2.632086090778623</v>
      </c>
      <c r="AR62">
        <v>28</v>
      </c>
      <c r="BE62" t="s">
        <v>1655</v>
      </c>
      <c r="BF62">
        <v>37</v>
      </c>
      <c r="BG62">
        <f>SUMIFS('2012 President'!C$2:C$1000,'2012 President'!$X$2:$X$1000,$BF62,'2012 President'!$V$2:$V$1000,$BE62)</f>
        <v>571</v>
      </c>
      <c r="BH62">
        <f>SUMIFS('2012 President'!G$2:G$1000,'2012 President'!$X$2:$X$1000,$BF62,'2012 President'!$V$2:$V$1000,$BE62)</f>
        <v>200</v>
      </c>
      <c r="BI62">
        <f>SUMIFS('2012 President'!H$2:H$1000,'2012 President'!$X$2:$X$1000,$BF62,'2012 President'!$V$2:$V$1000,$BE62)</f>
        <v>9</v>
      </c>
      <c r="BJ62">
        <f>SUMIFS('2012 President'!I$2:I$1000,'2012 President'!$X$2:$X$1000,$BF62,'2012 President'!$V$2:$V$1000,$BE62)</f>
        <v>108</v>
      </c>
      <c r="BK62">
        <f>SUMIFS('2012 President'!J$2:J$1000,'2012 President'!$X$2:$X$1000,$BF62,'2012 President'!$V$2:$V$1000,$BE62)</f>
        <v>78</v>
      </c>
      <c r="BL62">
        <f>SUMIFS('2012 President'!K$2:K$1000,'2012 President'!$X$2:$X$1000,$BF62,'2012 President'!$V$2:$V$1000,$BE62)</f>
        <v>3</v>
      </c>
      <c r="BM62">
        <f>SUMIFS('2012 President'!L$2:L$1000,'2012 President'!$X$2:$X$1000,$BF62,'2012 President'!$V$2:$V$1000,$BE62)</f>
        <v>2</v>
      </c>
      <c r="BP62">
        <f t="shared" si="30"/>
        <v>200</v>
      </c>
      <c r="BQ62">
        <f>BP62/SUMIF('By HD for Calcs'!$A$3:$A$100,$BF62,'By HD for Calcs'!$B$3:BJ$100)</f>
        <v>6.1519532451553366E-2</v>
      </c>
      <c r="BR62">
        <f>$BQ62*SUMIFS('2012 President'!G$2:G$1000,'2012 President'!$X$2:$X$1000,$BF62,'2012 President'!$Y$2:$Y$1000,BR$1)</f>
        <v>43.801907105505997</v>
      </c>
      <c r="BS62">
        <f>$BQ62*SUMIFS('2012 President'!H$2:H$1000,'2012 President'!$X$2:$X$1000,$BF62,'2012 President'!$Y$2:$Y$1000,BS$1)</f>
        <v>0.55367579206398032</v>
      </c>
      <c r="BT62">
        <f>$BQ62*SUMIFS('2012 President'!I$2:I$1000,'2012 President'!$X$2:$X$1000,$BF62,'2012 President'!$Y$2:$Y$1000,BT$1)</f>
        <v>25.653645032297753</v>
      </c>
      <c r="BU62">
        <f>$BQ62*SUMIFS('2012 President'!J$2:J$1000,'2012 President'!$X$2:$X$1000,$BF62,'2012 President'!$Y$2:$Y$1000,BU$1)</f>
        <v>16.733312826822516</v>
      </c>
      <c r="BV62">
        <f>$BQ62*SUMIFS('2012 President'!K$2:K$1000,'2012 President'!$X$2:$X$1000,$BF62,'2012 President'!$Y$2:$Y$1000,BV$1)</f>
        <v>0.676714856967087</v>
      </c>
      <c r="BW62">
        <f>$BQ62*SUMIFS('2012 President'!L$2:L$1000,'2012 President'!$X$2:$X$1000,$BF62,'2012 President'!$Y$2:$Y$1000,BW$1)</f>
        <v>0.1845585973546601</v>
      </c>
      <c r="BZ62">
        <f>$BQ62*SUMIFS('2012 President'!G$2:G$1000,'2012 President'!$X$2:$X$1000,$BF62,'2012 President'!$Y$2:$Y$1000,BZ$1)</f>
        <v>22.885266071977853</v>
      </c>
      <c r="CA62">
        <f>$BQ62*SUMIFS('2012 President'!H$2:H$1000,'2012 President'!$X$2:$X$1000,$BF62,'2012 President'!$Y$2:$Y$1000,CA$1)</f>
        <v>0.55367579206398032</v>
      </c>
      <c r="CB62">
        <f>$BQ62*SUMIFS('2012 President'!I$2:I$1000,'2012 President'!$X$2:$X$1000,$BF62,'2012 President'!$Y$2:$Y$1000,CB$1)</f>
        <v>12.673023685019993</v>
      </c>
      <c r="CC62">
        <f>$BQ62*SUMIFS('2012 President'!J$2:J$1000,'2012 President'!$X$2:$X$1000,$BF62,'2012 President'!$Y$2:$Y$1000,CC$1)</f>
        <v>9.1664103352814514</v>
      </c>
      <c r="CD62">
        <f>$BQ62*SUMIFS('2012 President'!K$2:K$1000,'2012 President'!$X$2:$X$1000,$BF62,'2012 President'!$Y$2:$Y$1000,CD$1)</f>
        <v>0.3691171947093202</v>
      </c>
      <c r="CE62">
        <f>$BQ62*SUMIFS('2012 President'!L$2:L$1000,'2012 President'!$X$2:$X$1000,$BF62,'2012 President'!$Y$2:$Y$1000,CE$1)</f>
        <v>0.12303906490310673</v>
      </c>
      <c r="CH62">
        <f>$BQ62*SUMIFS('2012 President'!G$2:G$1000,'2012 President'!$X$2:$X$1000,$BF62,'2012 President'!$Y$2:$Y$1000,CH$1)</f>
        <v>0</v>
      </c>
      <c r="CI62">
        <f>$BQ62*SUMIFS('2012 President'!H$2:H$1000,'2012 President'!$X$2:$X$1000,$BF62,'2012 President'!$Y$2:$Y$1000,CI$1)</f>
        <v>0</v>
      </c>
      <c r="CJ62">
        <f>$BQ62*SUMIFS('2012 President'!I$2:I$1000,'2012 President'!$X$2:$X$1000,$BF62,'2012 President'!$Y$2:$Y$1000,CJ$1)</f>
        <v>0</v>
      </c>
      <c r="CK62">
        <f>$BQ62*SUMIFS('2012 President'!J$2:J$1000,'2012 President'!$X$2:$X$1000,$BF62,'2012 President'!$Y$2:$Y$1000,CK$1)</f>
        <v>0</v>
      </c>
      <c r="CL62">
        <f>$BQ62*SUMIFS('2012 President'!K$2:K$1000,'2012 President'!$X$2:$X$1000,$BF62,'2012 President'!$Y$2:$Y$1000,CL$1)</f>
        <v>0</v>
      </c>
      <c r="CM62">
        <f>$BQ62*SUMIFS('2012 President'!L$2:L$1000,'2012 President'!$X$2:$X$1000,$BF62,'2012 President'!$Y$2:$Y$1000,CM$1)</f>
        <v>0</v>
      </c>
      <c r="CP62">
        <f t="shared" si="31"/>
        <v>266.68717317748383</v>
      </c>
      <c r="CQ62">
        <f t="shared" si="32"/>
        <v>10.107351584127962</v>
      </c>
      <c r="CR62">
        <f t="shared" si="33"/>
        <v>146.32666871731774</v>
      </c>
      <c r="CS62">
        <f t="shared" si="34"/>
        <v>103.89972316210397</v>
      </c>
      <c r="CT62">
        <f t="shared" si="35"/>
        <v>4.045832051676407</v>
      </c>
      <c r="CU62">
        <f t="shared" si="36"/>
        <v>2.3075976622577667</v>
      </c>
      <c r="CV62">
        <f t="shared" si="37"/>
        <v>0</v>
      </c>
      <c r="CW62">
        <f t="shared" si="38"/>
        <v>0</v>
      </c>
    </row>
    <row r="63" spans="1:101" x14ac:dyDescent="0.3">
      <c r="A63" t="s">
        <v>20</v>
      </c>
      <c r="B63" t="s">
        <v>20</v>
      </c>
      <c r="C63">
        <f t="shared" ref="C63:K63" si="39">SUM(C34:C62)</f>
        <v>506432</v>
      </c>
      <c r="D63">
        <f t="shared" si="39"/>
        <v>300495</v>
      </c>
      <c r="E63">
        <f t="shared" si="39"/>
        <v>7392.0000000000009</v>
      </c>
      <c r="F63">
        <f t="shared" si="39"/>
        <v>122640.00000000001</v>
      </c>
      <c r="G63">
        <f t="shared" si="39"/>
        <v>164676</v>
      </c>
      <c r="H63">
        <f t="shared" si="39"/>
        <v>2916.9999999999995</v>
      </c>
      <c r="I63">
        <f t="shared" si="39"/>
        <v>2870.0000000000005</v>
      </c>
      <c r="J63">
        <f t="shared" si="39"/>
        <v>0</v>
      </c>
      <c r="K63">
        <f t="shared" si="39"/>
        <v>0</v>
      </c>
      <c r="L63">
        <f t="shared" si="20"/>
        <v>0.54801577397294465</v>
      </c>
      <c r="M63">
        <f t="shared" si="21"/>
        <v>0.40812659112464439</v>
      </c>
      <c r="N63">
        <f t="shared" si="22"/>
        <v>9.7073162615018537E-3</v>
      </c>
      <c r="O63">
        <f t="shared" si="23"/>
        <v>2.4599410971896375E-2</v>
      </c>
      <c r="P63">
        <f t="shared" si="24"/>
        <v>9.5509076690127974E-3</v>
      </c>
      <c r="Q63">
        <f t="shared" si="25"/>
        <v>0.54801577397294465</v>
      </c>
      <c r="AP63" t="s">
        <v>1698</v>
      </c>
      <c r="AR63">
        <v>29</v>
      </c>
      <c r="BE63" t="s">
        <v>1652</v>
      </c>
      <c r="BF63">
        <v>38</v>
      </c>
      <c r="BG63">
        <f>SUMIFS('2012 President'!C$2:C$1000,'2012 President'!$X$2:$X$1000,$BF63,'2012 President'!$V$2:$V$1000,$BE63)</f>
        <v>1743</v>
      </c>
      <c r="BH63">
        <f>SUMIFS('2012 President'!G$2:G$1000,'2012 President'!$X$2:$X$1000,$BF63,'2012 President'!$V$2:$V$1000,$BE63)</f>
        <v>682</v>
      </c>
      <c r="BI63">
        <f>SUMIFS('2012 President'!H$2:H$1000,'2012 President'!$X$2:$X$1000,$BF63,'2012 President'!$V$2:$V$1000,$BE63)</f>
        <v>14</v>
      </c>
      <c r="BJ63">
        <f>SUMIFS('2012 President'!I$2:I$1000,'2012 President'!$X$2:$X$1000,$BF63,'2012 President'!$V$2:$V$1000,$BE63)</f>
        <v>309</v>
      </c>
      <c r="BK63">
        <f>SUMIFS('2012 President'!J$2:J$1000,'2012 President'!$X$2:$X$1000,$BF63,'2012 President'!$V$2:$V$1000,$BE63)</f>
        <v>340</v>
      </c>
      <c r="BL63">
        <f>SUMIFS('2012 President'!K$2:K$1000,'2012 President'!$X$2:$X$1000,$BF63,'2012 President'!$V$2:$V$1000,$BE63)</f>
        <v>16</v>
      </c>
      <c r="BM63">
        <f>SUMIFS('2012 President'!L$2:L$1000,'2012 President'!$X$2:$X$1000,$BF63,'2012 President'!$V$2:$V$1000,$BE63)</f>
        <v>3</v>
      </c>
      <c r="BP63">
        <f t="shared" si="30"/>
        <v>682</v>
      </c>
      <c r="BQ63">
        <f>BP63/SUMIF('By HD for Calcs'!$A$3:$A$100,$BF63,'By HD for Calcs'!$B$3:BJ$100)</f>
        <v>0.13542494042891184</v>
      </c>
      <c r="BR63">
        <f>$BQ63*SUMIFS('2012 President'!G$2:G$1000,'2012 President'!$X$2:$X$1000,$BF63,'2012 President'!$Y$2:$Y$1000,BR$1)</f>
        <v>136.64376489277205</v>
      </c>
      <c r="BS63">
        <f>$BQ63*SUMIFS('2012 President'!H$2:H$1000,'2012 President'!$X$2:$X$1000,$BF63,'2012 President'!$Y$2:$Y$1000,BS$1)</f>
        <v>2.4376489277204132</v>
      </c>
      <c r="BT63">
        <f>$BQ63*SUMIFS('2012 President'!I$2:I$1000,'2012 President'!$X$2:$X$1000,$BF63,'2012 President'!$Y$2:$Y$1000,BT$1)</f>
        <v>70.150119142176337</v>
      </c>
      <c r="BU63">
        <f>$BQ63*SUMIFS('2012 President'!J$2:J$1000,'2012 President'!$X$2:$X$1000,$BF63,'2012 President'!$Y$2:$Y$1000,BU$1)</f>
        <v>58.909849086576649</v>
      </c>
      <c r="BV63">
        <f>$BQ63*SUMIFS('2012 President'!K$2:K$1000,'2012 President'!$X$2:$X$1000,$BF63,'2012 President'!$Y$2:$Y$1000,BV$1)</f>
        <v>3.9273232724384437</v>
      </c>
      <c r="BW63">
        <f>$BQ63*SUMIFS('2012 President'!L$2:L$1000,'2012 President'!$X$2:$X$1000,$BF63,'2012 President'!$Y$2:$Y$1000,BW$1)</f>
        <v>1.2188244638602066</v>
      </c>
      <c r="BZ63">
        <f>$BQ63*SUMIFS('2012 President'!G$2:G$1000,'2012 President'!$X$2:$X$1000,$BF63,'2012 President'!$Y$2:$Y$1000,BZ$1)</f>
        <v>53.628276409849093</v>
      </c>
      <c r="CA63">
        <f>$BQ63*SUMIFS('2012 President'!H$2:H$1000,'2012 President'!$X$2:$X$1000,$BF63,'2012 President'!$Y$2:$Y$1000,CA$1)</f>
        <v>1.760524225575854</v>
      </c>
      <c r="CB63">
        <f>$BQ63*SUMIFS('2012 President'!I$2:I$1000,'2012 President'!$X$2:$X$1000,$BF63,'2012 President'!$Y$2:$Y$1000,CB$1)</f>
        <v>31.554011119936458</v>
      </c>
      <c r="CC63">
        <f>$BQ63*SUMIFS('2012 President'!J$2:J$1000,'2012 President'!$X$2:$X$1000,$BF63,'2012 President'!$Y$2:$Y$1000,CC$1)</f>
        <v>17.740667196187452</v>
      </c>
      <c r="CD63">
        <f>$BQ63*SUMIFS('2012 President'!K$2:K$1000,'2012 President'!$X$2:$X$1000,$BF63,'2012 President'!$Y$2:$Y$1000,CD$1)</f>
        <v>1.760524225575854</v>
      </c>
      <c r="CE63">
        <f>$BQ63*SUMIFS('2012 President'!L$2:L$1000,'2012 President'!$X$2:$X$1000,$BF63,'2012 President'!$Y$2:$Y$1000,CE$1)</f>
        <v>0.81254964257347106</v>
      </c>
      <c r="CH63">
        <f>$BQ63*SUMIFS('2012 President'!G$2:G$1000,'2012 President'!$X$2:$X$1000,$BF63,'2012 President'!$Y$2:$Y$1000,CH$1)</f>
        <v>50.513502779984115</v>
      </c>
      <c r="CI63">
        <f>$BQ63*SUMIFS('2012 President'!H$2:H$1000,'2012 President'!$X$2:$X$1000,$BF63,'2012 President'!$Y$2:$Y$1000,CI$1)</f>
        <v>0.81254964257347106</v>
      </c>
      <c r="CJ63">
        <f>$BQ63*SUMIFS('2012 President'!I$2:I$1000,'2012 President'!$X$2:$X$1000,$BF63,'2012 President'!$Y$2:$Y$1000,CJ$1)</f>
        <v>34.804209690230344</v>
      </c>
      <c r="CK63">
        <f>$BQ63*SUMIFS('2012 President'!J$2:J$1000,'2012 President'!$X$2:$X$1000,$BF63,'2012 President'!$Y$2:$Y$1000,CK$1)</f>
        <v>13.407069102462273</v>
      </c>
      <c r="CL63">
        <f>$BQ63*SUMIFS('2012 President'!K$2:K$1000,'2012 President'!$X$2:$X$1000,$BF63,'2012 President'!$Y$2:$Y$1000,CL$1)</f>
        <v>1.2188244638602066</v>
      </c>
      <c r="CM63">
        <f>$BQ63*SUMIFS('2012 President'!L$2:L$1000,'2012 President'!$X$2:$X$1000,$BF63,'2012 President'!$Y$2:$Y$1000,CM$1)</f>
        <v>0.27084988085782369</v>
      </c>
      <c r="CP63">
        <f t="shared" si="31"/>
        <v>922.78554408260527</v>
      </c>
      <c r="CQ63">
        <f t="shared" si="32"/>
        <v>19.010722795869739</v>
      </c>
      <c r="CR63">
        <f t="shared" si="33"/>
        <v>445.50833995234308</v>
      </c>
      <c r="CS63">
        <f t="shared" si="34"/>
        <v>430.05758538522639</v>
      </c>
      <c r="CT63">
        <f t="shared" si="35"/>
        <v>22.906671961874501</v>
      </c>
      <c r="CU63">
        <f t="shared" si="36"/>
        <v>5.3022239872915016</v>
      </c>
      <c r="CV63">
        <f t="shared" si="37"/>
        <v>0</v>
      </c>
      <c r="CW63">
        <f t="shared" si="38"/>
        <v>0</v>
      </c>
    </row>
    <row r="64" spans="1:101" x14ac:dyDescent="0.3">
      <c r="AR64">
        <v>29</v>
      </c>
      <c r="BE64" t="s">
        <v>1693</v>
      </c>
      <c r="BF64">
        <v>38</v>
      </c>
      <c r="BG64">
        <f>SUMIFS('2012 President'!C$2:C$1000,'2012 President'!$X$2:$X$1000,$BF64,'2012 President'!$V$2:$V$1000,$BE64)</f>
        <v>4238</v>
      </c>
      <c r="BH64">
        <f>SUMIFS('2012 President'!G$2:G$1000,'2012 President'!$X$2:$X$1000,$BF64,'2012 President'!$V$2:$V$1000,$BE64)</f>
        <v>2040</v>
      </c>
      <c r="BI64">
        <f>SUMIFS('2012 President'!H$2:H$1000,'2012 President'!$X$2:$X$1000,$BF64,'2012 President'!$V$2:$V$1000,$BE64)</f>
        <v>86</v>
      </c>
      <c r="BJ64">
        <f>SUMIFS('2012 President'!I$2:I$1000,'2012 President'!$X$2:$X$1000,$BF64,'2012 President'!$V$2:$V$1000,$BE64)</f>
        <v>1174</v>
      </c>
      <c r="BK64">
        <f>SUMIFS('2012 President'!J$2:J$1000,'2012 President'!$X$2:$X$1000,$BF64,'2012 President'!$V$2:$V$1000,$BE64)</f>
        <v>683</v>
      </c>
      <c r="BL64">
        <f>SUMIFS('2012 President'!K$2:K$1000,'2012 President'!$X$2:$X$1000,$BF64,'2012 President'!$V$2:$V$1000,$BE64)</f>
        <v>61</v>
      </c>
      <c r="BM64">
        <f>SUMIFS('2012 President'!L$2:L$1000,'2012 President'!$X$2:$X$1000,$BF64,'2012 President'!$V$2:$V$1000,$BE64)</f>
        <v>36</v>
      </c>
      <c r="BP64">
        <f t="shared" si="30"/>
        <v>2040</v>
      </c>
      <c r="BQ64">
        <f>BP64/SUMIF('By HD for Calcs'!$A$3:$A$100,$BF64,'By HD for Calcs'!$B$3:BJ$100)</f>
        <v>0.40508339952343131</v>
      </c>
      <c r="BR64">
        <f>$BQ64*SUMIFS('2012 President'!G$2:G$1000,'2012 President'!$X$2:$X$1000,$BF64,'2012 President'!$Y$2:$Y$1000,BR$1)</f>
        <v>408.72915011914222</v>
      </c>
      <c r="BS64">
        <f>$BQ64*SUMIFS('2012 President'!H$2:H$1000,'2012 President'!$X$2:$X$1000,$BF64,'2012 President'!$Y$2:$Y$1000,BS$1)</f>
        <v>7.291501191421764</v>
      </c>
      <c r="BT64">
        <f>$BQ64*SUMIFS('2012 President'!I$2:I$1000,'2012 President'!$X$2:$X$1000,$BF64,'2012 President'!$Y$2:$Y$1000,BT$1)</f>
        <v>209.83320095313741</v>
      </c>
      <c r="BU64">
        <f>$BQ64*SUMIFS('2012 President'!J$2:J$1000,'2012 President'!$X$2:$X$1000,$BF64,'2012 President'!$Y$2:$Y$1000,BU$1)</f>
        <v>176.21127879269261</v>
      </c>
      <c r="BV64">
        <f>$BQ64*SUMIFS('2012 President'!K$2:K$1000,'2012 President'!$X$2:$X$1000,$BF64,'2012 President'!$Y$2:$Y$1000,BV$1)</f>
        <v>11.747418586179508</v>
      </c>
      <c r="BW64">
        <f>$BQ64*SUMIFS('2012 President'!L$2:L$1000,'2012 President'!$X$2:$X$1000,$BF64,'2012 President'!$Y$2:$Y$1000,BW$1)</f>
        <v>3.645750595710882</v>
      </c>
      <c r="BZ64">
        <f>$BQ64*SUMIFS('2012 President'!G$2:G$1000,'2012 President'!$X$2:$X$1000,$BF64,'2012 President'!$Y$2:$Y$1000,BZ$1)</f>
        <v>160.4130262112788</v>
      </c>
      <c r="CA64">
        <f>$BQ64*SUMIFS('2012 President'!H$2:H$1000,'2012 President'!$X$2:$X$1000,$BF64,'2012 President'!$Y$2:$Y$1000,CA$1)</f>
        <v>5.2660841938046072</v>
      </c>
      <c r="CB64">
        <f>$BQ64*SUMIFS('2012 President'!I$2:I$1000,'2012 President'!$X$2:$X$1000,$BF64,'2012 President'!$Y$2:$Y$1000,CB$1)</f>
        <v>94.3844320889595</v>
      </c>
      <c r="CC64">
        <f>$BQ64*SUMIFS('2012 President'!J$2:J$1000,'2012 President'!$X$2:$X$1000,$BF64,'2012 President'!$Y$2:$Y$1000,CC$1)</f>
        <v>53.065925337569503</v>
      </c>
      <c r="CD64">
        <f>$BQ64*SUMIFS('2012 President'!K$2:K$1000,'2012 President'!$X$2:$X$1000,$BF64,'2012 President'!$Y$2:$Y$1000,CD$1)</f>
        <v>5.2660841938046072</v>
      </c>
      <c r="CE64">
        <f>$BQ64*SUMIFS('2012 President'!L$2:L$1000,'2012 President'!$X$2:$X$1000,$BF64,'2012 President'!$Y$2:$Y$1000,CE$1)</f>
        <v>2.4305003971405879</v>
      </c>
      <c r="CH64">
        <f>$BQ64*SUMIFS('2012 President'!G$2:G$1000,'2012 President'!$X$2:$X$1000,$BF64,'2012 President'!$Y$2:$Y$1000,CH$1)</f>
        <v>151.09610802223989</v>
      </c>
      <c r="CI64">
        <f>$BQ64*SUMIFS('2012 President'!H$2:H$1000,'2012 President'!$X$2:$X$1000,$BF64,'2012 President'!$Y$2:$Y$1000,CI$1)</f>
        <v>2.4305003971405879</v>
      </c>
      <c r="CJ64">
        <f>$BQ64*SUMIFS('2012 President'!I$2:I$1000,'2012 President'!$X$2:$X$1000,$BF64,'2012 President'!$Y$2:$Y$1000,CJ$1)</f>
        <v>104.10643367752185</v>
      </c>
      <c r="CK64">
        <f>$BQ64*SUMIFS('2012 President'!J$2:J$1000,'2012 President'!$X$2:$X$1000,$BF64,'2012 President'!$Y$2:$Y$1000,CK$1)</f>
        <v>40.103256552819701</v>
      </c>
      <c r="CL64">
        <f>$BQ64*SUMIFS('2012 President'!K$2:K$1000,'2012 President'!$X$2:$X$1000,$BF64,'2012 President'!$Y$2:$Y$1000,CL$1)</f>
        <v>3.645750595710882</v>
      </c>
      <c r="CM64">
        <f>$BQ64*SUMIFS('2012 President'!L$2:L$1000,'2012 President'!$X$2:$X$1000,$BF64,'2012 President'!$Y$2:$Y$1000,CM$1)</f>
        <v>0.81016679904686262</v>
      </c>
      <c r="CP64">
        <f t="shared" si="31"/>
        <v>2760.2382843526611</v>
      </c>
      <c r="CQ64">
        <f t="shared" si="32"/>
        <v>100.98808578236695</v>
      </c>
      <c r="CR64">
        <f t="shared" si="33"/>
        <v>1582.3240667196187</v>
      </c>
      <c r="CS64">
        <f t="shared" si="34"/>
        <v>952.38046068308188</v>
      </c>
      <c r="CT64">
        <f t="shared" si="35"/>
        <v>81.659253375694988</v>
      </c>
      <c r="CU64">
        <f t="shared" si="36"/>
        <v>42.886417791898332</v>
      </c>
      <c r="CV64">
        <f t="shared" si="37"/>
        <v>0</v>
      </c>
      <c r="CW64">
        <f t="shared" si="38"/>
        <v>0</v>
      </c>
    </row>
    <row r="65" spans="1:207" x14ac:dyDescent="0.3">
      <c r="A65" s="10" t="s">
        <v>1735</v>
      </c>
      <c r="B65" t="s">
        <v>1731</v>
      </c>
      <c r="C65" t="s">
        <v>1724</v>
      </c>
      <c r="D65" s="9" t="s">
        <v>26</v>
      </c>
      <c r="E65" s="9" t="s">
        <v>27</v>
      </c>
      <c r="F65" s="9" t="s">
        <v>28</v>
      </c>
      <c r="G65" s="9" t="s">
        <v>29</v>
      </c>
      <c r="H65" s="9" t="s">
        <v>30</v>
      </c>
      <c r="I65" s="9" t="s">
        <v>31</v>
      </c>
      <c r="J65" s="9"/>
      <c r="K65" t="s">
        <v>1726</v>
      </c>
      <c r="L65" t="s">
        <v>1736</v>
      </c>
      <c r="M65" t="s">
        <v>1737</v>
      </c>
      <c r="N65" t="s">
        <v>1738</v>
      </c>
      <c r="O65" t="s">
        <v>1739</v>
      </c>
      <c r="P65" t="s">
        <v>1740</v>
      </c>
      <c r="Q65" t="s">
        <v>1741</v>
      </c>
      <c r="AP65" t="s">
        <v>1698</v>
      </c>
      <c r="AR65">
        <v>30</v>
      </c>
      <c r="BE65" t="s">
        <v>1703</v>
      </c>
      <c r="BF65">
        <v>38</v>
      </c>
      <c r="BG65">
        <f>SUMIFS('2012 President'!C$2:C$1000,'2012 President'!$X$2:$X$1000,$BF65,'2012 President'!$V$2:$V$1000,$BE65)</f>
        <v>1696</v>
      </c>
      <c r="BH65">
        <f>SUMIFS('2012 President'!G$2:G$1000,'2012 President'!$X$2:$X$1000,$BF65,'2012 President'!$V$2:$V$1000,$BE65)</f>
        <v>745</v>
      </c>
      <c r="BI65">
        <f>SUMIFS('2012 President'!H$2:H$1000,'2012 President'!$X$2:$X$1000,$BF65,'2012 President'!$V$2:$V$1000,$BE65)</f>
        <v>29</v>
      </c>
      <c r="BJ65">
        <f>SUMIFS('2012 President'!I$2:I$1000,'2012 President'!$X$2:$X$1000,$BF65,'2012 President'!$V$2:$V$1000,$BE65)</f>
        <v>376</v>
      </c>
      <c r="BK65">
        <f>SUMIFS('2012 President'!J$2:J$1000,'2012 President'!$X$2:$X$1000,$BF65,'2012 President'!$V$2:$V$1000,$BE65)</f>
        <v>323</v>
      </c>
      <c r="BL65">
        <f>SUMIFS('2012 President'!K$2:K$1000,'2012 President'!$X$2:$X$1000,$BF65,'2012 President'!$V$2:$V$1000,$BE65)</f>
        <v>8</v>
      </c>
      <c r="BM65">
        <f>SUMIFS('2012 President'!L$2:L$1000,'2012 President'!$X$2:$X$1000,$BF65,'2012 President'!$V$2:$V$1000,$BE65)</f>
        <v>9</v>
      </c>
      <c r="BP65">
        <f t="shared" si="30"/>
        <v>745</v>
      </c>
      <c r="BQ65">
        <f>BP65/SUMIF('By HD for Calcs'!$A$3:$A$100,$BF65,'By HD for Calcs'!$B$3:BJ$100)</f>
        <v>0.14793486894360602</v>
      </c>
      <c r="BR65">
        <f>$BQ65*SUMIFS('2012 President'!G$2:G$1000,'2012 President'!$X$2:$X$1000,$BF65,'2012 President'!$Y$2:$Y$1000,BR$1)</f>
        <v>149.26628276409849</v>
      </c>
      <c r="BS65">
        <f>$BQ65*SUMIFS('2012 President'!H$2:H$1000,'2012 President'!$X$2:$X$1000,$BF65,'2012 President'!$Y$2:$Y$1000,BS$1)</f>
        <v>2.6628276409849083</v>
      </c>
      <c r="BT65">
        <f>$BQ65*SUMIFS('2012 President'!I$2:I$1000,'2012 President'!$X$2:$X$1000,$BF65,'2012 President'!$Y$2:$Y$1000,BT$1)</f>
        <v>76.630262112787918</v>
      </c>
      <c r="BU65">
        <f>$BQ65*SUMIFS('2012 President'!J$2:J$1000,'2012 President'!$X$2:$X$1000,$BF65,'2012 President'!$Y$2:$Y$1000,BU$1)</f>
        <v>64.351667990468627</v>
      </c>
      <c r="BV65">
        <f>$BQ65*SUMIFS('2012 President'!K$2:K$1000,'2012 President'!$X$2:$X$1000,$BF65,'2012 President'!$Y$2:$Y$1000,BV$1)</f>
        <v>4.2901111993645751</v>
      </c>
      <c r="BW65">
        <f>$BQ65*SUMIFS('2012 President'!L$2:L$1000,'2012 President'!$X$2:$X$1000,$BF65,'2012 President'!$Y$2:$Y$1000,BW$1)</f>
        <v>1.3314138204924542</v>
      </c>
      <c r="BZ65">
        <f>$BQ65*SUMIFS('2012 President'!G$2:G$1000,'2012 President'!$X$2:$X$1000,$BF65,'2012 President'!$Y$2:$Y$1000,BZ$1)</f>
        <v>58.582208101667987</v>
      </c>
      <c r="CA65">
        <f>$BQ65*SUMIFS('2012 President'!H$2:H$1000,'2012 President'!$X$2:$X$1000,$BF65,'2012 President'!$Y$2:$Y$1000,CA$1)</f>
        <v>1.9231532962668783</v>
      </c>
      <c r="CB65">
        <f>$BQ65*SUMIFS('2012 President'!I$2:I$1000,'2012 President'!$X$2:$X$1000,$BF65,'2012 President'!$Y$2:$Y$1000,CB$1)</f>
        <v>34.468824463860201</v>
      </c>
      <c r="CC65">
        <f>$BQ65*SUMIFS('2012 President'!J$2:J$1000,'2012 President'!$X$2:$X$1000,$BF65,'2012 President'!$Y$2:$Y$1000,CC$1)</f>
        <v>19.379467831612388</v>
      </c>
      <c r="CD65">
        <f>$BQ65*SUMIFS('2012 President'!K$2:K$1000,'2012 President'!$X$2:$X$1000,$BF65,'2012 President'!$Y$2:$Y$1000,CD$1)</f>
        <v>1.9231532962668783</v>
      </c>
      <c r="CE65">
        <f>$BQ65*SUMIFS('2012 President'!L$2:L$1000,'2012 President'!$X$2:$X$1000,$BF65,'2012 President'!$Y$2:$Y$1000,CE$1)</f>
        <v>0.88760921366163614</v>
      </c>
      <c r="CH65">
        <f>$BQ65*SUMIFS('2012 President'!G$2:G$1000,'2012 President'!$X$2:$X$1000,$BF65,'2012 President'!$Y$2:$Y$1000,CH$1)</f>
        <v>55.179706115965047</v>
      </c>
      <c r="CI65">
        <f>$BQ65*SUMIFS('2012 President'!H$2:H$1000,'2012 President'!$X$2:$X$1000,$BF65,'2012 President'!$Y$2:$Y$1000,CI$1)</f>
        <v>0.88760921366163614</v>
      </c>
      <c r="CJ65">
        <f>$BQ65*SUMIFS('2012 President'!I$2:I$1000,'2012 President'!$X$2:$X$1000,$BF65,'2012 President'!$Y$2:$Y$1000,CJ$1)</f>
        <v>38.01926131850675</v>
      </c>
      <c r="CK65">
        <f>$BQ65*SUMIFS('2012 President'!J$2:J$1000,'2012 President'!$X$2:$X$1000,$BF65,'2012 President'!$Y$2:$Y$1000,CK$1)</f>
        <v>14.645552025416997</v>
      </c>
      <c r="CL65">
        <f>$BQ65*SUMIFS('2012 President'!K$2:K$1000,'2012 President'!$X$2:$X$1000,$BF65,'2012 President'!$Y$2:$Y$1000,CL$1)</f>
        <v>1.3314138204924542</v>
      </c>
      <c r="CM65">
        <f>$BQ65*SUMIFS('2012 President'!L$2:L$1000,'2012 President'!$X$2:$X$1000,$BF65,'2012 President'!$Y$2:$Y$1000,CM$1)</f>
        <v>0.29586973788721205</v>
      </c>
      <c r="CP65">
        <f t="shared" si="31"/>
        <v>1008.0281969817315</v>
      </c>
      <c r="CQ65">
        <f t="shared" si="32"/>
        <v>34.473590150913417</v>
      </c>
      <c r="CR65">
        <f t="shared" si="33"/>
        <v>525.1183478951549</v>
      </c>
      <c r="CS65">
        <f t="shared" si="34"/>
        <v>421.37668784749798</v>
      </c>
      <c r="CT65">
        <f t="shared" si="35"/>
        <v>15.544678316123907</v>
      </c>
      <c r="CU65">
        <f t="shared" si="36"/>
        <v>11.514892772041302</v>
      </c>
      <c r="CV65">
        <f t="shared" si="37"/>
        <v>0</v>
      </c>
      <c r="CW65">
        <f t="shared" si="38"/>
        <v>0</v>
      </c>
    </row>
    <row r="66" spans="1:207" x14ac:dyDescent="0.3">
      <c r="A66" t="s">
        <v>1675</v>
      </c>
      <c r="B66" t="s">
        <v>1700</v>
      </c>
      <c r="C66">
        <f t="shared" ref="C66:C94" si="40">SUMIFS($BG$3:$BG$72,$BE$3:$BE$72,$B66)</f>
        <v>10257</v>
      </c>
      <c r="D66">
        <f>SUMIF($BE$82:$BE$151,$B66,CP$82:CP$151)</f>
        <v>5905.5927069264908</v>
      </c>
      <c r="E66">
        <f t="shared" ref="E66:E94" si="41">SUMIF($BE$82:$BE$151,$B66,CQ$82:CQ$151)</f>
        <v>212.06154319716254</v>
      </c>
      <c r="F66">
        <f t="shared" ref="F66:F94" si="42">SUMIF($BE$82:$BE$151,$B66,CR$82:CR$151)</f>
        <v>2262.7842103086459</v>
      </c>
      <c r="G66">
        <f t="shared" ref="G66:G94" si="43">SUMIF($BE$82:$BE$151,$B66,CS$82:CS$151)</f>
        <v>3266.6354092351889</v>
      </c>
      <c r="H66">
        <f t="shared" ref="H66:H94" si="44">SUMIF($BE$82:$BE$151,$B66,CT$82:CT$151)</f>
        <v>81.19618847723018</v>
      </c>
      <c r="I66">
        <f t="shared" ref="I66:I94" si="45">SUMIF($BE$82:$BE$151,$B66,CU$82:CU$151)</f>
        <v>82.915355708262609</v>
      </c>
      <c r="L66">
        <f>G66/D66</f>
        <v>0.55314268547572731</v>
      </c>
      <c r="M66">
        <f>F66/D66</f>
        <v>0.38315954428328503</v>
      </c>
      <c r="N66">
        <f>H66/D66</f>
        <v>1.3749032909431365E-2</v>
      </c>
      <c r="O66">
        <f>E66/D66</f>
        <v>3.5908596092047114E-2</v>
      </c>
      <c r="P66">
        <f>I66/D66</f>
        <v>1.4040141239509068E-2</v>
      </c>
      <c r="Q66">
        <f>IF(MAX(E66:J66)=LARGE(E66:J66,2),9,IF(G66=MAX(E66:J66),L66,IF(F66=MAX(E66:J66),M66+2,IF(E66=MAX(E66:J66),O66+3,IF(H66=MAX(E66:J66),N66+1,IF(I66=MAX(E66:J66),P66+4,"ERR"))))))</f>
        <v>0.55314268547572731</v>
      </c>
      <c r="AR66">
        <v>30</v>
      </c>
      <c r="BE66" t="s">
        <v>1702</v>
      </c>
      <c r="BF66">
        <v>38</v>
      </c>
      <c r="BG66">
        <f>SUMIFS('2012 President'!C$2:C$1000,'2012 President'!$X$2:$X$1000,$BF66,'2012 President'!$V$2:$V$1000,$BE66)</f>
        <v>3605</v>
      </c>
      <c r="BH66">
        <f>SUMIFS('2012 President'!G$2:G$1000,'2012 President'!$X$2:$X$1000,$BF66,'2012 President'!$V$2:$V$1000,$BE66)</f>
        <v>1569</v>
      </c>
      <c r="BI66">
        <f>SUMIFS('2012 President'!H$2:H$1000,'2012 President'!$X$2:$X$1000,$BF66,'2012 President'!$V$2:$V$1000,$BE66)</f>
        <v>24</v>
      </c>
      <c r="BJ66">
        <f>SUMIFS('2012 President'!I$2:I$1000,'2012 President'!$X$2:$X$1000,$BF66,'2012 President'!$V$2:$V$1000,$BE66)</f>
        <v>1234</v>
      </c>
      <c r="BK66">
        <f>SUMIFS('2012 President'!J$2:J$1000,'2012 President'!$X$2:$X$1000,$BF66,'2012 President'!$V$2:$V$1000,$BE66)</f>
        <v>248</v>
      </c>
      <c r="BL66">
        <f>SUMIFS('2012 President'!K$2:K$1000,'2012 President'!$X$2:$X$1000,$BF66,'2012 President'!$V$2:$V$1000,$BE66)</f>
        <v>61</v>
      </c>
      <c r="BM66">
        <f>SUMIFS('2012 President'!L$2:L$1000,'2012 President'!$X$2:$X$1000,$BF66,'2012 President'!$V$2:$V$1000,$BE66)</f>
        <v>2</v>
      </c>
      <c r="BP66">
        <f t="shared" si="30"/>
        <v>1569</v>
      </c>
      <c r="BQ66">
        <f>BP66/SUMIF('By HD for Calcs'!$A$3:$A$100,$BF66,'By HD for Calcs'!$B$3:BJ$100)</f>
        <v>0.31155679110405082</v>
      </c>
      <c r="BR66">
        <f>$BQ66*SUMIFS('2012 President'!G$2:G$1000,'2012 President'!$X$2:$X$1000,$BF66,'2012 President'!$Y$2:$Y$1000,BR$1)</f>
        <v>314.36080222398726</v>
      </c>
      <c r="BS66">
        <f>$BQ66*SUMIFS('2012 President'!H$2:H$1000,'2012 President'!$X$2:$X$1000,$BF66,'2012 President'!$Y$2:$Y$1000,BS$1)</f>
        <v>5.6080222398729145</v>
      </c>
      <c r="BT66">
        <f>$BQ66*SUMIFS('2012 President'!I$2:I$1000,'2012 President'!$X$2:$X$1000,$BF66,'2012 President'!$Y$2:$Y$1000,BT$1)</f>
        <v>161.38641779189834</v>
      </c>
      <c r="BU66">
        <f>$BQ66*SUMIFS('2012 President'!J$2:J$1000,'2012 President'!$X$2:$X$1000,$BF66,'2012 President'!$Y$2:$Y$1000,BU$1)</f>
        <v>135.52720413026211</v>
      </c>
      <c r="BV66">
        <f>$BQ66*SUMIFS('2012 President'!K$2:K$1000,'2012 President'!$X$2:$X$1000,$BF66,'2012 President'!$Y$2:$Y$1000,BV$1)</f>
        <v>9.035146942017473</v>
      </c>
      <c r="BW66">
        <f>$BQ66*SUMIFS('2012 President'!L$2:L$1000,'2012 President'!$X$2:$X$1000,$BF66,'2012 President'!$Y$2:$Y$1000,BW$1)</f>
        <v>2.8040111199364572</v>
      </c>
      <c r="BZ66">
        <f>$BQ66*SUMIFS('2012 President'!G$2:G$1000,'2012 President'!$X$2:$X$1000,$BF66,'2012 President'!$Y$2:$Y$1000,BZ$1)</f>
        <v>123.37648927720413</v>
      </c>
      <c r="CA66">
        <f>$BQ66*SUMIFS('2012 President'!H$2:H$1000,'2012 President'!$X$2:$X$1000,$BF66,'2012 President'!$Y$2:$Y$1000,CA$1)</f>
        <v>4.0502382843526608</v>
      </c>
      <c r="CB66">
        <f>$BQ66*SUMIFS('2012 President'!I$2:I$1000,'2012 President'!$X$2:$X$1000,$BF66,'2012 President'!$Y$2:$Y$1000,CB$1)</f>
        <v>72.592732327243837</v>
      </c>
      <c r="CC66">
        <f>$BQ66*SUMIFS('2012 President'!J$2:J$1000,'2012 President'!$X$2:$X$1000,$BF66,'2012 President'!$Y$2:$Y$1000,CC$1)</f>
        <v>40.813939634630657</v>
      </c>
      <c r="CD66">
        <f>$BQ66*SUMIFS('2012 President'!K$2:K$1000,'2012 President'!$X$2:$X$1000,$BF66,'2012 President'!$Y$2:$Y$1000,CD$1)</f>
        <v>4.0502382843526608</v>
      </c>
      <c r="CE66">
        <f>$BQ66*SUMIFS('2012 President'!L$2:L$1000,'2012 President'!$X$2:$X$1000,$BF66,'2012 President'!$Y$2:$Y$1000,CE$1)</f>
        <v>1.8693407466243048</v>
      </c>
      <c r="CH66">
        <f>$BQ66*SUMIFS('2012 President'!G$2:G$1000,'2012 President'!$X$2:$X$1000,$BF66,'2012 President'!$Y$2:$Y$1000,CH$1)</f>
        <v>116.21068308181096</v>
      </c>
      <c r="CI66">
        <f>$BQ66*SUMIFS('2012 President'!H$2:H$1000,'2012 President'!$X$2:$X$1000,$BF66,'2012 President'!$Y$2:$Y$1000,CI$1)</f>
        <v>1.8693407466243048</v>
      </c>
      <c r="CJ66">
        <f>$BQ66*SUMIFS('2012 President'!I$2:I$1000,'2012 President'!$X$2:$X$1000,$BF66,'2012 President'!$Y$2:$Y$1000,CJ$1)</f>
        <v>80.070095313741064</v>
      </c>
      <c r="CK66">
        <f>$BQ66*SUMIFS('2012 President'!J$2:J$1000,'2012 President'!$X$2:$X$1000,$BF66,'2012 President'!$Y$2:$Y$1000,CK$1)</f>
        <v>30.844122319301032</v>
      </c>
      <c r="CL66">
        <f>$BQ66*SUMIFS('2012 President'!K$2:K$1000,'2012 President'!$X$2:$X$1000,$BF66,'2012 President'!$Y$2:$Y$1000,CL$1)</f>
        <v>2.8040111199364572</v>
      </c>
      <c r="CM66">
        <f>$BQ66*SUMIFS('2012 President'!L$2:L$1000,'2012 President'!$X$2:$X$1000,$BF66,'2012 President'!$Y$2:$Y$1000,CM$1)</f>
        <v>0.62311358220810165</v>
      </c>
      <c r="CP66">
        <f t="shared" si="31"/>
        <v>2122.9479745830026</v>
      </c>
      <c r="CQ66">
        <f t="shared" si="32"/>
        <v>35.527601270849878</v>
      </c>
      <c r="CR66">
        <f t="shared" si="33"/>
        <v>1548.0492454328833</v>
      </c>
      <c r="CS66">
        <f t="shared" si="34"/>
        <v>455.18526608419381</v>
      </c>
      <c r="CT66">
        <f t="shared" si="35"/>
        <v>76.889396346306597</v>
      </c>
      <c r="CU66">
        <f t="shared" si="36"/>
        <v>7.2964654487688634</v>
      </c>
      <c r="CV66">
        <f t="shared" si="37"/>
        <v>0</v>
      </c>
      <c r="CW66">
        <f t="shared" si="38"/>
        <v>0</v>
      </c>
    </row>
    <row r="67" spans="1:207" x14ac:dyDescent="0.3">
      <c r="A67" t="s">
        <v>1680</v>
      </c>
      <c r="B67" t="s">
        <v>1680</v>
      </c>
      <c r="C67">
        <f t="shared" si="40"/>
        <v>4371</v>
      </c>
      <c r="D67">
        <f t="shared" ref="D67:D94" si="46">SUMIF($BE$82:$BE$151,$B67,CP$82:CP$151)</f>
        <v>2482.0627620016485</v>
      </c>
      <c r="E67">
        <f t="shared" si="41"/>
        <v>76.243288025863336</v>
      </c>
      <c r="F67">
        <f t="shared" si="42"/>
        <v>1298.2486293042791</v>
      </c>
      <c r="G67">
        <f t="shared" si="43"/>
        <v>1045.1016296066186</v>
      </c>
      <c r="H67">
        <f t="shared" si="44"/>
        <v>31.425033097451209</v>
      </c>
      <c r="I67">
        <f t="shared" si="45"/>
        <v>31.044181967436522</v>
      </c>
      <c r="L67">
        <f t="shared" ref="L67:L95" si="47">G67/D67</f>
        <v>0.4210617255962541</v>
      </c>
      <c r="M67">
        <f t="shared" ref="M67:M95" si="48">F67/D67</f>
        <v>0.52305229713744716</v>
      </c>
      <c r="N67">
        <f t="shared" ref="N67:N95" si="49">H67/D67</f>
        <v>1.2660853536237186E-2</v>
      </c>
      <c r="O67">
        <f t="shared" ref="O67:O95" si="50">E67/D67</f>
        <v>3.071771157163539E-2</v>
      </c>
      <c r="P67">
        <f t="shared" ref="P67:P95" si="51">I67/D67</f>
        <v>1.2507412158426276E-2</v>
      </c>
      <c r="Q67">
        <f t="shared" ref="Q67:Q95" si="52">IF(MAX(E67:J67)=LARGE(E67:J67,2),9,IF(G67=MAX(E67:J67),L67,IF(F67=MAX(E67:J67),M67+2,IF(E67=MAX(E67:J67),O67+3,IF(H67=MAX(E67:J67),N67+1,IF(I67=MAX(E67:J67),P67+4,"ERR"))))))</f>
        <v>2.5230522971374469</v>
      </c>
      <c r="AP67" t="s">
        <v>1699</v>
      </c>
      <c r="AR67">
        <v>31</v>
      </c>
      <c r="BE67" t="s">
        <v>1703</v>
      </c>
      <c r="BF67">
        <v>39</v>
      </c>
      <c r="BG67">
        <f>SUMIFS('2012 President'!C$2:C$1000,'2012 President'!$X$2:$X$1000,$BF67,'2012 President'!$V$2:$V$1000,$BE67)</f>
        <v>2218</v>
      </c>
      <c r="BH67">
        <f>SUMIFS('2012 President'!G$2:G$1000,'2012 President'!$X$2:$X$1000,$BF67,'2012 President'!$V$2:$V$1000,$BE67)</f>
        <v>968</v>
      </c>
      <c r="BI67">
        <f>SUMIFS('2012 President'!H$2:H$1000,'2012 President'!$X$2:$X$1000,$BF67,'2012 President'!$V$2:$V$1000,$BE67)</f>
        <v>19</v>
      </c>
      <c r="BJ67">
        <f>SUMIFS('2012 President'!I$2:I$1000,'2012 President'!$X$2:$X$1000,$BF67,'2012 President'!$V$2:$V$1000,$BE67)</f>
        <v>696</v>
      </c>
      <c r="BK67">
        <f>SUMIFS('2012 President'!J$2:J$1000,'2012 President'!$X$2:$X$1000,$BF67,'2012 President'!$V$2:$V$1000,$BE67)</f>
        <v>241</v>
      </c>
      <c r="BL67">
        <f>SUMIFS('2012 President'!K$2:K$1000,'2012 President'!$X$2:$X$1000,$BF67,'2012 President'!$V$2:$V$1000,$BE67)</f>
        <v>11</v>
      </c>
      <c r="BM67">
        <f>SUMIFS('2012 President'!L$2:L$1000,'2012 President'!$X$2:$X$1000,$BF67,'2012 President'!$V$2:$V$1000,$BE67)</f>
        <v>1</v>
      </c>
      <c r="BP67">
        <f t="shared" si="30"/>
        <v>968</v>
      </c>
      <c r="BQ67">
        <f>BP67/SUMIF('By HD for Calcs'!$A$3:$A$100,$BF67,'By HD for Calcs'!$B$3:BJ$100)</f>
        <v>0.18984114532261229</v>
      </c>
      <c r="BR67">
        <f>$BQ67*SUMIFS('2012 President'!G$2:G$1000,'2012 President'!$X$2:$X$1000,$BF67,'2012 President'!$Y$2:$Y$1000,BR$1)</f>
        <v>176.36242400470681</v>
      </c>
      <c r="BS67">
        <f>$BQ67*SUMIFS('2012 President'!H$2:H$1000,'2012 President'!$X$2:$X$1000,$BF67,'2012 President'!$Y$2:$Y$1000,BS$1)</f>
        <v>7.7834869582271038</v>
      </c>
      <c r="BT67">
        <f>$BQ67*SUMIFS('2012 President'!I$2:I$1000,'2012 President'!$X$2:$X$1000,$BF67,'2012 President'!$Y$2:$Y$1000,BT$1)</f>
        <v>67.583447734849969</v>
      </c>
      <c r="BU67">
        <f>$BQ67*SUMIFS('2012 President'!J$2:J$1000,'2012 President'!$X$2:$X$1000,$BF67,'2012 President'!$Y$2:$Y$1000,BU$1)</f>
        <v>96.439301823887035</v>
      </c>
      <c r="BV67">
        <f>$BQ67*SUMIFS('2012 President'!K$2:K$1000,'2012 President'!$X$2:$X$1000,$BF67,'2012 President'!$Y$2:$Y$1000,BV$1)</f>
        <v>2.8476171798391845</v>
      </c>
      <c r="BW67">
        <f>$BQ67*SUMIFS('2012 President'!L$2:L$1000,'2012 President'!$X$2:$X$1000,$BF67,'2012 President'!$Y$2:$Y$1000,BW$1)</f>
        <v>1.7085703079035106</v>
      </c>
      <c r="BZ67">
        <f>$BQ67*SUMIFS('2012 President'!G$2:G$1000,'2012 President'!$X$2:$X$1000,$BF67,'2012 President'!$Y$2:$Y$1000,BZ$1)</f>
        <v>57.711708178074133</v>
      </c>
      <c r="CA67">
        <f>$BQ67*SUMIFS('2012 President'!H$2:H$1000,'2012 President'!$X$2:$X$1000,$BF67,'2012 President'!$Y$2:$Y$1000,CA$1)</f>
        <v>1.1390468719356737</v>
      </c>
      <c r="CB67">
        <f>$BQ67*SUMIFS('2012 President'!I$2:I$1000,'2012 President'!$X$2:$X$1000,$BF67,'2012 President'!$Y$2:$Y$1000,CB$1)</f>
        <v>36.639341047264175</v>
      </c>
      <c r="CC67">
        <f>$BQ67*SUMIFS('2012 President'!J$2:J$1000,'2012 President'!$X$2:$X$1000,$BF67,'2012 President'!$Y$2:$Y$1000,CC$1)</f>
        <v>18.034908805648168</v>
      </c>
      <c r="CD67">
        <f>$BQ67*SUMIFS('2012 President'!K$2:K$1000,'2012 President'!$X$2:$X$1000,$BF67,'2012 President'!$Y$2:$Y$1000,CD$1)</f>
        <v>0.94920572661306146</v>
      </c>
      <c r="CE67">
        <f>$BQ67*SUMIFS('2012 President'!L$2:L$1000,'2012 President'!$X$2:$X$1000,$BF67,'2012 President'!$Y$2:$Y$1000,CE$1)</f>
        <v>0.94920572661306146</v>
      </c>
      <c r="CH67">
        <f>$BQ67*SUMIFS('2012 President'!G$2:G$1000,'2012 President'!$X$2:$X$1000,$BF67,'2012 President'!$Y$2:$Y$1000,CH$1)</f>
        <v>43.2837811335556</v>
      </c>
      <c r="CI67">
        <f>$BQ67*SUMIFS('2012 President'!H$2:H$1000,'2012 President'!$X$2:$X$1000,$BF67,'2012 President'!$Y$2:$Y$1000,CI$1)</f>
        <v>0.56952343596783683</v>
      </c>
      <c r="CJ67">
        <f>$BQ67*SUMIFS('2012 President'!I$2:I$1000,'2012 President'!$X$2:$X$1000,$BF67,'2012 President'!$Y$2:$Y$1000,CJ$1)</f>
        <v>26.957442635810946</v>
      </c>
      <c r="CK67">
        <f>$BQ67*SUMIFS('2012 President'!J$2:J$1000,'2012 President'!$X$2:$X$1000,$BF67,'2012 President'!$Y$2:$Y$1000,CK$1)</f>
        <v>14.807609335163759</v>
      </c>
      <c r="CL67">
        <f>$BQ67*SUMIFS('2012 President'!K$2:K$1000,'2012 President'!$X$2:$X$1000,$BF67,'2012 President'!$Y$2:$Y$1000,CL$1)</f>
        <v>0.37968229064522457</v>
      </c>
      <c r="CM67">
        <f>$BQ67*SUMIFS('2012 President'!L$2:L$1000,'2012 President'!$X$2:$X$1000,$BF67,'2012 President'!$Y$2:$Y$1000,CM$1)</f>
        <v>0.56952343596783683</v>
      </c>
      <c r="CP67">
        <f t="shared" si="31"/>
        <v>1245.3579133163364</v>
      </c>
      <c r="CQ67">
        <f t="shared" si="32"/>
        <v>28.492057266130615</v>
      </c>
      <c r="CR67">
        <f t="shared" si="33"/>
        <v>827.18023141792514</v>
      </c>
      <c r="CS67">
        <f t="shared" si="34"/>
        <v>370.28181996469897</v>
      </c>
      <c r="CT67">
        <f t="shared" si="35"/>
        <v>15.176505197097471</v>
      </c>
      <c r="CU67">
        <f t="shared" si="36"/>
        <v>4.2272994704844091</v>
      </c>
      <c r="CV67">
        <f t="shared" si="37"/>
        <v>0</v>
      </c>
      <c r="CW67">
        <f t="shared" si="38"/>
        <v>0</v>
      </c>
    </row>
    <row r="68" spans="1:207" x14ac:dyDescent="0.3">
      <c r="A68" t="s">
        <v>1661</v>
      </c>
      <c r="B68" t="s">
        <v>1661</v>
      </c>
      <c r="C68">
        <f t="shared" si="40"/>
        <v>7074</v>
      </c>
      <c r="D68">
        <f t="shared" si="46"/>
        <v>4415.2653649167733</v>
      </c>
      <c r="E68">
        <f t="shared" si="41"/>
        <v>133.08964651018672</v>
      </c>
      <c r="F68">
        <f t="shared" si="42"/>
        <v>2340.0026429968475</v>
      </c>
      <c r="G68">
        <f t="shared" si="43"/>
        <v>1830.6941186096324</v>
      </c>
      <c r="H68">
        <f t="shared" si="44"/>
        <v>60.767889053562442</v>
      </c>
      <c r="I68">
        <f t="shared" si="45"/>
        <v>50.711067746544451</v>
      </c>
      <c r="L68">
        <f t="shared" si="47"/>
        <v>0.41462833313624414</v>
      </c>
      <c r="M68">
        <f t="shared" si="48"/>
        <v>0.52998006905547701</v>
      </c>
      <c r="N68">
        <f t="shared" si="49"/>
        <v>1.3763134043180641E-2</v>
      </c>
      <c r="O68">
        <f t="shared" si="50"/>
        <v>3.0143068538462679E-2</v>
      </c>
      <c r="P68">
        <f t="shared" si="51"/>
        <v>1.1485395226635567E-2</v>
      </c>
      <c r="Q68">
        <f t="shared" si="52"/>
        <v>2.529980069055477</v>
      </c>
      <c r="AR68">
        <v>31</v>
      </c>
      <c r="BE68" t="s">
        <v>1696</v>
      </c>
      <c r="BF68">
        <v>39</v>
      </c>
      <c r="BG68">
        <f>SUMIFS('2012 President'!C$2:C$1000,'2012 President'!$X$2:$X$1000,$BF68,'2012 President'!$V$2:$V$1000,$BE68)</f>
        <v>1754</v>
      </c>
      <c r="BH68">
        <f>SUMIFS('2012 President'!G$2:G$1000,'2012 President'!$X$2:$X$1000,$BF68,'2012 President'!$V$2:$V$1000,$BE68)</f>
        <v>616</v>
      </c>
      <c r="BI68">
        <f>SUMIFS('2012 President'!H$2:H$1000,'2012 President'!$X$2:$X$1000,$BF68,'2012 President'!$V$2:$V$1000,$BE68)</f>
        <v>23</v>
      </c>
      <c r="BJ68">
        <f>SUMIFS('2012 President'!I$2:I$1000,'2012 President'!$X$2:$X$1000,$BF68,'2012 President'!$V$2:$V$1000,$BE68)</f>
        <v>169</v>
      </c>
      <c r="BK68">
        <f>SUMIFS('2012 President'!J$2:J$1000,'2012 President'!$X$2:$X$1000,$BF68,'2012 President'!$V$2:$V$1000,$BE68)</f>
        <v>410</v>
      </c>
      <c r="BL68">
        <f>SUMIFS('2012 President'!K$2:K$1000,'2012 President'!$X$2:$X$1000,$BF68,'2012 President'!$V$2:$V$1000,$BE68)</f>
        <v>7</v>
      </c>
      <c r="BM68">
        <f>SUMIFS('2012 President'!L$2:L$1000,'2012 President'!$X$2:$X$1000,$BF68,'2012 President'!$V$2:$V$1000,$BE68)</f>
        <v>7</v>
      </c>
      <c r="BP68">
        <f t="shared" si="30"/>
        <v>616</v>
      </c>
      <c r="BQ68">
        <f>BP68/SUMIF('By HD for Calcs'!$A$3:$A$100,$BF68,'By HD for Calcs'!$B$3:BJ$100)</f>
        <v>0.12080800156893509</v>
      </c>
      <c r="BR68">
        <f>$BQ68*SUMIFS('2012 President'!G$2:G$1000,'2012 President'!$X$2:$X$1000,$BF68,'2012 President'!$Y$2:$Y$1000,BR$1)</f>
        <v>112.2306334575407</v>
      </c>
      <c r="BS68">
        <f>$BQ68*SUMIFS('2012 President'!H$2:H$1000,'2012 President'!$X$2:$X$1000,$BF68,'2012 President'!$Y$2:$Y$1000,BS$1)</f>
        <v>4.9531280643263385</v>
      </c>
      <c r="BT68">
        <f>$BQ68*SUMIFS('2012 President'!I$2:I$1000,'2012 President'!$X$2:$X$1000,$BF68,'2012 President'!$Y$2:$Y$1000,BT$1)</f>
        <v>43.007648558540893</v>
      </c>
      <c r="BU68">
        <f>$BQ68*SUMIFS('2012 President'!J$2:J$1000,'2012 President'!$X$2:$X$1000,$BF68,'2012 President'!$Y$2:$Y$1000,BU$1)</f>
        <v>61.370464797019025</v>
      </c>
      <c r="BV68">
        <f>$BQ68*SUMIFS('2012 President'!K$2:K$1000,'2012 President'!$X$2:$X$1000,$BF68,'2012 President'!$Y$2:$Y$1000,BV$1)</f>
        <v>1.8121200235340265</v>
      </c>
      <c r="BW68">
        <f>$BQ68*SUMIFS('2012 President'!L$2:L$1000,'2012 President'!$X$2:$X$1000,$BF68,'2012 President'!$Y$2:$Y$1000,BW$1)</f>
        <v>1.0872720141204157</v>
      </c>
      <c r="BZ68">
        <f>$BQ68*SUMIFS('2012 President'!G$2:G$1000,'2012 President'!$X$2:$X$1000,$BF68,'2012 President'!$Y$2:$Y$1000,BZ$1)</f>
        <v>36.725632476956271</v>
      </c>
      <c r="CA68">
        <f>$BQ68*SUMIFS('2012 President'!H$2:H$1000,'2012 President'!$X$2:$X$1000,$BF68,'2012 President'!$Y$2:$Y$1000,CA$1)</f>
        <v>0.72484800941361049</v>
      </c>
      <c r="CB68">
        <f>$BQ68*SUMIFS('2012 President'!I$2:I$1000,'2012 President'!$X$2:$X$1000,$BF68,'2012 President'!$Y$2:$Y$1000,CB$1)</f>
        <v>23.315944302804471</v>
      </c>
      <c r="CC68">
        <f>$BQ68*SUMIFS('2012 President'!J$2:J$1000,'2012 President'!$X$2:$X$1000,$BF68,'2012 President'!$Y$2:$Y$1000,CC$1)</f>
        <v>11.476760149048834</v>
      </c>
      <c r="CD68">
        <f>$BQ68*SUMIFS('2012 President'!K$2:K$1000,'2012 President'!$X$2:$X$1000,$BF68,'2012 President'!$Y$2:$Y$1000,CD$1)</f>
        <v>0.60404000784467549</v>
      </c>
      <c r="CE68">
        <f>$BQ68*SUMIFS('2012 President'!L$2:L$1000,'2012 President'!$X$2:$X$1000,$BF68,'2012 President'!$Y$2:$Y$1000,CE$1)</f>
        <v>0.60404000784467549</v>
      </c>
      <c r="CH68">
        <f>$BQ68*SUMIFS('2012 President'!G$2:G$1000,'2012 President'!$X$2:$X$1000,$BF68,'2012 President'!$Y$2:$Y$1000,CH$1)</f>
        <v>27.544224357717201</v>
      </c>
      <c r="CI68">
        <f>$BQ68*SUMIFS('2012 President'!H$2:H$1000,'2012 President'!$X$2:$X$1000,$BF68,'2012 President'!$Y$2:$Y$1000,CI$1)</f>
        <v>0.36242400470680525</v>
      </c>
      <c r="CJ68">
        <f>$BQ68*SUMIFS('2012 President'!I$2:I$1000,'2012 President'!$X$2:$X$1000,$BF68,'2012 President'!$Y$2:$Y$1000,CJ$1)</f>
        <v>17.154736222788785</v>
      </c>
      <c r="CK68">
        <f>$BQ68*SUMIFS('2012 President'!J$2:J$1000,'2012 President'!$X$2:$X$1000,$BF68,'2012 President'!$Y$2:$Y$1000,CK$1)</f>
        <v>9.4230241223769369</v>
      </c>
      <c r="CL68">
        <f>$BQ68*SUMIFS('2012 President'!K$2:K$1000,'2012 President'!$X$2:$X$1000,$BF68,'2012 President'!$Y$2:$Y$1000,CL$1)</f>
        <v>0.24161600313787018</v>
      </c>
      <c r="CM68">
        <f>$BQ68*SUMIFS('2012 President'!L$2:L$1000,'2012 President'!$X$2:$X$1000,$BF68,'2012 President'!$Y$2:$Y$1000,CM$1)</f>
        <v>0.36242400470680525</v>
      </c>
      <c r="CP68">
        <f t="shared" si="31"/>
        <v>792.50049029221429</v>
      </c>
      <c r="CQ68">
        <f t="shared" si="32"/>
        <v>29.040400078446755</v>
      </c>
      <c r="CR68">
        <f t="shared" si="33"/>
        <v>252.47832908413415</v>
      </c>
      <c r="CS68">
        <f t="shared" si="34"/>
        <v>492.27024906844485</v>
      </c>
      <c r="CT68">
        <f t="shared" si="35"/>
        <v>9.6577760345165728</v>
      </c>
      <c r="CU68">
        <f t="shared" si="36"/>
        <v>9.0537360266718956</v>
      </c>
      <c r="CV68">
        <f t="shared" si="37"/>
        <v>0</v>
      </c>
      <c r="CW68">
        <f t="shared" si="38"/>
        <v>0</v>
      </c>
    </row>
    <row r="69" spans="1:207" x14ac:dyDescent="0.3">
      <c r="A69" t="s">
        <v>1672</v>
      </c>
      <c r="B69" t="s">
        <v>1672</v>
      </c>
      <c r="C69">
        <f t="shared" si="40"/>
        <v>2648</v>
      </c>
      <c r="D69">
        <f t="shared" si="46"/>
        <v>1729.8805542283803</v>
      </c>
      <c r="E69">
        <f t="shared" si="41"/>
        <v>59.21154513863128</v>
      </c>
      <c r="F69">
        <f t="shared" si="42"/>
        <v>776.06601761519812</v>
      </c>
      <c r="G69">
        <f t="shared" si="43"/>
        <v>867.45954857373874</v>
      </c>
      <c r="H69">
        <f t="shared" si="44"/>
        <v>11.778566143966341</v>
      </c>
      <c r="I69">
        <f t="shared" si="45"/>
        <v>15.364876756845847</v>
      </c>
      <c r="L69">
        <f t="shared" si="47"/>
        <v>0.50145632682753194</v>
      </c>
      <c r="M69">
        <f t="shared" si="48"/>
        <v>0.44862404847447129</v>
      </c>
      <c r="N69">
        <f t="shared" si="49"/>
        <v>6.8088898480162486E-3</v>
      </c>
      <c r="O69">
        <f t="shared" si="50"/>
        <v>3.4228689948505031E-2</v>
      </c>
      <c r="P69">
        <f t="shared" si="51"/>
        <v>8.8820449014755283E-3</v>
      </c>
      <c r="Q69">
        <f t="shared" si="52"/>
        <v>0.50145632682753194</v>
      </c>
      <c r="AP69" t="s">
        <v>1699</v>
      </c>
      <c r="AR69">
        <v>32</v>
      </c>
      <c r="BE69" t="s">
        <v>1694</v>
      </c>
      <c r="BF69">
        <v>39</v>
      </c>
      <c r="BG69">
        <f>SUMIFS('2012 President'!C$2:C$1000,'2012 President'!$X$2:$X$1000,$BF69,'2012 President'!$V$2:$V$1000,$BE69)</f>
        <v>1895</v>
      </c>
      <c r="BH69">
        <f>SUMIFS('2012 President'!G$2:G$1000,'2012 President'!$X$2:$X$1000,$BF69,'2012 President'!$V$2:$V$1000,$BE69)</f>
        <v>749</v>
      </c>
      <c r="BI69">
        <f>SUMIFS('2012 President'!H$2:H$1000,'2012 President'!$X$2:$X$1000,$BF69,'2012 President'!$V$2:$V$1000,$BE69)</f>
        <v>27</v>
      </c>
      <c r="BJ69">
        <f>SUMIFS('2012 President'!I$2:I$1000,'2012 President'!$X$2:$X$1000,$BF69,'2012 President'!$V$2:$V$1000,$BE69)</f>
        <v>263</v>
      </c>
      <c r="BK69">
        <f>SUMIFS('2012 President'!J$2:J$1000,'2012 President'!$X$2:$X$1000,$BF69,'2012 President'!$V$2:$V$1000,$BE69)</f>
        <v>442</v>
      </c>
      <c r="BL69">
        <f>SUMIFS('2012 President'!K$2:K$1000,'2012 President'!$X$2:$X$1000,$BF69,'2012 President'!$V$2:$V$1000,$BE69)</f>
        <v>5</v>
      </c>
      <c r="BM69">
        <f>SUMIFS('2012 President'!L$2:L$1000,'2012 President'!$X$2:$X$1000,$BF69,'2012 President'!$V$2:$V$1000,$BE69)</f>
        <v>12</v>
      </c>
      <c r="BP69">
        <f t="shared" si="30"/>
        <v>749</v>
      </c>
      <c r="BQ69">
        <f>BP69/SUMIF('By HD for Calcs'!$A$3:$A$100,$BF69,'By HD for Calcs'!$B$3:BJ$100)</f>
        <v>0.1468915473622279</v>
      </c>
      <c r="BR69">
        <f>$BQ69*SUMIFS('2012 President'!G$2:G$1000,'2012 President'!$X$2:$X$1000,$BF69,'2012 President'!$Y$2:$Y$1000,BR$1)</f>
        <v>136.46224749950971</v>
      </c>
      <c r="BS69">
        <f>$BQ69*SUMIFS('2012 President'!H$2:H$1000,'2012 President'!$X$2:$X$1000,$BF69,'2012 President'!$Y$2:$Y$1000,BS$1)</f>
        <v>6.0225534418513442</v>
      </c>
      <c r="BT69">
        <f>$BQ69*SUMIFS('2012 President'!I$2:I$1000,'2012 President'!$X$2:$X$1000,$BF69,'2012 President'!$Y$2:$Y$1000,BT$1)</f>
        <v>52.293390860953131</v>
      </c>
      <c r="BU69">
        <f>$BQ69*SUMIFS('2012 President'!J$2:J$1000,'2012 President'!$X$2:$X$1000,$BF69,'2012 President'!$Y$2:$Y$1000,BU$1)</f>
        <v>74.620906060011777</v>
      </c>
      <c r="BV69">
        <f>$BQ69*SUMIFS('2012 President'!K$2:K$1000,'2012 President'!$X$2:$X$1000,$BF69,'2012 President'!$Y$2:$Y$1000,BV$1)</f>
        <v>2.2033732104334183</v>
      </c>
      <c r="BW69">
        <f>$BQ69*SUMIFS('2012 President'!L$2:L$1000,'2012 President'!$X$2:$X$1000,$BF69,'2012 President'!$Y$2:$Y$1000,BW$1)</f>
        <v>1.3220239262600511</v>
      </c>
      <c r="BZ69">
        <f>$BQ69*SUMIFS('2012 President'!G$2:G$1000,'2012 President'!$X$2:$X$1000,$BF69,'2012 President'!$Y$2:$Y$1000,BZ$1)</f>
        <v>44.655030398117283</v>
      </c>
      <c r="CA69">
        <f>$BQ69*SUMIFS('2012 President'!H$2:H$1000,'2012 President'!$X$2:$X$1000,$BF69,'2012 President'!$Y$2:$Y$1000,CA$1)</f>
        <v>0.88134928417336744</v>
      </c>
      <c r="CB69">
        <f>$BQ69*SUMIFS('2012 President'!I$2:I$1000,'2012 President'!$X$2:$X$1000,$BF69,'2012 President'!$Y$2:$Y$1000,CB$1)</f>
        <v>28.350068640909985</v>
      </c>
      <c r="CC69">
        <f>$BQ69*SUMIFS('2012 President'!J$2:J$1000,'2012 President'!$X$2:$X$1000,$BF69,'2012 President'!$Y$2:$Y$1000,CC$1)</f>
        <v>13.954696999411651</v>
      </c>
      <c r="CD69">
        <f>$BQ69*SUMIFS('2012 President'!K$2:K$1000,'2012 President'!$X$2:$X$1000,$BF69,'2012 President'!$Y$2:$Y$1000,CD$1)</f>
        <v>0.73445773681113946</v>
      </c>
      <c r="CE69">
        <f>$BQ69*SUMIFS('2012 President'!L$2:L$1000,'2012 President'!$X$2:$X$1000,$BF69,'2012 President'!$Y$2:$Y$1000,CE$1)</f>
        <v>0.73445773681113946</v>
      </c>
      <c r="CH69">
        <f>$BQ69*SUMIFS('2012 President'!G$2:G$1000,'2012 President'!$X$2:$X$1000,$BF69,'2012 President'!$Y$2:$Y$1000,CH$1)</f>
        <v>33.491272798587964</v>
      </c>
      <c r="CI69">
        <f>$BQ69*SUMIFS('2012 President'!H$2:H$1000,'2012 President'!$X$2:$X$1000,$BF69,'2012 President'!$Y$2:$Y$1000,CI$1)</f>
        <v>0.44067464208668372</v>
      </c>
      <c r="CJ69">
        <f>$BQ69*SUMIFS('2012 President'!I$2:I$1000,'2012 President'!$X$2:$X$1000,$BF69,'2012 President'!$Y$2:$Y$1000,CJ$1)</f>
        <v>20.85859972543636</v>
      </c>
      <c r="CK69">
        <f>$BQ69*SUMIFS('2012 President'!J$2:J$1000,'2012 President'!$X$2:$X$1000,$BF69,'2012 President'!$Y$2:$Y$1000,CK$1)</f>
        <v>11.457540694253776</v>
      </c>
      <c r="CL69">
        <f>$BQ69*SUMIFS('2012 President'!K$2:K$1000,'2012 President'!$X$2:$X$1000,$BF69,'2012 President'!$Y$2:$Y$1000,CL$1)</f>
        <v>0.2937830947244558</v>
      </c>
      <c r="CM69">
        <f>$BQ69*SUMIFS('2012 President'!L$2:L$1000,'2012 President'!$X$2:$X$1000,$BF69,'2012 President'!$Y$2:$Y$1000,CM$1)</f>
        <v>0.44067464208668372</v>
      </c>
      <c r="CP69">
        <f t="shared" si="31"/>
        <v>963.60855069621493</v>
      </c>
      <c r="CQ69">
        <f t="shared" si="32"/>
        <v>34.344577368111395</v>
      </c>
      <c r="CR69">
        <f t="shared" si="33"/>
        <v>364.50205922729947</v>
      </c>
      <c r="CS69">
        <f t="shared" si="34"/>
        <v>542.03314375367722</v>
      </c>
      <c r="CT69">
        <f t="shared" si="35"/>
        <v>8.2316140419690136</v>
      </c>
      <c r="CU69">
        <f t="shared" si="36"/>
        <v>14.497156305157874</v>
      </c>
      <c r="CV69">
        <f t="shared" si="37"/>
        <v>0</v>
      </c>
      <c r="CW69">
        <f t="shared" si="38"/>
        <v>0</v>
      </c>
    </row>
    <row r="70" spans="1:207" x14ac:dyDescent="0.3">
      <c r="A70" t="s">
        <v>1678</v>
      </c>
      <c r="B70" t="s">
        <v>1678</v>
      </c>
      <c r="C70">
        <f t="shared" si="40"/>
        <v>1658</v>
      </c>
      <c r="D70">
        <f t="shared" si="46"/>
        <v>1143.0644414431797</v>
      </c>
      <c r="E70">
        <f t="shared" si="41"/>
        <v>26.862207325340353</v>
      </c>
      <c r="F70">
        <f t="shared" si="42"/>
        <v>362.6311786603743</v>
      </c>
      <c r="G70">
        <f t="shared" si="43"/>
        <v>738.68628765980475</v>
      </c>
      <c r="H70">
        <f t="shared" si="44"/>
        <v>6.6947846945718776</v>
      </c>
      <c r="I70">
        <f t="shared" si="45"/>
        <v>8.1899831030883572</v>
      </c>
      <c r="L70">
        <f t="shared" si="47"/>
        <v>0.6462332838620839</v>
      </c>
      <c r="M70">
        <f t="shared" si="48"/>
        <v>0.3172447374905068</v>
      </c>
      <c r="N70">
        <f t="shared" si="49"/>
        <v>5.8568742512183792E-3</v>
      </c>
      <c r="O70">
        <f t="shared" si="50"/>
        <v>2.3500168801879086E-2</v>
      </c>
      <c r="P70">
        <f t="shared" si="51"/>
        <v>7.1649355943117846E-3</v>
      </c>
      <c r="Q70">
        <f t="shared" si="52"/>
        <v>0.6462332838620839</v>
      </c>
      <c r="AP70" t="s">
        <v>1656</v>
      </c>
      <c r="AR70">
        <v>32</v>
      </c>
      <c r="BE70" t="s">
        <v>1674</v>
      </c>
      <c r="BF70">
        <v>39</v>
      </c>
      <c r="BG70">
        <f>SUMIFS('2012 President'!C$2:C$1000,'2012 President'!$X$2:$X$1000,$BF70,'2012 President'!$V$2:$V$1000,$BE70)</f>
        <v>5896</v>
      </c>
      <c r="BH70">
        <f>SUMIFS('2012 President'!G$2:G$1000,'2012 President'!$X$2:$X$1000,$BF70,'2012 President'!$V$2:$V$1000,$BE70)</f>
        <v>2766</v>
      </c>
      <c r="BI70">
        <f>SUMIFS('2012 President'!H$2:H$1000,'2012 President'!$X$2:$X$1000,$BF70,'2012 President'!$V$2:$V$1000,$BE70)</f>
        <v>80</v>
      </c>
      <c r="BJ70">
        <f>SUMIFS('2012 President'!I$2:I$1000,'2012 President'!$X$2:$X$1000,$BF70,'2012 President'!$V$2:$V$1000,$BE70)</f>
        <v>1826</v>
      </c>
      <c r="BK70">
        <f>SUMIFS('2012 President'!J$2:J$1000,'2012 President'!$X$2:$X$1000,$BF70,'2012 President'!$V$2:$V$1000,$BE70)</f>
        <v>792</v>
      </c>
      <c r="BL70">
        <f>SUMIFS('2012 President'!K$2:K$1000,'2012 President'!$X$2:$X$1000,$BF70,'2012 President'!$V$2:$V$1000,$BE70)</f>
        <v>47</v>
      </c>
      <c r="BM70">
        <f>SUMIFS('2012 President'!L$2:L$1000,'2012 President'!$X$2:$X$1000,$BF70,'2012 President'!$V$2:$V$1000,$BE70)</f>
        <v>21</v>
      </c>
      <c r="BP70">
        <f t="shared" si="30"/>
        <v>2766</v>
      </c>
      <c r="BQ70">
        <f>BP70/SUMIF('By HD for Calcs'!$A$3:$A$100,$BF70,'By HD for Calcs'!$B$3:BJ$100)</f>
        <v>0.5424593057462247</v>
      </c>
      <c r="BR70">
        <f>$BQ70*SUMIFS('2012 President'!G$2:G$1000,'2012 President'!$X$2:$X$1000,$BF70,'2012 President'!$Y$2:$Y$1000,BR$1)</f>
        <v>503.94469503824274</v>
      </c>
      <c r="BS70">
        <f>$BQ70*SUMIFS('2012 President'!H$2:H$1000,'2012 President'!$X$2:$X$1000,$BF70,'2012 President'!$Y$2:$Y$1000,BS$1)</f>
        <v>22.240831535595213</v>
      </c>
      <c r="BT70">
        <f>$BQ70*SUMIFS('2012 President'!I$2:I$1000,'2012 President'!$X$2:$X$1000,$BF70,'2012 President'!$Y$2:$Y$1000,BT$1)</f>
        <v>193.11551284565599</v>
      </c>
      <c r="BU70">
        <f>$BQ70*SUMIFS('2012 President'!J$2:J$1000,'2012 President'!$X$2:$X$1000,$BF70,'2012 President'!$Y$2:$Y$1000,BU$1)</f>
        <v>275.56932731908216</v>
      </c>
      <c r="BV70">
        <f>$BQ70*SUMIFS('2012 President'!K$2:K$1000,'2012 President'!$X$2:$X$1000,$BF70,'2012 President'!$Y$2:$Y$1000,BV$1)</f>
        <v>8.1368895861933712</v>
      </c>
      <c r="BW70">
        <f>$BQ70*SUMIFS('2012 President'!L$2:L$1000,'2012 President'!$X$2:$X$1000,$BF70,'2012 President'!$Y$2:$Y$1000,BW$1)</f>
        <v>4.8821337517160224</v>
      </c>
      <c r="BZ70">
        <f>$BQ70*SUMIFS('2012 President'!G$2:G$1000,'2012 President'!$X$2:$X$1000,$BF70,'2012 President'!$Y$2:$Y$1000,BZ$1)</f>
        <v>164.9076289468523</v>
      </c>
      <c r="CA70">
        <f>$BQ70*SUMIFS('2012 President'!H$2:H$1000,'2012 President'!$X$2:$X$1000,$BF70,'2012 President'!$Y$2:$Y$1000,CA$1)</f>
        <v>3.254755834477348</v>
      </c>
      <c r="CB70">
        <f>$BQ70*SUMIFS('2012 President'!I$2:I$1000,'2012 President'!$X$2:$X$1000,$BF70,'2012 President'!$Y$2:$Y$1000,CB$1)</f>
        <v>104.69464600902137</v>
      </c>
      <c r="CC70">
        <f>$BQ70*SUMIFS('2012 President'!J$2:J$1000,'2012 President'!$X$2:$X$1000,$BF70,'2012 President'!$Y$2:$Y$1000,CC$1)</f>
        <v>51.533634045891347</v>
      </c>
      <c r="CD70">
        <f>$BQ70*SUMIFS('2012 President'!K$2:K$1000,'2012 President'!$X$2:$X$1000,$BF70,'2012 President'!$Y$2:$Y$1000,CD$1)</f>
        <v>2.7122965287311236</v>
      </c>
      <c r="CE70">
        <f>$BQ70*SUMIFS('2012 President'!L$2:L$1000,'2012 President'!$X$2:$X$1000,$BF70,'2012 President'!$Y$2:$Y$1000,CE$1)</f>
        <v>2.7122965287311236</v>
      </c>
      <c r="CH70">
        <f>$BQ70*SUMIFS('2012 President'!G$2:G$1000,'2012 President'!$X$2:$X$1000,$BF70,'2012 President'!$Y$2:$Y$1000,CH$1)</f>
        <v>123.68072171013922</v>
      </c>
      <c r="CI70">
        <f>$BQ70*SUMIFS('2012 President'!H$2:H$1000,'2012 President'!$X$2:$X$1000,$BF70,'2012 President'!$Y$2:$Y$1000,CI$1)</f>
        <v>1.627377917238674</v>
      </c>
      <c r="CJ70">
        <f>$BQ70*SUMIFS('2012 President'!I$2:I$1000,'2012 President'!$X$2:$X$1000,$BF70,'2012 President'!$Y$2:$Y$1000,CJ$1)</f>
        <v>77.029221415963903</v>
      </c>
      <c r="CK70">
        <f>$BQ70*SUMIFS('2012 President'!J$2:J$1000,'2012 President'!$X$2:$X$1000,$BF70,'2012 President'!$Y$2:$Y$1000,CK$1)</f>
        <v>42.31182584820553</v>
      </c>
      <c r="CL70">
        <f>$BQ70*SUMIFS('2012 President'!K$2:K$1000,'2012 President'!$X$2:$X$1000,$BF70,'2012 President'!$Y$2:$Y$1000,CL$1)</f>
        <v>1.0849186114924494</v>
      </c>
      <c r="CM70">
        <f>$BQ70*SUMIFS('2012 President'!L$2:L$1000,'2012 President'!$X$2:$X$1000,$BF70,'2012 President'!$Y$2:$Y$1000,CM$1)</f>
        <v>1.627377917238674</v>
      </c>
      <c r="CP70">
        <f t="shared" si="31"/>
        <v>3558.5330456952338</v>
      </c>
      <c r="CQ70">
        <f t="shared" si="32"/>
        <v>107.12296528731125</v>
      </c>
      <c r="CR70">
        <f t="shared" si="33"/>
        <v>2200.8393802706414</v>
      </c>
      <c r="CS70">
        <f t="shared" si="34"/>
        <v>1161.4147872131791</v>
      </c>
      <c r="CT70">
        <f t="shared" si="35"/>
        <v>58.93410472641694</v>
      </c>
      <c r="CU70">
        <f t="shared" si="36"/>
        <v>30.221808197685821</v>
      </c>
      <c r="CV70">
        <f t="shared" si="37"/>
        <v>0</v>
      </c>
      <c r="CW70">
        <f t="shared" si="38"/>
        <v>0</v>
      </c>
    </row>
    <row r="71" spans="1:207" x14ac:dyDescent="0.3">
      <c r="A71" t="s">
        <v>1656</v>
      </c>
      <c r="B71" t="s">
        <v>1656</v>
      </c>
      <c r="C71">
        <f t="shared" si="40"/>
        <v>1958</v>
      </c>
      <c r="D71">
        <f t="shared" si="46"/>
        <v>1255.1740072542277</v>
      </c>
      <c r="E71">
        <f t="shared" si="41"/>
        <v>34.853698310020036</v>
      </c>
      <c r="F71">
        <f t="shared" si="42"/>
        <v>743.64593583781379</v>
      </c>
      <c r="G71">
        <f t="shared" si="43"/>
        <v>453.57612314699065</v>
      </c>
      <c r="H71">
        <f t="shared" si="44"/>
        <v>15.466845289357334</v>
      </c>
      <c r="I71">
        <f t="shared" si="45"/>
        <v>7.6314046700458569</v>
      </c>
      <c r="L71">
        <f t="shared" si="47"/>
        <v>0.36136513385838592</v>
      </c>
      <c r="M71">
        <f t="shared" si="48"/>
        <v>0.59246441651909776</v>
      </c>
      <c r="N71">
        <f t="shared" si="49"/>
        <v>1.232247098806008E-2</v>
      </c>
      <c r="O71">
        <f t="shared" si="50"/>
        <v>2.776802109395549E-2</v>
      </c>
      <c r="P71">
        <f t="shared" si="51"/>
        <v>6.0799575405007279E-3</v>
      </c>
      <c r="Q71">
        <f t="shared" si="52"/>
        <v>2.592464416519098</v>
      </c>
      <c r="AP71" t="s">
        <v>1672</v>
      </c>
      <c r="AR71">
        <v>32</v>
      </c>
      <c r="BE71" t="s">
        <v>1669</v>
      </c>
      <c r="BF71">
        <v>40</v>
      </c>
      <c r="BG71">
        <f>SUMIFS('2012 President'!C$2:C$1000,'2012 President'!$X$2:$X$1000,$BF71,'2012 President'!$V$2:$V$1000,$BE71)</f>
        <v>4482</v>
      </c>
      <c r="BH71">
        <f>SUMIFS('2012 President'!G$2:G$1000,'2012 President'!$X$2:$X$1000,$BF71,'2012 President'!$V$2:$V$1000,$BE71)</f>
        <v>1837</v>
      </c>
      <c r="BI71">
        <f>SUMIFS('2012 President'!H$2:H$1000,'2012 President'!$X$2:$X$1000,$BF71,'2012 President'!$V$2:$V$1000,$BE71)</f>
        <v>30</v>
      </c>
      <c r="BJ71">
        <f>SUMIFS('2012 President'!I$2:I$1000,'2012 President'!$X$2:$X$1000,$BF71,'2012 President'!$V$2:$V$1000,$BE71)</f>
        <v>1200</v>
      </c>
      <c r="BK71">
        <f>SUMIFS('2012 President'!J$2:J$1000,'2012 President'!$X$2:$X$1000,$BF71,'2012 President'!$V$2:$V$1000,$BE71)</f>
        <v>558</v>
      </c>
      <c r="BL71">
        <f>SUMIFS('2012 President'!K$2:K$1000,'2012 President'!$X$2:$X$1000,$BF71,'2012 President'!$V$2:$V$1000,$BE71)</f>
        <v>27</v>
      </c>
      <c r="BM71">
        <f>SUMIFS('2012 President'!L$2:L$1000,'2012 President'!$X$2:$X$1000,$BF71,'2012 President'!$V$2:$V$1000,$BE71)</f>
        <v>22</v>
      </c>
      <c r="BP71">
        <f t="shared" si="30"/>
        <v>1837</v>
      </c>
      <c r="BQ71">
        <f>BP71/SUMIF('By HD for Calcs'!$A$3:$A$100,$BF71,'By HD for Calcs'!$B$3:BJ$100)</f>
        <v>0.52726750861079219</v>
      </c>
      <c r="BR71">
        <f>$BQ71*SUMIFS('2012 President'!G$2:G$1000,'2012 President'!$X$2:$X$1000,$BF71,'2012 President'!$Y$2:$Y$1000,BR$1)</f>
        <v>253.08840413318026</v>
      </c>
      <c r="BS71">
        <f>$BQ71*SUMIFS('2012 President'!H$2:H$1000,'2012 President'!$X$2:$X$1000,$BF71,'2012 President'!$Y$2:$Y$1000,BS$1)</f>
        <v>3.1636050516647529</v>
      </c>
      <c r="BT71">
        <f>$BQ71*SUMIFS('2012 President'!I$2:I$1000,'2012 President'!$X$2:$X$1000,$BF71,'2012 President'!$Y$2:$Y$1000,BT$1)</f>
        <v>127.07146957520092</v>
      </c>
      <c r="BU71">
        <f>$BQ71*SUMIFS('2012 President'!J$2:J$1000,'2012 President'!$X$2:$X$1000,$BF71,'2012 President'!$Y$2:$Y$1000,BU$1)</f>
        <v>120.74425947187142</v>
      </c>
      <c r="BV71">
        <f>$BQ71*SUMIFS('2012 President'!K$2:K$1000,'2012 President'!$X$2:$X$1000,$BF71,'2012 President'!$Y$2:$Y$1000,BV$1)</f>
        <v>2.1090700344431688</v>
      </c>
      <c r="BW71">
        <f>$BQ71*SUMIFS('2012 President'!L$2:L$1000,'2012 President'!$X$2:$X$1000,$BF71,'2012 President'!$Y$2:$Y$1000,BW$1)</f>
        <v>0</v>
      </c>
      <c r="BZ71">
        <f>$BQ71*SUMIFS('2012 President'!G$2:G$1000,'2012 President'!$X$2:$X$1000,$BF71,'2012 President'!$Y$2:$Y$1000,BZ$1)</f>
        <v>141.30769230769232</v>
      </c>
      <c r="CA71">
        <f>$BQ71*SUMIFS('2012 President'!H$2:H$1000,'2012 President'!$X$2:$X$1000,$BF71,'2012 President'!$Y$2:$Y$1000,CA$1)</f>
        <v>2.6363375430539611</v>
      </c>
      <c r="CB71">
        <f>$BQ71*SUMIFS('2012 President'!I$2:I$1000,'2012 President'!$X$2:$X$1000,$BF71,'2012 President'!$Y$2:$Y$1000,CB$1)</f>
        <v>82.780998851894367</v>
      </c>
      <c r="CC71">
        <f>$BQ71*SUMIFS('2012 President'!J$2:J$1000,'2012 President'!$X$2:$X$1000,$BF71,'2012 President'!$Y$2:$Y$1000,CC$1)</f>
        <v>52.199483352468427</v>
      </c>
      <c r="CD71">
        <f>$BQ71*SUMIFS('2012 President'!K$2:K$1000,'2012 President'!$X$2:$X$1000,$BF71,'2012 President'!$Y$2:$Y$1000,CD$1)</f>
        <v>2.6363375430539611</v>
      </c>
      <c r="CE71">
        <f>$BQ71*SUMIFS('2012 President'!L$2:L$1000,'2012 President'!$X$2:$X$1000,$BF71,'2012 President'!$Y$2:$Y$1000,CE$1)</f>
        <v>1.0545350172215844</v>
      </c>
      <c r="CH71">
        <f>$BQ71*SUMIFS('2012 President'!G$2:G$1000,'2012 President'!$X$2:$X$1000,$BF71,'2012 President'!$Y$2:$Y$1000,CH$1)</f>
        <v>1.5818025258323765</v>
      </c>
      <c r="CI71">
        <f>$BQ71*SUMIFS('2012 President'!H$2:H$1000,'2012 President'!$X$2:$X$1000,$BF71,'2012 President'!$Y$2:$Y$1000,CI$1)</f>
        <v>0</v>
      </c>
      <c r="CJ71">
        <f>$BQ71*SUMIFS('2012 President'!I$2:I$1000,'2012 President'!$X$2:$X$1000,$BF71,'2012 President'!$Y$2:$Y$1000,CJ$1)</f>
        <v>1.5818025258323765</v>
      </c>
      <c r="CK71">
        <f>$BQ71*SUMIFS('2012 President'!J$2:J$1000,'2012 President'!$X$2:$X$1000,$BF71,'2012 President'!$Y$2:$Y$1000,CK$1)</f>
        <v>0</v>
      </c>
      <c r="CL71">
        <f>$BQ71*SUMIFS('2012 President'!K$2:K$1000,'2012 President'!$X$2:$X$1000,$BF71,'2012 President'!$Y$2:$Y$1000,CL$1)</f>
        <v>0</v>
      </c>
      <c r="CM71">
        <f>$BQ71*SUMIFS('2012 President'!L$2:L$1000,'2012 President'!$X$2:$X$1000,$BF71,'2012 President'!$Y$2:$Y$1000,CM$1)</f>
        <v>0</v>
      </c>
      <c r="CP71">
        <f t="shared" si="31"/>
        <v>2232.9778989667047</v>
      </c>
      <c r="CQ71">
        <f t="shared" si="32"/>
        <v>35.799942594718715</v>
      </c>
      <c r="CR71">
        <f t="shared" si="33"/>
        <v>1411.4342709529276</v>
      </c>
      <c r="CS71">
        <f t="shared" si="34"/>
        <v>730.94374282433978</v>
      </c>
      <c r="CT71">
        <f t="shared" si="35"/>
        <v>31.745407577497129</v>
      </c>
      <c r="CU71">
        <f t="shared" si="36"/>
        <v>23.054535017221585</v>
      </c>
      <c r="CV71">
        <f t="shared" si="37"/>
        <v>0</v>
      </c>
      <c r="CW71">
        <f t="shared" si="38"/>
        <v>0</v>
      </c>
    </row>
    <row r="72" spans="1:207" x14ac:dyDescent="0.3">
      <c r="A72" t="s">
        <v>1664</v>
      </c>
      <c r="B72" t="s">
        <v>1699</v>
      </c>
      <c r="C72">
        <f t="shared" si="40"/>
        <v>25019</v>
      </c>
      <c r="D72">
        <f t="shared" si="46"/>
        <v>16116.435260391783</v>
      </c>
      <c r="E72">
        <f t="shared" si="41"/>
        <v>406.36998315394214</v>
      </c>
      <c r="F72">
        <f t="shared" si="42"/>
        <v>9253.2468979672485</v>
      </c>
      <c r="G72">
        <f t="shared" si="43"/>
        <v>6110.8638353205961</v>
      </c>
      <c r="H72">
        <f t="shared" si="44"/>
        <v>230.4278356928391</v>
      </c>
      <c r="I72">
        <f t="shared" si="45"/>
        <v>115.52670825715551</v>
      </c>
      <c r="L72">
        <f t="shared" si="47"/>
        <v>0.37916969457500516</v>
      </c>
      <c r="M72">
        <f t="shared" si="48"/>
        <v>0.57414972656566898</v>
      </c>
      <c r="N72">
        <f t="shared" si="49"/>
        <v>1.4297692508910156E-2</v>
      </c>
      <c r="O72">
        <f t="shared" si="50"/>
        <v>2.5214631932450271E-2</v>
      </c>
      <c r="P72">
        <f t="shared" si="51"/>
        <v>7.1682544179653227E-3</v>
      </c>
      <c r="Q72">
        <f t="shared" si="52"/>
        <v>2.5741497265656692</v>
      </c>
      <c r="AP72" t="s">
        <v>1654</v>
      </c>
      <c r="AR72">
        <v>32</v>
      </c>
      <c r="BE72" t="s">
        <v>1704</v>
      </c>
      <c r="BF72">
        <v>40</v>
      </c>
      <c r="BG72">
        <f>SUMIFS('2012 President'!C$2:C$1000,'2012 President'!$X$2:$X$1000,$BF72,'2012 President'!$V$2:$V$1000,$BE72)</f>
        <v>4286</v>
      </c>
      <c r="BH72">
        <f>SUMIFS('2012 President'!G$2:G$1000,'2012 President'!$X$2:$X$1000,$BF72,'2012 President'!$V$2:$V$1000,$BE72)</f>
        <v>1647</v>
      </c>
      <c r="BI72">
        <f>SUMIFS('2012 President'!H$2:H$1000,'2012 President'!$X$2:$X$1000,$BF72,'2012 President'!$V$2:$V$1000,$BE72)</f>
        <v>42</v>
      </c>
      <c r="BJ72">
        <f>SUMIFS('2012 President'!I$2:I$1000,'2012 President'!$X$2:$X$1000,$BF72,'2012 President'!$V$2:$V$1000,$BE72)</f>
        <v>1116</v>
      </c>
      <c r="BK72">
        <f>SUMIFS('2012 President'!J$2:J$1000,'2012 President'!$X$2:$X$1000,$BF72,'2012 President'!$V$2:$V$1000,$BE72)</f>
        <v>461</v>
      </c>
      <c r="BL72">
        <f>SUMIFS('2012 President'!K$2:K$1000,'2012 President'!$X$2:$X$1000,$BF72,'2012 President'!$V$2:$V$1000,$BE72)</f>
        <v>22</v>
      </c>
      <c r="BM72">
        <f>SUMIFS('2012 President'!L$2:L$1000,'2012 President'!$X$2:$X$1000,$BF72,'2012 President'!$V$2:$V$1000,$BE72)</f>
        <v>6</v>
      </c>
      <c r="BP72">
        <f t="shared" si="30"/>
        <v>1647</v>
      </c>
      <c r="BQ72">
        <f>BP72/SUMIF('By HD for Calcs'!$A$3:$A$100,$BF72,'By HD for Calcs'!$B$3:BJ$100)</f>
        <v>0.47273249138920781</v>
      </c>
      <c r="BR72">
        <f>$BQ72*SUMIFS('2012 President'!G$2:G$1000,'2012 President'!$X$2:$X$1000,$BF72,'2012 President'!$Y$2:$Y$1000,BR$1)</f>
        <v>226.91159586681974</v>
      </c>
      <c r="BS72">
        <f>$BQ72*SUMIFS('2012 President'!H$2:H$1000,'2012 President'!$X$2:$X$1000,$BF72,'2012 President'!$Y$2:$Y$1000,BS$1)</f>
        <v>2.8363949483352471</v>
      </c>
      <c r="BT72">
        <f>$BQ72*SUMIFS('2012 President'!I$2:I$1000,'2012 President'!$X$2:$X$1000,$BF72,'2012 President'!$Y$2:$Y$1000,BT$1)</f>
        <v>113.92853042479908</v>
      </c>
      <c r="BU72">
        <f>$BQ72*SUMIFS('2012 President'!J$2:J$1000,'2012 President'!$X$2:$X$1000,$BF72,'2012 President'!$Y$2:$Y$1000,BU$1)</f>
        <v>108.25574052812858</v>
      </c>
      <c r="BV72">
        <f>$BQ72*SUMIFS('2012 President'!K$2:K$1000,'2012 President'!$X$2:$X$1000,$BF72,'2012 President'!$Y$2:$Y$1000,BV$1)</f>
        <v>1.8909299655568312</v>
      </c>
      <c r="BW72">
        <f>$BQ72*SUMIFS('2012 President'!L$2:L$1000,'2012 President'!$X$2:$X$1000,$BF72,'2012 President'!$Y$2:$Y$1000,BW$1)</f>
        <v>0</v>
      </c>
      <c r="BZ72">
        <f>$BQ72*SUMIFS('2012 President'!G$2:G$1000,'2012 President'!$X$2:$X$1000,$BF72,'2012 President'!$Y$2:$Y$1000,BZ$1)</f>
        <v>126.69230769230769</v>
      </c>
      <c r="CA72">
        <f>$BQ72*SUMIFS('2012 President'!H$2:H$1000,'2012 President'!$X$2:$X$1000,$BF72,'2012 President'!$Y$2:$Y$1000,CA$1)</f>
        <v>2.3636624569460389</v>
      </c>
      <c r="CB72">
        <f>$BQ72*SUMIFS('2012 President'!I$2:I$1000,'2012 President'!$X$2:$X$1000,$BF72,'2012 President'!$Y$2:$Y$1000,CB$1)</f>
        <v>74.219001148105633</v>
      </c>
      <c r="CC72">
        <f>$BQ72*SUMIFS('2012 President'!J$2:J$1000,'2012 President'!$X$2:$X$1000,$BF72,'2012 President'!$Y$2:$Y$1000,CC$1)</f>
        <v>46.800516647531573</v>
      </c>
      <c r="CD72">
        <f>$BQ72*SUMIFS('2012 President'!K$2:K$1000,'2012 President'!$X$2:$X$1000,$BF72,'2012 President'!$Y$2:$Y$1000,CD$1)</f>
        <v>2.3636624569460389</v>
      </c>
      <c r="CE72">
        <f>$BQ72*SUMIFS('2012 President'!L$2:L$1000,'2012 President'!$X$2:$X$1000,$BF72,'2012 President'!$Y$2:$Y$1000,CE$1)</f>
        <v>0.94546498277841562</v>
      </c>
      <c r="CH72">
        <f>$BQ72*SUMIFS('2012 President'!G$2:G$1000,'2012 President'!$X$2:$X$1000,$BF72,'2012 President'!$Y$2:$Y$1000,CH$1)</f>
        <v>1.4181974741676235</v>
      </c>
      <c r="CI72">
        <f>$BQ72*SUMIFS('2012 President'!H$2:H$1000,'2012 President'!$X$2:$X$1000,$BF72,'2012 President'!$Y$2:$Y$1000,CI$1)</f>
        <v>0</v>
      </c>
      <c r="CJ72">
        <f>$BQ72*SUMIFS('2012 President'!I$2:I$1000,'2012 President'!$X$2:$X$1000,$BF72,'2012 President'!$Y$2:$Y$1000,CJ$1)</f>
        <v>1.4181974741676235</v>
      </c>
      <c r="CK72">
        <f>$BQ72*SUMIFS('2012 President'!J$2:J$1000,'2012 President'!$X$2:$X$1000,$BF72,'2012 President'!$Y$2:$Y$1000,CK$1)</f>
        <v>0</v>
      </c>
      <c r="CL72">
        <f>$BQ72*SUMIFS('2012 President'!K$2:K$1000,'2012 President'!$X$2:$X$1000,$BF72,'2012 President'!$Y$2:$Y$1000,CL$1)</f>
        <v>0</v>
      </c>
      <c r="CM72">
        <f>$BQ72*SUMIFS('2012 President'!L$2:L$1000,'2012 President'!$X$2:$X$1000,$BF72,'2012 President'!$Y$2:$Y$1000,CM$1)</f>
        <v>0</v>
      </c>
      <c r="CP72">
        <f t="shared" si="31"/>
        <v>2002.0221010332948</v>
      </c>
      <c r="CQ72">
        <f t="shared" si="32"/>
        <v>47.200057405281285</v>
      </c>
      <c r="CR72">
        <f t="shared" si="33"/>
        <v>1305.5657290470724</v>
      </c>
      <c r="CS72">
        <f t="shared" si="34"/>
        <v>616.05625717566022</v>
      </c>
      <c r="CT72">
        <f t="shared" si="35"/>
        <v>26.254592422502871</v>
      </c>
      <c r="CU72">
        <f t="shared" si="36"/>
        <v>6.9454649827784154</v>
      </c>
      <c r="CV72">
        <f t="shared" si="37"/>
        <v>0</v>
      </c>
      <c r="CW72">
        <f t="shared" si="38"/>
        <v>0</v>
      </c>
    </row>
    <row r="73" spans="1:207" x14ac:dyDescent="0.3">
      <c r="A73" t="s">
        <v>1676</v>
      </c>
      <c r="B73" t="s">
        <v>1696</v>
      </c>
      <c r="C73">
        <f t="shared" si="40"/>
        <v>8037</v>
      </c>
      <c r="D73">
        <f t="shared" si="46"/>
        <v>4343.9143877235911</v>
      </c>
      <c r="E73">
        <f t="shared" si="41"/>
        <v>136.12369413941991</v>
      </c>
      <c r="F73">
        <f t="shared" si="42"/>
        <v>1575.3302310473541</v>
      </c>
      <c r="G73">
        <f t="shared" si="43"/>
        <v>2523.305412701</v>
      </c>
      <c r="H73">
        <f t="shared" si="44"/>
        <v>45.288857454143837</v>
      </c>
      <c r="I73">
        <f t="shared" si="45"/>
        <v>63.866192381673258</v>
      </c>
      <c r="L73">
        <f t="shared" si="47"/>
        <v>0.58088285989985333</v>
      </c>
      <c r="M73">
        <f t="shared" si="48"/>
        <v>0.36265222802259206</v>
      </c>
      <c r="N73">
        <f t="shared" si="49"/>
        <v>1.0425817226540061E-2</v>
      </c>
      <c r="O73">
        <f t="shared" si="50"/>
        <v>3.1336642942163262E-2</v>
      </c>
      <c r="P73">
        <f t="shared" si="51"/>
        <v>1.4702451908851282E-2</v>
      </c>
      <c r="Q73">
        <f t="shared" si="52"/>
        <v>0.58088285989985333</v>
      </c>
      <c r="AR73">
        <v>32</v>
      </c>
      <c r="BE73" t="s">
        <v>20</v>
      </c>
      <c r="BF73" t="s">
        <v>20</v>
      </c>
      <c r="BG73">
        <f t="shared" ref="BG73:CW73" si="53">SUM(BG3:BG72)</f>
        <v>506432</v>
      </c>
      <c r="BH73">
        <f t="shared" si="53"/>
        <v>203048</v>
      </c>
      <c r="BI73">
        <f t="shared" si="53"/>
        <v>5285</v>
      </c>
      <c r="BJ73">
        <f t="shared" si="53"/>
        <v>82508</v>
      </c>
      <c r="BK73">
        <f t="shared" si="53"/>
        <v>111249</v>
      </c>
      <c r="BL73">
        <f t="shared" si="53"/>
        <v>1987</v>
      </c>
      <c r="BM73">
        <f t="shared" si="53"/>
        <v>2019</v>
      </c>
      <c r="BN73">
        <f t="shared" si="53"/>
        <v>0</v>
      </c>
      <c r="BO73">
        <f t="shared" si="53"/>
        <v>0</v>
      </c>
      <c r="BP73">
        <f t="shared" si="53"/>
        <v>203048</v>
      </c>
      <c r="BQ73">
        <f t="shared" si="53"/>
        <v>40</v>
      </c>
      <c r="BR73">
        <f t="shared" si="53"/>
        <v>59692.000000000007</v>
      </c>
      <c r="BS73">
        <f t="shared" si="53"/>
        <v>1307.0000000000002</v>
      </c>
      <c r="BT73">
        <f t="shared" si="53"/>
        <v>23186.000000000004</v>
      </c>
      <c r="BU73">
        <f t="shared" si="53"/>
        <v>34152.000000000007</v>
      </c>
      <c r="BV73">
        <f t="shared" si="53"/>
        <v>561.99999999999989</v>
      </c>
      <c r="BW73">
        <f t="shared" si="53"/>
        <v>485.00000000000006</v>
      </c>
      <c r="BX73">
        <f t="shared" si="53"/>
        <v>0</v>
      </c>
      <c r="BY73">
        <f t="shared" si="53"/>
        <v>0</v>
      </c>
      <c r="BZ73">
        <f t="shared" si="53"/>
        <v>17876.000000000007</v>
      </c>
      <c r="CA73">
        <f t="shared" si="53"/>
        <v>540.99999999999989</v>
      </c>
      <c r="CB73">
        <f t="shared" si="53"/>
        <v>7644.9999999999982</v>
      </c>
      <c r="CC73">
        <f t="shared" si="53"/>
        <v>9208.9999999999982</v>
      </c>
      <c r="CD73">
        <f t="shared" si="53"/>
        <v>225</v>
      </c>
      <c r="CE73">
        <f t="shared" si="53"/>
        <v>256</v>
      </c>
      <c r="CF73">
        <f t="shared" si="53"/>
        <v>0</v>
      </c>
      <c r="CG73">
        <f t="shared" si="53"/>
        <v>0</v>
      </c>
      <c r="CH73">
        <f t="shared" si="53"/>
        <v>19878.999999999996</v>
      </c>
      <c r="CI73">
        <f t="shared" si="53"/>
        <v>258.99999999999994</v>
      </c>
      <c r="CJ73">
        <f t="shared" si="53"/>
        <v>9300.9999999999964</v>
      </c>
      <c r="CK73">
        <f t="shared" si="53"/>
        <v>10065.999999999998</v>
      </c>
      <c r="CL73">
        <f t="shared" si="53"/>
        <v>143</v>
      </c>
      <c r="CM73">
        <f t="shared" si="53"/>
        <v>110.00000000000001</v>
      </c>
      <c r="CN73">
        <f t="shared" si="53"/>
        <v>0</v>
      </c>
      <c r="CO73">
        <f t="shared" si="53"/>
        <v>0</v>
      </c>
      <c r="CP73">
        <f t="shared" si="53"/>
        <v>300494.99999999988</v>
      </c>
      <c r="CQ73">
        <f t="shared" si="53"/>
        <v>7392.0000000000009</v>
      </c>
      <c r="CR73">
        <f t="shared" si="53"/>
        <v>122640.00000000001</v>
      </c>
      <c r="CS73">
        <f t="shared" si="53"/>
        <v>164675.99999999994</v>
      </c>
      <c r="CT73">
        <f t="shared" si="53"/>
        <v>2917.0000000000014</v>
      </c>
      <c r="CU73">
        <f t="shared" si="53"/>
        <v>2869.9999999999982</v>
      </c>
      <c r="CV73">
        <f t="shared" si="53"/>
        <v>0</v>
      </c>
      <c r="CW73">
        <f t="shared" si="53"/>
        <v>0</v>
      </c>
    </row>
    <row r="74" spans="1:207" x14ac:dyDescent="0.3">
      <c r="A74" t="s">
        <v>1668</v>
      </c>
      <c r="B74" t="s">
        <v>1668</v>
      </c>
      <c r="C74">
        <f t="shared" si="40"/>
        <v>2240</v>
      </c>
      <c r="D74">
        <f t="shared" si="46"/>
        <v>1310.4795134443025</v>
      </c>
      <c r="E74">
        <f t="shared" si="41"/>
        <v>46.596327060254673</v>
      </c>
      <c r="F74">
        <f t="shared" si="42"/>
        <v>594.96590622187318</v>
      </c>
      <c r="G74">
        <f t="shared" si="43"/>
        <v>625.54108449146736</v>
      </c>
      <c r="H74">
        <f t="shared" si="44"/>
        <v>26.917355781763096</v>
      </c>
      <c r="I74">
        <f t="shared" si="45"/>
        <v>16.458839888943722</v>
      </c>
      <c r="L74">
        <f t="shared" si="47"/>
        <v>0.47733755321925825</v>
      </c>
      <c r="M74">
        <f t="shared" si="48"/>
        <v>0.45400626268329697</v>
      </c>
      <c r="N74">
        <f t="shared" si="49"/>
        <v>2.0540081325664407E-2</v>
      </c>
      <c r="O74">
        <f t="shared" si="50"/>
        <v>3.5556700110318126E-2</v>
      </c>
      <c r="P74">
        <f t="shared" si="51"/>
        <v>1.255940266146194E-2</v>
      </c>
      <c r="Q74">
        <f t="shared" si="52"/>
        <v>0.47733755321925825</v>
      </c>
      <c r="AP74" t="s">
        <v>1700</v>
      </c>
      <c r="AR74">
        <v>33</v>
      </c>
      <c r="BS74">
        <f>SUM(BS73:BY73)</f>
        <v>59692.000000000015</v>
      </c>
    </row>
    <row r="75" spans="1:207" x14ac:dyDescent="0.3">
      <c r="A75" t="s">
        <v>1654</v>
      </c>
      <c r="B75" t="s">
        <v>1654</v>
      </c>
      <c r="C75">
        <f t="shared" si="40"/>
        <v>1010</v>
      </c>
      <c r="D75">
        <f t="shared" si="46"/>
        <v>613.04538939321549</v>
      </c>
      <c r="E75">
        <f t="shared" si="41"/>
        <v>25.711761278598981</v>
      </c>
      <c r="F75">
        <f t="shared" si="42"/>
        <v>355.40858108771857</v>
      </c>
      <c r="G75">
        <f t="shared" si="43"/>
        <v>187.4419633559624</v>
      </c>
      <c r="H75">
        <f t="shared" si="44"/>
        <v>39.325501769258388</v>
      </c>
      <c r="I75">
        <f t="shared" si="45"/>
        <v>5.1575819016771263</v>
      </c>
      <c r="L75">
        <f t="shared" si="47"/>
        <v>0.30575544094947044</v>
      </c>
      <c r="M75">
        <f t="shared" si="48"/>
        <v>0.57974268665407869</v>
      </c>
      <c r="N75">
        <f t="shared" si="49"/>
        <v>6.414778163193148E-2</v>
      </c>
      <c r="O75">
        <f t="shared" si="50"/>
        <v>4.1941040130891706E-2</v>
      </c>
      <c r="P75">
        <f t="shared" si="51"/>
        <v>8.413050633627692E-3</v>
      </c>
      <c r="Q75">
        <f t="shared" si="52"/>
        <v>2.5797426866540789</v>
      </c>
      <c r="AP75" t="s">
        <v>1680</v>
      </c>
      <c r="AR75">
        <v>33</v>
      </c>
    </row>
    <row r="76" spans="1:207" x14ac:dyDescent="0.3">
      <c r="A76" t="s">
        <v>1670</v>
      </c>
      <c r="B76" t="s">
        <v>1670</v>
      </c>
      <c r="C76">
        <f t="shared" si="40"/>
        <v>444</v>
      </c>
      <c r="D76">
        <f t="shared" si="46"/>
        <v>305.29158839490714</v>
      </c>
      <c r="E76">
        <f t="shared" si="41"/>
        <v>10.767830266526751</v>
      </c>
      <c r="F76">
        <f t="shared" si="42"/>
        <v>171.1174232141677</v>
      </c>
      <c r="G76">
        <f t="shared" si="43"/>
        <v>122.28303791448526</v>
      </c>
      <c r="H76">
        <f t="shared" si="44"/>
        <v>-0.50524327666660529</v>
      </c>
      <c r="I76">
        <f t="shared" si="45"/>
        <v>1.6285402763940129</v>
      </c>
      <c r="L76">
        <f t="shared" si="47"/>
        <v>0.40054506105915749</v>
      </c>
      <c r="M76">
        <f t="shared" si="48"/>
        <v>0.56050487376291658</v>
      </c>
      <c r="N76">
        <f t="shared" si="49"/>
        <v>-1.6549531525678737E-3</v>
      </c>
      <c r="O76">
        <f t="shared" si="50"/>
        <v>3.5270641825211779E-2</v>
      </c>
      <c r="P76">
        <f t="shared" si="51"/>
        <v>5.3343765052819916E-3</v>
      </c>
      <c r="Q76">
        <f t="shared" si="52"/>
        <v>2.5605048737629166</v>
      </c>
      <c r="AP76" t="s">
        <v>1678</v>
      </c>
      <c r="AR76">
        <v>33</v>
      </c>
    </row>
    <row r="77" spans="1:207" x14ac:dyDescent="0.3">
      <c r="A77" t="s">
        <v>1677</v>
      </c>
      <c r="B77" t="s">
        <v>1703</v>
      </c>
      <c r="C77">
        <f t="shared" si="40"/>
        <v>4168</v>
      </c>
      <c r="D77">
        <f t="shared" si="46"/>
        <v>2388.997632092613</v>
      </c>
      <c r="E77">
        <f t="shared" si="41"/>
        <v>63.581141508221094</v>
      </c>
      <c r="F77">
        <f t="shared" si="42"/>
        <v>1471.4504358145291</v>
      </c>
      <c r="G77">
        <f t="shared" si="43"/>
        <v>813.06237332546402</v>
      </c>
      <c r="H77">
        <f t="shared" si="44"/>
        <v>26.452175896379039</v>
      </c>
      <c r="I77">
        <f t="shared" si="45"/>
        <v>14.45150554801975</v>
      </c>
      <c r="L77">
        <f t="shared" si="47"/>
        <v>0.34033619891589095</v>
      </c>
      <c r="M77">
        <f t="shared" si="48"/>
        <v>0.61592795909371845</v>
      </c>
      <c r="N77">
        <f t="shared" si="49"/>
        <v>1.1072499838858602E-2</v>
      </c>
      <c r="O77">
        <f t="shared" si="50"/>
        <v>2.6614150074534808E-2</v>
      </c>
      <c r="P77">
        <f t="shared" si="51"/>
        <v>6.0491920769972177E-3</v>
      </c>
      <c r="Q77">
        <f t="shared" si="52"/>
        <v>2.6159279590937183</v>
      </c>
      <c r="AR77">
        <v>33</v>
      </c>
    </row>
    <row r="78" spans="1:207" x14ac:dyDescent="0.3">
      <c r="A78" t="s">
        <v>1667</v>
      </c>
      <c r="B78" t="s">
        <v>1667</v>
      </c>
      <c r="C78">
        <f t="shared" si="40"/>
        <v>9765</v>
      </c>
      <c r="D78">
        <f t="shared" si="46"/>
        <v>4810.6115918135902</v>
      </c>
      <c r="E78">
        <f t="shared" si="41"/>
        <v>140.0854009905625</v>
      </c>
      <c r="F78">
        <f t="shared" si="42"/>
        <v>3425.6214800686448</v>
      </c>
      <c r="G78">
        <f t="shared" si="43"/>
        <v>1151.5300566985163</v>
      </c>
      <c r="H78">
        <f t="shared" si="44"/>
        <v>67.140285080135072</v>
      </c>
      <c r="I78">
        <f t="shared" si="45"/>
        <v>26.234368975731091</v>
      </c>
      <c r="L78">
        <f t="shared" si="47"/>
        <v>0.23937290191087573</v>
      </c>
      <c r="M78">
        <f t="shared" si="48"/>
        <v>0.71209687472964178</v>
      </c>
      <c r="N78">
        <f t="shared" si="49"/>
        <v>1.3956704630735596E-2</v>
      </c>
      <c r="O78">
        <f t="shared" si="50"/>
        <v>2.9120081369477309E-2</v>
      </c>
      <c r="P78">
        <f t="shared" si="51"/>
        <v>5.4534373592694876E-3</v>
      </c>
      <c r="Q78">
        <f t="shared" si="52"/>
        <v>2.7120968747296419</v>
      </c>
      <c r="AP78" t="s">
        <v>1656</v>
      </c>
      <c r="AR78">
        <v>34</v>
      </c>
    </row>
    <row r="79" spans="1:207" x14ac:dyDescent="0.3">
      <c r="A79" t="s">
        <v>1663</v>
      </c>
      <c r="B79" t="s">
        <v>1694</v>
      </c>
      <c r="C79">
        <f t="shared" si="40"/>
        <v>5414</v>
      </c>
      <c r="D79">
        <f t="shared" si="46"/>
        <v>3089.2432102218463</v>
      </c>
      <c r="E79">
        <f t="shared" si="41"/>
        <v>84.568744560242891</v>
      </c>
      <c r="F79">
        <f t="shared" si="42"/>
        <v>680.46292178509339</v>
      </c>
      <c r="G79">
        <f t="shared" si="43"/>
        <v>2250.3127494897294</v>
      </c>
      <c r="H79">
        <f t="shared" si="44"/>
        <v>22.951468976967845</v>
      </c>
      <c r="I79">
        <f t="shared" si="45"/>
        <v>50.947325409812819</v>
      </c>
      <c r="L79">
        <f t="shared" si="47"/>
        <v>0.7284349584531834</v>
      </c>
      <c r="M79">
        <f t="shared" si="48"/>
        <v>0.22026848502362739</v>
      </c>
      <c r="N79">
        <f t="shared" si="49"/>
        <v>7.4294794598964717E-3</v>
      </c>
      <c r="O79">
        <f t="shared" si="50"/>
        <v>2.7375230373710136E-2</v>
      </c>
      <c r="P79">
        <f t="shared" si="51"/>
        <v>1.6491846689582645E-2</v>
      </c>
      <c r="Q79">
        <f t="shared" si="52"/>
        <v>0.7284349584531834</v>
      </c>
      <c r="AP79" t="s">
        <v>1680</v>
      </c>
      <c r="AR79">
        <v>34</v>
      </c>
    </row>
    <row r="80" spans="1:207" x14ac:dyDescent="0.3">
      <c r="A80" t="s">
        <v>1658</v>
      </c>
      <c r="B80" t="s">
        <v>1702</v>
      </c>
      <c r="C80">
        <f t="shared" si="40"/>
        <v>3773</v>
      </c>
      <c r="D80">
        <f t="shared" si="46"/>
        <v>2228.1419587787714</v>
      </c>
      <c r="E80">
        <f t="shared" si="41"/>
        <v>32.055806788453111</v>
      </c>
      <c r="F80">
        <f t="shared" si="42"/>
        <v>1715.4908732552924</v>
      </c>
      <c r="G80">
        <f t="shared" si="43"/>
        <v>389.38357071644566</v>
      </c>
      <c r="H80">
        <f t="shared" si="44"/>
        <v>88.64158220781448</v>
      </c>
      <c r="I80">
        <f t="shared" si="45"/>
        <v>2.570125810765397</v>
      </c>
      <c r="L80">
        <f t="shared" si="47"/>
        <v>0.17475707469279203</v>
      </c>
      <c r="M80">
        <f t="shared" si="48"/>
        <v>0.76991991757811551</v>
      </c>
      <c r="N80">
        <f t="shared" si="49"/>
        <v>3.9782735502363727E-2</v>
      </c>
      <c r="O80">
        <f t="shared" si="50"/>
        <v>1.4386788356170389E-2</v>
      </c>
      <c r="P80">
        <f t="shared" si="51"/>
        <v>1.1534838705582586E-3</v>
      </c>
      <c r="Q80">
        <f t="shared" si="52"/>
        <v>2.7699199175781155</v>
      </c>
      <c r="AP80" t="s">
        <v>1668</v>
      </c>
      <c r="AR80">
        <v>34</v>
      </c>
      <c r="BE80" t="s">
        <v>1745</v>
      </c>
      <c r="BF80" t="s">
        <v>1647</v>
      </c>
      <c r="BG80" t="s">
        <v>1706</v>
      </c>
      <c r="BH80" t="s">
        <v>1706</v>
      </c>
      <c r="BI80" t="s">
        <v>1706</v>
      </c>
      <c r="BJ80" t="s">
        <v>1706</v>
      </c>
      <c r="BK80" t="s">
        <v>1706</v>
      </c>
      <c r="BL80" t="s">
        <v>1706</v>
      </c>
      <c r="BM80" t="s">
        <v>1706</v>
      </c>
      <c r="BN80" t="s">
        <v>1706</v>
      </c>
      <c r="BO80" t="s">
        <v>1706</v>
      </c>
      <c r="BP80" t="s">
        <v>1706</v>
      </c>
      <c r="BQ80" t="s">
        <v>1746</v>
      </c>
      <c r="BR80" t="s">
        <v>1707</v>
      </c>
      <c r="BS80" t="s">
        <v>1707</v>
      </c>
      <c r="BT80" t="s">
        <v>1707</v>
      </c>
      <c r="BU80" t="s">
        <v>1707</v>
      </c>
      <c r="BV80" t="s">
        <v>1707</v>
      </c>
      <c r="BW80" t="s">
        <v>1707</v>
      </c>
      <c r="BX80" t="s">
        <v>1707</v>
      </c>
      <c r="BY80" t="s">
        <v>1707</v>
      </c>
      <c r="BZ80" t="s">
        <v>1712</v>
      </c>
      <c r="CA80" t="s">
        <v>1712</v>
      </c>
      <c r="CB80" t="s">
        <v>1712</v>
      </c>
      <c r="CC80" t="s">
        <v>1712</v>
      </c>
      <c r="CD80" t="s">
        <v>1712</v>
      </c>
      <c r="CE80" t="s">
        <v>1712</v>
      </c>
      <c r="CF80" t="s">
        <v>1712</v>
      </c>
      <c r="CG80" t="s">
        <v>1712</v>
      </c>
      <c r="CH80" t="s">
        <v>1709</v>
      </c>
      <c r="CI80" t="s">
        <v>1709</v>
      </c>
      <c r="CJ80" t="s">
        <v>1709</v>
      </c>
      <c r="CK80" t="s">
        <v>1709</v>
      </c>
      <c r="CL80" t="s">
        <v>1709</v>
      </c>
      <c r="CM80" t="s">
        <v>1709</v>
      </c>
      <c r="CN80" t="s">
        <v>1709</v>
      </c>
      <c r="CO80" t="s">
        <v>1709</v>
      </c>
      <c r="CP80" t="s">
        <v>1710</v>
      </c>
      <c r="CQ80" t="s">
        <v>1710</v>
      </c>
      <c r="CR80" t="s">
        <v>1710</v>
      </c>
      <c r="CS80" t="s">
        <v>1710</v>
      </c>
      <c r="CT80" t="s">
        <v>1710</v>
      </c>
      <c r="CU80" t="s">
        <v>1710</v>
      </c>
      <c r="CV80" t="s">
        <v>1710</v>
      </c>
      <c r="CW80" t="s">
        <v>1710</v>
      </c>
      <c r="GS80" t="s">
        <v>1706</v>
      </c>
      <c r="GT80" t="s">
        <v>1706</v>
      </c>
      <c r="GU80" t="s">
        <v>1706</v>
      </c>
      <c r="GV80" t="s">
        <v>1706</v>
      </c>
      <c r="GW80" t="s">
        <v>1706</v>
      </c>
      <c r="GX80" t="s">
        <v>1706</v>
      </c>
      <c r="GY80" t="s">
        <v>1706</v>
      </c>
    </row>
    <row r="81" spans="1:207" x14ac:dyDescent="0.3">
      <c r="A81" t="s">
        <v>1659</v>
      </c>
      <c r="B81" t="s">
        <v>1698</v>
      </c>
      <c r="C81">
        <f t="shared" si="40"/>
        <v>42136</v>
      </c>
      <c r="D81">
        <f t="shared" si="46"/>
        <v>25995.417537598776</v>
      </c>
      <c r="E81">
        <f t="shared" si="41"/>
        <v>592.21386265004867</v>
      </c>
      <c r="F81">
        <f t="shared" si="42"/>
        <v>7726.0772232932331</v>
      </c>
      <c r="G81">
        <f t="shared" si="43"/>
        <v>17148.85739498863</v>
      </c>
      <c r="H81">
        <f t="shared" si="44"/>
        <v>270.98216288067346</v>
      </c>
      <c r="I81">
        <f t="shared" si="45"/>
        <v>257.28689378618964</v>
      </c>
      <c r="L81">
        <f t="shared" si="47"/>
        <v>0.65968770727322157</v>
      </c>
      <c r="M81">
        <f t="shared" si="48"/>
        <v>0.29720919897203157</v>
      </c>
      <c r="N81">
        <f t="shared" si="49"/>
        <v>1.0424228135160177E-2</v>
      </c>
      <c r="O81">
        <f t="shared" si="50"/>
        <v>2.278147145717099E-2</v>
      </c>
      <c r="P81">
        <f t="shared" si="51"/>
        <v>9.8973941624157305E-3</v>
      </c>
      <c r="Q81">
        <f t="shared" si="52"/>
        <v>0.65968770727322157</v>
      </c>
      <c r="AP81" t="s">
        <v>1661</v>
      </c>
      <c r="AR81">
        <v>34</v>
      </c>
      <c r="BE81" t="s">
        <v>1745</v>
      </c>
      <c r="BF81" t="s">
        <v>1647</v>
      </c>
      <c r="BG81" t="s">
        <v>1724</v>
      </c>
      <c r="BH81" t="s">
        <v>26</v>
      </c>
      <c r="BI81" s="9" t="s">
        <v>27</v>
      </c>
      <c r="BJ81" s="9" t="s">
        <v>28</v>
      </c>
      <c r="BK81" s="9" t="s">
        <v>29</v>
      </c>
      <c r="BL81" s="9" t="s">
        <v>30</v>
      </c>
      <c r="BM81" s="9" t="s">
        <v>31</v>
      </c>
      <c r="BP81" t="s">
        <v>20</v>
      </c>
      <c r="BQ81" t="s">
        <v>1747</v>
      </c>
      <c r="BR81" t="s">
        <v>1725</v>
      </c>
      <c r="BS81" s="9" t="s">
        <v>27</v>
      </c>
      <c r="BT81" s="9" t="s">
        <v>28</v>
      </c>
      <c r="BU81" s="9" t="s">
        <v>29</v>
      </c>
      <c r="BV81" s="9" t="s">
        <v>30</v>
      </c>
      <c r="BW81" s="9" t="s">
        <v>31</v>
      </c>
      <c r="BZ81" t="s">
        <v>26</v>
      </c>
      <c r="CA81" s="9" t="s">
        <v>27</v>
      </c>
      <c r="CB81" s="9" t="s">
        <v>28</v>
      </c>
      <c r="CC81" s="9" t="s">
        <v>29</v>
      </c>
      <c r="CD81" s="9" t="s">
        <v>30</v>
      </c>
      <c r="CE81" s="9" t="s">
        <v>31</v>
      </c>
      <c r="CH81" t="s">
        <v>1725</v>
      </c>
      <c r="CI81" s="9" t="s">
        <v>27</v>
      </c>
      <c r="CJ81" s="9" t="s">
        <v>28</v>
      </c>
      <c r="CK81" s="9" t="s">
        <v>29</v>
      </c>
      <c r="CL81" s="9" t="s">
        <v>30</v>
      </c>
      <c r="CM81" s="9" t="s">
        <v>31</v>
      </c>
      <c r="CP81" t="s">
        <v>1725</v>
      </c>
      <c r="CQ81" s="9" t="s">
        <v>27</v>
      </c>
      <c r="CR81" s="9" t="s">
        <v>28</v>
      </c>
      <c r="CS81" s="9" t="s">
        <v>29</v>
      </c>
      <c r="CT81" s="9" t="s">
        <v>30</v>
      </c>
      <c r="CU81" s="9" t="s">
        <v>31</v>
      </c>
      <c r="GS81" t="s">
        <v>1689</v>
      </c>
      <c r="GT81" t="s">
        <v>1721</v>
      </c>
      <c r="GU81" t="s">
        <v>1719</v>
      </c>
      <c r="GV81" t="s">
        <v>1688</v>
      </c>
      <c r="GW81" t="s">
        <v>1690</v>
      </c>
      <c r="GX81" t="s">
        <v>1713</v>
      </c>
      <c r="GY81" t="s">
        <v>1749</v>
      </c>
    </row>
    <row r="82" spans="1:207" x14ac:dyDescent="0.3">
      <c r="A82" t="s">
        <v>1657</v>
      </c>
      <c r="B82" t="s">
        <v>1693</v>
      </c>
      <c r="C82">
        <f t="shared" si="40"/>
        <v>71480</v>
      </c>
      <c r="D82">
        <f t="shared" si="46"/>
        <v>40539.238284352658</v>
      </c>
      <c r="E82">
        <f t="shared" si="41"/>
        <v>1161.4693293276496</v>
      </c>
      <c r="F82">
        <f t="shared" si="42"/>
        <v>14710.45968754909</v>
      </c>
      <c r="G82">
        <f t="shared" si="43"/>
        <v>23755.54848585025</v>
      </c>
      <c r="H82">
        <f t="shared" si="44"/>
        <v>429.31517285236532</v>
      </c>
      <c r="I82">
        <f t="shared" si="45"/>
        <v>482.44560877330559</v>
      </c>
      <c r="L82">
        <f t="shared" si="47"/>
        <v>0.58598901931069136</v>
      </c>
      <c r="M82">
        <f t="shared" si="48"/>
        <v>0.36286966184135322</v>
      </c>
      <c r="N82">
        <f t="shared" si="49"/>
        <v>1.0590114442729243E-2</v>
      </c>
      <c r="O82">
        <f t="shared" si="50"/>
        <v>2.8650497110498344E-2</v>
      </c>
      <c r="P82">
        <f t="shared" si="51"/>
        <v>1.1900707294727836E-2</v>
      </c>
      <c r="Q82">
        <f t="shared" si="52"/>
        <v>0.58598901931069136</v>
      </c>
      <c r="AR82">
        <v>34</v>
      </c>
      <c r="BE82" t="s">
        <v>1693</v>
      </c>
      <c r="BF82">
        <v>1</v>
      </c>
      <c r="BG82">
        <f>SUMIFS('2012 President'!C$2:C$1000,'2012 President'!$X$2:$X$1000,$BF82,'2012 President'!$V$2:$V$1000,$BE82)</f>
        <v>14419</v>
      </c>
      <c r="BH82">
        <f>SUMIFS('2012 President'!G$2:G$1000,'2012 President'!$X$2:$X$1000,$BF82,'2012 President'!$V$2:$V$1000,$BE82)</f>
        <v>5076</v>
      </c>
      <c r="BI82">
        <f>SUMIFS('2012 President'!H$2:H$1000,'2012 President'!$X$2:$X$1000,$BF82,'2012 President'!$V$2:$V$1000,$BE82)</f>
        <v>134</v>
      </c>
      <c r="BJ82">
        <f>SUMIFS('2012 President'!I$2:I$1000,'2012 President'!$X$2:$X$1000,$BF82,'2012 President'!$V$2:$V$1000,$BE82)</f>
        <v>924</v>
      </c>
      <c r="BK82">
        <f>SUMIFS('2012 President'!J$2:J$1000,'2012 President'!$X$2:$X$1000,$BF82,'2012 President'!$V$2:$V$1000,$BE82)</f>
        <v>3945</v>
      </c>
      <c r="BL82">
        <f>SUMIFS('2012 President'!K$2:K$1000,'2012 President'!$X$2:$X$1000,$BF82,'2012 President'!$V$2:$V$1000,$BE82)</f>
        <v>21</v>
      </c>
      <c r="BM82">
        <f>SUMIFS('2012 President'!L$2:L$1000,'2012 President'!$X$2:$X$1000,$BF82,'2012 President'!$V$2:$V$1000,$BE82)</f>
        <v>52</v>
      </c>
      <c r="BP82">
        <f>SUM(BI82:BO82)</f>
        <v>5076</v>
      </c>
      <c r="BQ82">
        <f>BP82/SUMIF('By HD for Calcs'!$A$3:$A$42,$BF82,'By HD for Calcs'!$B$3:$B$42)</f>
        <v>1</v>
      </c>
      <c r="BR82">
        <f>$BQ82*SUMIFS('2012 President'!G$2:G$1000,'2012 President'!$X$2:$X$1000,$BF82,'2012 President'!$Y$2:$Y$1000,BR$1)</f>
        <v>1670</v>
      </c>
      <c r="BS82">
        <f>(GS82-SUMIF('By HD for Calcs'!$A$3:$A$42,$BF82,'By HD for Calcs'!K$3:K$42))*$BQ82*SUMIFS('2012 President'!$G$2:$G$1000,'2012 President'!$X$2:$X$1000,$BF82,'2012 President'!$Y$2:$Y$1000,BS$1)+$BQ82*SUMIFS('2012 President'!H$2:H$1000,'2012 President'!$X$2:$X$1000,$BF82,'2012 President'!$Y$2:$Y$1000,BS$1)</f>
        <v>39</v>
      </c>
      <c r="BT82">
        <f>(GT82-SUMIF('By HD for Calcs'!$A$3:$A$42,$BF82,'By HD for Calcs'!H$3:H$42))*$BQ82*SUMIFS('2012 President'!$G$2:$G$1000,'2012 President'!$X$2:$X$1000,$BF82,'2012 President'!$Y$2:$Y$1000,BT$1)+$BQ82*SUMIFS('2012 President'!I$2:I$1000,'2012 President'!$X$2:$X$1000,$BF82,'2012 President'!$Y$2:$Y$1000,BT$1)</f>
        <v>340</v>
      </c>
      <c r="BU82">
        <f>(GU82-SUMIF('By HD for Calcs'!$A$3:$A$42,$BF82,'By HD for Calcs'!I$3:I$42))*$BQ82*SUMIFS('2012 President'!$G$2:$G$1000,'2012 President'!$X$2:$X$1000,$BF82,'2012 President'!$Y$2:$Y$1000,BU$1)+$BQ82*SUMIFS('2012 President'!J$2:J$1000,'2012 President'!$X$2:$X$1000,$BF82,'2012 President'!$Y$2:$Y$1000,BU$1)</f>
        <v>1267</v>
      </c>
      <c r="BV82">
        <f>(GV82-SUMIF('By HD for Calcs'!$A$3:$A$42,$BF82,'By HD for Calcs'!J$3:J$42))*$BQ82*SUMIFS('2012 President'!$G$2:$G$1000,'2012 President'!$X$2:$X$1000,$BF82,'2012 President'!$Y$2:$Y$1000,BV$1)+$BQ82*SUMIFS('2012 President'!K$2:K$1000,'2012 President'!$X$2:$X$1000,$BF82,'2012 President'!$Y$2:$Y$1000,BV$1)</f>
        <v>12</v>
      </c>
      <c r="BW82">
        <f>(GW82-SUMIF('By HD for Calcs'!$A$3:$A$42,$BF82,'By HD for Calcs'!L$3:L$42))*$BQ82*SUMIFS('2012 President'!$G$2:$G$1000,'2012 President'!$X$2:$X$1000,$BF82,'2012 President'!$Y$2:$Y$1000,BW$1)+$BQ82*SUMIFS('2012 President'!L$2:L$1000,'2012 President'!$X$2:$X$1000,$BF82,'2012 President'!$Y$2:$Y$1000,BW$1)</f>
        <v>12</v>
      </c>
      <c r="BZ82">
        <f>$BQ82*SUMIFS('2012 President'!G$2:G$1000,'2012 President'!$X$2:$X$1000,$BF82,'2012 President'!$Y$2:$Y$1000,BZ$1)</f>
        <v>462</v>
      </c>
      <c r="CA82">
        <f>(GS82-SUMIF('By HD for Calcs'!$A$3:$A$42,$BF82,'By HD for Calcs'!K$3:K$42))*$BQ82*SUMIFS('2012 President'!$G$2:$G$1000,'2012 President'!$X$2:$X$1000,$BF82,'2012 President'!$Y$2:$Y$1000,CA$1)+$BQ82*SUMIFS('2012 President'!H$2:H$1000,'2012 President'!$X$2:$X$1000,$BF82,'2012 President'!$Y$2:$Y$1000,CA$1)</f>
        <v>12</v>
      </c>
      <c r="CB82">
        <f>(GT82-SUMIF('By HD for Calcs'!$A$3:$A$42,$BF82,'By HD for Calcs'!H$3:H$42))*$BQ82*SUMIFS('2012 President'!$G$2:$G$1000,'2012 President'!$X$2:$X$1000,$BF82,'2012 President'!$Y$2:$Y$1000,CB$1)+$BQ82*SUMIFS('2012 President'!I$2:I$1000,'2012 President'!$X$2:$X$1000,$BF82,'2012 President'!$Y$2:$Y$1000,CB$1)</f>
        <v>126</v>
      </c>
      <c r="CC82">
        <f>(GU82-SUMIF('By HD for Calcs'!$A$3:$A$42,$BF82,'By HD for Calcs'!I$3:I$42))*$BQ82*SUMIFS('2012 President'!$G$2:$G$1000,'2012 President'!$X$2:$X$1000,$BF82,'2012 President'!$Y$2:$Y$1000,CC$1)+$BQ82*SUMIFS('2012 President'!J$2:J$1000,'2012 President'!$X$2:$X$1000,$BF82,'2012 President'!$Y$2:$Y$1000,CC$1)</f>
        <v>315</v>
      </c>
      <c r="CD82">
        <f>(GV82-SUMIF('By HD for Calcs'!$A$3:$A$42,$BF82,'By HD for Calcs'!J$3:J$42))*$BQ82*SUMIFS('2012 President'!$G$2:$G$1000,'2012 President'!$X$2:$X$1000,$BF82,'2012 President'!$Y$2:$Y$1000,CD$1)+$BQ82*SUMIFS('2012 President'!K$2:K$1000,'2012 President'!$X$2:$X$1000,$BF82,'2012 President'!$Y$2:$Y$1000,CD$1)</f>
        <v>4</v>
      </c>
      <c r="CE82">
        <f>(GW82-SUMIF('By HD for Calcs'!$A$3:$A$42,$BF82,'By HD for Calcs'!L$3:L$42))*$BQ82*SUMIFS('2012 President'!$G$2:$G$1000,'2012 President'!$X$2:$X$1000,$BF82,'2012 President'!$Y$2:$Y$1000,CE$1)+$BQ82*SUMIFS('2012 President'!L$2:L$1000,'2012 President'!$X$2:$X$1000,$BF82,'2012 President'!$Y$2:$Y$1000,CE$1)</f>
        <v>5</v>
      </c>
      <c r="CH82">
        <f>$BQ82*SUMIFS('2012 President'!G$2:G$1000,'2012 President'!$X$2:$X$1000,$BF82,'2012 President'!$Y$2:$Y$1000,CH$1)</f>
        <v>514</v>
      </c>
      <c r="CI82">
        <f>(GS82-SUMIF('By HD for Calcs'!$A$3:$A$42,$BF82,'By HD for Calcs'!K$3:K$42))*$BQ82*SUMIFS('2012 President'!$G$2:$G$1000,'2012 President'!$X$2:$X$1000,$BF82,'2012 President'!$Y$2:$Y$1000,CI$1)+$BQ82*SUMIFS('2012 President'!H$2:H$1000,'2012 President'!$X$2:$X$1000,$BF82,'2012 President'!$Y$2:$Y$1000,CI$1)</f>
        <v>11</v>
      </c>
      <c r="CJ82">
        <f>(GT82-SUMIF('By HD for Calcs'!$A$3:$A$42,$BF82,'By HD for Calcs'!H$3:H$42))*$BQ82*SUMIFS('2012 President'!$G$2:$G$1000,'2012 President'!$X$2:$X$1000,$BF82,'2012 President'!$Y$2:$Y$1000,CJ$1)+$BQ82*SUMIFS('2012 President'!I$2:I$1000,'2012 President'!$X$2:$X$1000,$BF82,'2012 President'!$Y$2:$Y$1000,CJ$1)</f>
        <v>128</v>
      </c>
      <c r="CK82">
        <f>(GU82-SUMIF('By HD for Calcs'!$A$3:$A$42,$BF82,'By HD for Calcs'!I$3:I$42))*$BQ82*SUMIFS('2012 President'!$G$2:$G$1000,'2012 President'!$X$2:$X$1000,$BF82,'2012 President'!$Y$2:$Y$1000,CK$1)+$BQ82*SUMIFS('2012 President'!J$2:J$1000,'2012 President'!$X$2:$X$1000,$BF82,'2012 President'!$Y$2:$Y$1000,CK$1)</f>
        <v>372</v>
      </c>
      <c r="CL82">
        <f>(GV82-SUMIF('By HD for Calcs'!$A$3:$A$42,$BF82,'By HD for Calcs'!J$3:J$42))*$BQ82*SUMIFS('2012 President'!$G$2:$G$1000,'2012 President'!$X$2:$X$1000,$BF82,'2012 President'!$Y$2:$Y$1000,CL$1)+$BQ82*SUMIFS('2012 President'!K$2:K$1000,'2012 President'!$X$2:$X$1000,$BF82,'2012 President'!$Y$2:$Y$1000,CL$1)</f>
        <v>1</v>
      </c>
      <c r="CM82">
        <f>(GW82-SUMIF('By HD for Calcs'!$A$3:$A$42,$BF82,'By HD for Calcs'!L$3:L$42))*$BQ82*SUMIFS('2012 President'!$G$2:$G$1000,'2012 President'!$X$2:$X$1000,$BF82,'2012 President'!$Y$2:$Y$1000,CM$1)+$BQ82*SUMIFS('2012 President'!L$2:L$1000,'2012 President'!$X$2:$X$1000,$BF82,'2012 President'!$Y$2:$Y$1000,CM$1)</f>
        <v>2</v>
      </c>
      <c r="CP82">
        <f t="shared" ref="CP82:CU113" si="54">BH82+BR82+BZ82+CH82</f>
        <v>7722</v>
      </c>
      <c r="CQ82">
        <f t="shared" si="54"/>
        <v>196</v>
      </c>
      <c r="CR82">
        <f t="shared" si="54"/>
        <v>1518</v>
      </c>
      <c r="CS82">
        <f t="shared" si="54"/>
        <v>5899</v>
      </c>
      <c r="CT82">
        <f t="shared" si="54"/>
        <v>38</v>
      </c>
      <c r="CU82">
        <f t="shared" si="54"/>
        <v>71</v>
      </c>
      <c r="GS82">
        <f>BI82/SUM($BI82:$BO82)</f>
        <v>2.6398739164696611E-2</v>
      </c>
      <c r="GT82">
        <f t="shared" ref="GT82:GY82" si="55">BJ82/SUM($BI82:$BO82)</f>
        <v>0.18203309692671396</v>
      </c>
      <c r="GU82">
        <f t="shared" si="55"/>
        <v>0.7771867612293144</v>
      </c>
      <c r="GV82">
        <f t="shared" si="55"/>
        <v>4.1371158392434987E-3</v>
      </c>
      <c r="GW82">
        <f t="shared" si="55"/>
        <v>1.024428684003152E-2</v>
      </c>
      <c r="GX82">
        <f t="shared" si="55"/>
        <v>0</v>
      </c>
      <c r="GY82">
        <f t="shared" si="55"/>
        <v>0</v>
      </c>
    </row>
    <row r="83" spans="1:207" x14ac:dyDescent="0.3">
      <c r="A83" t="s">
        <v>1652</v>
      </c>
      <c r="B83" t="s">
        <v>1652</v>
      </c>
      <c r="C83">
        <f t="shared" si="40"/>
        <v>1743</v>
      </c>
      <c r="D83">
        <f t="shared" si="46"/>
        <v>922.78554408260527</v>
      </c>
      <c r="E83">
        <f t="shared" si="41"/>
        <v>16.638167544750079</v>
      </c>
      <c r="F83">
        <f t="shared" si="42"/>
        <v>406.71809216689871</v>
      </c>
      <c r="G83">
        <f t="shared" si="43"/>
        <v>473.88360657909601</v>
      </c>
      <c r="H83">
        <f t="shared" si="44"/>
        <v>21.574922669567044</v>
      </c>
      <c r="I83">
        <f t="shared" si="45"/>
        <v>3.970755122293435</v>
      </c>
      <c r="L83">
        <f t="shared" si="47"/>
        <v>0.51353601020073547</v>
      </c>
      <c r="M83">
        <f t="shared" si="48"/>
        <v>0.44075039403791355</v>
      </c>
      <c r="N83">
        <f t="shared" si="49"/>
        <v>2.338021310359378E-2</v>
      </c>
      <c r="O83">
        <f t="shared" si="50"/>
        <v>1.8030372984755683E-2</v>
      </c>
      <c r="P83">
        <f t="shared" si="51"/>
        <v>4.3030096730015347E-3</v>
      </c>
      <c r="Q83">
        <f t="shared" si="52"/>
        <v>0.51353601020073547</v>
      </c>
      <c r="AP83" t="s">
        <v>1701</v>
      </c>
      <c r="AR83">
        <v>35</v>
      </c>
      <c r="BE83" t="s">
        <v>1693</v>
      </c>
      <c r="BF83">
        <v>2</v>
      </c>
      <c r="BG83">
        <f>SUMIFS('2012 President'!C$2:C$1000,'2012 President'!$X$2:$X$1000,$BF83,'2012 President'!$V$2:$V$1000,$BE83)</f>
        <v>13975</v>
      </c>
      <c r="BH83">
        <f>SUMIFS('2012 President'!G$2:G$1000,'2012 President'!$X$2:$X$1000,$BF83,'2012 President'!$V$2:$V$1000,$BE83)</f>
        <v>5964</v>
      </c>
      <c r="BI83">
        <f>SUMIFS('2012 President'!H$2:H$1000,'2012 President'!$X$2:$X$1000,$BF83,'2012 President'!$V$2:$V$1000,$BE83)</f>
        <v>173</v>
      </c>
      <c r="BJ83">
        <f>SUMIFS('2012 President'!I$2:I$1000,'2012 President'!$X$2:$X$1000,$BF83,'2012 President'!$V$2:$V$1000,$BE83)</f>
        <v>1848</v>
      </c>
      <c r="BK83">
        <f>SUMIFS('2012 President'!J$2:J$1000,'2012 President'!$X$2:$X$1000,$BF83,'2012 President'!$V$2:$V$1000,$BE83)</f>
        <v>3801</v>
      </c>
      <c r="BL83">
        <f>SUMIFS('2012 President'!K$2:K$1000,'2012 President'!$X$2:$X$1000,$BF83,'2012 President'!$V$2:$V$1000,$BE83)</f>
        <v>62</v>
      </c>
      <c r="BM83">
        <f>SUMIFS('2012 President'!L$2:L$1000,'2012 President'!$X$2:$X$1000,$BF83,'2012 President'!$V$2:$V$1000,$BE83)</f>
        <v>80</v>
      </c>
      <c r="BP83">
        <f t="shared" ref="BP83:BP146" si="56">SUM(BI83:BO83)</f>
        <v>5964</v>
      </c>
      <c r="BQ83">
        <f>BP83/SUMIF('By HD for Calcs'!$A$3:$A$42,$BF83,'By HD for Calcs'!$B$3:$B$42)</f>
        <v>1</v>
      </c>
      <c r="BR83">
        <f>$BQ83*SUMIFS('2012 President'!G$2:G$1000,'2012 President'!$X$2:$X$1000,$BF83,'2012 President'!$Y$2:$Y$1000,BR$1)</f>
        <v>1306</v>
      </c>
      <c r="BS83">
        <f>(GS83-SUMIF('By HD for Calcs'!$A$3:$A$42,$BF83,'By HD for Calcs'!K$3:K$42))*$BQ83*SUMIFS('2012 President'!$G$2:$G$1000,'2012 President'!$X$2:$X$1000,$BF83,'2012 President'!$Y$2:$Y$1000,BS$1)+$BQ83*SUMIFS('2012 President'!H$2:H$1000,'2012 President'!$X$2:$X$1000,$BF83,'2012 President'!$Y$2:$Y$1000,BS$1)</f>
        <v>37</v>
      </c>
      <c r="BT83">
        <f>(GT83-SUMIF('By HD for Calcs'!$A$3:$A$42,$BF83,'By HD for Calcs'!H$3:H$42))*$BQ83*SUMIFS('2012 President'!$G$2:$G$1000,'2012 President'!$X$2:$X$1000,$BF83,'2012 President'!$Y$2:$Y$1000,BT$1)+$BQ83*SUMIFS('2012 President'!I$2:I$1000,'2012 President'!$X$2:$X$1000,$BF83,'2012 President'!$Y$2:$Y$1000,BT$1)</f>
        <v>447</v>
      </c>
      <c r="BU83">
        <f>(GU83-SUMIF('By HD for Calcs'!$A$3:$A$42,$BF83,'By HD for Calcs'!I$3:I$42))*$BQ83*SUMIFS('2012 President'!$G$2:$G$1000,'2012 President'!$X$2:$X$1000,$BF83,'2012 President'!$Y$2:$Y$1000,BU$1)+$BQ83*SUMIFS('2012 President'!J$2:J$1000,'2012 President'!$X$2:$X$1000,$BF83,'2012 President'!$Y$2:$Y$1000,BU$1)</f>
        <v>795</v>
      </c>
      <c r="BV83">
        <f>(GV83-SUMIF('By HD for Calcs'!$A$3:$A$42,$BF83,'By HD for Calcs'!J$3:J$42))*$BQ83*SUMIFS('2012 President'!$G$2:$G$1000,'2012 President'!$X$2:$X$1000,$BF83,'2012 President'!$Y$2:$Y$1000,BV$1)+$BQ83*SUMIFS('2012 President'!K$2:K$1000,'2012 President'!$X$2:$X$1000,$BF83,'2012 President'!$Y$2:$Y$1000,BV$1)</f>
        <v>13</v>
      </c>
      <c r="BW83">
        <f>(GW83-SUMIF('By HD for Calcs'!$A$3:$A$42,$BF83,'By HD for Calcs'!L$3:L$42))*$BQ83*SUMIFS('2012 President'!$G$2:$G$1000,'2012 President'!$X$2:$X$1000,$BF83,'2012 President'!$Y$2:$Y$1000,BW$1)+$BQ83*SUMIFS('2012 President'!L$2:L$1000,'2012 President'!$X$2:$X$1000,$BF83,'2012 President'!$Y$2:$Y$1000,BW$1)</f>
        <v>14</v>
      </c>
      <c r="BZ83">
        <f>$BQ83*SUMIFS('2012 President'!G$2:G$1000,'2012 President'!$X$2:$X$1000,$BF83,'2012 President'!$Y$2:$Y$1000,BZ$1)</f>
        <v>418</v>
      </c>
      <c r="CA83">
        <f>(GS83-SUMIF('By HD for Calcs'!$A$3:$A$42,$BF83,'By HD for Calcs'!K$3:K$42))*$BQ83*SUMIFS('2012 President'!$G$2:$G$1000,'2012 President'!$X$2:$X$1000,$BF83,'2012 President'!$Y$2:$Y$1000,CA$1)+$BQ83*SUMIFS('2012 President'!H$2:H$1000,'2012 President'!$X$2:$X$1000,$BF83,'2012 President'!$Y$2:$Y$1000,CA$1)</f>
        <v>12</v>
      </c>
      <c r="CB83">
        <f>(GT83-SUMIF('By HD for Calcs'!$A$3:$A$42,$BF83,'By HD for Calcs'!H$3:H$42))*$BQ83*SUMIFS('2012 President'!$G$2:$G$1000,'2012 President'!$X$2:$X$1000,$BF83,'2012 President'!$Y$2:$Y$1000,CB$1)+$BQ83*SUMIFS('2012 President'!I$2:I$1000,'2012 President'!$X$2:$X$1000,$BF83,'2012 President'!$Y$2:$Y$1000,CB$1)</f>
        <v>144</v>
      </c>
      <c r="CC83">
        <f>(GU83-SUMIF('By HD for Calcs'!$A$3:$A$42,$BF83,'By HD for Calcs'!I$3:I$42))*$BQ83*SUMIFS('2012 President'!$G$2:$G$1000,'2012 President'!$X$2:$X$1000,$BF83,'2012 President'!$Y$2:$Y$1000,CC$1)+$BQ83*SUMIFS('2012 President'!J$2:J$1000,'2012 President'!$X$2:$X$1000,$BF83,'2012 President'!$Y$2:$Y$1000,CC$1)</f>
        <v>246</v>
      </c>
      <c r="CD83">
        <f>(GV83-SUMIF('By HD for Calcs'!$A$3:$A$42,$BF83,'By HD for Calcs'!J$3:J$42))*$BQ83*SUMIFS('2012 President'!$G$2:$G$1000,'2012 President'!$X$2:$X$1000,$BF83,'2012 President'!$Y$2:$Y$1000,CD$1)+$BQ83*SUMIFS('2012 President'!K$2:K$1000,'2012 President'!$X$2:$X$1000,$BF83,'2012 President'!$Y$2:$Y$1000,CD$1)</f>
        <v>5</v>
      </c>
      <c r="CE83">
        <f>(GW83-SUMIF('By HD for Calcs'!$A$3:$A$42,$BF83,'By HD for Calcs'!L$3:L$42))*$BQ83*SUMIFS('2012 President'!$G$2:$G$1000,'2012 President'!$X$2:$X$1000,$BF83,'2012 President'!$Y$2:$Y$1000,CE$1)+$BQ83*SUMIFS('2012 President'!L$2:L$1000,'2012 President'!$X$2:$X$1000,$BF83,'2012 President'!$Y$2:$Y$1000,CE$1)</f>
        <v>11</v>
      </c>
      <c r="CH83">
        <f>$BQ83*SUMIFS('2012 President'!G$2:G$1000,'2012 President'!$X$2:$X$1000,$BF83,'2012 President'!$Y$2:$Y$1000,CH$1)</f>
        <v>1370</v>
      </c>
      <c r="CI83">
        <f>(GS83-SUMIF('By HD for Calcs'!$A$3:$A$42,$BF83,'By HD for Calcs'!K$3:K$42))*$BQ83*SUMIFS('2012 President'!$G$2:$G$1000,'2012 President'!$X$2:$X$1000,$BF83,'2012 President'!$Y$2:$Y$1000,CI$1)+$BQ83*SUMIFS('2012 President'!H$2:H$1000,'2012 President'!$X$2:$X$1000,$BF83,'2012 President'!$Y$2:$Y$1000,CI$1)</f>
        <v>22</v>
      </c>
      <c r="CJ83">
        <f>(GT83-SUMIF('By HD for Calcs'!$A$3:$A$42,$BF83,'By HD for Calcs'!H$3:H$42))*$BQ83*SUMIFS('2012 President'!$G$2:$G$1000,'2012 President'!$X$2:$X$1000,$BF83,'2012 President'!$Y$2:$Y$1000,CJ$1)+$BQ83*SUMIFS('2012 President'!I$2:I$1000,'2012 President'!$X$2:$X$1000,$BF83,'2012 President'!$Y$2:$Y$1000,CJ$1)</f>
        <v>657</v>
      </c>
      <c r="CK83">
        <f>(GU83-SUMIF('By HD for Calcs'!$A$3:$A$42,$BF83,'By HD for Calcs'!I$3:I$42))*$BQ83*SUMIFS('2012 President'!$G$2:$G$1000,'2012 President'!$X$2:$X$1000,$BF83,'2012 President'!$Y$2:$Y$1000,CK$1)+$BQ83*SUMIFS('2012 President'!J$2:J$1000,'2012 President'!$X$2:$X$1000,$BF83,'2012 President'!$Y$2:$Y$1000,CK$1)</f>
        <v>667</v>
      </c>
      <c r="CL83">
        <f>(GV83-SUMIF('By HD for Calcs'!$A$3:$A$42,$BF83,'By HD for Calcs'!J$3:J$42))*$BQ83*SUMIFS('2012 President'!$G$2:$G$1000,'2012 President'!$X$2:$X$1000,$BF83,'2012 President'!$Y$2:$Y$1000,CL$1)+$BQ83*SUMIFS('2012 President'!K$2:K$1000,'2012 President'!$X$2:$X$1000,$BF83,'2012 President'!$Y$2:$Y$1000,CL$1)</f>
        <v>9</v>
      </c>
      <c r="CM83">
        <f>(GW83-SUMIF('By HD for Calcs'!$A$3:$A$42,$BF83,'By HD for Calcs'!L$3:L$42))*$BQ83*SUMIFS('2012 President'!$G$2:$G$1000,'2012 President'!$X$2:$X$1000,$BF83,'2012 President'!$Y$2:$Y$1000,CM$1)+$BQ83*SUMIFS('2012 President'!L$2:L$1000,'2012 President'!$X$2:$X$1000,$BF83,'2012 President'!$Y$2:$Y$1000,CM$1)</f>
        <v>15</v>
      </c>
      <c r="CP83">
        <f t="shared" si="54"/>
        <v>9058</v>
      </c>
      <c r="CQ83">
        <f t="shared" si="54"/>
        <v>244</v>
      </c>
      <c r="CR83">
        <f t="shared" si="54"/>
        <v>3096</v>
      </c>
      <c r="CS83">
        <f t="shared" si="54"/>
        <v>5509</v>
      </c>
      <c r="CT83">
        <f t="shared" si="54"/>
        <v>89</v>
      </c>
      <c r="CU83">
        <f t="shared" si="54"/>
        <v>120</v>
      </c>
      <c r="GS83">
        <f t="shared" ref="GS83:GS146" si="57">BI83/SUM($BI83:$BO83)</f>
        <v>2.9007377598926895E-2</v>
      </c>
      <c r="GT83">
        <f t="shared" ref="GT83:GT146" si="58">BJ83/SUM($BI83:$BO83)</f>
        <v>0.30985915492957744</v>
      </c>
      <c r="GU83">
        <f t="shared" ref="GU83:GU146" si="59">BK83/SUM($BI83:$BO83)</f>
        <v>0.63732394366197187</v>
      </c>
      <c r="GV83">
        <f t="shared" ref="GV83:GV146" si="60">BL83/SUM($BI83:$BO83)</f>
        <v>1.039570757880617E-2</v>
      </c>
      <c r="GW83">
        <f t="shared" ref="GW83:GW146" si="61">BM83/SUM($BI83:$BO83)</f>
        <v>1.341381623071764E-2</v>
      </c>
      <c r="GX83">
        <f t="shared" ref="GX83:GX146" si="62">BN83/SUM($BI83:$BO83)</f>
        <v>0</v>
      </c>
      <c r="GY83">
        <f t="shared" ref="GY83:GY146" si="63">BO83/SUM($BI83:$BO83)</f>
        <v>0</v>
      </c>
    </row>
    <row r="84" spans="1:207" x14ac:dyDescent="0.3">
      <c r="A84" t="s">
        <v>1665</v>
      </c>
      <c r="B84" t="s">
        <v>1695</v>
      </c>
      <c r="C84">
        <f t="shared" si="40"/>
        <v>61924</v>
      </c>
      <c r="D84">
        <f t="shared" si="46"/>
        <v>38343.15653007105</v>
      </c>
      <c r="E84">
        <f t="shared" si="41"/>
        <v>964.58912262280114</v>
      </c>
      <c r="F84">
        <f t="shared" si="42"/>
        <v>9327.0045483205595</v>
      </c>
      <c r="G84">
        <f t="shared" si="43"/>
        <v>27325.918516563393</v>
      </c>
      <c r="H84">
        <f t="shared" si="44"/>
        <v>295.85908841646426</v>
      </c>
      <c r="I84">
        <f t="shared" si="45"/>
        <v>429.78525414783007</v>
      </c>
      <c r="L84">
        <f t="shared" si="47"/>
        <v>0.71266742202439004</v>
      </c>
      <c r="M84">
        <f t="shared" si="48"/>
        <v>0.24325082732835915</v>
      </c>
      <c r="N84">
        <f t="shared" si="49"/>
        <v>7.7160858727015197E-3</v>
      </c>
      <c r="O84">
        <f t="shared" si="50"/>
        <v>2.5156747902753164E-2</v>
      </c>
      <c r="P84">
        <f t="shared" si="51"/>
        <v>1.1208916871796044E-2</v>
      </c>
      <c r="Q84">
        <f t="shared" si="52"/>
        <v>0.71266742202439004</v>
      </c>
      <c r="AP84" t="s">
        <v>1696</v>
      </c>
      <c r="AR84">
        <v>35</v>
      </c>
      <c r="BE84" t="s">
        <v>1693</v>
      </c>
      <c r="BF84">
        <v>3</v>
      </c>
      <c r="BG84">
        <f>SUMIFS('2012 President'!C$2:C$1000,'2012 President'!$X$2:$X$1000,$BF84,'2012 President'!$V$2:$V$1000,$BE84)</f>
        <v>12427</v>
      </c>
      <c r="BH84">
        <f>SUMIFS('2012 President'!G$2:G$1000,'2012 President'!$X$2:$X$1000,$BF84,'2012 President'!$V$2:$V$1000,$BE84)</f>
        <v>3587</v>
      </c>
      <c r="BI84">
        <f>SUMIFS('2012 President'!H$2:H$1000,'2012 President'!$X$2:$X$1000,$BF84,'2012 President'!$V$2:$V$1000,$BE84)</f>
        <v>102</v>
      </c>
      <c r="BJ84">
        <f>SUMIFS('2012 President'!I$2:I$1000,'2012 President'!$X$2:$X$1000,$BF84,'2012 President'!$V$2:$V$1000,$BE84)</f>
        <v>1109</v>
      </c>
      <c r="BK84">
        <f>SUMIFS('2012 President'!J$2:J$1000,'2012 President'!$X$2:$X$1000,$BF84,'2012 President'!$V$2:$V$1000,$BE84)</f>
        <v>2296</v>
      </c>
      <c r="BL84">
        <f>SUMIFS('2012 President'!K$2:K$1000,'2012 President'!$X$2:$X$1000,$BF84,'2012 President'!$V$2:$V$1000,$BE84)</f>
        <v>31</v>
      </c>
      <c r="BM84">
        <f>SUMIFS('2012 President'!L$2:L$1000,'2012 President'!$X$2:$X$1000,$BF84,'2012 President'!$V$2:$V$1000,$BE84)</f>
        <v>49</v>
      </c>
      <c r="BP84">
        <f t="shared" si="56"/>
        <v>3587</v>
      </c>
      <c r="BQ84">
        <f>BP84/SUMIF('By HD for Calcs'!$A$3:$A$42,$BF84,'By HD for Calcs'!$B$3:$B$42)</f>
        <v>1</v>
      </c>
      <c r="BR84">
        <f>$BQ84*SUMIFS('2012 President'!G$2:G$1000,'2012 President'!$X$2:$X$1000,$BF84,'2012 President'!$Y$2:$Y$1000,BR$1)</f>
        <v>1236</v>
      </c>
      <c r="BS84">
        <f>(GS84-SUMIF('By HD for Calcs'!$A$3:$A$42,$BF84,'By HD for Calcs'!K$3:K$42))*$BQ84*SUMIFS('2012 President'!$G$2:$G$1000,'2012 President'!$X$2:$X$1000,$BF84,'2012 President'!$Y$2:$Y$1000,BS$1)+$BQ84*SUMIFS('2012 President'!H$2:H$1000,'2012 President'!$X$2:$X$1000,$BF84,'2012 President'!$Y$2:$Y$1000,BS$1)</f>
        <v>22</v>
      </c>
      <c r="BT84">
        <f>(GT84-SUMIF('By HD for Calcs'!$A$3:$A$42,$BF84,'By HD for Calcs'!H$3:H$42))*$BQ84*SUMIFS('2012 President'!$G$2:$G$1000,'2012 President'!$X$2:$X$1000,$BF84,'2012 President'!$Y$2:$Y$1000,BT$1)+$BQ84*SUMIFS('2012 President'!I$2:I$1000,'2012 President'!$X$2:$X$1000,$BF84,'2012 President'!$Y$2:$Y$1000,BT$1)</f>
        <v>416</v>
      </c>
      <c r="BU84">
        <f>(GU84-SUMIF('By HD for Calcs'!$A$3:$A$42,$BF84,'By HD for Calcs'!I$3:I$42))*$BQ84*SUMIFS('2012 President'!$G$2:$G$1000,'2012 President'!$X$2:$X$1000,$BF84,'2012 President'!$Y$2:$Y$1000,BU$1)+$BQ84*SUMIFS('2012 President'!J$2:J$1000,'2012 President'!$X$2:$X$1000,$BF84,'2012 President'!$Y$2:$Y$1000,BU$1)</f>
        <v>782</v>
      </c>
      <c r="BV84">
        <f>(GV84-SUMIF('By HD for Calcs'!$A$3:$A$42,$BF84,'By HD for Calcs'!J$3:J$42))*$BQ84*SUMIFS('2012 President'!$G$2:$G$1000,'2012 President'!$X$2:$X$1000,$BF84,'2012 President'!$Y$2:$Y$1000,BV$1)+$BQ84*SUMIFS('2012 President'!K$2:K$1000,'2012 President'!$X$2:$X$1000,$BF84,'2012 President'!$Y$2:$Y$1000,BV$1)</f>
        <v>3</v>
      </c>
      <c r="BW84">
        <f>(GW84-SUMIF('By HD for Calcs'!$A$3:$A$42,$BF84,'By HD for Calcs'!L$3:L$42))*$BQ84*SUMIFS('2012 President'!$G$2:$G$1000,'2012 President'!$X$2:$X$1000,$BF84,'2012 President'!$Y$2:$Y$1000,BW$1)+$BQ84*SUMIFS('2012 President'!L$2:L$1000,'2012 President'!$X$2:$X$1000,$BF84,'2012 President'!$Y$2:$Y$1000,BW$1)</f>
        <v>13</v>
      </c>
      <c r="BZ84">
        <f>$BQ84*SUMIFS('2012 President'!G$2:G$1000,'2012 President'!$X$2:$X$1000,$BF84,'2012 President'!$Y$2:$Y$1000,BZ$1)</f>
        <v>735</v>
      </c>
      <c r="CA84">
        <f>(GS84-SUMIF('By HD for Calcs'!$A$3:$A$42,$BF84,'By HD for Calcs'!K$3:K$42))*$BQ84*SUMIFS('2012 President'!$G$2:$G$1000,'2012 President'!$X$2:$X$1000,$BF84,'2012 President'!$Y$2:$Y$1000,CA$1)+$BQ84*SUMIFS('2012 President'!H$2:H$1000,'2012 President'!$X$2:$X$1000,$BF84,'2012 President'!$Y$2:$Y$1000,CA$1)</f>
        <v>25</v>
      </c>
      <c r="CB84">
        <f>(GT84-SUMIF('By HD for Calcs'!$A$3:$A$42,$BF84,'By HD for Calcs'!H$3:H$42))*$BQ84*SUMIFS('2012 President'!$G$2:$G$1000,'2012 President'!$X$2:$X$1000,$BF84,'2012 President'!$Y$2:$Y$1000,CB$1)+$BQ84*SUMIFS('2012 President'!I$2:I$1000,'2012 President'!$X$2:$X$1000,$BF84,'2012 President'!$Y$2:$Y$1000,CB$1)</f>
        <v>272</v>
      </c>
      <c r="CC84">
        <f>(GU84-SUMIF('By HD for Calcs'!$A$3:$A$42,$BF84,'By HD for Calcs'!I$3:I$42))*$BQ84*SUMIFS('2012 President'!$G$2:$G$1000,'2012 President'!$X$2:$X$1000,$BF84,'2012 President'!$Y$2:$Y$1000,CC$1)+$BQ84*SUMIFS('2012 President'!J$2:J$1000,'2012 President'!$X$2:$X$1000,$BF84,'2012 President'!$Y$2:$Y$1000,CC$1)</f>
        <v>424</v>
      </c>
      <c r="CD84">
        <f>(GV84-SUMIF('By HD for Calcs'!$A$3:$A$42,$BF84,'By HD for Calcs'!J$3:J$42))*$BQ84*SUMIFS('2012 President'!$G$2:$G$1000,'2012 President'!$X$2:$X$1000,$BF84,'2012 President'!$Y$2:$Y$1000,CD$1)+$BQ84*SUMIFS('2012 President'!K$2:K$1000,'2012 President'!$X$2:$X$1000,$BF84,'2012 President'!$Y$2:$Y$1000,CD$1)</f>
        <v>3</v>
      </c>
      <c r="CE84">
        <f>(GW84-SUMIF('By HD for Calcs'!$A$3:$A$42,$BF84,'By HD for Calcs'!L$3:L$42))*$BQ84*SUMIFS('2012 President'!$G$2:$G$1000,'2012 President'!$X$2:$X$1000,$BF84,'2012 President'!$Y$2:$Y$1000,CE$1)+$BQ84*SUMIFS('2012 President'!L$2:L$1000,'2012 President'!$X$2:$X$1000,$BF84,'2012 President'!$Y$2:$Y$1000,CE$1)</f>
        <v>11</v>
      </c>
      <c r="CH84">
        <f>$BQ84*SUMIFS('2012 President'!G$2:G$1000,'2012 President'!$X$2:$X$1000,$BF84,'2012 President'!$Y$2:$Y$1000,CH$1)</f>
        <v>511</v>
      </c>
      <c r="CI84">
        <f>(GS84-SUMIF('By HD for Calcs'!$A$3:$A$42,$BF84,'By HD for Calcs'!K$3:K$42))*$BQ84*SUMIFS('2012 President'!$G$2:$G$1000,'2012 President'!$X$2:$X$1000,$BF84,'2012 President'!$Y$2:$Y$1000,CI$1)+$BQ84*SUMIFS('2012 President'!H$2:H$1000,'2012 President'!$X$2:$X$1000,$BF84,'2012 President'!$Y$2:$Y$1000,CI$1)</f>
        <v>6</v>
      </c>
      <c r="CJ84">
        <f>(GT84-SUMIF('By HD for Calcs'!$A$3:$A$42,$BF84,'By HD for Calcs'!H$3:H$42))*$BQ84*SUMIFS('2012 President'!$G$2:$G$1000,'2012 President'!$X$2:$X$1000,$BF84,'2012 President'!$Y$2:$Y$1000,CJ$1)+$BQ84*SUMIFS('2012 President'!I$2:I$1000,'2012 President'!$X$2:$X$1000,$BF84,'2012 President'!$Y$2:$Y$1000,CJ$1)</f>
        <v>237</v>
      </c>
      <c r="CK84">
        <f>(GU84-SUMIF('By HD for Calcs'!$A$3:$A$42,$BF84,'By HD for Calcs'!I$3:I$42))*$BQ84*SUMIFS('2012 President'!$G$2:$G$1000,'2012 President'!$X$2:$X$1000,$BF84,'2012 President'!$Y$2:$Y$1000,CK$1)+$BQ84*SUMIFS('2012 President'!J$2:J$1000,'2012 President'!$X$2:$X$1000,$BF84,'2012 President'!$Y$2:$Y$1000,CK$1)</f>
        <v>267</v>
      </c>
      <c r="CL84">
        <f>(GV84-SUMIF('By HD for Calcs'!$A$3:$A$42,$BF84,'By HD for Calcs'!J$3:J$42))*$BQ84*SUMIFS('2012 President'!$G$2:$G$1000,'2012 President'!$X$2:$X$1000,$BF84,'2012 President'!$Y$2:$Y$1000,CL$1)+$BQ84*SUMIFS('2012 President'!K$2:K$1000,'2012 President'!$X$2:$X$1000,$BF84,'2012 President'!$Y$2:$Y$1000,CL$1)</f>
        <v>0</v>
      </c>
      <c r="CM84">
        <f>(GW84-SUMIF('By HD for Calcs'!$A$3:$A$42,$BF84,'By HD for Calcs'!L$3:L$42))*$BQ84*SUMIFS('2012 President'!$G$2:$G$1000,'2012 President'!$X$2:$X$1000,$BF84,'2012 President'!$Y$2:$Y$1000,CM$1)+$BQ84*SUMIFS('2012 President'!L$2:L$1000,'2012 President'!$X$2:$X$1000,$BF84,'2012 President'!$Y$2:$Y$1000,CM$1)</f>
        <v>1</v>
      </c>
      <c r="CP84">
        <f t="shared" si="54"/>
        <v>6069</v>
      </c>
      <c r="CQ84">
        <f t="shared" si="54"/>
        <v>155</v>
      </c>
      <c r="CR84">
        <f t="shared" si="54"/>
        <v>2034</v>
      </c>
      <c r="CS84">
        <f t="shared" si="54"/>
        <v>3769</v>
      </c>
      <c r="CT84">
        <f t="shared" si="54"/>
        <v>37</v>
      </c>
      <c r="CU84">
        <f t="shared" si="54"/>
        <v>74</v>
      </c>
      <c r="GS84">
        <f t="shared" si="57"/>
        <v>2.843601895734597E-2</v>
      </c>
      <c r="GT84">
        <f t="shared" si="58"/>
        <v>0.30917201003624201</v>
      </c>
      <c r="GU84">
        <f t="shared" si="59"/>
        <v>0.64008921103986616</v>
      </c>
      <c r="GV84">
        <f t="shared" si="60"/>
        <v>8.6423194870365212E-3</v>
      </c>
      <c r="GW84">
        <f t="shared" si="61"/>
        <v>1.366044047950934E-2</v>
      </c>
      <c r="GX84">
        <f t="shared" si="62"/>
        <v>0</v>
      </c>
      <c r="GY84">
        <f t="shared" si="63"/>
        <v>0</v>
      </c>
    </row>
    <row r="85" spans="1:207" x14ac:dyDescent="0.3">
      <c r="A85" t="s">
        <v>1666</v>
      </c>
      <c r="B85" t="s">
        <v>1697</v>
      </c>
      <c r="C85">
        <f t="shared" si="40"/>
        <v>208086</v>
      </c>
      <c r="D85">
        <f t="shared" si="46"/>
        <v>125169.13325569789</v>
      </c>
      <c r="E85">
        <f t="shared" si="41"/>
        <v>2746.2324311656103</v>
      </c>
      <c r="F85">
        <f t="shared" si="42"/>
        <v>54042.760214713111</v>
      </c>
      <c r="G85">
        <f t="shared" si="43"/>
        <v>66387.08466641081</v>
      </c>
      <c r="H85">
        <f t="shared" si="44"/>
        <v>921.58767867515996</v>
      </c>
      <c r="I85">
        <f t="shared" si="45"/>
        <v>1071.4682647331997</v>
      </c>
      <c r="L85">
        <f t="shared" si="47"/>
        <v>0.53037903946170184</v>
      </c>
      <c r="M85">
        <f t="shared" si="48"/>
        <v>0.43175788478389104</v>
      </c>
      <c r="N85">
        <f t="shared" si="49"/>
        <v>7.3627391570453967E-3</v>
      </c>
      <c r="O85">
        <f t="shared" si="50"/>
        <v>2.1940172946277054E-2</v>
      </c>
      <c r="P85">
        <f t="shared" si="51"/>
        <v>8.5601636510846801E-3</v>
      </c>
      <c r="Q85">
        <f t="shared" si="52"/>
        <v>0.53037903946170184</v>
      </c>
      <c r="AP85" t="s">
        <v>1670</v>
      </c>
      <c r="AR85">
        <v>35</v>
      </c>
      <c r="BE85" t="s">
        <v>1693</v>
      </c>
      <c r="BF85">
        <v>4</v>
      </c>
      <c r="BG85">
        <f>SUMIFS('2012 President'!C$2:C$1000,'2012 President'!$X$2:$X$1000,$BF85,'2012 President'!$V$2:$V$1000,$BE85)</f>
        <v>13072</v>
      </c>
      <c r="BH85">
        <f>SUMIFS('2012 President'!G$2:G$1000,'2012 President'!$X$2:$X$1000,$BF85,'2012 President'!$V$2:$V$1000,$BE85)</f>
        <v>4454</v>
      </c>
      <c r="BI85">
        <f>SUMIFS('2012 President'!H$2:H$1000,'2012 President'!$X$2:$X$1000,$BF85,'2012 President'!$V$2:$V$1000,$BE85)</f>
        <v>143</v>
      </c>
      <c r="BJ85">
        <f>SUMIFS('2012 President'!I$2:I$1000,'2012 President'!$X$2:$X$1000,$BF85,'2012 President'!$V$2:$V$1000,$BE85)</f>
        <v>1809</v>
      </c>
      <c r="BK85">
        <f>SUMIFS('2012 President'!J$2:J$1000,'2012 President'!$X$2:$X$1000,$BF85,'2012 President'!$V$2:$V$1000,$BE85)</f>
        <v>2409</v>
      </c>
      <c r="BL85">
        <f>SUMIFS('2012 President'!K$2:K$1000,'2012 President'!$X$2:$X$1000,$BF85,'2012 President'!$V$2:$V$1000,$BE85)</f>
        <v>41</v>
      </c>
      <c r="BM85">
        <f>SUMIFS('2012 President'!L$2:L$1000,'2012 President'!$X$2:$X$1000,$BF85,'2012 President'!$V$2:$V$1000,$BE85)</f>
        <v>52</v>
      </c>
      <c r="BP85">
        <f t="shared" si="56"/>
        <v>4454</v>
      </c>
      <c r="BQ85">
        <f>BP85/SUMIF('By HD for Calcs'!$A$3:$A$42,$BF85,'By HD for Calcs'!$B$3:$B$42)</f>
        <v>1</v>
      </c>
      <c r="BR85">
        <f>$BQ85*SUMIFS('2012 President'!G$2:G$1000,'2012 President'!$X$2:$X$1000,$BF85,'2012 President'!$Y$2:$Y$1000,BR$1)</f>
        <v>1022</v>
      </c>
      <c r="BS85">
        <f>(GS85-SUMIF('By HD for Calcs'!$A$3:$A$42,$BF85,'By HD for Calcs'!K$3:K$42))*$BQ85*SUMIFS('2012 President'!$G$2:$G$1000,'2012 President'!$X$2:$X$1000,$BF85,'2012 President'!$Y$2:$Y$1000,BS$1)+$BQ85*SUMIFS('2012 President'!H$2:H$1000,'2012 President'!$X$2:$X$1000,$BF85,'2012 President'!$Y$2:$Y$1000,BS$1)</f>
        <v>26</v>
      </c>
      <c r="BT85">
        <f>(GT85-SUMIF('By HD for Calcs'!$A$3:$A$42,$BF85,'By HD for Calcs'!H$3:H$42))*$BQ85*SUMIFS('2012 President'!$G$2:$G$1000,'2012 President'!$X$2:$X$1000,$BF85,'2012 President'!$Y$2:$Y$1000,BT$1)+$BQ85*SUMIFS('2012 President'!I$2:I$1000,'2012 President'!$X$2:$X$1000,$BF85,'2012 President'!$Y$2:$Y$1000,BT$1)</f>
        <v>392</v>
      </c>
      <c r="BU85">
        <f>(GU85-SUMIF('By HD for Calcs'!$A$3:$A$42,$BF85,'By HD for Calcs'!I$3:I$42))*$BQ85*SUMIFS('2012 President'!$G$2:$G$1000,'2012 President'!$X$2:$X$1000,$BF85,'2012 President'!$Y$2:$Y$1000,BU$1)+$BQ85*SUMIFS('2012 President'!J$2:J$1000,'2012 President'!$X$2:$X$1000,$BF85,'2012 President'!$Y$2:$Y$1000,BU$1)</f>
        <v>590</v>
      </c>
      <c r="BV85">
        <f>(GV85-SUMIF('By HD for Calcs'!$A$3:$A$42,$BF85,'By HD for Calcs'!J$3:J$42))*$BQ85*SUMIFS('2012 President'!$G$2:$G$1000,'2012 President'!$X$2:$X$1000,$BF85,'2012 President'!$Y$2:$Y$1000,BV$1)+$BQ85*SUMIFS('2012 President'!K$2:K$1000,'2012 President'!$X$2:$X$1000,$BF85,'2012 President'!$Y$2:$Y$1000,BV$1)</f>
        <v>5</v>
      </c>
      <c r="BW85">
        <f>(GW85-SUMIF('By HD for Calcs'!$A$3:$A$42,$BF85,'By HD for Calcs'!L$3:L$42))*$BQ85*SUMIFS('2012 President'!$G$2:$G$1000,'2012 President'!$X$2:$X$1000,$BF85,'2012 President'!$Y$2:$Y$1000,BW$1)+$BQ85*SUMIFS('2012 President'!L$2:L$1000,'2012 President'!$X$2:$X$1000,$BF85,'2012 President'!$Y$2:$Y$1000,BW$1)</f>
        <v>9</v>
      </c>
      <c r="BZ85">
        <f>$BQ85*SUMIFS('2012 President'!G$2:G$1000,'2012 President'!$X$2:$X$1000,$BF85,'2012 President'!$Y$2:$Y$1000,BZ$1)</f>
        <v>537</v>
      </c>
      <c r="CA85">
        <f>(GS85-SUMIF('By HD for Calcs'!$A$3:$A$42,$BF85,'By HD for Calcs'!K$3:K$42))*$BQ85*SUMIFS('2012 President'!$G$2:$G$1000,'2012 President'!$X$2:$X$1000,$BF85,'2012 President'!$Y$2:$Y$1000,CA$1)+$BQ85*SUMIFS('2012 President'!H$2:H$1000,'2012 President'!$X$2:$X$1000,$BF85,'2012 President'!$Y$2:$Y$1000,CA$1)</f>
        <v>20</v>
      </c>
      <c r="CB85">
        <f>(GT85-SUMIF('By HD for Calcs'!$A$3:$A$42,$BF85,'By HD for Calcs'!H$3:H$42))*$BQ85*SUMIFS('2012 President'!$G$2:$G$1000,'2012 President'!$X$2:$X$1000,$BF85,'2012 President'!$Y$2:$Y$1000,CB$1)+$BQ85*SUMIFS('2012 President'!I$2:I$1000,'2012 President'!$X$2:$X$1000,$BF85,'2012 President'!$Y$2:$Y$1000,CB$1)</f>
        <v>237</v>
      </c>
      <c r="CC85">
        <f>(GU85-SUMIF('By HD for Calcs'!$A$3:$A$42,$BF85,'By HD for Calcs'!I$3:I$42))*$BQ85*SUMIFS('2012 President'!$G$2:$G$1000,'2012 President'!$X$2:$X$1000,$BF85,'2012 President'!$Y$2:$Y$1000,CC$1)+$BQ85*SUMIFS('2012 President'!J$2:J$1000,'2012 President'!$X$2:$X$1000,$BF85,'2012 President'!$Y$2:$Y$1000,CC$1)</f>
        <v>265</v>
      </c>
      <c r="CD85">
        <f>(GV85-SUMIF('By HD for Calcs'!$A$3:$A$42,$BF85,'By HD for Calcs'!J$3:J$42))*$BQ85*SUMIFS('2012 President'!$G$2:$G$1000,'2012 President'!$X$2:$X$1000,$BF85,'2012 President'!$Y$2:$Y$1000,CD$1)+$BQ85*SUMIFS('2012 President'!K$2:K$1000,'2012 President'!$X$2:$X$1000,$BF85,'2012 President'!$Y$2:$Y$1000,CD$1)</f>
        <v>7</v>
      </c>
      <c r="CE85">
        <f>(GW85-SUMIF('By HD for Calcs'!$A$3:$A$42,$BF85,'By HD for Calcs'!L$3:L$42))*$BQ85*SUMIFS('2012 President'!$G$2:$G$1000,'2012 President'!$X$2:$X$1000,$BF85,'2012 President'!$Y$2:$Y$1000,CE$1)+$BQ85*SUMIFS('2012 President'!L$2:L$1000,'2012 President'!$X$2:$X$1000,$BF85,'2012 President'!$Y$2:$Y$1000,CE$1)</f>
        <v>8</v>
      </c>
      <c r="CH85">
        <f>$BQ85*SUMIFS('2012 President'!G$2:G$1000,'2012 President'!$X$2:$X$1000,$BF85,'2012 President'!$Y$2:$Y$1000,CH$1)</f>
        <v>774</v>
      </c>
      <c r="CI85">
        <f>(GS85-SUMIF('By HD for Calcs'!$A$3:$A$42,$BF85,'By HD for Calcs'!K$3:K$42))*$BQ85*SUMIFS('2012 President'!$G$2:$G$1000,'2012 President'!$X$2:$X$1000,$BF85,'2012 President'!$Y$2:$Y$1000,CI$1)+$BQ85*SUMIFS('2012 President'!H$2:H$1000,'2012 President'!$X$2:$X$1000,$BF85,'2012 President'!$Y$2:$Y$1000,CI$1)</f>
        <v>16</v>
      </c>
      <c r="CJ85">
        <f>(GT85-SUMIF('By HD for Calcs'!$A$3:$A$42,$BF85,'By HD for Calcs'!H$3:H$42))*$BQ85*SUMIFS('2012 President'!$G$2:$G$1000,'2012 President'!$X$2:$X$1000,$BF85,'2012 President'!$Y$2:$Y$1000,CJ$1)+$BQ85*SUMIFS('2012 President'!I$2:I$1000,'2012 President'!$X$2:$X$1000,$BF85,'2012 President'!$Y$2:$Y$1000,CJ$1)</f>
        <v>426</v>
      </c>
      <c r="CK85">
        <f>(GU85-SUMIF('By HD for Calcs'!$A$3:$A$42,$BF85,'By HD for Calcs'!I$3:I$42))*$BQ85*SUMIFS('2012 President'!$G$2:$G$1000,'2012 President'!$X$2:$X$1000,$BF85,'2012 President'!$Y$2:$Y$1000,CK$1)+$BQ85*SUMIFS('2012 President'!J$2:J$1000,'2012 President'!$X$2:$X$1000,$BF85,'2012 President'!$Y$2:$Y$1000,CK$1)</f>
        <v>322</v>
      </c>
      <c r="CL85">
        <f>(GV85-SUMIF('By HD for Calcs'!$A$3:$A$42,$BF85,'By HD for Calcs'!J$3:J$42))*$BQ85*SUMIFS('2012 President'!$G$2:$G$1000,'2012 President'!$X$2:$X$1000,$BF85,'2012 President'!$Y$2:$Y$1000,CL$1)+$BQ85*SUMIFS('2012 President'!K$2:K$1000,'2012 President'!$X$2:$X$1000,$BF85,'2012 President'!$Y$2:$Y$1000,CL$1)</f>
        <v>7</v>
      </c>
      <c r="CM85">
        <f>(GW85-SUMIF('By HD for Calcs'!$A$3:$A$42,$BF85,'By HD for Calcs'!L$3:L$42))*$BQ85*SUMIFS('2012 President'!$G$2:$G$1000,'2012 President'!$X$2:$X$1000,$BF85,'2012 President'!$Y$2:$Y$1000,CM$1)+$BQ85*SUMIFS('2012 President'!L$2:L$1000,'2012 President'!$X$2:$X$1000,$BF85,'2012 President'!$Y$2:$Y$1000,CM$1)</f>
        <v>3</v>
      </c>
      <c r="CP85">
        <f t="shared" si="54"/>
        <v>6787</v>
      </c>
      <c r="CQ85">
        <f t="shared" si="54"/>
        <v>205</v>
      </c>
      <c r="CR85">
        <f t="shared" si="54"/>
        <v>2864</v>
      </c>
      <c r="CS85">
        <f t="shared" si="54"/>
        <v>3586</v>
      </c>
      <c r="CT85">
        <f t="shared" si="54"/>
        <v>60</v>
      </c>
      <c r="CU85">
        <f t="shared" si="54"/>
        <v>72</v>
      </c>
      <c r="GS85">
        <f t="shared" si="57"/>
        <v>3.2105972159856312E-2</v>
      </c>
      <c r="GT85">
        <f t="shared" si="58"/>
        <v>0.40615177368657385</v>
      </c>
      <c r="GU85">
        <f t="shared" si="59"/>
        <v>0.54086214638527164</v>
      </c>
      <c r="GV85">
        <f t="shared" si="60"/>
        <v>9.2052088010776828E-3</v>
      </c>
      <c r="GW85">
        <f t="shared" si="61"/>
        <v>1.1674898967220475E-2</v>
      </c>
      <c r="GX85">
        <f t="shared" si="62"/>
        <v>0</v>
      </c>
      <c r="GY85">
        <f t="shared" si="63"/>
        <v>0</v>
      </c>
    </row>
    <row r="86" spans="1:207" x14ac:dyDescent="0.3">
      <c r="A86" t="s">
        <v>1679</v>
      </c>
      <c r="B86" t="s">
        <v>1701</v>
      </c>
      <c r="C86">
        <f t="shared" si="40"/>
        <v>9669</v>
      </c>
      <c r="D86">
        <f t="shared" si="46"/>
        <v>5369.3700688791478</v>
      </c>
      <c r="E86">
        <f t="shared" si="41"/>
        <v>127.00073321573127</v>
      </c>
      <c r="F86">
        <f t="shared" si="42"/>
        <v>2080.5036946361674</v>
      </c>
      <c r="G86">
        <f t="shared" si="43"/>
        <v>3061.9344986104838</v>
      </c>
      <c r="H86">
        <f t="shared" si="44"/>
        <v>54.776644974721044</v>
      </c>
      <c r="I86">
        <f t="shared" si="45"/>
        <v>45.15449744204426</v>
      </c>
      <c r="L86">
        <f t="shared" si="47"/>
        <v>0.57025953870407387</v>
      </c>
      <c r="M86">
        <f t="shared" si="48"/>
        <v>0.38747630875635869</v>
      </c>
      <c r="N86">
        <f t="shared" si="49"/>
        <v>1.0201689261875674E-2</v>
      </c>
      <c r="O86">
        <f t="shared" si="50"/>
        <v>2.3652818037599443E-2</v>
      </c>
      <c r="P86">
        <f t="shared" si="51"/>
        <v>8.4096452400924254E-3</v>
      </c>
      <c r="Q86">
        <f t="shared" si="52"/>
        <v>0.57025953870407387</v>
      </c>
      <c r="AR86">
        <v>35</v>
      </c>
      <c r="BE86" t="s">
        <v>1693</v>
      </c>
      <c r="BF86">
        <v>5</v>
      </c>
      <c r="BG86">
        <f>SUMIFS('2012 President'!C$2:C$1000,'2012 President'!$X$2:$X$1000,$BF86,'2012 President'!$V$2:$V$1000,$BE86)</f>
        <v>13349</v>
      </c>
      <c r="BH86">
        <f>SUMIFS('2012 President'!G$2:G$1000,'2012 President'!$X$2:$X$1000,$BF86,'2012 President'!$V$2:$V$1000,$BE86)</f>
        <v>5494</v>
      </c>
      <c r="BI86">
        <f>SUMIFS('2012 President'!H$2:H$1000,'2012 President'!$X$2:$X$1000,$BF86,'2012 President'!$V$2:$V$1000,$BE86)</f>
        <v>167</v>
      </c>
      <c r="BJ86">
        <f>SUMIFS('2012 President'!I$2:I$1000,'2012 President'!$X$2:$X$1000,$BF86,'2012 President'!$V$2:$V$1000,$BE86)</f>
        <v>2384</v>
      </c>
      <c r="BK86">
        <f>SUMIFS('2012 President'!J$2:J$1000,'2012 President'!$X$2:$X$1000,$BF86,'2012 President'!$V$2:$V$1000,$BE86)</f>
        <v>2797</v>
      </c>
      <c r="BL86">
        <f>SUMIFS('2012 President'!K$2:K$1000,'2012 President'!$X$2:$X$1000,$BF86,'2012 President'!$V$2:$V$1000,$BE86)</f>
        <v>77</v>
      </c>
      <c r="BM86">
        <f>SUMIFS('2012 President'!L$2:L$1000,'2012 President'!$X$2:$X$1000,$BF86,'2012 President'!$V$2:$V$1000,$BE86)</f>
        <v>69</v>
      </c>
      <c r="BP86">
        <f t="shared" si="56"/>
        <v>5494</v>
      </c>
      <c r="BQ86">
        <f>BP86/SUMIF('By HD for Calcs'!$A$3:$A$42,$BF86,'By HD for Calcs'!$B$3:$B$42)</f>
        <v>1</v>
      </c>
      <c r="BR86">
        <f>$BQ86*SUMIFS('2012 President'!G$2:G$1000,'2012 President'!$X$2:$X$1000,$BF86,'2012 President'!$Y$2:$Y$1000,BR$1)</f>
        <v>1369</v>
      </c>
      <c r="BS86">
        <f>(GS86-SUMIF('By HD for Calcs'!$A$3:$A$42,$BF86,'By HD for Calcs'!K$3:K$42))*$BQ86*SUMIFS('2012 President'!$G$2:$G$1000,'2012 President'!$X$2:$X$1000,$BF86,'2012 President'!$Y$2:$Y$1000,BS$1)+$BQ86*SUMIFS('2012 President'!H$2:H$1000,'2012 President'!$X$2:$X$1000,$BF86,'2012 President'!$Y$2:$Y$1000,BS$1)</f>
        <v>55</v>
      </c>
      <c r="BT86">
        <f>(GT86-SUMIF('By HD for Calcs'!$A$3:$A$42,$BF86,'By HD for Calcs'!H$3:H$42))*$BQ86*SUMIFS('2012 President'!$G$2:$G$1000,'2012 President'!$X$2:$X$1000,$BF86,'2012 President'!$Y$2:$Y$1000,BT$1)+$BQ86*SUMIFS('2012 President'!I$2:I$1000,'2012 President'!$X$2:$X$1000,$BF86,'2012 President'!$Y$2:$Y$1000,BT$1)</f>
        <v>614</v>
      </c>
      <c r="BU86">
        <f>(GU86-SUMIF('By HD for Calcs'!$A$3:$A$42,$BF86,'By HD for Calcs'!I$3:I$42))*$BQ86*SUMIFS('2012 President'!$G$2:$G$1000,'2012 President'!$X$2:$X$1000,$BF86,'2012 President'!$Y$2:$Y$1000,BU$1)+$BQ86*SUMIFS('2012 President'!J$2:J$1000,'2012 President'!$X$2:$X$1000,$BF86,'2012 President'!$Y$2:$Y$1000,BU$1)</f>
        <v>656</v>
      </c>
      <c r="BV86">
        <f>(GV86-SUMIF('By HD for Calcs'!$A$3:$A$42,$BF86,'By HD for Calcs'!J$3:J$42))*$BQ86*SUMIFS('2012 President'!$G$2:$G$1000,'2012 President'!$X$2:$X$1000,$BF86,'2012 President'!$Y$2:$Y$1000,BV$1)+$BQ86*SUMIFS('2012 President'!K$2:K$1000,'2012 President'!$X$2:$X$1000,$BF86,'2012 President'!$Y$2:$Y$1000,BV$1)</f>
        <v>27</v>
      </c>
      <c r="BW86">
        <f>(GW86-SUMIF('By HD for Calcs'!$A$3:$A$42,$BF86,'By HD for Calcs'!L$3:L$42))*$BQ86*SUMIFS('2012 President'!$G$2:$G$1000,'2012 President'!$X$2:$X$1000,$BF86,'2012 President'!$Y$2:$Y$1000,BW$1)+$BQ86*SUMIFS('2012 President'!L$2:L$1000,'2012 President'!$X$2:$X$1000,$BF86,'2012 President'!$Y$2:$Y$1000,BW$1)</f>
        <v>17</v>
      </c>
      <c r="BZ86">
        <f>$BQ86*SUMIFS('2012 President'!G$2:G$1000,'2012 President'!$X$2:$X$1000,$BF86,'2012 President'!$Y$2:$Y$1000,BZ$1)</f>
        <v>377</v>
      </c>
      <c r="CA86">
        <f>(GS86-SUMIF('By HD for Calcs'!$A$3:$A$42,$BF86,'By HD for Calcs'!K$3:K$42))*$BQ86*SUMIFS('2012 President'!$G$2:$G$1000,'2012 President'!$X$2:$X$1000,$BF86,'2012 President'!$Y$2:$Y$1000,CA$1)+$BQ86*SUMIFS('2012 President'!H$2:H$1000,'2012 President'!$X$2:$X$1000,$BF86,'2012 President'!$Y$2:$Y$1000,CA$1)</f>
        <v>16</v>
      </c>
      <c r="CB86">
        <f>(GT86-SUMIF('By HD for Calcs'!$A$3:$A$42,$BF86,'By HD for Calcs'!H$3:H$42))*$BQ86*SUMIFS('2012 President'!$G$2:$G$1000,'2012 President'!$X$2:$X$1000,$BF86,'2012 President'!$Y$2:$Y$1000,CB$1)+$BQ86*SUMIFS('2012 President'!I$2:I$1000,'2012 President'!$X$2:$X$1000,$BF86,'2012 President'!$Y$2:$Y$1000,CB$1)</f>
        <v>168</v>
      </c>
      <c r="CC86">
        <f>(GU86-SUMIF('By HD for Calcs'!$A$3:$A$42,$BF86,'By HD for Calcs'!I$3:I$42))*$BQ86*SUMIFS('2012 President'!$G$2:$G$1000,'2012 President'!$X$2:$X$1000,$BF86,'2012 President'!$Y$2:$Y$1000,CC$1)+$BQ86*SUMIFS('2012 President'!J$2:J$1000,'2012 President'!$X$2:$X$1000,$BF86,'2012 President'!$Y$2:$Y$1000,CC$1)</f>
        <v>179</v>
      </c>
      <c r="CD86">
        <f>(GV86-SUMIF('By HD for Calcs'!$A$3:$A$42,$BF86,'By HD for Calcs'!J$3:J$42))*$BQ86*SUMIFS('2012 President'!$G$2:$G$1000,'2012 President'!$X$2:$X$1000,$BF86,'2012 President'!$Y$2:$Y$1000,CD$1)+$BQ86*SUMIFS('2012 President'!K$2:K$1000,'2012 President'!$X$2:$X$1000,$BF86,'2012 President'!$Y$2:$Y$1000,CD$1)</f>
        <v>8</v>
      </c>
      <c r="CE86">
        <f>(GW86-SUMIF('By HD for Calcs'!$A$3:$A$42,$BF86,'By HD for Calcs'!L$3:L$42))*$BQ86*SUMIFS('2012 President'!$G$2:$G$1000,'2012 President'!$X$2:$X$1000,$BF86,'2012 President'!$Y$2:$Y$1000,CE$1)+$BQ86*SUMIFS('2012 President'!L$2:L$1000,'2012 President'!$X$2:$X$1000,$BF86,'2012 President'!$Y$2:$Y$1000,CE$1)</f>
        <v>6</v>
      </c>
      <c r="CH86">
        <f>$BQ86*SUMIFS('2012 President'!G$2:G$1000,'2012 President'!$X$2:$X$1000,$BF86,'2012 President'!$Y$2:$Y$1000,CH$1)</f>
        <v>903</v>
      </c>
      <c r="CI86">
        <f>(GS86-SUMIF('By HD for Calcs'!$A$3:$A$42,$BF86,'By HD for Calcs'!K$3:K$42))*$BQ86*SUMIFS('2012 President'!$G$2:$G$1000,'2012 President'!$X$2:$X$1000,$BF86,'2012 President'!$Y$2:$Y$1000,CI$1)+$BQ86*SUMIFS('2012 President'!H$2:H$1000,'2012 President'!$X$2:$X$1000,$BF86,'2012 President'!$Y$2:$Y$1000,CI$1)</f>
        <v>14</v>
      </c>
      <c r="CJ86">
        <f>(GT86-SUMIF('By HD for Calcs'!$A$3:$A$42,$BF86,'By HD for Calcs'!H$3:H$42))*$BQ86*SUMIFS('2012 President'!$G$2:$G$1000,'2012 President'!$X$2:$X$1000,$BF86,'2012 President'!$Y$2:$Y$1000,CJ$1)+$BQ86*SUMIFS('2012 President'!I$2:I$1000,'2012 President'!$X$2:$X$1000,$BF86,'2012 President'!$Y$2:$Y$1000,CJ$1)</f>
        <v>478</v>
      </c>
      <c r="CK86">
        <f>(GU86-SUMIF('By HD for Calcs'!$A$3:$A$42,$BF86,'By HD for Calcs'!I$3:I$42))*$BQ86*SUMIFS('2012 President'!$G$2:$G$1000,'2012 President'!$X$2:$X$1000,$BF86,'2012 President'!$Y$2:$Y$1000,CK$1)+$BQ86*SUMIFS('2012 President'!J$2:J$1000,'2012 President'!$X$2:$X$1000,$BF86,'2012 President'!$Y$2:$Y$1000,CK$1)</f>
        <v>395</v>
      </c>
      <c r="CL86">
        <f>(GV86-SUMIF('By HD for Calcs'!$A$3:$A$42,$BF86,'By HD for Calcs'!J$3:J$42))*$BQ86*SUMIFS('2012 President'!$G$2:$G$1000,'2012 President'!$X$2:$X$1000,$BF86,'2012 President'!$Y$2:$Y$1000,CL$1)+$BQ86*SUMIFS('2012 President'!K$2:K$1000,'2012 President'!$X$2:$X$1000,$BF86,'2012 President'!$Y$2:$Y$1000,CL$1)</f>
        <v>11</v>
      </c>
      <c r="CM86">
        <f>(GW86-SUMIF('By HD for Calcs'!$A$3:$A$42,$BF86,'By HD for Calcs'!L$3:L$42))*$BQ86*SUMIFS('2012 President'!$G$2:$G$1000,'2012 President'!$X$2:$X$1000,$BF86,'2012 President'!$Y$2:$Y$1000,CM$1)+$BQ86*SUMIFS('2012 President'!L$2:L$1000,'2012 President'!$X$2:$X$1000,$BF86,'2012 President'!$Y$2:$Y$1000,CM$1)</f>
        <v>5</v>
      </c>
      <c r="CP86">
        <f t="shared" si="54"/>
        <v>8143</v>
      </c>
      <c r="CQ86">
        <f t="shared" si="54"/>
        <v>252</v>
      </c>
      <c r="CR86">
        <f t="shared" si="54"/>
        <v>3644</v>
      </c>
      <c r="CS86">
        <f t="shared" si="54"/>
        <v>4027</v>
      </c>
      <c r="CT86">
        <f t="shared" si="54"/>
        <v>123</v>
      </c>
      <c r="CU86">
        <f t="shared" si="54"/>
        <v>97</v>
      </c>
      <c r="GS86">
        <f t="shared" si="57"/>
        <v>3.0396796505278486E-2</v>
      </c>
      <c r="GT86">
        <f t="shared" si="58"/>
        <v>0.4339279213687659</v>
      </c>
      <c r="GU86">
        <f t="shared" si="59"/>
        <v>0.50910083727702948</v>
      </c>
      <c r="GV86">
        <f t="shared" si="60"/>
        <v>1.4015289406625409E-2</v>
      </c>
      <c r="GW86">
        <f t="shared" si="61"/>
        <v>1.2559155442300692E-2</v>
      </c>
      <c r="GX86">
        <f t="shared" si="62"/>
        <v>0</v>
      </c>
      <c r="GY86">
        <f t="shared" si="63"/>
        <v>0</v>
      </c>
    </row>
    <row r="87" spans="1:207" x14ac:dyDescent="0.3">
      <c r="A87" t="s">
        <v>1662</v>
      </c>
      <c r="B87" t="s">
        <v>1662</v>
      </c>
      <c r="C87">
        <f t="shared" si="40"/>
        <v>1194</v>
      </c>
      <c r="D87">
        <f t="shared" si="46"/>
        <v>371.90378473714986</v>
      </c>
      <c r="E87">
        <f t="shared" si="41"/>
        <v>9.5396784018148555</v>
      </c>
      <c r="F87">
        <f t="shared" si="42"/>
        <v>211.51051129487422</v>
      </c>
      <c r="G87">
        <f t="shared" si="43"/>
        <v>143.05274615434053</v>
      </c>
      <c r="H87">
        <f t="shared" si="44"/>
        <v>6.4124395091368793</v>
      </c>
      <c r="I87">
        <f t="shared" si="45"/>
        <v>1.388409376983347</v>
      </c>
      <c r="L87">
        <f t="shared" si="47"/>
        <v>0.384649879956037</v>
      </c>
      <c r="M87">
        <f t="shared" si="48"/>
        <v>0.56872373978222168</v>
      </c>
      <c r="N87">
        <f t="shared" si="49"/>
        <v>1.724220019344249E-2</v>
      </c>
      <c r="O87">
        <f t="shared" si="50"/>
        <v>2.5650931217484668E-2</v>
      </c>
      <c r="P87">
        <f t="shared" si="51"/>
        <v>3.7332488508140136E-3</v>
      </c>
      <c r="Q87">
        <f t="shared" si="52"/>
        <v>2.5687237397822216</v>
      </c>
      <c r="AP87" t="s">
        <v>1667</v>
      </c>
      <c r="AR87">
        <v>36</v>
      </c>
      <c r="BE87" t="s">
        <v>1694</v>
      </c>
      <c r="BF87">
        <v>6</v>
      </c>
      <c r="BG87">
        <f>SUMIFS('2012 President'!C$2:C$1000,'2012 President'!$X$2:$X$1000,$BF87,'2012 President'!$V$2:$V$1000,$BE87)</f>
        <v>3519</v>
      </c>
      <c r="BH87">
        <f>SUMIFS('2012 President'!G$2:G$1000,'2012 President'!$X$2:$X$1000,$BF87,'2012 President'!$V$2:$V$1000,$BE87)</f>
        <v>1426</v>
      </c>
      <c r="BI87">
        <f>SUMIFS('2012 President'!H$2:H$1000,'2012 President'!$X$2:$X$1000,$BF87,'2012 President'!$V$2:$V$1000,$BE87)</f>
        <v>34</v>
      </c>
      <c r="BJ87">
        <f>SUMIFS('2012 President'!I$2:I$1000,'2012 President'!$X$2:$X$1000,$BF87,'2012 President'!$V$2:$V$1000,$BE87)</f>
        <v>223</v>
      </c>
      <c r="BK87">
        <f>SUMIFS('2012 President'!J$2:J$1000,'2012 President'!$X$2:$X$1000,$BF87,'2012 President'!$V$2:$V$1000,$BE87)</f>
        <v>1134</v>
      </c>
      <c r="BL87">
        <f>SUMIFS('2012 President'!K$2:K$1000,'2012 President'!$X$2:$X$1000,$BF87,'2012 President'!$V$2:$V$1000,$BE87)</f>
        <v>10</v>
      </c>
      <c r="BM87">
        <f>SUMIFS('2012 President'!L$2:L$1000,'2012 President'!$X$2:$X$1000,$BF87,'2012 President'!$V$2:$V$1000,$BE87)</f>
        <v>25</v>
      </c>
      <c r="BP87">
        <f t="shared" si="56"/>
        <v>1426</v>
      </c>
      <c r="BQ87">
        <f>BP87/SUMIF('By HD for Calcs'!$A$3:$A$42,$BF87,'By HD for Calcs'!$B$3:$B$42)</f>
        <v>0.27276205049732211</v>
      </c>
      <c r="BR87">
        <f>$BQ87*SUMIFS('2012 President'!G$2:G$1000,'2012 President'!$X$2:$X$1000,$BF87,'2012 President'!$Y$2:$Y$1000,BR$1)</f>
        <v>567.07230298393267</v>
      </c>
      <c r="BS87">
        <f>(GS87-SUMIF('By HD for Calcs'!$A$3:$A$42,$BF87,'By HD for Calcs'!K$3:K$42))*$BQ87*SUMIFS('2012 President'!$G$2:$G$1000,'2012 President'!$X$2:$X$1000,$BF87,'2012 President'!$Y$2:$Y$1000,BS$1)+$BQ87*SUMIFS('2012 President'!H$2:H$1000,'2012 President'!$X$2:$X$1000,$BF87,'2012 President'!$Y$2:$Y$1000,BS$1)</f>
        <v>9.5278869620295392</v>
      </c>
      <c r="BT87">
        <f>(GT87-SUMIF('By HD for Calcs'!$A$3:$A$42,$BF87,'By HD for Calcs'!H$3:H$42))*$BQ87*SUMIFS('2012 President'!$G$2:$G$1000,'2012 President'!$X$2:$X$1000,$BF87,'2012 President'!$Y$2:$Y$1000,BT$1)+$BQ87*SUMIFS('2012 President'!I$2:I$1000,'2012 President'!$X$2:$X$1000,$BF87,'2012 President'!$Y$2:$Y$1000,BT$1)</f>
        <v>121.29413547146817</v>
      </c>
      <c r="BU87">
        <f>(GU87-SUMIF('By HD for Calcs'!$A$3:$A$42,$BF87,'By HD for Calcs'!I$3:I$42))*$BQ87*SUMIFS('2012 President'!$G$2:$G$1000,'2012 President'!$X$2:$X$1000,$BF87,'2012 President'!$Y$2:$Y$1000,BU$1)+$BQ87*SUMIFS('2012 President'!J$2:J$1000,'2012 President'!$X$2:$X$1000,$BF87,'2012 President'!$Y$2:$Y$1000,BU$1)</f>
        <v>423.02121770596676</v>
      </c>
      <c r="BV87">
        <f>(GV87-SUMIF('By HD for Calcs'!$A$3:$A$42,$BF87,'By HD for Calcs'!J$3:J$42))*$BQ87*SUMIFS('2012 President'!$G$2:$G$1000,'2012 President'!$X$2:$X$1000,$BF87,'2012 President'!$Y$2:$Y$1000,BV$1)+$BQ87*SUMIFS('2012 President'!K$2:K$1000,'2012 President'!$X$2:$X$1000,$BF87,'2012 President'!$Y$2:$Y$1000,BV$1)</f>
        <v>5.7471652990869595</v>
      </c>
      <c r="BW87">
        <f>(GW87-SUMIF('By HD for Calcs'!$A$3:$A$42,$BF87,'By HD for Calcs'!L$3:L$42))*$BQ87*SUMIFS('2012 President'!$G$2:$G$1000,'2012 President'!$X$2:$X$1000,$BF87,'2012 President'!$Y$2:$Y$1000,BW$1)+$BQ87*SUMIFS('2012 President'!L$2:L$1000,'2012 President'!$X$2:$X$1000,$BF87,'2012 President'!$Y$2:$Y$1000,BW$1)</f>
        <v>7.4818975453812637</v>
      </c>
      <c r="BZ87">
        <f>$BQ87*SUMIFS('2012 President'!G$2:G$1000,'2012 President'!$X$2:$X$1000,$BF87,'2012 President'!$Y$2:$Y$1000,BZ$1)</f>
        <v>127.37987758224942</v>
      </c>
      <c r="CA87">
        <f>(GS87-SUMIF('By HD for Calcs'!$A$3:$A$42,$BF87,'By HD for Calcs'!K$3:K$42))*$BQ87*SUMIFS('2012 President'!$G$2:$G$1000,'2012 President'!$X$2:$X$1000,$BF87,'2012 President'!$Y$2:$Y$1000,CA$1)+$BQ87*SUMIFS('2012 President'!H$2:H$1000,'2012 President'!$X$2:$X$1000,$BF87,'2012 President'!$Y$2:$Y$1000,CA$1)</f>
        <v>5.2613081436020153</v>
      </c>
      <c r="CB87">
        <f>(GT87-SUMIF('By HD for Calcs'!$A$3:$A$42,$BF87,'By HD for Calcs'!H$3:H$42))*$BQ87*SUMIFS('2012 President'!$G$2:$G$1000,'2012 President'!$X$2:$X$1000,$BF87,'2012 President'!$Y$2:$Y$1000,CB$1)+$BQ87*SUMIFS('2012 President'!I$2:I$1000,'2012 President'!$X$2:$X$1000,$BF87,'2012 President'!$Y$2:$Y$1000,CB$1)</f>
        <v>20.357640850367837</v>
      </c>
      <c r="CC87">
        <f>(GU87-SUMIF('By HD for Calcs'!$A$3:$A$42,$BF87,'By HD for Calcs'!I$3:I$42))*$BQ87*SUMIFS('2012 President'!$G$2:$G$1000,'2012 President'!$X$2:$X$1000,$BF87,'2012 President'!$Y$2:$Y$1000,CC$1)+$BQ87*SUMIFS('2012 President'!J$2:J$1000,'2012 President'!$X$2:$X$1000,$BF87,'2012 President'!$Y$2:$Y$1000,CC$1)</f>
        <v>99.03033288765279</v>
      </c>
      <c r="CD87">
        <f>(GV87-SUMIF('By HD for Calcs'!$A$3:$A$42,$BF87,'By HD for Calcs'!J$3:J$42))*$BQ87*SUMIFS('2012 President'!$G$2:$G$1000,'2012 President'!$X$2:$X$1000,$BF87,'2012 President'!$Y$2:$Y$1000,CD$1)+$BQ87*SUMIFS('2012 President'!K$2:K$1000,'2012 President'!$X$2:$X$1000,$BF87,'2012 President'!$Y$2:$Y$1000,CD$1)</f>
        <v>0.48855867909186534</v>
      </c>
      <c r="CE87">
        <f>(GW87-SUMIF('By HD for Calcs'!$A$3:$A$42,$BF87,'By HD for Calcs'!L$3:L$42))*$BQ87*SUMIFS('2012 President'!$G$2:$G$1000,'2012 President'!$X$2:$X$1000,$BF87,'2012 President'!$Y$2:$Y$1000,CE$1)+$BQ87*SUMIFS('2012 President'!L$2:L$1000,'2012 President'!$X$2:$X$1000,$BF87,'2012 President'!$Y$2:$Y$1000,CE$1)</f>
        <v>2.2420370215349168</v>
      </c>
      <c r="CH87">
        <f>$BQ87*SUMIFS('2012 President'!G$2:G$1000,'2012 President'!$X$2:$X$1000,$BF87,'2012 President'!$Y$2:$Y$1000,CH$1)</f>
        <v>5.1824789594491198</v>
      </c>
      <c r="CI87">
        <f>(GS87-SUMIF('By HD for Calcs'!$A$3:$A$42,$BF87,'By HD for Calcs'!K$3:K$42))*$BQ87*SUMIFS('2012 President'!$G$2:$G$1000,'2012 President'!$X$2:$X$1000,$BF87,'2012 President'!$Y$2:$Y$1000,CI$1)+$BQ87*SUMIFS('2012 President'!H$2:H$1000,'2012 President'!$X$2:$X$1000,$BF87,'2012 President'!$Y$2:$Y$1000,CI$1)</f>
        <v>-3.0084972975251267E-2</v>
      </c>
      <c r="CJ87">
        <f>(GT87-SUMIF('By HD for Calcs'!$A$3:$A$42,$BF87,'By HD for Calcs'!H$3:H$42))*$BQ87*SUMIFS('2012 President'!$G$2:$G$1000,'2012 President'!$X$2:$X$1000,$BF87,'2012 President'!$Y$2:$Y$1000,CJ$1)+$BQ87*SUMIFS('2012 President'!I$2:I$1000,'2012 President'!$X$2:$X$1000,$BF87,'2012 President'!$Y$2:$Y$1000,CJ$1)</f>
        <v>0.2815629483757931</v>
      </c>
      <c r="CK87">
        <f>(GU87-SUMIF('By HD for Calcs'!$A$3:$A$42,$BF87,'By HD for Calcs'!I$3:I$42))*$BQ87*SUMIFS('2012 President'!$G$2:$G$1000,'2012 President'!$X$2:$X$1000,$BF87,'2012 President'!$Y$2:$Y$1000,CK$1)+$BQ87*SUMIFS('2012 President'!J$2:J$1000,'2012 President'!$X$2:$X$1000,$BF87,'2012 President'!$Y$2:$Y$1000,CK$1)</f>
        <v>4.9197825521923324</v>
      </c>
      <c r="CL87">
        <f>(GV87-SUMIF('By HD for Calcs'!$A$3:$A$42,$BF87,'By HD for Calcs'!J$3:J$42))*$BQ87*SUMIFS('2012 President'!$G$2:$G$1000,'2012 President'!$X$2:$X$1000,$BF87,'2012 President'!$Y$2:$Y$1000,CL$1)+$BQ87*SUMIFS('2012 President'!K$2:K$1000,'2012 President'!$X$2:$X$1000,$BF87,'2012 President'!$Y$2:$Y$1000,CL$1)</f>
        <v>-2.3176509981858631E-3</v>
      </c>
      <c r="CM87">
        <f>(GW87-SUMIF('By HD for Calcs'!$A$3:$A$42,$BF87,'By HD for Calcs'!L$3:L$42))*$BQ87*SUMIFS('2012 President'!$G$2:$G$1000,'2012 President'!$X$2:$X$1000,$BF87,'2012 President'!$Y$2:$Y$1000,CM$1)+$BQ87*SUMIFS('2012 President'!L$2:L$1000,'2012 President'!$X$2:$X$1000,$BF87,'2012 President'!$Y$2:$Y$1000,CM$1)</f>
        <v>1.353608285443164E-2</v>
      </c>
      <c r="CP87">
        <f t="shared" si="54"/>
        <v>2125.6346595256314</v>
      </c>
      <c r="CQ87">
        <f t="shared" si="54"/>
        <v>48.759110132656303</v>
      </c>
      <c r="CR87">
        <f t="shared" si="54"/>
        <v>364.93333927021177</v>
      </c>
      <c r="CS87">
        <f t="shared" si="54"/>
        <v>1660.971333145812</v>
      </c>
      <c r="CT87">
        <f t="shared" si="54"/>
        <v>16.233406327180639</v>
      </c>
      <c r="CU87">
        <f t="shared" si="54"/>
        <v>34.737470649770614</v>
      </c>
      <c r="GS87">
        <f t="shared" si="57"/>
        <v>2.3842917251051893E-2</v>
      </c>
      <c r="GT87">
        <f t="shared" si="58"/>
        <v>0.15638148667601684</v>
      </c>
      <c r="GU87">
        <f t="shared" si="59"/>
        <v>0.79523141654978957</v>
      </c>
      <c r="GV87">
        <f t="shared" si="60"/>
        <v>7.0126227208976155E-3</v>
      </c>
      <c r="GW87">
        <f t="shared" si="61"/>
        <v>1.7531556802244039E-2</v>
      </c>
      <c r="GX87">
        <f t="shared" si="62"/>
        <v>0</v>
      </c>
      <c r="GY87">
        <f t="shared" si="63"/>
        <v>0</v>
      </c>
    </row>
    <row r="88" spans="1:207" x14ac:dyDescent="0.3">
      <c r="A88" t="s">
        <v>1671</v>
      </c>
      <c r="B88" t="s">
        <v>1671</v>
      </c>
      <c r="C88">
        <f t="shared" si="40"/>
        <v>1405</v>
      </c>
      <c r="D88">
        <f t="shared" si="46"/>
        <v>549.37557674561674</v>
      </c>
      <c r="E88">
        <f t="shared" si="41"/>
        <v>10.140939242980487</v>
      </c>
      <c r="F88">
        <f t="shared" si="42"/>
        <v>234.12052965081563</v>
      </c>
      <c r="G88">
        <f t="shared" si="43"/>
        <v>292.39568375478439</v>
      </c>
      <c r="H88">
        <f t="shared" si="44"/>
        <v>6.4317473335464719</v>
      </c>
      <c r="I88">
        <f t="shared" si="45"/>
        <v>6.2866767634897567</v>
      </c>
      <c r="L88">
        <f t="shared" si="47"/>
        <v>0.53223276776676853</v>
      </c>
      <c r="M88">
        <f t="shared" si="48"/>
        <v>0.42615751329481283</v>
      </c>
      <c r="N88">
        <f t="shared" si="49"/>
        <v>1.170737762251239E-2</v>
      </c>
      <c r="O88">
        <f t="shared" si="50"/>
        <v>1.8459028162579123E-2</v>
      </c>
      <c r="P88">
        <f t="shared" si="51"/>
        <v>1.1443313153327061E-2</v>
      </c>
      <c r="Q88">
        <f t="shared" si="52"/>
        <v>0.53223276776676853</v>
      </c>
      <c r="AP88" t="s">
        <v>1655</v>
      </c>
      <c r="AR88">
        <v>36</v>
      </c>
      <c r="BE88" t="s">
        <v>1695</v>
      </c>
      <c r="BF88">
        <v>6</v>
      </c>
      <c r="BG88">
        <f>SUMIFS('2012 President'!C$2:C$1000,'2012 President'!$X$2:$X$1000,$BF88,'2012 President'!$V$2:$V$1000,$BE88)</f>
        <v>4954</v>
      </c>
      <c r="BH88">
        <f>SUMIFS('2012 President'!G$2:G$1000,'2012 President'!$X$2:$X$1000,$BF88,'2012 President'!$V$2:$V$1000,$BE88)</f>
        <v>2263</v>
      </c>
      <c r="BI88">
        <f>SUMIFS('2012 President'!H$2:H$1000,'2012 President'!$X$2:$X$1000,$BF88,'2012 President'!$V$2:$V$1000,$BE88)</f>
        <v>67</v>
      </c>
      <c r="BJ88">
        <f>SUMIFS('2012 President'!I$2:I$1000,'2012 President'!$X$2:$X$1000,$BF88,'2012 President'!$V$2:$V$1000,$BE88)</f>
        <v>624</v>
      </c>
      <c r="BK88">
        <f>SUMIFS('2012 President'!J$2:J$1000,'2012 President'!$X$2:$X$1000,$BF88,'2012 President'!$V$2:$V$1000,$BE88)</f>
        <v>1530</v>
      </c>
      <c r="BL88">
        <f>SUMIFS('2012 President'!K$2:K$1000,'2012 President'!$X$2:$X$1000,$BF88,'2012 President'!$V$2:$V$1000,$BE88)</f>
        <v>17</v>
      </c>
      <c r="BM88">
        <f>SUMIFS('2012 President'!L$2:L$1000,'2012 President'!$X$2:$X$1000,$BF88,'2012 President'!$V$2:$V$1000,$BE88)</f>
        <v>25</v>
      </c>
      <c r="BP88">
        <f t="shared" si="56"/>
        <v>2263</v>
      </c>
      <c r="BQ88">
        <f>BP88/SUMIF('By HD for Calcs'!$A$3:$A$42,$BF88,'By HD for Calcs'!$B$3:$B$42)</f>
        <v>0.43286151491966335</v>
      </c>
      <c r="BR88">
        <f>$BQ88*SUMIFS('2012 President'!G$2:G$1000,'2012 President'!$X$2:$X$1000,$BF88,'2012 President'!$Y$2:$Y$1000,BR$1)</f>
        <v>899.91908951798007</v>
      </c>
      <c r="BS88">
        <f>(GS88-SUMIF('By HD for Calcs'!$A$3:$A$42,$BF88,'By HD for Calcs'!K$3:K$42))*$BQ88*SUMIFS('2012 President'!$G$2:$G$1000,'2012 President'!$X$2:$X$1000,$BF88,'2012 President'!$Y$2:$Y$1000,BS$1)+$BQ88*SUMIFS('2012 President'!H$2:H$1000,'2012 President'!$X$2:$X$1000,$BF88,'2012 President'!$Y$2:$Y$1000,BS$1)</f>
        <v>20.307295547955832</v>
      </c>
      <c r="BT88">
        <f>(GT88-SUMIF('By HD for Calcs'!$A$3:$A$42,$BF88,'By HD for Calcs'!H$3:H$42))*$BQ88*SUMIFS('2012 President'!$G$2:$G$1000,'2012 President'!$X$2:$X$1000,$BF88,'2012 President'!$Y$2:$Y$1000,BT$1)+$BQ88*SUMIFS('2012 President'!I$2:I$1000,'2012 President'!$X$2:$X$1000,$BF88,'2012 President'!$Y$2:$Y$1000,BT$1)</f>
        <v>299.90167508513105</v>
      </c>
      <c r="BU88">
        <f>(GU88-SUMIF('By HD for Calcs'!$A$3:$A$42,$BF88,'By HD for Calcs'!I$3:I$42))*$BQ88*SUMIFS('2012 President'!$G$2:$G$1000,'2012 President'!$X$2:$X$1000,$BF88,'2012 President'!$Y$2:$Y$1000,BU$1)+$BQ88*SUMIFS('2012 President'!J$2:J$1000,'2012 President'!$X$2:$X$1000,$BF88,'2012 President'!$Y$2:$Y$1000,BU$1)</f>
        <v>564.10195772835232</v>
      </c>
      <c r="BV88">
        <f>(GV88-SUMIF('By HD for Calcs'!$A$3:$A$42,$BF88,'By HD for Calcs'!J$3:J$42))*$BQ88*SUMIFS('2012 President'!$G$2:$G$1000,'2012 President'!$X$2:$X$1000,$BF88,'2012 President'!$Y$2:$Y$1000,BV$1)+$BQ88*SUMIFS('2012 President'!K$2:K$1000,'2012 President'!$X$2:$X$1000,$BF88,'2012 President'!$Y$2:$Y$1000,BV$1)</f>
        <v>9.5700373964802559</v>
      </c>
      <c r="BW88">
        <f>(GW88-SUMIF('By HD for Calcs'!$A$3:$A$42,$BF88,'By HD for Calcs'!L$3:L$42))*$BQ88*SUMIFS('2012 President'!$G$2:$G$1000,'2012 President'!$X$2:$X$1000,$BF88,'2012 President'!$Y$2:$Y$1000,BW$1)+$BQ88*SUMIFS('2012 President'!L$2:L$1000,'2012 President'!$X$2:$X$1000,$BF88,'2012 President'!$Y$2:$Y$1000,BW$1)</f>
        <v>6.0381237600607411</v>
      </c>
      <c r="BZ88">
        <f>$BQ88*SUMIFS('2012 President'!G$2:G$1000,'2012 President'!$X$2:$X$1000,$BF88,'2012 President'!$Y$2:$Y$1000,BZ$1)</f>
        <v>202.14632746748279</v>
      </c>
      <c r="CA88">
        <f>(GS88-SUMIF('By HD for Calcs'!$A$3:$A$42,$BF88,'By HD for Calcs'!K$3:K$42))*$BQ88*SUMIFS('2012 President'!$G$2:$G$1000,'2012 President'!$X$2:$X$1000,$BF88,'2012 President'!$Y$2:$Y$1000,CA$1)+$BQ88*SUMIFS('2012 President'!H$2:H$1000,'2012 President'!$X$2:$X$1000,$BF88,'2012 President'!$Y$2:$Y$1000,CA$1)</f>
        <v>9.5145981718707286</v>
      </c>
      <c r="CB88">
        <f>(GT88-SUMIF('By HD for Calcs'!$A$3:$A$42,$BF88,'By HD for Calcs'!H$3:H$42))*$BQ88*SUMIFS('2012 President'!$G$2:$G$1000,'2012 President'!$X$2:$X$1000,$BF88,'2012 President'!$Y$2:$Y$1000,CB$1)+$BQ88*SUMIFS('2012 President'!I$2:I$1000,'2012 President'!$X$2:$X$1000,$BF88,'2012 President'!$Y$2:$Y$1000,CB$1)</f>
        <v>56.434609979282875</v>
      </c>
      <c r="CC88">
        <f>(GU88-SUMIF('By HD for Calcs'!$A$3:$A$42,$BF88,'By HD for Calcs'!I$3:I$42))*$BQ88*SUMIFS('2012 President'!$G$2:$G$1000,'2012 President'!$X$2:$X$1000,$BF88,'2012 President'!$Y$2:$Y$1000,CC$1)+$BQ88*SUMIFS('2012 President'!J$2:J$1000,'2012 President'!$X$2:$X$1000,$BF88,'2012 President'!$Y$2:$Y$1000,CC$1)</f>
        <v>133.07357691267492</v>
      </c>
      <c r="CD88">
        <f>(GV88-SUMIF('By HD for Calcs'!$A$3:$A$42,$BF88,'By HD for Calcs'!J$3:J$42))*$BQ88*SUMIFS('2012 President'!$G$2:$G$1000,'2012 President'!$X$2:$X$1000,$BF88,'2012 President'!$Y$2:$Y$1000,CD$1)+$BQ88*SUMIFS('2012 President'!K$2:K$1000,'2012 President'!$X$2:$X$1000,$BF88,'2012 President'!$Y$2:$Y$1000,CD$1)</f>
        <v>0.87629939341395779</v>
      </c>
      <c r="CE88">
        <f>(GW88-SUMIF('By HD for Calcs'!$A$3:$A$42,$BF88,'By HD for Calcs'!L$3:L$42))*$BQ88*SUMIFS('2012 President'!$G$2:$G$1000,'2012 President'!$X$2:$X$1000,$BF88,'2012 President'!$Y$2:$Y$1000,CE$1)+$BQ88*SUMIFS('2012 President'!L$2:L$1000,'2012 President'!$X$2:$X$1000,$BF88,'2012 President'!$Y$2:$Y$1000,CE$1)</f>
        <v>2.2472430102403105</v>
      </c>
      <c r="CH88">
        <f>$BQ88*SUMIFS('2012 President'!G$2:G$1000,'2012 President'!$X$2:$X$1000,$BF88,'2012 President'!$Y$2:$Y$1000,CH$1)</f>
        <v>8.2243687834736043</v>
      </c>
      <c r="CI88">
        <f>(GS88-SUMIF('By HD for Calcs'!$A$3:$A$42,$BF88,'By HD for Calcs'!K$3:K$42))*$BQ88*SUMIFS('2012 President'!$G$2:$G$1000,'2012 President'!$X$2:$X$1000,$BF88,'2012 President'!$Y$2:$Y$1000,CI$1)+$BQ88*SUMIFS('2012 President'!H$2:H$1000,'2012 President'!$X$2:$X$1000,$BF88,'2012 President'!$Y$2:$Y$1000,CI$1)</f>
        <v>-3.3993141515082249E-4</v>
      </c>
      <c r="CJ88">
        <f>(GT88-SUMIF('By HD for Calcs'!$A$3:$A$42,$BF88,'By HD for Calcs'!H$3:H$42))*$BQ88*SUMIFS('2012 President'!$G$2:$G$1000,'2012 President'!$X$2:$X$1000,$BF88,'2012 President'!$Y$2:$Y$1000,CJ$1)+$BQ88*SUMIFS('2012 President'!I$2:I$1000,'2012 President'!$X$2:$X$1000,$BF88,'2012 President'!$Y$2:$Y$1000,CJ$1)</f>
        <v>1.4284779692538969</v>
      </c>
      <c r="CK88">
        <f>(GU88-SUMIF('By HD for Calcs'!$A$3:$A$42,$BF88,'By HD for Calcs'!I$3:I$42))*$BQ88*SUMIFS('2012 President'!$G$2:$G$1000,'2012 President'!$X$2:$X$1000,$BF88,'2012 President'!$Y$2:$Y$1000,CK$1)+$BQ88*SUMIFS('2012 President'!J$2:J$1000,'2012 President'!$X$2:$X$1000,$BF88,'2012 President'!$Y$2:$Y$1000,CK$1)</f>
        <v>6.8276483331762527</v>
      </c>
      <c r="CL88">
        <f>(GV88-SUMIF('By HD for Calcs'!$A$3:$A$42,$BF88,'By HD for Calcs'!J$3:J$42))*$BQ88*SUMIFS('2012 President'!$G$2:$G$1000,'2012 President'!$X$2:$X$1000,$BF88,'2012 President'!$Y$2:$Y$1000,CL$1)+$BQ88*SUMIFS('2012 President'!K$2:K$1000,'2012 President'!$X$2:$X$1000,$BF88,'2012 President'!$Y$2:$Y$1000,CL$1)</f>
        <v>4.3030173001710965E-4</v>
      </c>
      <c r="CM88">
        <f>(GW88-SUMIF('By HD for Calcs'!$A$3:$A$42,$BF88,'By HD for Calcs'!L$3:L$42))*$BQ88*SUMIFS('2012 President'!$G$2:$G$1000,'2012 President'!$X$2:$X$1000,$BF88,'2012 President'!$Y$2:$Y$1000,CM$1)+$BQ88*SUMIFS('2012 President'!L$2:L$1000,'2012 President'!$X$2:$X$1000,$BF88,'2012 President'!$Y$2:$Y$1000,CM$1)</f>
        <v>-3.1847889271411835E-2</v>
      </c>
      <c r="CP88">
        <f t="shared" si="54"/>
        <v>3373.2897857689363</v>
      </c>
      <c r="CQ88">
        <f t="shared" si="54"/>
        <v>96.821553788411407</v>
      </c>
      <c r="CR88">
        <f t="shared" si="54"/>
        <v>981.7647630336678</v>
      </c>
      <c r="CS88">
        <f t="shared" si="54"/>
        <v>2234.0031829742034</v>
      </c>
      <c r="CT88">
        <f t="shared" si="54"/>
        <v>27.446767091624231</v>
      </c>
      <c r="CU88">
        <f t="shared" si="54"/>
        <v>33.253518881029642</v>
      </c>
      <c r="GS88">
        <f t="shared" si="57"/>
        <v>2.9606716747680072E-2</v>
      </c>
      <c r="GT88">
        <f t="shared" si="58"/>
        <v>0.27574016791869199</v>
      </c>
      <c r="GU88">
        <f t="shared" si="59"/>
        <v>0.67609368095448519</v>
      </c>
      <c r="GV88">
        <f t="shared" si="60"/>
        <v>7.5121520106053909E-3</v>
      </c>
      <c r="GW88">
        <f t="shared" si="61"/>
        <v>1.104728236853734E-2</v>
      </c>
      <c r="GX88">
        <f t="shared" si="62"/>
        <v>0</v>
      </c>
      <c r="GY88">
        <f t="shared" si="63"/>
        <v>0</v>
      </c>
    </row>
    <row r="89" spans="1:207" x14ac:dyDescent="0.3">
      <c r="A89" t="s">
        <v>1655</v>
      </c>
      <c r="B89" t="s">
        <v>1655</v>
      </c>
      <c r="C89">
        <f t="shared" si="40"/>
        <v>3004</v>
      </c>
      <c r="D89">
        <f t="shared" si="46"/>
        <v>1639.2785573222709</v>
      </c>
      <c r="E89">
        <f t="shared" si="41"/>
        <v>49.238979366174178</v>
      </c>
      <c r="F89">
        <f t="shared" si="42"/>
        <v>967.89656421366408</v>
      </c>
      <c r="G89">
        <f t="shared" si="43"/>
        <v>590.9721077905582</v>
      </c>
      <c r="H89">
        <f t="shared" si="44"/>
        <v>22.73938017466444</v>
      </c>
      <c r="I89">
        <f t="shared" si="45"/>
        <v>8.4315257772101333</v>
      </c>
      <c r="L89">
        <f t="shared" si="47"/>
        <v>0.36050743490227766</v>
      </c>
      <c r="M89">
        <f t="shared" si="48"/>
        <v>0.59044056904807196</v>
      </c>
      <c r="N89">
        <f t="shared" si="49"/>
        <v>1.3871577879850248E-2</v>
      </c>
      <c r="O89">
        <f t="shared" si="50"/>
        <v>3.0036981296580292E-2</v>
      </c>
      <c r="P89">
        <f t="shared" si="51"/>
        <v>5.1434368732199264E-3</v>
      </c>
      <c r="Q89">
        <f t="shared" si="52"/>
        <v>2.5904405690480719</v>
      </c>
      <c r="AP89" t="s">
        <v>1703</v>
      </c>
      <c r="AR89">
        <v>36</v>
      </c>
      <c r="BE89" t="s">
        <v>1696</v>
      </c>
      <c r="BF89">
        <v>6</v>
      </c>
      <c r="BG89">
        <f>SUMIFS('2012 President'!C$2:C$1000,'2012 President'!$X$2:$X$1000,$BF89,'2012 President'!$V$2:$V$1000,$BE89)</f>
        <v>3970</v>
      </c>
      <c r="BH89">
        <f>SUMIFS('2012 President'!G$2:G$1000,'2012 President'!$X$2:$X$1000,$BF89,'2012 President'!$V$2:$V$1000,$BE89)</f>
        <v>1539</v>
      </c>
      <c r="BI89">
        <f>SUMIFS('2012 President'!H$2:H$1000,'2012 President'!$X$2:$X$1000,$BF89,'2012 President'!$V$2:$V$1000,$BE89)</f>
        <v>54</v>
      </c>
      <c r="BJ89">
        <f>SUMIFS('2012 President'!I$2:I$1000,'2012 President'!$X$2:$X$1000,$BF89,'2012 President'!$V$2:$V$1000,$BE89)</f>
        <v>512</v>
      </c>
      <c r="BK89">
        <f>SUMIFS('2012 President'!J$2:J$1000,'2012 President'!$X$2:$X$1000,$BF89,'2012 President'!$V$2:$V$1000,$BE89)</f>
        <v>933</v>
      </c>
      <c r="BL89">
        <f>SUMIFS('2012 President'!K$2:K$1000,'2012 President'!$X$2:$X$1000,$BF89,'2012 President'!$V$2:$V$1000,$BE89)</f>
        <v>12</v>
      </c>
      <c r="BM89">
        <f>SUMIFS('2012 President'!L$2:L$1000,'2012 President'!$X$2:$X$1000,$BF89,'2012 President'!$V$2:$V$1000,$BE89)</f>
        <v>28</v>
      </c>
      <c r="BP89">
        <f t="shared" si="56"/>
        <v>1539</v>
      </c>
      <c r="BQ89">
        <f>BP89/SUMIF('By HD for Calcs'!$A$3:$A$42,$BF89,'By HD for Calcs'!$B$3:$B$42)</f>
        <v>0.29437643458301455</v>
      </c>
      <c r="BR89">
        <f>$BQ89*SUMIFS('2012 President'!G$2:G$1000,'2012 President'!$X$2:$X$1000,$BF89,'2012 President'!$Y$2:$Y$1000,BR$1)</f>
        <v>612.00860749808726</v>
      </c>
      <c r="BS89">
        <f>(GS89-SUMIF('By HD for Calcs'!$A$3:$A$42,$BF89,'By HD for Calcs'!K$3:K$42))*$BQ89*SUMIFS('2012 President'!$G$2:$G$1000,'2012 President'!$X$2:$X$1000,$BF89,'2012 President'!$Y$2:$Y$1000,BS$1)+$BQ89*SUMIFS('2012 President'!H$2:H$1000,'2012 President'!$X$2:$X$1000,$BF89,'2012 President'!$Y$2:$Y$1000,BS$1)</f>
        <v>17.164817490014627</v>
      </c>
      <c r="BT89">
        <f>(GT89-SUMIF('By HD for Calcs'!$A$3:$A$42,$BF89,'By HD for Calcs'!H$3:H$42))*$BQ89*SUMIFS('2012 President'!$G$2:$G$1000,'2012 President'!$X$2:$X$1000,$BF89,'2012 President'!$Y$2:$Y$1000,BT$1)+$BQ89*SUMIFS('2012 President'!I$2:I$1000,'2012 President'!$X$2:$X$1000,$BF89,'2012 President'!$Y$2:$Y$1000,BT$1)</f>
        <v>238.80418944340079</v>
      </c>
      <c r="BU89">
        <f>(GU89-SUMIF('By HD for Calcs'!$A$3:$A$42,$BF89,'By HD for Calcs'!I$3:I$42))*$BQ89*SUMIFS('2012 President'!$G$2:$G$1000,'2012 President'!$X$2:$X$1000,$BF89,'2012 President'!$Y$2:$Y$1000,BU$1)+$BQ89*SUMIFS('2012 President'!J$2:J$1000,'2012 President'!$X$2:$X$1000,$BF89,'2012 President'!$Y$2:$Y$1000,BU$1)</f>
        <v>340.87682456568103</v>
      </c>
      <c r="BV89">
        <f>(GV89-SUMIF('By HD for Calcs'!$A$3:$A$42,$BF89,'By HD for Calcs'!J$3:J$42))*$BQ89*SUMIFS('2012 President'!$G$2:$G$1000,'2012 President'!$X$2:$X$1000,$BF89,'2012 President'!$Y$2:$Y$1000,BV$1)+$BQ89*SUMIFS('2012 President'!K$2:K$1000,'2012 President'!$X$2:$X$1000,$BF89,'2012 President'!$Y$2:$Y$1000,BV$1)</f>
        <v>6.6827973044327846</v>
      </c>
      <c r="BW89">
        <f>(GW89-SUMIF('By HD for Calcs'!$A$3:$A$42,$BF89,'By HD for Calcs'!L$3:L$42))*$BQ89*SUMIFS('2012 President'!$G$2:$G$1000,'2012 President'!$X$2:$X$1000,$BF89,'2012 President'!$Y$2:$Y$1000,BW$1)+$BQ89*SUMIFS('2012 President'!L$2:L$1000,'2012 President'!$X$2:$X$1000,$BF89,'2012 President'!$Y$2:$Y$1000,BW$1)</f>
        <v>8.4799786945579942</v>
      </c>
      <c r="BZ89">
        <f>$BQ89*SUMIFS('2012 President'!G$2:G$1000,'2012 President'!$X$2:$X$1000,$BF89,'2012 President'!$Y$2:$Y$1000,BZ$1)</f>
        <v>137.4737949502678</v>
      </c>
      <c r="CA89">
        <f>(GS89-SUMIF('By HD for Calcs'!$A$3:$A$42,$BF89,'By HD for Calcs'!K$3:K$42))*$BQ89*SUMIFS('2012 President'!$G$2:$G$1000,'2012 President'!$X$2:$X$1000,$BF89,'2012 President'!$Y$2:$Y$1000,CA$1)+$BQ89*SUMIFS('2012 President'!H$2:H$1000,'2012 President'!$X$2:$X$1000,$BF89,'2012 President'!$Y$2:$Y$1000,CA$1)</f>
        <v>7.2240936845272552</v>
      </c>
      <c r="CB89">
        <f>(GT89-SUMIF('By HD for Calcs'!$A$3:$A$42,$BF89,'By HD for Calcs'!H$3:H$42))*$BQ89*SUMIFS('2012 President'!$G$2:$G$1000,'2012 President'!$X$2:$X$1000,$BF89,'2012 President'!$Y$2:$Y$1000,CB$1)+$BQ89*SUMIFS('2012 President'!I$2:I$1000,'2012 President'!$X$2:$X$1000,$BF89,'2012 President'!$Y$2:$Y$1000,CB$1)</f>
        <v>46.207749170349288</v>
      </c>
      <c r="CC89">
        <f>(GU89-SUMIF('By HD for Calcs'!$A$3:$A$42,$BF89,'By HD for Calcs'!I$3:I$42))*$BQ89*SUMIFS('2012 President'!$G$2:$G$1000,'2012 President'!$X$2:$X$1000,$BF89,'2012 President'!$Y$2:$Y$1000,CC$1)+$BQ89*SUMIFS('2012 President'!J$2:J$1000,'2012 President'!$X$2:$X$1000,$BF89,'2012 President'!$Y$2:$Y$1000,CC$1)</f>
        <v>80.896090199672315</v>
      </c>
      <c r="CD89">
        <f>(GV89-SUMIF('By HD for Calcs'!$A$3:$A$42,$BF89,'By HD for Calcs'!J$3:J$42))*$BQ89*SUMIFS('2012 President'!$G$2:$G$1000,'2012 President'!$X$2:$X$1000,$BF89,'2012 President'!$Y$2:$Y$1000,CD$1)+$BQ89*SUMIFS('2012 President'!K$2:K$1000,'2012 President'!$X$2:$X$1000,$BF89,'2012 President'!$Y$2:$Y$1000,CD$1)</f>
        <v>0.63514192749417675</v>
      </c>
      <c r="CE89">
        <f>(GW89-SUMIF('By HD for Calcs'!$A$3:$A$42,$BF89,'By HD for Calcs'!L$3:L$42))*$BQ89*SUMIFS('2012 President'!$G$2:$G$1000,'2012 President'!$X$2:$X$1000,$BF89,'2012 President'!$Y$2:$Y$1000,CE$1)+$BQ89*SUMIFS('2012 President'!L$2:L$1000,'2012 President'!$X$2:$X$1000,$BF89,'2012 President'!$Y$2:$Y$1000,CE$1)</f>
        <v>2.5107199682247727</v>
      </c>
      <c r="CH89">
        <f>$BQ89*SUMIFS('2012 President'!G$2:G$1000,'2012 President'!$X$2:$X$1000,$BF89,'2012 President'!$Y$2:$Y$1000,CH$1)</f>
        <v>5.5931522570772767</v>
      </c>
      <c r="CI89">
        <f>(GS89-SUMIF('By HD for Calcs'!$A$3:$A$42,$BF89,'By HD for Calcs'!K$3:K$42))*$BQ89*SUMIFS('2012 President'!$G$2:$G$1000,'2012 President'!$X$2:$X$1000,$BF89,'2012 President'!$Y$2:$Y$1000,CI$1)+$BQ89*SUMIFS('2012 President'!H$2:H$1000,'2012 President'!$X$2:$X$1000,$BF89,'2012 President'!$Y$2:$Y$1000,CI$1)</f>
        <v>3.0424904390402095E-2</v>
      </c>
      <c r="CJ89">
        <f>(GT89-SUMIF('By HD for Calcs'!$A$3:$A$42,$BF89,'By HD for Calcs'!H$3:H$42))*$BQ89*SUMIFS('2012 President'!$G$2:$G$1000,'2012 President'!$X$2:$X$1000,$BF89,'2012 President'!$Y$2:$Y$1000,CJ$1)+$BQ89*SUMIFS('2012 President'!I$2:I$1000,'2012 President'!$X$2:$X$1000,$BF89,'2012 President'!$Y$2:$Y$1000,CJ$1)</f>
        <v>1.2899590823703102</v>
      </c>
      <c r="CK89">
        <f>(GU89-SUMIF('By HD for Calcs'!$A$3:$A$42,$BF89,'By HD for Calcs'!I$3:I$42))*$BQ89*SUMIFS('2012 President'!$G$2:$G$1000,'2012 President'!$X$2:$X$1000,$BF89,'2012 President'!$Y$2:$Y$1000,CK$1)+$BQ89*SUMIFS('2012 President'!J$2:J$1000,'2012 President'!$X$2:$X$1000,$BF89,'2012 President'!$Y$2:$Y$1000,CK$1)</f>
        <v>4.2525691146314157</v>
      </c>
      <c r="CL89">
        <f>(GV89-SUMIF('By HD for Calcs'!$A$3:$A$42,$BF89,'By HD for Calcs'!J$3:J$42))*$BQ89*SUMIFS('2012 President'!$G$2:$G$1000,'2012 President'!$X$2:$X$1000,$BF89,'2012 President'!$Y$2:$Y$1000,CL$1)+$BQ89*SUMIFS('2012 President'!K$2:K$1000,'2012 President'!$X$2:$X$1000,$BF89,'2012 President'!$Y$2:$Y$1000,CL$1)</f>
        <v>1.887349268168748E-3</v>
      </c>
      <c r="CM89">
        <f>(GW89-SUMIF('By HD for Calcs'!$A$3:$A$42,$BF89,'By HD for Calcs'!L$3:L$42))*$BQ89*SUMIFS('2012 President'!$G$2:$G$1000,'2012 President'!$X$2:$X$1000,$BF89,'2012 President'!$Y$2:$Y$1000,CM$1)+$BQ89*SUMIFS('2012 President'!L$2:L$1000,'2012 President'!$X$2:$X$1000,$BF89,'2012 President'!$Y$2:$Y$1000,CM$1)</f>
        <v>1.831180641698019E-2</v>
      </c>
      <c r="CP89">
        <f t="shared" si="54"/>
        <v>2294.0755547054323</v>
      </c>
      <c r="CQ89">
        <f t="shared" si="54"/>
        <v>78.41933607893229</v>
      </c>
      <c r="CR89">
        <f t="shared" si="54"/>
        <v>798.30189769612036</v>
      </c>
      <c r="CS89">
        <f t="shared" si="54"/>
        <v>1359.0254838799847</v>
      </c>
      <c r="CT89">
        <f t="shared" si="54"/>
        <v>19.319826581195134</v>
      </c>
      <c r="CU89">
        <f t="shared" si="54"/>
        <v>39.009010469199744</v>
      </c>
      <c r="GS89">
        <f t="shared" si="57"/>
        <v>3.5087719298245612E-2</v>
      </c>
      <c r="GT89">
        <f t="shared" si="58"/>
        <v>0.33268356075373617</v>
      </c>
      <c r="GU89">
        <f t="shared" si="59"/>
        <v>0.60623781676413258</v>
      </c>
      <c r="GV89">
        <f t="shared" si="60"/>
        <v>7.7972709551656916E-3</v>
      </c>
      <c r="GW89">
        <f t="shared" si="61"/>
        <v>1.8193632228719947E-2</v>
      </c>
      <c r="GX89">
        <f t="shared" si="62"/>
        <v>0</v>
      </c>
      <c r="GY89">
        <f t="shared" si="63"/>
        <v>0</v>
      </c>
    </row>
    <row r="90" spans="1:207" x14ac:dyDescent="0.3">
      <c r="A90" t="s">
        <v>1653</v>
      </c>
      <c r="B90" t="s">
        <v>1653</v>
      </c>
      <c r="C90">
        <f t="shared" si="40"/>
        <v>2421</v>
      </c>
      <c r="D90">
        <f t="shared" si="46"/>
        <v>1238.7619194094125</v>
      </c>
      <c r="E90">
        <f t="shared" si="41"/>
        <v>21.141289417987565</v>
      </c>
      <c r="F90">
        <f t="shared" si="42"/>
        <v>777.42850379141782</v>
      </c>
      <c r="G90">
        <f t="shared" si="43"/>
        <v>426.57334245686985</v>
      </c>
      <c r="H90">
        <f t="shared" si="44"/>
        <v>6.4761464210288189</v>
      </c>
      <c r="I90">
        <f t="shared" si="45"/>
        <v>7.1426373221083059</v>
      </c>
      <c r="L90">
        <f t="shared" si="47"/>
        <v>0.3443545815972785</v>
      </c>
      <c r="M90">
        <f t="shared" si="48"/>
        <v>0.62758508443822825</v>
      </c>
      <c r="N90">
        <f t="shared" si="49"/>
        <v>5.2279185528373061E-3</v>
      </c>
      <c r="O90">
        <f t="shared" si="50"/>
        <v>1.7066466999620725E-2</v>
      </c>
      <c r="P90">
        <f t="shared" si="51"/>
        <v>5.7659484120351412E-3</v>
      </c>
      <c r="Q90">
        <f t="shared" si="52"/>
        <v>2.6275850844382282</v>
      </c>
      <c r="AP90" t="s">
        <v>1673</v>
      </c>
      <c r="AR90">
        <v>36</v>
      </c>
      <c r="BE90" t="s">
        <v>1695</v>
      </c>
      <c r="BF90">
        <v>7</v>
      </c>
      <c r="BG90">
        <f>SUMIFS('2012 President'!C$2:C$1000,'2012 President'!$X$2:$X$1000,$BF90,'2012 President'!$V$2:$V$1000,$BE90)</f>
        <v>12648</v>
      </c>
      <c r="BH90">
        <f>SUMIFS('2012 President'!G$2:G$1000,'2012 President'!$X$2:$X$1000,$BF90,'2012 President'!$V$2:$V$1000,$BE90)</f>
        <v>4780</v>
      </c>
      <c r="BI90">
        <f>SUMIFS('2012 President'!H$2:H$1000,'2012 President'!$X$2:$X$1000,$BF90,'2012 President'!$V$2:$V$1000,$BE90)</f>
        <v>155</v>
      </c>
      <c r="BJ90">
        <f>SUMIFS('2012 President'!I$2:I$1000,'2012 President'!$X$2:$X$1000,$BF90,'2012 President'!$V$2:$V$1000,$BE90)</f>
        <v>1205</v>
      </c>
      <c r="BK90">
        <f>SUMIFS('2012 President'!J$2:J$1000,'2012 President'!$X$2:$X$1000,$BF90,'2012 President'!$V$2:$V$1000,$BE90)</f>
        <v>3319</v>
      </c>
      <c r="BL90">
        <f>SUMIFS('2012 President'!K$2:K$1000,'2012 President'!$X$2:$X$1000,$BF90,'2012 President'!$V$2:$V$1000,$BE90)</f>
        <v>44</v>
      </c>
      <c r="BM90">
        <f>SUMIFS('2012 President'!L$2:L$1000,'2012 President'!$X$2:$X$1000,$BF90,'2012 President'!$V$2:$V$1000,$BE90)</f>
        <v>57</v>
      </c>
      <c r="BP90">
        <f t="shared" si="56"/>
        <v>4780</v>
      </c>
      <c r="BQ90">
        <f>BP90/SUMIF('By HD for Calcs'!$A$3:$A$42,$BF90,'By HD for Calcs'!$B$3:$B$42)</f>
        <v>1</v>
      </c>
      <c r="BR90">
        <f>$BQ90*SUMIFS('2012 President'!G$2:G$1000,'2012 President'!$X$2:$X$1000,$BF90,'2012 President'!$Y$2:$Y$1000,BR$1)</f>
        <v>1464</v>
      </c>
      <c r="BS90">
        <f>(GS90-SUMIF('By HD for Calcs'!$A$3:$A$42,$BF90,'By HD for Calcs'!K$3:K$42))*$BQ90*SUMIFS('2012 President'!$G$2:$G$1000,'2012 President'!$X$2:$X$1000,$BF90,'2012 President'!$Y$2:$Y$1000,BS$1)+$BQ90*SUMIFS('2012 President'!H$2:H$1000,'2012 President'!$X$2:$X$1000,$BF90,'2012 President'!$Y$2:$Y$1000,BS$1)</f>
        <v>28</v>
      </c>
      <c r="BT90">
        <f>(GT90-SUMIF('By HD for Calcs'!$A$3:$A$42,$BF90,'By HD for Calcs'!H$3:H$42))*$BQ90*SUMIFS('2012 President'!$G$2:$G$1000,'2012 President'!$X$2:$X$1000,$BF90,'2012 President'!$Y$2:$Y$1000,BT$1)+$BQ90*SUMIFS('2012 President'!I$2:I$1000,'2012 President'!$X$2:$X$1000,$BF90,'2012 President'!$Y$2:$Y$1000,BT$1)</f>
        <v>435</v>
      </c>
      <c r="BU90">
        <f>(GU90-SUMIF('By HD for Calcs'!$A$3:$A$42,$BF90,'By HD for Calcs'!I$3:I$42))*$BQ90*SUMIFS('2012 President'!$G$2:$G$1000,'2012 President'!$X$2:$X$1000,$BF90,'2012 President'!$Y$2:$Y$1000,BU$1)+$BQ90*SUMIFS('2012 President'!J$2:J$1000,'2012 President'!$X$2:$X$1000,$BF90,'2012 President'!$Y$2:$Y$1000,BU$1)</f>
        <v>973</v>
      </c>
      <c r="BV90">
        <f>(GV90-SUMIF('By HD for Calcs'!$A$3:$A$42,$BF90,'By HD for Calcs'!J$3:J$42))*$BQ90*SUMIFS('2012 President'!$G$2:$G$1000,'2012 President'!$X$2:$X$1000,$BF90,'2012 President'!$Y$2:$Y$1000,BV$1)+$BQ90*SUMIFS('2012 President'!K$2:K$1000,'2012 President'!$X$2:$X$1000,$BF90,'2012 President'!$Y$2:$Y$1000,BV$1)</f>
        <v>14</v>
      </c>
      <c r="BW90">
        <f>(GW90-SUMIF('By HD for Calcs'!$A$3:$A$42,$BF90,'By HD for Calcs'!L$3:L$42))*$BQ90*SUMIFS('2012 President'!$G$2:$G$1000,'2012 President'!$X$2:$X$1000,$BF90,'2012 President'!$Y$2:$Y$1000,BW$1)+$BQ90*SUMIFS('2012 President'!L$2:L$1000,'2012 President'!$X$2:$X$1000,$BF90,'2012 President'!$Y$2:$Y$1000,BW$1)</f>
        <v>14</v>
      </c>
      <c r="BZ90">
        <f>$BQ90*SUMIFS('2012 President'!G$2:G$1000,'2012 President'!$X$2:$X$1000,$BF90,'2012 President'!$Y$2:$Y$1000,BZ$1)</f>
        <v>476</v>
      </c>
      <c r="CA90">
        <f>(GS90-SUMIF('By HD for Calcs'!$A$3:$A$42,$BF90,'By HD for Calcs'!K$3:K$42))*$BQ90*SUMIFS('2012 President'!$G$2:$G$1000,'2012 President'!$X$2:$X$1000,$BF90,'2012 President'!$Y$2:$Y$1000,CA$1)+$BQ90*SUMIFS('2012 President'!H$2:H$1000,'2012 President'!$X$2:$X$1000,$BF90,'2012 President'!$Y$2:$Y$1000,CA$1)</f>
        <v>13</v>
      </c>
      <c r="CB90">
        <f>(GT90-SUMIF('By HD for Calcs'!$A$3:$A$42,$BF90,'By HD for Calcs'!H$3:H$42))*$BQ90*SUMIFS('2012 President'!$G$2:$G$1000,'2012 President'!$X$2:$X$1000,$BF90,'2012 President'!$Y$2:$Y$1000,CB$1)+$BQ90*SUMIFS('2012 President'!I$2:I$1000,'2012 President'!$X$2:$X$1000,$BF90,'2012 President'!$Y$2:$Y$1000,CB$1)</f>
        <v>100</v>
      </c>
      <c r="CC90">
        <f>(GU90-SUMIF('By HD for Calcs'!$A$3:$A$42,$BF90,'By HD for Calcs'!I$3:I$42))*$BQ90*SUMIFS('2012 President'!$G$2:$G$1000,'2012 President'!$X$2:$X$1000,$BF90,'2012 President'!$Y$2:$Y$1000,CC$1)+$BQ90*SUMIFS('2012 President'!J$2:J$1000,'2012 President'!$X$2:$X$1000,$BF90,'2012 President'!$Y$2:$Y$1000,CC$1)</f>
        <v>344</v>
      </c>
      <c r="CD90">
        <f>(GV90-SUMIF('By HD for Calcs'!$A$3:$A$42,$BF90,'By HD for Calcs'!J$3:J$42))*$BQ90*SUMIFS('2012 President'!$G$2:$G$1000,'2012 President'!$X$2:$X$1000,$BF90,'2012 President'!$Y$2:$Y$1000,CD$1)+$BQ90*SUMIFS('2012 President'!K$2:K$1000,'2012 President'!$X$2:$X$1000,$BF90,'2012 President'!$Y$2:$Y$1000,CD$1)</f>
        <v>14</v>
      </c>
      <c r="CE90">
        <f>(GW90-SUMIF('By HD for Calcs'!$A$3:$A$42,$BF90,'By HD for Calcs'!L$3:L$42))*$BQ90*SUMIFS('2012 President'!$G$2:$G$1000,'2012 President'!$X$2:$X$1000,$BF90,'2012 President'!$Y$2:$Y$1000,CE$1)+$BQ90*SUMIFS('2012 President'!L$2:L$1000,'2012 President'!$X$2:$X$1000,$BF90,'2012 President'!$Y$2:$Y$1000,CE$1)</f>
        <v>5</v>
      </c>
      <c r="CH90">
        <f>$BQ90*SUMIFS('2012 President'!G$2:G$1000,'2012 President'!$X$2:$X$1000,$BF90,'2012 President'!$Y$2:$Y$1000,CH$1)</f>
        <v>855</v>
      </c>
      <c r="CI90">
        <f>(GS90-SUMIF('By HD for Calcs'!$A$3:$A$42,$BF90,'By HD for Calcs'!K$3:K$42))*$BQ90*SUMIFS('2012 President'!$G$2:$G$1000,'2012 President'!$X$2:$X$1000,$BF90,'2012 President'!$Y$2:$Y$1000,CI$1)+$BQ90*SUMIFS('2012 President'!H$2:H$1000,'2012 President'!$X$2:$X$1000,$BF90,'2012 President'!$Y$2:$Y$1000,CI$1)</f>
        <v>14</v>
      </c>
      <c r="CJ90">
        <f>(GT90-SUMIF('By HD for Calcs'!$A$3:$A$42,$BF90,'By HD for Calcs'!H$3:H$42))*$BQ90*SUMIFS('2012 President'!$G$2:$G$1000,'2012 President'!$X$2:$X$1000,$BF90,'2012 President'!$Y$2:$Y$1000,CJ$1)+$BQ90*SUMIFS('2012 President'!I$2:I$1000,'2012 President'!$X$2:$X$1000,$BF90,'2012 President'!$Y$2:$Y$1000,CJ$1)</f>
        <v>222</v>
      </c>
      <c r="CK90">
        <f>(GU90-SUMIF('By HD for Calcs'!$A$3:$A$42,$BF90,'By HD for Calcs'!I$3:I$42))*$BQ90*SUMIFS('2012 President'!$G$2:$G$1000,'2012 President'!$X$2:$X$1000,$BF90,'2012 President'!$Y$2:$Y$1000,CK$1)+$BQ90*SUMIFS('2012 President'!J$2:J$1000,'2012 President'!$X$2:$X$1000,$BF90,'2012 President'!$Y$2:$Y$1000,CK$1)</f>
        <v>611</v>
      </c>
      <c r="CL90">
        <f>(GV90-SUMIF('By HD for Calcs'!$A$3:$A$42,$BF90,'By HD for Calcs'!J$3:J$42))*$BQ90*SUMIFS('2012 President'!$G$2:$G$1000,'2012 President'!$X$2:$X$1000,$BF90,'2012 President'!$Y$2:$Y$1000,CL$1)+$BQ90*SUMIFS('2012 President'!K$2:K$1000,'2012 President'!$X$2:$X$1000,$BF90,'2012 President'!$Y$2:$Y$1000,CL$1)</f>
        <v>0</v>
      </c>
      <c r="CM90">
        <f>(GW90-SUMIF('By HD for Calcs'!$A$3:$A$42,$BF90,'By HD for Calcs'!L$3:L$42))*$BQ90*SUMIFS('2012 President'!$G$2:$G$1000,'2012 President'!$X$2:$X$1000,$BF90,'2012 President'!$Y$2:$Y$1000,CM$1)+$BQ90*SUMIFS('2012 President'!L$2:L$1000,'2012 President'!$X$2:$X$1000,$BF90,'2012 President'!$Y$2:$Y$1000,CM$1)</f>
        <v>8</v>
      </c>
      <c r="CP90">
        <f t="shared" si="54"/>
        <v>7575</v>
      </c>
      <c r="CQ90">
        <f t="shared" si="54"/>
        <v>210</v>
      </c>
      <c r="CR90">
        <f t="shared" si="54"/>
        <v>1962</v>
      </c>
      <c r="CS90">
        <f t="shared" si="54"/>
        <v>5247</v>
      </c>
      <c r="CT90">
        <f t="shared" si="54"/>
        <v>72</v>
      </c>
      <c r="CU90">
        <f t="shared" si="54"/>
        <v>84</v>
      </c>
      <c r="GS90">
        <f t="shared" si="57"/>
        <v>3.2426778242677826E-2</v>
      </c>
      <c r="GT90">
        <f t="shared" si="58"/>
        <v>0.252092050209205</v>
      </c>
      <c r="GU90">
        <f t="shared" si="59"/>
        <v>0.69435146443514639</v>
      </c>
      <c r="GV90">
        <f t="shared" si="60"/>
        <v>9.2050209205020925E-3</v>
      </c>
      <c r="GW90">
        <f t="shared" si="61"/>
        <v>1.1924686192468619E-2</v>
      </c>
      <c r="GX90">
        <f t="shared" si="62"/>
        <v>0</v>
      </c>
      <c r="GY90">
        <f t="shared" si="63"/>
        <v>0</v>
      </c>
    </row>
    <row r="91" spans="1:207" x14ac:dyDescent="0.3">
      <c r="A91" t="s">
        <v>1673</v>
      </c>
      <c r="B91" t="s">
        <v>1673</v>
      </c>
      <c r="C91">
        <f t="shared" si="40"/>
        <v>870</v>
      </c>
      <c r="D91">
        <f t="shared" si="46"/>
        <v>425.84552638287028</v>
      </c>
      <c r="E91">
        <f t="shared" si="41"/>
        <v>15.726679700731562</v>
      </c>
      <c r="F91">
        <f t="shared" si="42"/>
        <v>147.14740191458972</v>
      </c>
      <c r="G91">
        <f t="shared" si="43"/>
        <v>251.54163843121043</v>
      </c>
      <c r="H91">
        <f t="shared" si="44"/>
        <v>7.3546647291225318</v>
      </c>
      <c r="I91">
        <f t="shared" si="45"/>
        <v>4.0751416072159916</v>
      </c>
      <c r="L91">
        <f t="shared" si="47"/>
        <v>0.59068752128924262</v>
      </c>
      <c r="M91">
        <f t="shared" si="48"/>
        <v>0.34554173473291833</v>
      </c>
      <c r="N91">
        <f t="shared" si="49"/>
        <v>1.7270733807146024E-2</v>
      </c>
      <c r="O91">
        <f t="shared" si="50"/>
        <v>3.6930480013055204E-2</v>
      </c>
      <c r="P91">
        <f t="shared" si="51"/>
        <v>9.5695301576377324E-3</v>
      </c>
      <c r="Q91">
        <f t="shared" si="52"/>
        <v>0.59068752128924262</v>
      </c>
      <c r="AP91" t="s">
        <v>1662</v>
      </c>
      <c r="AR91">
        <v>36</v>
      </c>
      <c r="BE91" t="s">
        <v>1695</v>
      </c>
      <c r="BF91">
        <v>8</v>
      </c>
      <c r="BG91">
        <f>SUMIFS('2012 President'!C$2:C$1000,'2012 President'!$X$2:$X$1000,$BF91,'2012 President'!$V$2:$V$1000,$BE91)</f>
        <v>12894</v>
      </c>
      <c r="BH91">
        <f>SUMIFS('2012 President'!G$2:G$1000,'2012 President'!$X$2:$X$1000,$BF91,'2012 President'!$V$2:$V$1000,$BE91)</f>
        <v>5458</v>
      </c>
      <c r="BI91">
        <f>SUMIFS('2012 President'!H$2:H$1000,'2012 President'!$X$2:$X$1000,$BF91,'2012 President'!$V$2:$V$1000,$BE91)</f>
        <v>134</v>
      </c>
      <c r="BJ91">
        <f>SUMIFS('2012 President'!I$2:I$1000,'2012 President'!$X$2:$X$1000,$BF91,'2012 President'!$V$2:$V$1000,$BE91)</f>
        <v>1336</v>
      </c>
      <c r="BK91">
        <f>SUMIFS('2012 President'!J$2:J$1000,'2012 President'!$X$2:$X$1000,$BF91,'2012 President'!$V$2:$V$1000,$BE91)</f>
        <v>3899</v>
      </c>
      <c r="BL91">
        <f>SUMIFS('2012 President'!K$2:K$1000,'2012 President'!$X$2:$X$1000,$BF91,'2012 President'!$V$2:$V$1000,$BE91)</f>
        <v>37</v>
      </c>
      <c r="BM91">
        <f>SUMIFS('2012 President'!L$2:L$1000,'2012 President'!$X$2:$X$1000,$BF91,'2012 President'!$V$2:$V$1000,$BE91)</f>
        <v>52</v>
      </c>
      <c r="BP91">
        <f t="shared" si="56"/>
        <v>5458</v>
      </c>
      <c r="BQ91">
        <f>BP91/SUMIF('By HD for Calcs'!$A$3:$A$42,$BF91,'By HD for Calcs'!$B$3:$B$42)</f>
        <v>1</v>
      </c>
      <c r="BR91">
        <f>$BQ91*SUMIFS('2012 President'!G$2:G$1000,'2012 President'!$X$2:$X$1000,$BF91,'2012 President'!$Y$2:$Y$1000,BR$1)</f>
        <v>1572</v>
      </c>
      <c r="BS91">
        <f>(GS91-SUMIF('By HD for Calcs'!$A$3:$A$42,$BF91,'By HD for Calcs'!K$3:K$42))*$BQ91*SUMIFS('2012 President'!$G$2:$G$1000,'2012 President'!$X$2:$X$1000,$BF91,'2012 President'!$Y$2:$Y$1000,BS$1)+$BQ91*SUMIFS('2012 President'!H$2:H$1000,'2012 President'!$X$2:$X$1000,$BF91,'2012 President'!$Y$2:$Y$1000,BS$1)</f>
        <v>38</v>
      </c>
      <c r="BT91">
        <f>(GT91-SUMIF('By HD for Calcs'!$A$3:$A$42,$BF91,'By HD for Calcs'!H$3:H$42))*$BQ91*SUMIFS('2012 President'!$G$2:$G$1000,'2012 President'!$X$2:$X$1000,$BF91,'2012 President'!$Y$2:$Y$1000,BT$1)+$BQ91*SUMIFS('2012 President'!I$2:I$1000,'2012 President'!$X$2:$X$1000,$BF91,'2012 President'!$Y$2:$Y$1000,BT$1)</f>
        <v>420</v>
      </c>
      <c r="BU91">
        <f>(GU91-SUMIF('By HD for Calcs'!$A$3:$A$42,$BF91,'By HD for Calcs'!I$3:I$42))*$BQ91*SUMIFS('2012 President'!$G$2:$G$1000,'2012 President'!$X$2:$X$1000,$BF91,'2012 President'!$Y$2:$Y$1000,BU$1)+$BQ91*SUMIFS('2012 President'!J$2:J$1000,'2012 President'!$X$2:$X$1000,$BF91,'2012 President'!$Y$2:$Y$1000,BU$1)</f>
        <v>1092</v>
      </c>
      <c r="BV91">
        <f>(GV91-SUMIF('By HD for Calcs'!$A$3:$A$42,$BF91,'By HD for Calcs'!J$3:J$42))*$BQ91*SUMIFS('2012 President'!$G$2:$G$1000,'2012 President'!$X$2:$X$1000,$BF91,'2012 President'!$Y$2:$Y$1000,BV$1)+$BQ91*SUMIFS('2012 President'!K$2:K$1000,'2012 President'!$X$2:$X$1000,$BF91,'2012 President'!$Y$2:$Y$1000,BV$1)</f>
        <v>10</v>
      </c>
      <c r="BW91">
        <f>(GW91-SUMIF('By HD for Calcs'!$A$3:$A$42,$BF91,'By HD for Calcs'!L$3:L$42))*$BQ91*SUMIFS('2012 President'!$G$2:$G$1000,'2012 President'!$X$2:$X$1000,$BF91,'2012 President'!$Y$2:$Y$1000,BW$1)+$BQ91*SUMIFS('2012 President'!L$2:L$1000,'2012 President'!$X$2:$X$1000,$BF91,'2012 President'!$Y$2:$Y$1000,BW$1)</f>
        <v>12</v>
      </c>
      <c r="BZ91">
        <f>$BQ91*SUMIFS('2012 President'!G$2:G$1000,'2012 President'!$X$2:$X$1000,$BF91,'2012 President'!$Y$2:$Y$1000,BZ$1)</f>
        <v>684</v>
      </c>
      <c r="CA91">
        <f>(GS91-SUMIF('By HD for Calcs'!$A$3:$A$42,$BF91,'By HD for Calcs'!K$3:K$42))*$BQ91*SUMIFS('2012 President'!$G$2:$G$1000,'2012 President'!$X$2:$X$1000,$BF91,'2012 President'!$Y$2:$Y$1000,CA$1)+$BQ91*SUMIFS('2012 President'!H$2:H$1000,'2012 President'!$X$2:$X$1000,$BF91,'2012 President'!$Y$2:$Y$1000,CA$1)</f>
        <v>25</v>
      </c>
      <c r="CB91">
        <f>(GT91-SUMIF('By HD for Calcs'!$A$3:$A$42,$BF91,'By HD for Calcs'!H$3:H$42))*$BQ91*SUMIFS('2012 President'!$G$2:$G$1000,'2012 President'!$X$2:$X$1000,$BF91,'2012 President'!$Y$2:$Y$1000,CB$1)+$BQ91*SUMIFS('2012 President'!I$2:I$1000,'2012 President'!$X$2:$X$1000,$BF91,'2012 President'!$Y$2:$Y$1000,CB$1)</f>
        <v>188</v>
      </c>
      <c r="CC91">
        <f>(GU91-SUMIF('By HD for Calcs'!$A$3:$A$42,$BF91,'By HD for Calcs'!I$3:I$42))*$BQ91*SUMIFS('2012 President'!$G$2:$G$1000,'2012 President'!$X$2:$X$1000,$BF91,'2012 President'!$Y$2:$Y$1000,CC$1)+$BQ91*SUMIFS('2012 President'!J$2:J$1000,'2012 President'!$X$2:$X$1000,$BF91,'2012 President'!$Y$2:$Y$1000,CC$1)</f>
        <v>459</v>
      </c>
      <c r="CD91">
        <f>(GV91-SUMIF('By HD for Calcs'!$A$3:$A$42,$BF91,'By HD for Calcs'!J$3:J$42))*$BQ91*SUMIFS('2012 President'!$G$2:$G$1000,'2012 President'!$X$2:$X$1000,$BF91,'2012 President'!$Y$2:$Y$1000,CD$1)+$BQ91*SUMIFS('2012 President'!K$2:K$1000,'2012 President'!$X$2:$X$1000,$BF91,'2012 President'!$Y$2:$Y$1000,CD$1)</f>
        <v>8</v>
      </c>
      <c r="CE91">
        <f>(GW91-SUMIF('By HD for Calcs'!$A$3:$A$42,$BF91,'By HD for Calcs'!L$3:L$42))*$BQ91*SUMIFS('2012 President'!$G$2:$G$1000,'2012 President'!$X$2:$X$1000,$BF91,'2012 President'!$Y$2:$Y$1000,CE$1)+$BQ91*SUMIFS('2012 President'!L$2:L$1000,'2012 President'!$X$2:$X$1000,$BF91,'2012 President'!$Y$2:$Y$1000,CE$1)</f>
        <v>4</v>
      </c>
      <c r="CH91">
        <f>$BQ91*SUMIFS('2012 President'!G$2:G$1000,'2012 President'!$X$2:$X$1000,$BF91,'2012 President'!$Y$2:$Y$1000,CH$1)</f>
        <v>528</v>
      </c>
      <c r="CI91">
        <f>(GS91-SUMIF('By HD for Calcs'!$A$3:$A$42,$BF91,'By HD for Calcs'!K$3:K$42))*$BQ91*SUMIFS('2012 President'!$G$2:$G$1000,'2012 President'!$X$2:$X$1000,$BF91,'2012 President'!$Y$2:$Y$1000,CI$1)+$BQ91*SUMIFS('2012 President'!H$2:H$1000,'2012 President'!$X$2:$X$1000,$BF91,'2012 President'!$Y$2:$Y$1000,CI$1)</f>
        <v>5</v>
      </c>
      <c r="CJ91">
        <f>(GT91-SUMIF('By HD for Calcs'!$A$3:$A$42,$BF91,'By HD for Calcs'!H$3:H$42))*$BQ91*SUMIFS('2012 President'!$G$2:$G$1000,'2012 President'!$X$2:$X$1000,$BF91,'2012 President'!$Y$2:$Y$1000,CJ$1)+$BQ91*SUMIFS('2012 President'!I$2:I$1000,'2012 President'!$X$2:$X$1000,$BF91,'2012 President'!$Y$2:$Y$1000,CJ$1)</f>
        <v>139</v>
      </c>
      <c r="CK91">
        <f>(GU91-SUMIF('By HD for Calcs'!$A$3:$A$42,$BF91,'By HD for Calcs'!I$3:I$42))*$BQ91*SUMIFS('2012 President'!$G$2:$G$1000,'2012 President'!$X$2:$X$1000,$BF91,'2012 President'!$Y$2:$Y$1000,CK$1)+$BQ91*SUMIFS('2012 President'!J$2:J$1000,'2012 President'!$X$2:$X$1000,$BF91,'2012 President'!$Y$2:$Y$1000,CK$1)</f>
        <v>376</v>
      </c>
      <c r="CL91">
        <f>(GV91-SUMIF('By HD for Calcs'!$A$3:$A$42,$BF91,'By HD for Calcs'!J$3:J$42))*$BQ91*SUMIFS('2012 President'!$G$2:$G$1000,'2012 President'!$X$2:$X$1000,$BF91,'2012 President'!$Y$2:$Y$1000,CL$1)+$BQ91*SUMIFS('2012 President'!K$2:K$1000,'2012 President'!$X$2:$X$1000,$BF91,'2012 President'!$Y$2:$Y$1000,CL$1)</f>
        <v>5</v>
      </c>
      <c r="CM91">
        <f>(GW91-SUMIF('By HD for Calcs'!$A$3:$A$42,$BF91,'By HD for Calcs'!L$3:L$42))*$BQ91*SUMIFS('2012 President'!$G$2:$G$1000,'2012 President'!$X$2:$X$1000,$BF91,'2012 President'!$Y$2:$Y$1000,CM$1)+$BQ91*SUMIFS('2012 President'!L$2:L$1000,'2012 President'!$X$2:$X$1000,$BF91,'2012 President'!$Y$2:$Y$1000,CM$1)</f>
        <v>3</v>
      </c>
      <c r="CP91">
        <f t="shared" si="54"/>
        <v>8242</v>
      </c>
      <c r="CQ91">
        <f t="shared" si="54"/>
        <v>202</v>
      </c>
      <c r="CR91">
        <f t="shared" si="54"/>
        <v>2083</v>
      </c>
      <c r="CS91">
        <f t="shared" si="54"/>
        <v>5826</v>
      </c>
      <c r="CT91">
        <f t="shared" si="54"/>
        <v>60</v>
      </c>
      <c r="CU91">
        <f t="shared" si="54"/>
        <v>71</v>
      </c>
      <c r="GS91">
        <f t="shared" si="57"/>
        <v>2.4551117625503847E-2</v>
      </c>
      <c r="GT91">
        <f t="shared" si="58"/>
        <v>0.24477830707218762</v>
      </c>
      <c r="GU91">
        <f t="shared" si="59"/>
        <v>0.71436423598387688</v>
      </c>
      <c r="GV91">
        <f t="shared" si="60"/>
        <v>6.7790399413704657E-3</v>
      </c>
      <c r="GW91">
        <f t="shared" si="61"/>
        <v>9.5272993770611943E-3</v>
      </c>
      <c r="GX91">
        <f t="shared" si="62"/>
        <v>0</v>
      </c>
      <c r="GY91">
        <f t="shared" si="63"/>
        <v>0</v>
      </c>
    </row>
    <row r="92" spans="1:207" x14ac:dyDescent="0.3">
      <c r="A92" t="s">
        <v>1674</v>
      </c>
      <c r="B92" t="s">
        <v>1674</v>
      </c>
      <c r="C92">
        <f t="shared" si="40"/>
        <v>5896</v>
      </c>
      <c r="D92">
        <f t="shared" si="46"/>
        <v>3558.5330456952338</v>
      </c>
      <c r="E92">
        <f t="shared" si="41"/>
        <v>106.88616909029419</v>
      </c>
      <c r="F92">
        <f t="shared" si="42"/>
        <v>2264.8996632704998</v>
      </c>
      <c r="G92">
        <f t="shared" si="43"/>
        <v>1095.3601115639308</v>
      </c>
      <c r="H92">
        <f t="shared" si="44"/>
        <v>61.520825024776151</v>
      </c>
      <c r="I92">
        <f t="shared" si="45"/>
        <v>29.866276745733551</v>
      </c>
      <c r="L92">
        <f t="shared" si="47"/>
        <v>0.30781226350813029</v>
      </c>
      <c r="M92">
        <f t="shared" si="48"/>
        <v>0.63647003812718683</v>
      </c>
      <c r="N92">
        <f t="shared" si="49"/>
        <v>1.728825452364368E-2</v>
      </c>
      <c r="O92">
        <f t="shared" si="50"/>
        <v>3.0036581849252363E-2</v>
      </c>
      <c r="P92">
        <f t="shared" si="51"/>
        <v>8.3928619917869977E-3</v>
      </c>
      <c r="Q92">
        <f t="shared" si="52"/>
        <v>2.6364700381271868</v>
      </c>
      <c r="AP92" t="s">
        <v>1702</v>
      </c>
      <c r="AR92">
        <v>36</v>
      </c>
      <c r="BE92" t="s">
        <v>1695</v>
      </c>
      <c r="BF92">
        <v>9</v>
      </c>
      <c r="BG92">
        <f>SUMIFS('2012 President'!C$2:C$1000,'2012 President'!$X$2:$X$1000,$BF92,'2012 President'!$V$2:$V$1000,$BE92)</f>
        <v>12507</v>
      </c>
      <c r="BH92">
        <f>SUMIFS('2012 President'!G$2:G$1000,'2012 President'!$X$2:$X$1000,$BF92,'2012 President'!$V$2:$V$1000,$BE92)</f>
        <v>4444</v>
      </c>
      <c r="BI92">
        <f>SUMIFS('2012 President'!H$2:H$1000,'2012 President'!$X$2:$X$1000,$BF92,'2012 President'!$V$2:$V$1000,$BE92)</f>
        <v>108</v>
      </c>
      <c r="BJ92">
        <f>SUMIFS('2012 President'!I$2:I$1000,'2012 President'!$X$2:$X$1000,$BF92,'2012 President'!$V$2:$V$1000,$BE92)</f>
        <v>985</v>
      </c>
      <c r="BK92">
        <f>SUMIFS('2012 President'!J$2:J$1000,'2012 President'!$X$2:$X$1000,$BF92,'2012 President'!$V$2:$V$1000,$BE92)</f>
        <v>3260</v>
      </c>
      <c r="BL92">
        <f>SUMIFS('2012 President'!K$2:K$1000,'2012 President'!$X$2:$X$1000,$BF92,'2012 President'!$V$2:$V$1000,$BE92)</f>
        <v>32</v>
      </c>
      <c r="BM92">
        <f>SUMIFS('2012 President'!L$2:L$1000,'2012 President'!$X$2:$X$1000,$BF92,'2012 President'!$V$2:$V$1000,$BE92)</f>
        <v>59</v>
      </c>
      <c r="BP92">
        <f t="shared" si="56"/>
        <v>4444</v>
      </c>
      <c r="BQ92">
        <f>BP92/SUMIF('By HD for Calcs'!$A$3:$A$42,$BF92,'By HD for Calcs'!$B$3:$B$42)</f>
        <v>1</v>
      </c>
      <c r="BR92">
        <f>$BQ92*SUMIFS('2012 President'!G$2:G$1000,'2012 President'!$X$2:$X$1000,$BF92,'2012 President'!$Y$2:$Y$1000,BR$1)</f>
        <v>1153</v>
      </c>
      <c r="BS92">
        <f>(GS92-SUMIF('By HD for Calcs'!$A$3:$A$42,$BF92,'By HD for Calcs'!K$3:K$42))*$BQ92*SUMIFS('2012 President'!$G$2:$G$1000,'2012 President'!$X$2:$X$1000,$BF92,'2012 President'!$Y$2:$Y$1000,BS$1)+$BQ92*SUMIFS('2012 President'!H$2:H$1000,'2012 President'!$X$2:$X$1000,$BF92,'2012 President'!$Y$2:$Y$1000,BS$1)</f>
        <v>24</v>
      </c>
      <c r="BT92">
        <f>(GT92-SUMIF('By HD for Calcs'!$A$3:$A$42,$BF92,'By HD for Calcs'!H$3:H$42))*$BQ92*SUMIFS('2012 President'!$G$2:$G$1000,'2012 President'!$X$2:$X$1000,$BF92,'2012 President'!$Y$2:$Y$1000,BT$1)+$BQ92*SUMIFS('2012 President'!I$2:I$1000,'2012 President'!$X$2:$X$1000,$BF92,'2012 President'!$Y$2:$Y$1000,BT$1)</f>
        <v>240</v>
      </c>
      <c r="BU92">
        <f>(GU92-SUMIF('By HD for Calcs'!$A$3:$A$42,$BF92,'By HD for Calcs'!I$3:I$42))*$BQ92*SUMIFS('2012 President'!$G$2:$G$1000,'2012 President'!$X$2:$X$1000,$BF92,'2012 President'!$Y$2:$Y$1000,BU$1)+$BQ92*SUMIFS('2012 President'!J$2:J$1000,'2012 President'!$X$2:$X$1000,$BF92,'2012 President'!$Y$2:$Y$1000,BU$1)</f>
        <v>867</v>
      </c>
      <c r="BV92">
        <f>(GV92-SUMIF('By HD for Calcs'!$A$3:$A$42,$BF92,'By HD for Calcs'!J$3:J$42))*$BQ92*SUMIFS('2012 President'!$G$2:$G$1000,'2012 President'!$X$2:$X$1000,$BF92,'2012 President'!$Y$2:$Y$1000,BV$1)+$BQ92*SUMIFS('2012 President'!K$2:K$1000,'2012 President'!$X$2:$X$1000,$BF92,'2012 President'!$Y$2:$Y$1000,BV$1)</f>
        <v>11</v>
      </c>
      <c r="BW92">
        <f>(GW92-SUMIF('By HD for Calcs'!$A$3:$A$42,$BF92,'By HD for Calcs'!L$3:L$42))*$BQ92*SUMIFS('2012 President'!$G$2:$G$1000,'2012 President'!$X$2:$X$1000,$BF92,'2012 President'!$Y$2:$Y$1000,BW$1)+$BQ92*SUMIFS('2012 President'!L$2:L$1000,'2012 President'!$X$2:$X$1000,$BF92,'2012 President'!$Y$2:$Y$1000,BW$1)</f>
        <v>11</v>
      </c>
      <c r="BZ92">
        <f>$BQ92*SUMIFS('2012 President'!G$2:G$1000,'2012 President'!$X$2:$X$1000,$BF92,'2012 President'!$Y$2:$Y$1000,BZ$1)</f>
        <v>496</v>
      </c>
      <c r="CA92">
        <f>(GS92-SUMIF('By HD for Calcs'!$A$3:$A$42,$BF92,'By HD for Calcs'!K$3:K$42))*$BQ92*SUMIFS('2012 President'!$G$2:$G$1000,'2012 President'!$X$2:$X$1000,$BF92,'2012 President'!$Y$2:$Y$1000,CA$1)+$BQ92*SUMIFS('2012 President'!H$2:H$1000,'2012 President'!$X$2:$X$1000,$BF92,'2012 President'!$Y$2:$Y$1000,CA$1)</f>
        <v>17</v>
      </c>
      <c r="CB92">
        <f>(GT92-SUMIF('By HD for Calcs'!$A$3:$A$42,$BF92,'By HD for Calcs'!H$3:H$42))*$BQ92*SUMIFS('2012 President'!$G$2:$G$1000,'2012 President'!$X$2:$X$1000,$BF92,'2012 President'!$Y$2:$Y$1000,CB$1)+$BQ92*SUMIFS('2012 President'!I$2:I$1000,'2012 President'!$X$2:$X$1000,$BF92,'2012 President'!$Y$2:$Y$1000,CB$1)</f>
        <v>108</v>
      </c>
      <c r="CC92">
        <f>(GU92-SUMIF('By HD for Calcs'!$A$3:$A$42,$BF92,'By HD for Calcs'!I$3:I$42))*$BQ92*SUMIFS('2012 President'!$G$2:$G$1000,'2012 President'!$X$2:$X$1000,$BF92,'2012 President'!$Y$2:$Y$1000,CC$1)+$BQ92*SUMIFS('2012 President'!J$2:J$1000,'2012 President'!$X$2:$X$1000,$BF92,'2012 President'!$Y$2:$Y$1000,CC$1)</f>
        <v>360</v>
      </c>
      <c r="CD92">
        <f>(GV92-SUMIF('By HD for Calcs'!$A$3:$A$42,$BF92,'By HD for Calcs'!J$3:J$42))*$BQ92*SUMIFS('2012 President'!$G$2:$G$1000,'2012 President'!$X$2:$X$1000,$BF92,'2012 President'!$Y$2:$Y$1000,CD$1)+$BQ92*SUMIFS('2012 President'!K$2:K$1000,'2012 President'!$X$2:$X$1000,$BF92,'2012 President'!$Y$2:$Y$1000,CD$1)</f>
        <v>3</v>
      </c>
      <c r="CE92">
        <f>(GW92-SUMIF('By HD for Calcs'!$A$3:$A$42,$BF92,'By HD for Calcs'!L$3:L$42))*$BQ92*SUMIFS('2012 President'!$G$2:$G$1000,'2012 President'!$X$2:$X$1000,$BF92,'2012 President'!$Y$2:$Y$1000,CE$1)+$BQ92*SUMIFS('2012 President'!L$2:L$1000,'2012 President'!$X$2:$X$1000,$BF92,'2012 President'!$Y$2:$Y$1000,CE$1)</f>
        <v>8</v>
      </c>
      <c r="CH92">
        <f>$BQ92*SUMIFS('2012 President'!G$2:G$1000,'2012 President'!$X$2:$X$1000,$BF92,'2012 President'!$Y$2:$Y$1000,CH$1)</f>
        <v>1315</v>
      </c>
      <c r="CI92">
        <f>(GS92-SUMIF('By HD for Calcs'!$A$3:$A$42,$BF92,'By HD for Calcs'!K$3:K$42))*$BQ92*SUMIFS('2012 President'!$G$2:$G$1000,'2012 President'!$X$2:$X$1000,$BF92,'2012 President'!$Y$2:$Y$1000,CI$1)+$BQ92*SUMIFS('2012 President'!H$2:H$1000,'2012 President'!$X$2:$X$1000,$BF92,'2012 President'!$Y$2:$Y$1000,CI$1)</f>
        <v>28</v>
      </c>
      <c r="CJ92">
        <f>(GT92-SUMIF('By HD for Calcs'!$A$3:$A$42,$BF92,'By HD for Calcs'!H$3:H$42))*$BQ92*SUMIFS('2012 President'!$G$2:$G$1000,'2012 President'!$X$2:$X$1000,$BF92,'2012 President'!$Y$2:$Y$1000,CJ$1)+$BQ92*SUMIFS('2012 President'!I$2:I$1000,'2012 President'!$X$2:$X$1000,$BF92,'2012 President'!$Y$2:$Y$1000,CJ$1)</f>
        <v>334</v>
      </c>
      <c r="CK92">
        <f>(GU92-SUMIF('By HD for Calcs'!$A$3:$A$42,$BF92,'By HD for Calcs'!I$3:I$42))*$BQ92*SUMIFS('2012 President'!$G$2:$G$1000,'2012 President'!$X$2:$X$1000,$BF92,'2012 President'!$Y$2:$Y$1000,CK$1)+$BQ92*SUMIFS('2012 President'!J$2:J$1000,'2012 President'!$X$2:$X$1000,$BF92,'2012 President'!$Y$2:$Y$1000,CK$1)</f>
        <v>945</v>
      </c>
      <c r="CL92">
        <f>(GV92-SUMIF('By HD for Calcs'!$A$3:$A$42,$BF92,'By HD for Calcs'!J$3:J$42))*$BQ92*SUMIFS('2012 President'!$G$2:$G$1000,'2012 President'!$X$2:$X$1000,$BF92,'2012 President'!$Y$2:$Y$1000,CL$1)+$BQ92*SUMIFS('2012 President'!K$2:K$1000,'2012 President'!$X$2:$X$1000,$BF92,'2012 President'!$Y$2:$Y$1000,CL$1)</f>
        <v>4</v>
      </c>
      <c r="CM92">
        <f>(GW92-SUMIF('By HD for Calcs'!$A$3:$A$42,$BF92,'By HD for Calcs'!L$3:L$42))*$BQ92*SUMIFS('2012 President'!$G$2:$G$1000,'2012 President'!$X$2:$X$1000,$BF92,'2012 President'!$Y$2:$Y$1000,CM$1)+$BQ92*SUMIFS('2012 President'!L$2:L$1000,'2012 President'!$X$2:$X$1000,$BF92,'2012 President'!$Y$2:$Y$1000,CM$1)</f>
        <v>4</v>
      </c>
      <c r="CP92">
        <f t="shared" si="54"/>
        <v>7408</v>
      </c>
      <c r="CQ92">
        <f t="shared" si="54"/>
        <v>177</v>
      </c>
      <c r="CR92">
        <f t="shared" si="54"/>
        <v>1667</v>
      </c>
      <c r="CS92">
        <f t="shared" si="54"/>
        <v>5432</v>
      </c>
      <c r="CT92">
        <f t="shared" si="54"/>
        <v>50</v>
      </c>
      <c r="CU92">
        <f t="shared" si="54"/>
        <v>82</v>
      </c>
      <c r="GS92">
        <f t="shared" si="57"/>
        <v>2.4302430243024302E-2</v>
      </c>
      <c r="GT92">
        <f t="shared" si="58"/>
        <v>0.22164716471647164</v>
      </c>
      <c r="GU92">
        <f t="shared" si="59"/>
        <v>0.73357335733573359</v>
      </c>
      <c r="GV92">
        <f t="shared" si="60"/>
        <v>7.2007200720072004E-3</v>
      </c>
      <c r="GW92">
        <f t="shared" si="61"/>
        <v>1.3276327632763277E-2</v>
      </c>
      <c r="GX92">
        <f t="shared" si="62"/>
        <v>0</v>
      </c>
      <c r="GY92">
        <f t="shared" si="63"/>
        <v>0</v>
      </c>
    </row>
    <row r="93" spans="1:207" x14ac:dyDescent="0.3">
      <c r="A93" t="s">
        <v>1660</v>
      </c>
      <c r="B93" t="s">
        <v>1704</v>
      </c>
      <c r="C93">
        <f t="shared" si="40"/>
        <v>4286</v>
      </c>
      <c r="D93">
        <f t="shared" si="46"/>
        <v>2002.0221010332948</v>
      </c>
      <c r="E93">
        <f t="shared" si="41"/>
        <v>48.916592630770019</v>
      </c>
      <c r="F93">
        <f t="shared" si="42"/>
        <v>1310.125090128269</v>
      </c>
      <c r="G93">
        <f t="shared" si="43"/>
        <v>611.59112486999788</v>
      </c>
      <c r="H93">
        <f t="shared" si="44"/>
        <v>26.00370753426192</v>
      </c>
      <c r="I93">
        <f t="shared" si="45"/>
        <v>5.38558586999648</v>
      </c>
      <c r="L93">
        <f t="shared" si="47"/>
        <v>0.30548669994918642</v>
      </c>
      <c r="M93">
        <f t="shared" si="48"/>
        <v>0.6544009126832715</v>
      </c>
      <c r="N93">
        <f t="shared" si="49"/>
        <v>1.2988721513534113E-2</v>
      </c>
      <c r="O93">
        <f t="shared" si="50"/>
        <v>2.4433592718843072E-2</v>
      </c>
      <c r="P93">
        <f t="shared" si="51"/>
        <v>2.690073135165112E-3</v>
      </c>
      <c r="Q93">
        <f t="shared" si="52"/>
        <v>2.6544009126832715</v>
      </c>
      <c r="AP93" t="s">
        <v>1698</v>
      </c>
      <c r="AR93">
        <v>36</v>
      </c>
      <c r="BE93" t="s">
        <v>1695</v>
      </c>
      <c r="BF93">
        <v>10</v>
      </c>
      <c r="BG93">
        <f>SUMIFS('2012 President'!C$2:C$1000,'2012 President'!$X$2:$X$1000,$BF93,'2012 President'!$V$2:$V$1000,$BE93)</f>
        <v>11229</v>
      </c>
      <c r="BH93">
        <f>SUMIFS('2012 President'!G$2:G$1000,'2012 President'!$X$2:$X$1000,$BF93,'2012 President'!$V$2:$V$1000,$BE93)</f>
        <v>4463</v>
      </c>
      <c r="BI93">
        <f>SUMIFS('2012 President'!H$2:H$1000,'2012 President'!$X$2:$X$1000,$BF93,'2012 President'!$V$2:$V$1000,$BE93)</f>
        <v>120</v>
      </c>
      <c r="BJ93">
        <f>SUMIFS('2012 President'!I$2:I$1000,'2012 President'!$X$2:$X$1000,$BF93,'2012 President'!$V$2:$V$1000,$BE93)</f>
        <v>897</v>
      </c>
      <c r="BK93">
        <f>SUMIFS('2012 President'!J$2:J$1000,'2012 President'!$X$2:$X$1000,$BF93,'2012 President'!$V$2:$V$1000,$BE93)</f>
        <v>3351</v>
      </c>
      <c r="BL93">
        <f>SUMIFS('2012 President'!K$2:K$1000,'2012 President'!$X$2:$X$1000,$BF93,'2012 President'!$V$2:$V$1000,$BE93)</f>
        <v>37</v>
      </c>
      <c r="BM93">
        <f>SUMIFS('2012 President'!L$2:L$1000,'2012 President'!$X$2:$X$1000,$BF93,'2012 President'!$V$2:$V$1000,$BE93)</f>
        <v>58</v>
      </c>
      <c r="BP93">
        <f t="shared" si="56"/>
        <v>4463</v>
      </c>
      <c r="BQ93">
        <f>BP93/SUMIF('By HD for Calcs'!$A$3:$A$42,$BF93,'By HD for Calcs'!$B$3:$B$42)</f>
        <v>1</v>
      </c>
      <c r="BR93">
        <f>$BQ93*SUMIFS('2012 President'!G$2:G$1000,'2012 President'!$X$2:$X$1000,$BF93,'2012 President'!$Y$2:$Y$1000,BR$1)</f>
        <v>919</v>
      </c>
      <c r="BS93">
        <f>(GS93-SUMIF('By HD for Calcs'!$A$3:$A$42,$BF93,'By HD for Calcs'!K$3:K$42))*$BQ93*SUMIFS('2012 President'!$G$2:$G$1000,'2012 President'!$X$2:$X$1000,$BF93,'2012 President'!$Y$2:$Y$1000,BS$1)+$BQ93*SUMIFS('2012 President'!H$2:H$1000,'2012 President'!$X$2:$X$1000,$BF93,'2012 President'!$Y$2:$Y$1000,BS$1)</f>
        <v>22</v>
      </c>
      <c r="BT93">
        <f>(GT93-SUMIF('By HD for Calcs'!$A$3:$A$42,$BF93,'By HD for Calcs'!H$3:H$42))*$BQ93*SUMIFS('2012 President'!$G$2:$G$1000,'2012 President'!$X$2:$X$1000,$BF93,'2012 President'!$Y$2:$Y$1000,BT$1)+$BQ93*SUMIFS('2012 President'!I$2:I$1000,'2012 President'!$X$2:$X$1000,$BF93,'2012 President'!$Y$2:$Y$1000,BT$1)</f>
        <v>184</v>
      </c>
      <c r="BU93">
        <f>(GU93-SUMIF('By HD for Calcs'!$A$3:$A$42,$BF93,'By HD for Calcs'!I$3:I$42))*$BQ93*SUMIFS('2012 President'!$G$2:$G$1000,'2012 President'!$X$2:$X$1000,$BF93,'2012 President'!$Y$2:$Y$1000,BU$1)+$BQ93*SUMIFS('2012 President'!J$2:J$1000,'2012 President'!$X$2:$X$1000,$BF93,'2012 President'!$Y$2:$Y$1000,BU$1)</f>
        <v>698</v>
      </c>
      <c r="BV93">
        <f>(GV93-SUMIF('By HD for Calcs'!$A$3:$A$42,$BF93,'By HD for Calcs'!J$3:J$42))*$BQ93*SUMIFS('2012 President'!$G$2:$G$1000,'2012 President'!$X$2:$X$1000,$BF93,'2012 President'!$Y$2:$Y$1000,BV$1)+$BQ93*SUMIFS('2012 President'!K$2:K$1000,'2012 President'!$X$2:$X$1000,$BF93,'2012 President'!$Y$2:$Y$1000,BV$1)</f>
        <v>5</v>
      </c>
      <c r="BW93">
        <f>(GW93-SUMIF('By HD for Calcs'!$A$3:$A$42,$BF93,'By HD for Calcs'!L$3:L$42))*$BQ93*SUMIFS('2012 President'!$G$2:$G$1000,'2012 President'!$X$2:$X$1000,$BF93,'2012 President'!$Y$2:$Y$1000,BW$1)+$BQ93*SUMIFS('2012 President'!L$2:L$1000,'2012 President'!$X$2:$X$1000,$BF93,'2012 President'!$Y$2:$Y$1000,BW$1)</f>
        <v>10</v>
      </c>
      <c r="BZ93">
        <f>$BQ93*SUMIFS('2012 President'!G$2:G$1000,'2012 President'!$X$2:$X$1000,$BF93,'2012 President'!$Y$2:$Y$1000,BZ$1)</f>
        <v>456</v>
      </c>
      <c r="CA93">
        <f>(GS93-SUMIF('By HD for Calcs'!$A$3:$A$42,$BF93,'By HD for Calcs'!K$3:K$42))*$BQ93*SUMIFS('2012 President'!$G$2:$G$1000,'2012 President'!$X$2:$X$1000,$BF93,'2012 President'!$Y$2:$Y$1000,CA$1)+$BQ93*SUMIFS('2012 President'!H$2:H$1000,'2012 President'!$X$2:$X$1000,$BF93,'2012 President'!$Y$2:$Y$1000,CA$1)</f>
        <v>9</v>
      </c>
      <c r="CB93">
        <f>(GT93-SUMIF('By HD for Calcs'!$A$3:$A$42,$BF93,'By HD for Calcs'!H$3:H$42))*$BQ93*SUMIFS('2012 President'!$G$2:$G$1000,'2012 President'!$X$2:$X$1000,$BF93,'2012 President'!$Y$2:$Y$1000,CB$1)+$BQ93*SUMIFS('2012 President'!I$2:I$1000,'2012 President'!$X$2:$X$1000,$BF93,'2012 President'!$Y$2:$Y$1000,CB$1)</f>
        <v>90</v>
      </c>
      <c r="CC93">
        <f>(GU93-SUMIF('By HD for Calcs'!$A$3:$A$42,$BF93,'By HD for Calcs'!I$3:I$42))*$BQ93*SUMIFS('2012 President'!$G$2:$G$1000,'2012 President'!$X$2:$X$1000,$BF93,'2012 President'!$Y$2:$Y$1000,CC$1)+$BQ93*SUMIFS('2012 President'!J$2:J$1000,'2012 President'!$X$2:$X$1000,$BF93,'2012 President'!$Y$2:$Y$1000,CC$1)</f>
        <v>341</v>
      </c>
      <c r="CD93">
        <f>(GV93-SUMIF('By HD for Calcs'!$A$3:$A$42,$BF93,'By HD for Calcs'!J$3:J$42))*$BQ93*SUMIFS('2012 President'!$G$2:$G$1000,'2012 President'!$X$2:$X$1000,$BF93,'2012 President'!$Y$2:$Y$1000,CD$1)+$BQ93*SUMIFS('2012 President'!K$2:K$1000,'2012 President'!$X$2:$X$1000,$BF93,'2012 President'!$Y$2:$Y$1000,CD$1)</f>
        <v>5</v>
      </c>
      <c r="CE93">
        <f>(GW93-SUMIF('By HD for Calcs'!$A$3:$A$42,$BF93,'By HD for Calcs'!L$3:L$42))*$BQ93*SUMIFS('2012 President'!$G$2:$G$1000,'2012 President'!$X$2:$X$1000,$BF93,'2012 President'!$Y$2:$Y$1000,CE$1)+$BQ93*SUMIFS('2012 President'!L$2:L$1000,'2012 President'!$X$2:$X$1000,$BF93,'2012 President'!$Y$2:$Y$1000,CE$1)</f>
        <v>11</v>
      </c>
      <c r="CH93">
        <f>$BQ93*SUMIFS('2012 President'!G$2:G$1000,'2012 President'!$X$2:$X$1000,$BF93,'2012 President'!$Y$2:$Y$1000,CH$1)</f>
        <v>732</v>
      </c>
      <c r="CI93">
        <f>(GS93-SUMIF('By HD for Calcs'!$A$3:$A$42,$BF93,'By HD for Calcs'!K$3:K$42))*$BQ93*SUMIFS('2012 President'!$G$2:$G$1000,'2012 President'!$X$2:$X$1000,$BF93,'2012 President'!$Y$2:$Y$1000,CI$1)+$BQ93*SUMIFS('2012 President'!H$2:H$1000,'2012 President'!$X$2:$X$1000,$BF93,'2012 President'!$Y$2:$Y$1000,CI$1)</f>
        <v>5</v>
      </c>
      <c r="CJ93">
        <f>(GT93-SUMIF('By HD for Calcs'!$A$3:$A$42,$BF93,'By HD for Calcs'!H$3:H$42))*$BQ93*SUMIFS('2012 President'!$G$2:$G$1000,'2012 President'!$X$2:$X$1000,$BF93,'2012 President'!$Y$2:$Y$1000,CJ$1)+$BQ93*SUMIFS('2012 President'!I$2:I$1000,'2012 President'!$X$2:$X$1000,$BF93,'2012 President'!$Y$2:$Y$1000,CJ$1)</f>
        <v>173</v>
      </c>
      <c r="CK93">
        <f>(GU93-SUMIF('By HD for Calcs'!$A$3:$A$42,$BF93,'By HD for Calcs'!I$3:I$42))*$BQ93*SUMIFS('2012 President'!$G$2:$G$1000,'2012 President'!$X$2:$X$1000,$BF93,'2012 President'!$Y$2:$Y$1000,CK$1)+$BQ93*SUMIFS('2012 President'!J$2:J$1000,'2012 President'!$X$2:$X$1000,$BF93,'2012 President'!$Y$2:$Y$1000,CK$1)</f>
        <v>538</v>
      </c>
      <c r="CL93">
        <f>(GV93-SUMIF('By HD for Calcs'!$A$3:$A$42,$BF93,'By HD for Calcs'!J$3:J$42))*$BQ93*SUMIFS('2012 President'!$G$2:$G$1000,'2012 President'!$X$2:$X$1000,$BF93,'2012 President'!$Y$2:$Y$1000,CL$1)+$BQ93*SUMIFS('2012 President'!K$2:K$1000,'2012 President'!$X$2:$X$1000,$BF93,'2012 President'!$Y$2:$Y$1000,CL$1)</f>
        <v>5</v>
      </c>
      <c r="CM93">
        <f>(GW93-SUMIF('By HD for Calcs'!$A$3:$A$42,$BF93,'By HD for Calcs'!L$3:L$42))*$BQ93*SUMIFS('2012 President'!$G$2:$G$1000,'2012 President'!$X$2:$X$1000,$BF93,'2012 President'!$Y$2:$Y$1000,CM$1)+$BQ93*SUMIFS('2012 President'!L$2:L$1000,'2012 President'!$X$2:$X$1000,$BF93,'2012 President'!$Y$2:$Y$1000,CM$1)</f>
        <v>11</v>
      </c>
      <c r="CP93">
        <f t="shared" si="54"/>
        <v>6570</v>
      </c>
      <c r="CQ93">
        <f t="shared" si="54"/>
        <v>156</v>
      </c>
      <c r="CR93">
        <f t="shared" si="54"/>
        <v>1344</v>
      </c>
      <c r="CS93">
        <f t="shared" si="54"/>
        <v>4928</v>
      </c>
      <c r="CT93">
        <f t="shared" si="54"/>
        <v>52</v>
      </c>
      <c r="CU93">
        <f t="shared" si="54"/>
        <v>90</v>
      </c>
      <c r="GS93">
        <f t="shared" si="57"/>
        <v>2.688774367017701E-2</v>
      </c>
      <c r="GT93">
        <f t="shared" si="58"/>
        <v>0.20098588393457315</v>
      </c>
      <c r="GU93">
        <f t="shared" si="59"/>
        <v>0.75084024198969301</v>
      </c>
      <c r="GV93">
        <f t="shared" si="60"/>
        <v>8.2903876316379119E-3</v>
      </c>
      <c r="GW93">
        <f t="shared" si="61"/>
        <v>1.2995742773918888E-2</v>
      </c>
      <c r="GX93">
        <f t="shared" si="62"/>
        <v>0</v>
      </c>
      <c r="GY93">
        <f t="shared" si="63"/>
        <v>0</v>
      </c>
    </row>
    <row r="94" spans="1:207" x14ac:dyDescent="0.3">
      <c r="A94" t="s">
        <v>1669</v>
      </c>
      <c r="B94" t="s">
        <v>1669</v>
      </c>
      <c r="C94">
        <f t="shared" si="40"/>
        <v>4482</v>
      </c>
      <c r="D94">
        <f t="shared" si="46"/>
        <v>2232.9778989667047</v>
      </c>
      <c r="E94">
        <f t="shared" si="41"/>
        <v>34.083407369229981</v>
      </c>
      <c r="F94">
        <f t="shared" si="42"/>
        <v>1406.874909871731</v>
      </c>
      <c r="G94">
        <f t="shared" si="43"/>
        <v>735.40887513000212</v>
      </c>
      <c r="H94">
        <f t="shared" si="44"/>
        <v>31.996292465738073</v>
      </c>
      <c r="I94">
        <f t="shared" si="45"/>
        <v>24.614414130003521</v>
      </c>
      <c r="L94">
        <f t="shared" si="47"/>
        <v>0.32933997039124641</v>
      </c>
      <c r="M94">
        <f t="shared" si="48"/>
        <v>0.63004426086024079</v>
      </c>
      <c r="N94">
        <f t="shared" si="49"/>
        <v>1.4328978571863223E-2</v>
      </c>
      <c r="O94">
        <f t="shared" si="50"/>
        <v>1.5263656386837436E-2</v>
      </c>
      <c r="P94">
        <f t="shared" si="51"/>
        <v>1.1023133789812104E-2</v>
      </c>
      <c r="Q94">
        <f t="shared" si="52"/>
        <v>2.6300442608602408</v>
      </c>
      <c r="AR94">
        <v>36</v>
      </c>
      <c r="BE94" t="s">
        <v>1695</v>
      </c>
      <c r="BF94">
        <v>11</v>
      </c>
      <c r="BG94">
        <f>SUMIFS('2012 President'!C$2:C$1000,'2012 President'!$X$2:$X$1000,$BF94,'2012 President'!$V$2:$V$1000,$BE94)</f>
        <v>7692</v>
      </c>
      <c r="BH94">
        <f>SUMIFS('2012 President'!G$2:G$1000,'2012 President'!$X$2:$X$1000,$BF94,'2012 President'!$V$2:$V$1000,$BE94)</f>
        <v>3604</v>
      </c>
      <c r="BI94">
        <f>SUMIFS('2012 President'!H$2:H$1000,'2012 President'!$X$2:$X$1000,$BF94,'2012 President'!$V$2:$V$1000,$BE94)</f>
        <v>84</v>
      </c>
      <c r="BJ94">
        <f>SUMIFS('2012 President'!I$2:I$1000,'2012 President'!$X$2:$X$1000,$BF94,'2012 President'!$V$2:$V$1000,$BE94)</f>
        <v>876</v>
      </c>
      <c r="BK94">
        <f>SUMIFS('2012 President'!J$2:J$1000,'2012 President'!$X$2:$X$1000,$BF94,'2012 President'!$V$2:$V$1000,$BE94)</f>
        <v>2566</v>
      </c>
      <c r="BL94">
        <f>SUMIFS('2012 President'!K$2:K$1000,'2012 President'!$X$2:$X$1000,$BF94,'2012 President'!$V$2:$V$1000,$BE94)</f>
        <v>26</v>
      </c>
      <c r="BM94">
        <f>SUMIFS('2012 President'!L$2:L$1000,'2012 President'!$X$2:$X$1000,$BF94,'2012 President'!$V$2:$V$1000,$BE94)</f>
        <v>52</v>
      </c>
      <c r="BP94">
        <f t="shared" si="56"/>
        <v>3604</v>
      </c>
      <c r="BQ94">
        <f>BP94/SUMIF('By HD for Calcs'!$A$3:$A$42,$BF94,'By HD for Calcs'!$B$3:$B$42)</f>
        <v>0.59956745965729497</v>
      </c>
      <c r="BR94">
        <f>$BQ94*SUMIFS('2012 President'!G$2:G$1000,'2012 President'!$X$2:$X$1000,$BF94,'2012 President'!$Y$2:$Y$1000,BR$1)</f>
        <v>1028.8577607719183</v>
      </c>
      <c r="BS94">
        <f>(GS94-SUMIF('By HD for Calcs'!$A$3:$A$42,$BF94,'By HD for Calcs'!K$3:K$42))*$BQ94*SUMIFS('2012 President'!$G$2:$G$1000,'2012 President'!$X$2:$X$1000,$BF94,'2012 President'!$Y$2:$Y$1000,BS$1)+$BQ94*SUMIFS('2012 President'!H$2:H$1000,'2012 President'!$X$2:$X$1000,$BF94,'2012 President'!$Y$2:$Y$1000,BS$1)</f>
        <v>26.825662960665941</v>
      </c>
      <c r="BT94">
        <f>(GT94-SUMIF('By HD for Calcs'!$A$3:$A$42,$BF94,'By HD for Calcs'!H$3:H$42))*$BQ94*SUMIFS('2012 President'!$G$2:$G$1000,'2012 President'!$X$2:$X$1000,$BF94,'2012 President'!$Y$2:$Y$1000,BT$1)+$BQ94*SUMIFS('2012 President'!I$2:I$1000,'2012 President'!$X$2:$X$1000,$BF94,'2012 President'!$Y$2:$Y$1000,BT$1)</f>
        <v>292.43385850501278</v>
      </c>
      <c r="BU94">
        <f>(GU94-SUMIF('By HD for Calcs'!$A$3:$A$42,$BF94,'By HD for Calcs'!I$3:I$42))*$BQ94*SUMIFS('2012 President'!$G$2:$G$1000,'2012 President'!$X$2:$X$1000,$BF94,'2012 President'!$Y$2:$Y$1000,BU$1)+$BQ94*SUMIFS('2012 President'!J$2:J$1000,'2012 President'!$X$2:$X$1000,$BF94,'2012 President'!$Y$2:$Y$1000,BU$1)</f>
        <v>693.13861790731869</v>
      </c>
      <c r="BV94">
        <f>(GV94-SUMIF('By HD for Calcs'!$A$3:$A$42,$BF94,'By HD for Calcs'!J$3:J$42))*$BQ94*SUMIFS('2012 President'!$G$2:$G$1000,'2012 President'!$X$2:$X$1000,$BF94,'2012 President'!$Y$2:$Y$1000,BV$1)+$BQ94*SUMIFS('2012 President'!K$2:K$1000,'2012 President'!$X$2:$X$1000,$BF94,'2012 President'!$Y$2:$Y$1000,BV$1)</f>
        <v>6.400404559699111</v>
      </c>
      <c r="BW94">
        <f>(GW94-SUMIF('By HD for Calcs'!$A$3:$A$42,$BF94,'By HD for Calcs'!L$3:L$42))*$BQ94*SUMIFS('2012 President'!$G$2:$G$1000,'2012 President'!$X$2:$X$1000,$BF94,'2012 President'!$Y$2:$Y$1000,BW$1)+$BQ94*SUMIFS('2012 President'!L$2:L$1000,'2012 President'!$X$2:$X$1000,$BF94,'2012 President'!$Y$2:$Y$1000,BW$1)</f>
        <v>10.059216839221811</v>
      </c>
      <c r="BZ94">
        <f>$BQ94*SUMIFS('2012 President'!G$2:G$1000,'2012 President'!$X$2:$X$1000,$BF94,'2012 President'!$Y$2:$Y$1000,BZ$1)</f>
        <v>227.23606721011478</v>
      </c>
      <c r="CA94">
        <f>(GS94-SUMIF('By HD for Calcs'!$A$3:$A$42,$BF94,'By HD for Calcs'!K$3:K$42))*$BQ94*SUMIFS('2012 President'!$G$2:$G$1000,'2012 President'!$X$2:$X$1000,$BF94,'2012 President'!$Y$2:$Y$1000,CA$1)+$BQ94*SUMIFS('2012 President'!H$2:H$1000,'2012 President'!$X$2:$X$1000,$BF94,'2012 President'!$Y$2:$Y$1000,CA$1)</f>
        <v>6.8258803849350551</v>
      </c>
      <c r="CB94">
        <f>(GT94-SUMIF('By HD for Calcs'!$A$3:$A$42,$BF94,'By HD for Calcs'!H$3:H$42))*$BQ94*SUMIFS('2012 President'!$G$2:$G$1000,'2012 President'!$X$2:$X$1000,$BF94,'2012 President'!$Y$2:$Y$1000,CB$1)+$BQ94*SUMIFS('2012 President'!I$2:I$1000,'2012 President'!$X$2:$X$1000,$BF94,'2012 President'!$Y$2:$Y$1000,CB$1)</f>
        <v>44.278539751375241</v>
      </c>
      <c r="CC94">
        <f>(GU94-SUMIF('By HD for Calcs'!$A$3:$A$42,$BF94,'By HD for Calcs'!I$3:I$42))*$BQ94*SUMIFS('2012 President'!$G$2:$G$1000,'2012 President'!$X$2:$X$1000,$BF94,'2012 President'!$Y$2:$Y$1000,CC$1)+$BQ94*SUMIFS('2012 President'!J$2:J$1000,'2012 President'!$X$2:$X$1000,$BF94,'2012 President'!$Y$2:$Y$1000,CC$1)</f>
        <v>170.27835409938987</v>
      </c>
      <c r="CD94">
        <f>(GV94-SUMIF('By HD for Calcs'!$A$3:$A$42,$BF94,'By HD for Calcs'!J$3:J$42))*$BQ94*SUMIFS('2012 President'!$G$2:$G$1000,'2012 President'!$X$2:$X$1000,$BF94,'2012 President'!$Y$2:$Y$1000,CD$1)+$BQ94*SUMIFS('2012 President'!K$2:K$1000,'2012 President'!$X$2:$X$1000,$BF94,'2012 President'!$Y$2:$Y$1000,CD$1)</f>
        <v>1.8880920386600057</v>
      </c>
      <c r="CE94">
        <f>(GW94-SUMIF('By HD for Calcs'!$A$3:$A$42,$BF94,'By HD for Calcs'!L$3:L$42))*$BQ94*SUMIFS('2012 President'!$G$2:$G$1000,'2012 President'!$X$2:$X$1000,$BF94,'2012 President'!$Y$2:$Y$1000,CE$1)+$BQ94*SUMIFS('2012 President'!L$2:L$1000,'2012 President'!$X$2:$X$1000,$BF94,'2012 President'!$Y$2:$Y$1000,CE$1)</f>
        <v>3.9652009357546434</v>
      </c>
      <c r="CH94">
        <f>$BQ94*SUMIFS('2012 President'!G$2:G$1000,'2012 President'!$X$2:$X$1000,$BF94,'2012 President'!$Y$2:$Y$1000,CH$1)</f>
        <v>314.77291632007984</v>
      </c>
      <c r="CI94">
        <f>(GS94-SUMIF('By HD for Calcs'!$A$3:$A$42,$BF94,'By HD for Calcs'!K$3:K$42))*$BQ94*SUMIFS('2012 President'!$G$2:$G$1000,'2012 President'!$X$2:$X$1000,$BF94,'2012 President'!$Y$2:$Y$1000,CI$1)+$BQ94*SUMIFS('2012 President'!H$2:H$1000,'2012 President'!$X$2:$X$1000,$BF94,'2012 President'!$Y$2:$Y$1000,CI$1)</f>
        <v>5.1160254887887699</v>
      </c>
      <c r="CJ94">
        <f>(GT94-SUMIF('By HD for Calcs'!$A$3:$A$42,$BF94,'By HD for Calcs'!H$3:H$42))*$BQ94*SUMIFS('2012 President'!$G$2:$G$1000,'2012 President'!$X$2:$X$1000,$BF94,'2012 President'!$Y$2:$Y$1000,CJ$1)+$BQ94*SUMIFS('2012 President'!I$2:I$1000,'2012 President'!$X$2:$X$1000,$BF94,'2012 President'!$Y$2:$Y$1000,CJ$1)</f>
        <v>76.527387030503959</v>
      </c>
      <c r="CK94">
        <f>(GU94-SUMIF('By HD for Calcs'!$A$3:$A$42,$BF94,'By HD for Calcs'!I$3:I$42))*$BQ94*SUMIFS('2012 President'!$G$2:$G$1000,'2012 President'!$X$2:$X$1000,$BF94,'2012 President'!$Y$2:$Y$1000,CK$1)+$BQ94*SUMIFS('2012 President'!J$2:J$1000,'2012 President'!$X$2:$X$1000,$BF94,'2012 President'!$Y$2:$Y$1000,CK$1)</f>
        <v>229.49836158248226</v>
      </c>
      <c r="CL94">
        <f>(GV94-SUMIF('By HD for Calcs'!$A$3:$A$42,$BF94,'By HD for Calcs'!J$3:J$42))*$BQ94*SUMIFS('2012 President'!$G$2:$G$1000,'2012 President'!$X$2:$X$1000,$BF94,'2012 President'!$Y$2:$Y$1000,CL$1)+$BQ94*SUMIFS('2012 President'!K$2:K$1000,'2012 President'!$X$2:$X$1000,$BF94,'2012 President'!$Y$2:$Y$1000,CL$1)</f>
        <v>0.12382472648090605</v>
      </c>
      <c r="CM94">
        <f>(GW94-SUMIF('By HD for Calcs'!$A$3:$A$42,$BF94,'By HD for Calcs'!L$3:L$42))*$BQ94*SUMIFS('2012 President'!$G$2:$G$1000,'2012 President'!$X$2:$X$1000,$BF94,'2012 President'!$Y$2:$Y$1000,CM$1)+$BQ94*SUMIFS('2012 President'!L$2:L$1000,'2012 President'!$X$2:$X$1000,$BF94,'2012 President'!$Y$2:$Y$1000,CM$1)</f>
        <v>3.5073174918239642</v>
      </c>
      <c r="CP94">
        <f t="shared" si="54"/>
        <v>5174.8667443021131</v>
      </c>
      <c r="CQ94">
        <f t="shared" si="54"/>
        <v>122.76756883438976</v>
      </c>
      <c r="CR94">
        <f t="shared" si="54"/>
        <v>1289.2397852868919</v>
      </c>
      <c r="CS94">
        <f t="shared" si="54"/>
        <v>3658.9153335891911</v>
      </c>
      <c r="CT94">
        <f t="shared" si="54"/>
        <v>34.412321324840022</v>
      </c>
      <c r="CU94">
        <f t="shared" si="54"/>
        <v>69.531735266800425</v>
      </c>
      <c r="GS94">
        <f t="shared" si="57"/>
        <v>2.3307436182019976E-2</v>
      </c>
      <c r="GT94">
        <f t="shared" si="58"/>
        <v>0.24306326304106549</v>
      </c>
      <c r="GU94">
        <f t="shared" si="59"/>
        <v>0.71198668146503885</v>
      </c>
      <c r="GV94">
        <f t="shared" si="60"/>
        <v>7.2142064372918979E-3</v>
      </c>
      <c r="GW94">
        <f t="shared" si="61"/>
        <v>1.4428412874583796E-2</v>
      </c>
      <c r="GX94">
        <f t="shared" si="62"/>
        <v>0</v>
      </c>
      <c r="GY94">
        <f t="shared" si="63"/>
        <v>0</v>
      </c>
    </row>
    <row r="95" spans="1:207" x14ac:dyDescent="0.3">
      <c r="A95" t="s">
        <v>20</v>
      </c>
      <c r="B95" t="s">
        <v>20</v>
      </c>
      <c r="C95">
        <f t="shared" ref="C95:K95" si="64">SUM(C66:C94)</f>
        <v>506432</v>
      </c>
      <c r="D95">
        <f t="shared" si="64"/>
        <v>300495</v>
      </c>
      <c r="E95">
        <f t="shared" si="64"/>
        <v>7392</v>
      </c>
      <c r="F95">
        <f t="shared" si="64"/>
        <v>122639.99999999999</v>
      </c>
      <c r="G95">
        <f t="shared" si="64"/>
        <v>164675.99999999997</v>
      </c>
      <c r="H95">
        <f t="shared" si="64"/>
        <v>2916.9999999999991</v>
      </c>
      <c r="I95">
        <f t="shared" si="64"/>
        <v>2870.0000000000005</v>
      </c>
      <c r="J95">
        <f t="shared" si="64"/>
        <v>0</v>
      </c>
      <c r="K95">
        <f t="shared" si="64"/>
        <v>0</v>
      </c>
      <c r="L95">
        <f t="shared" si="47"/>
        <v>0.54801577397294454</v>
      </c>
      <c r="M95">
        <f t="shared" si="48"/>
        <v>0.40812659112464428</v>
      </c>
      <c r="N95">
        <f t="shared" si="49"/>
        <v>9.707316261501852E-3</v>
      </c>
      <c r="O95">
        <f t="shared" si="50"/>
        <v>2.4599410971896371E-2</v>
      </c>
      <c r="P95">
        <f t="shared" si="51"/>
        <v>9.5509076690127974E-3</v>
      </c>
      <c r="Q95">
        <f t="shared" si="52"/>
        <v>0.54801577397294454</v>
      </c>
      <c r="AP95" t="s">
        <v>1671</v>
      </c>
      <c r="AR95">
        <v>37</v>
      </c>
      <c r="BE95" t="s">
        <v>1697</v>
      </c>
      <c r="BF95">
        <v>11</v>
      </c>
      <c r="BG95">
        <f>SUMIFS('2012 President'!C$2:C$1000,'2012 President'!$X$2:$X$1000,$BF95,'2012 President'!$V$2:$V$1000,$BE95)</f>
        <v>5249</v>
      </c>
      <c r="BH95">
        <f>SUMIFS('2012 President'!G$2:G$1000,'2012 President'!$X$2:$X$1000,$BF95,'2012 President'!$V$2:$V$1000,$BE95)</f>
        <v>2407</v>
      </c>
      <c r="BI95">
        <f>SUMIFS('2012 President'!H$2:H$1000,'2012 President'!$X$2:$X$1000,$BF95,'2012 President'!$V$2:$V$1000,$BE95)</f>
        <v>50</v>
      </c>
      <c r="BJ95">
        <f>SUMIFS('2012 President'!I$2:I$1000,'2012 President'!$X$2:$X$1000,$BF95,'2012 President'!$V$2:$V$1000,$BE95)</f>
        <v>635</v>
      </c>
      <c r="BK95">
        <f>SUMIFS('2012 President'!J$2:J$1000,'2012 President'!$X$2:$X$1000,$BF95,'2012 President'!$V$2:$V$1000,$BE95)</f>
        <v>1682</v>
      </c>
      <c r="BL95">
        <f>SUMIFS('2012 President'!K$2:K$1000,'2012 President'!$X$2:$X$1000,$BF95,'2012 President'!$V$2:$V$1000,$BE95)</f>
        <v>15</v>
      </c>
      <c r="BM95">
        <f>SUMIFS('2012 President'!L$2:L$1000,'2012 President'!$X$2:$X$1000,$BF95,'2012 President'!$V$2:$V$1000,$BE95)</f>
        <v>25</v>
      </c>
      <c r="BP95">
        <f t="shared" si="56"/>
        <v>2407</v>
      </c>
      <c r="BQ95">
        <f>BP95/SUMIF('By HD for Calcs'!$A$3:$A$42,$BF95,'By HD for Calcs'!$B$3:$B$42)</f>
        <v>0.40043254034270503</v>
      </c>
      <c r="BR95">
        <f>$BQ95*SUMIFS('2012 President'!G$2:G$1000,'2012 President'!$X$2:$X$1000,$BF95,'2012 President'!$Y$2:$Y$1000,BR$1)</f>
        <v>687.14223922808185</v>
      </c>
      <c r="BS95">
        <f>(GS95-SUMIF('By HD for Calcs'!$A$3:$A$42,$BF95,'By HD for Calcs'!K$3:K$42))*$BQ95*SUMIFS('2012 President'!$G$2:$G$1000,'2012 President'!$X$2:$X$1000,$BF95,'2012 President'!$Y$2:$Y$1000,BS$1)+$BQ95*SUMIFS('2012 President'!H$2:H$1000,'2012 President'!$X$2:$X$1000,$BF95,'2012 President'!$Y$2:$Y$1000,BS$1)</f>
        <v>16.174337039334059</v>
      </c>
      <c r="BT95">
        <f>(GT95-SUMIF('By HD for Calcs'!$A$3:$A$42,$BF95,'By HD for Calcs'!H$3:H$42))*$BQ95*SUMIFS('2012 President'!$G$2:$G$1000,'2012 President'!$X$2:$X$1000,$BF95,'2012 President'!$Y$2:$Y$1000,BT$1)+$BQ95*SUMIFS('2012 President'!I$2:I$1000,'2012 President'!$X$2:$X$1000,$BF95,'2012 President'!$Y$2:$Y$1000,BT$1)</f>
        <v>209.56614149498725</v>
      </c>
      <c r="BU95">
        <f>(GU95-SUMIF('By HD for Calcs'!$A$3:$A$42,$BF95,'By HD for Calcs'!I$3:I$42))*$BQ95*SUMIFS('2012 President'!$G$2:$G$1000,'2012 President'!$X$2:$X$1000,$BF95,'2012 President'!$Y$2:$Y$1000,BU$1)+$BQ95*SUMIFS('2012 President'!J$2:J$1000,'2012 President'!$X$2:$X$1000,$BF95,'2012 President'!$Y$2:$Y$1000,BU$1)</f>
        <v>453.86138209268154</v>
      </c>
      <c r="BV95">
        <f>(GV95-SUMIF('By HD for Calcs'!$A$3:$A$42,$BF95,'By HD for Calcs'!J$3:J$42))*$BQ95*SUMIFS('2012 President'!$G$2:$G$1000,'2012 President'!$X$2:$X$1000,$BF95,'2012 President'!$Y$2:$Y$1000,BV$1)+$BQ95*SUMIFS('2012 President'!K$2:K$1000,'2012 President'!$X$2:$X$1000,$BF95,'2012 President'!$Y$2:$Y$1000,BV$1)</f>
        <v>3.5995954403008894</v>
      </c>
      <c r="BW95">
        <f>(GW95-SUMIF('By HD for Calcs'!$A$3:$A$42,$BF95,'By HD for Calcs'!L$3:L$42))*$BQ95*SUMIFS('2012 President'!$G$2:$G$1000,'2012 President'!$X$2:$X$1000,$BF95,'2012 President'!$Y$2:$Y$1000,BW$1)+$BQ95*SUMIFS('2012 President'!L$2:L$1000,'2012 President'!$X$2:$X$1000,$BF95,'2012 President'!$Y$2:$Y$1000,BW$1)</f>
        <v>3.9407831607781887</v>
      </c>
      <c r="BZ95">
        <f>$BQ95*SUMIFS('2012 President'!G$2:G$1000,'2012 President'!$X$2:$X$1000,$BF95,'2012 President'!$Y$2:$Y$1000,BZ$1)</f>
        <v>151.76393278988522</v>
      </c>
      <c r="CA95">
        <f>(GS95-SUMIF('By HD for Calcs'!$A$3:$A$42,$BF95,'By HD for Calcs'!K$3:K$42))*$BQ95*SUMIFS('2012 President'!$G$2:$G$1000,'2012 President'!$X$2:$X$1000,$BF95,'2012 President'!$Y$2:$Y$1000,CA$1)+$BQ95*SUMIFS('2012 President'!H$2:H$1000,'2012 President'!$X$2:$X$1000,$BF95,'2012 President'!$Y$2:$Y$1000,CA$1)</f>
        <v>4.1741196150649449</v>
      </c>
      <c r="CB95">
        <f>(GT95-SUMIF('By HD for Calcs'!$A$3:$A$42,$BF95,'By HD for Calcs'!H$3:H$42))*$BQ95*SUMIFS('2012 President'!$G$2:$G$1000,'2012 President'!$X$2:$X$1000,$BF95,'2012 President'!$Y$2:$Y$1000,CB$1)+$BQ95*SUMIFS('2012 President'!I$2:I$1000,'2012 President'!$X$2:$X$1000,$BF95,'2012 President'!$Y$2:$Y$1000,CB$1)</f>
        <v>32.721460248624766</v>
      </c>
      <c r="CC95">
        <f>(GU95-SUMIF('By HD for Calcs'!$A$3:$A$42,$BF95,'By HD for Calcs'!I$3:I$42))*$BQ95*SUMIFS('2012 President'!$G$2:$G$1000,'2012 President'!$X$2:$X$1000,$BF95,'2012 President'!$Y$2:$Y$1000,CC$1)+$BQ95*SUMIFS('2012 President'!J$2:J$1000,'2012 President'!$X$2:$X$1000,$BF95,'2012 President'!$Y$2:$Y$1000,CC$1)</f>
        <v>111.72164590061016</v>
      </c>
      <c r="CD95">
        <f>(GV95-SUMIF('By HD for Calcs'!$A$3:$A$42,$BF95,'By HD for Calcs'!J$3:J$42))*$BQ95*SUMIFS('2012 President'!$G$2:$G$1000,'2012 President'!$X$2:$X$1000,$BF95,'2012 President'!$Y$2:$Y$1000,CD$1)+$BQ95*SUMIFS('2012 President'!K$2:K$1000,'2012 President'!$X$2:$X$1000,$BF95,'2012 President'!$Y$2:$Y$1000,CD$1)</f>
        <v>1.1119079613399943</v>
      </c>
      <c r="CE95">
        <f>(GW95-SUMIF('By HD for Calcs'!$A$3:$A$42,$BF95,'By HD for Calcs'!L$3:L$42))*$BQ95*SUMIFS('2012 President'!$G$2:$G$1000,'2012 President'!$X$2:$X$1000,$BF95,'2012 President'!$Y$2:$Y$1000,CE$1)+$BQ95*SUMIFS('2012 President'!L$2:L$1000,'2012 President'!$X$2:$X$1000,$BF95,'2012 President'!$Y$2:$Y$1000,CE$1)</f>
        <v>2.0347990642453562</v>
      </c>
      <c r="CH95">
        <f>$BQ95*SUMIFS('2012 President'!G$2:G$1000,'2012 President'!$X$2:$X$1000,$BF95,'2012 President'!$Y$2:$Y$1000,CH$1)</f>
        <v>210.22708367992016</v>
      </c>
      <c r="CI95">
        <f>(GS95-SUMIF('By HD for Calcs'!$A$3:$A$42,$BF95,'By HD for Calcs'!K$3:K$42))*$BQ95*SUMIFS('2012 President'!$G$2:$G$1000,'2012 President'!$X$2:$X$1000,$BF95,'2012 President'!$Y$2:$Y$1000,CI$1)+$BQ95*SUMIFS('2012 President'!H$2:H$1000,'2012 President'!$X$2:$X$1000,$BF95,'2012 President'!$Y$2:$Y$1000,CI$1)</f>
        <v>2.8839745112112296</v>
      </c>
      <c r="CJ95">
        <f>(GT95-SUMIF('By HD for Calcs'!$A$3:$A$42,$BF95,'By HD for Calcs'!H$3:H$42))*$BQ95*SUMIFS('2012 President'!$G$2:$G$1000,'2012 President'!$X$2:$X$1000,$BF95,'2012 President'!$Y$2:$Y$1000,CJ$1)+$BQ95*SUMIFS('2012 President'!I$2:I$1000,'2012 President'!$X$2:$X$1000,$BF95,'2012 President'!$Y$2:$Y$1000,CJ$1)</f>
        <v>55.472612969496033</v>
      </c>
      <c r="CK95">
        <f>(GU95-SUMIF('By HD for Calcs'!$A$3:$A$42,$BF95,'By HD for Calcs'!I$3:I$42))*$BQ95*SUMIFS('2012 President'!$G$2:$G$1000,'2012 President'!$X$2:$X$1000,$BF95,'2012 President'!$Y$2:$Y$1000,CK$1)+$BQ95*SUMIFS('2012 President'!J$2:J$1000,'2012 President'!$X$2:$X$1000,$BF95,'2012 President'!$Y$2:$Y$1000,CK$1)</f>
        <v>150.50163841751777</v>
      </c>
      <c r="CL95">
        <f>(GV95-SUMIF('By HD for Calcs'!$A$3:$A$42,$BF95,'By HD for Calcs'!J$3:J$42))*$BQ95*SUMIFS('2012 President'!$G$2:$G$1000,'2012 President'!$X$2:$X$1000,$BF95,'2012 President'!$Y$2:$Y$1000,CL$1)+$BQ95*SUMIFS('2012 President'!K$2:K$1000,'2012 President'!$X$2:$X$1000,$BF95,'2012 President'!$Y$2:$Y$1000,CL$1)</f>
        <v>-0.12382472648090594</v>
      </c>
      <c r="CM95">
        <f>(GW95-SUMIF('By HD for Calcs'!$A$3:$A$42,$BF95,'By HD for Calcs'!L$3:L$42))*$BQ95*SUMIFS('2012 President'!$G$2:$G$1000,'2012 President'!$X$2:$X$1000,$BF95,'2012 President'!$Y$2:$Y$1000,CM$1)+$BQ95*SUMIFS('2012 President'!L$2:L$1000,'2012 President'!$X$2:$X$1000,$BF95,'2012 President'!$Y$2:$Y$1000,CM$1)</f>
        <v>1.4926825081760353</v>
      </c>
      <c r="CP95">
        <f t="shared" si="54"/>
        <v>3456.1332556978873</v>
      </c>
      <c r="CQ95">
        <f t="shared" si="54"/>
        <v>73.232431165610237</v>
      </c>
      <c r="CR95">
        <f t="shared" si="54"/>
        <v>932.7602147131081</v>
      </c>
      <c r="CS95">
        <f t="shared" si="54"/>
        <v>2398.0846664108094</v>
      </c>
      <c r="CT95">
        <f t="shared" si="54"/>
        <v>19.587678675159978</v>
      </c>
      <c r="CU95">
        <f t="shared" si="54"/>
        <v>32.468264733199582</v>
      </c>
      <c r="GS95">
        <f t="shared" si="57"/>
        <v>2.0772746157041961E-2</v>
      </c>
      <c r="GT95">
        <f t="shared" si="58"/>
        <v>0.26381387619443292</v>
      </c>
      <c r="GU95">
        <f t="shared" si="59"/>
        <v>0.6987951807228916</v>
      </c>
      <c r="GV95">
        <f t="shared" si="60"/>
        <v>6.2318238471125885E-3</v>
      </c>
      <c r="GW95">
        <f t="shared" si="61"/>
        <v>1.038637307852098E-2</v>
      </c>
      <c r="GX95">
        <f t="shared" si="62"/>
        <v>0</v>
      </c>
      <c r="GY95">
        <f t="shared" si="63"/>
        <v>0</v>
      </c>
    </row>
    <row r="96" spans="1:207" x14ac:dyDescent="0.3">
      <c r="AP96" t="s">
        <v>1653</v>
      </c>
      <c r="AR96">
        <v>37</v>
      </c>
      <c r="BE96" t="s">
        <v>1697</v>
      </c>
      <c r="BF96">
        <v>12</v>
      </c>
      <c r="BG96">
        <f>SUMIFS('2012 President'!C$2:C$1000,'2012 President'!$X$2:$X$1000,$BF96,'2012 President'!$V$2:$V$1000,$BE96)</f>
        <v>11847</v>
      </c>
      <c r="BH96">
        <f>SUMIFS('2012 President'!G$2:G$1000,'2012 President'!$X$2:$X$1000,$BF96,'2012 President'!$V$2:$V$1000,$BE96)</f>
        <v>3889</v>
      </c>
      <c r="BI96">
        <f>SUMIFS('2012 President'!H$2:H$1000,'2012 President'!$X$2:$X$1000,$BF96,'2012 President'!$V$2:$V$1000,$BE96)</f>
        <v>126</v>
      </c>
      <c r="BJ96">
        <f>SUMIFS('2012 President'!I$2:I$1000,'2012 President'!$X$2:$X$1000,$BF96,'2012 President'!$V$2:$V$1000,$BE96)</f>
        <v>1057</v>
      </c>
      <c r="BK96">
        <f>SUMIFS('2012 President'!J$2:J$1000,'2012 President'!$X$2:$X$1000,$BF96,'2012 President'!$V$2:$V$1000,$BE96)</f>
        <v>2648</v>
      </c>
      <c r="BL96">
        <f>SUMIFS('2012 President'!K$2:K$1000,'2012 President'!$X$2:$X$1000,$BF96,'2012 President'!$V$2:$V$1000,$BE96)</f>
        <v>16</v>
      </c>
      <c r="BM96">
        <f>SUMIFS('2012 President'!L$2:L$1000,'2012 President'!$X$2:$X$1000,$BF96,'2012 President'!$V$2:$V$1000,$BE96)</f>
        <v>42</v>
      </c>
      <c r="BP96">
        <f t="shared" si="56"/>
        <v>3889</v>
      </c>
      <c r="BQ96">
        <f>BP96/SUMIF('By HD for Calcs'!$A$3:$A$42,$BF96,'By HD for Calcs'!$B$3:$B$42)</f>
        <v>1</v>
      </c>
      <c r="BR96">
        <f>$BQ96*SUMIFS('2012 President'!G$2:G$1000,'2012 President'!$X$2:$X$1000,$BF96,'2012 President'!$Y$2:$Y$1000,BR$1)</f>
        <v>1928</v>
      </c>
      <c r="BS96">
        <f>(GS96-SUMIF('By HD for Calcs'!$A$3:$A$42,$BF96,'By HD for Calcs'!K$3:K$42))*$BQ96*SUMIFS('2012 President'!$G$2:$G$1000,'2012 President'!$X$2:$X$1000,$BF96,'2012 President'!$Y$2:$Y$1000,BS$1)+$BQ96*SUMIFS('2012 President'!H$2:H$1000,'2012 President'!$X$2:$X$1000,$BF96,'2012 President'!$Y$2:$Y$1000,BS$1)</f>
        <v>32</v>
      </c>
      <c r="BT96">
        <f>(GT96-SUMIF('By HD for Calcs'!$A$3:$A$42,$BF96,'By HD for Calcs'!H$3:H$42))*$BQ96*SUMIFS('2012 President'!$G$2:$G$1000,'2012 President'!$X$2:$X$1000,$BF96,'2012 President'!$Y$2:$Y$1000,BT$1)+$BQ96*SUMIFS('2012 President'!I$2:I$1000,'2012 President'!$X$2:$X$1000,$BF96,'2012 President'!$Y$2:$Y$1000,BT$1)</f>
        <v>603</v>
      </c>
      <c r="BU96">
        <f>(GU96-SUMIF('By HD for Calcs'!$A$3:$A$42,$BF96,'By HD for Calcs'!I$3:I$42))*$BQ96*SUMIFS('2012 President'!$G$2:$G$1000,'2012 President'!$X$2:$X$1000,$BF96,'2012 President'!$Y$2:$Y$1000,BU$1)+$BQ96*SUMIFS('2012 President'!J$2:J$1000,'2012 President'!$X$2:$X$1000,$BF96,'2012 President'!$Y$2:$Y$1000,BU$1)</f>
        <v>1260</v>
      </c>
      <c r="BV96">
        <f>(GV96-SUMIF('By HD for Calcs'!$A$3:$A$42,$BF96,'By HD for Calcs'!J$3:J$42))*$BQ96*SUMIFS('2012 President'!$G$2:$G$1000,'2012 President'!$X$2:$X$1000,$BF96,'2012 President'!$Y$2:$Y$1000,BV$1)+$BQ96*SUMIFS('2012 President'!K$2:K$1000,'2012 President'!$X$2:$X$1000,$BF96,'2012 President'!$Y$2:$Y$1000,BV$1)</f>
        <v>9</v>
      </c>
      <c r="BW96">
        <f>(GW96-SUMIF('By HD for Calcs'!$A$3:$A$42,$BF96,'By HD for Calcs'!L$3:L$42))*$BQ96*SUMIFS('2012 President'!$G$2:$G$1000,'2012 President'!$X$2:$X$1000,$BF96,'2012 President'!$Y$2:$Y$1000,BW$1)+$BQ96*SUMIFS('2012 President'!L$2:L$1000,'2012 President'!$X$2:$X$1000,$BF96,'2012 President'!$Y$2:$Y$1000,BW$1)</f>
        <v>24</v>
      </c>
      <c r="BZ96">
        <f>$BQ96*SUMIFS('2012 President'!G$2:G$1000,'2012 President'!$X$2:$X$1000,$BF96,'2012 President'!$Y$2:$Y$1000,BZ$1)</f>
        <v>533</v>
      </c>
      <c r="CA96">
        <f>(GS96-SUMIF('By HD for Calcs'!$A$3:$A$42,$BF96,'By HD for Calcs'!K$3:K$42))*$BQ96*SUMIFS('2012 President'!$G$2:$G$1000,'2012 President'!$X$2:$X$1000,$BF96,'2012 President'!$Y$2:$Y$1000,CA$1)+$BQ96*SUMIFS('2012 President'!H$2:H$1000,'2012 President'!$X$2:$X$1000,$BF96,'2012 President'!$Y$2:$Y$1000,CA$1)</f>
        <v>17</v>
      </c>
      <c r="CB96">
        <f>(GT96-SUMIF('By HD for Calcs'!$A$3:$A$42,$BF96,'By HD for Calcs'!H$3:H$42))*$BQ96*SUMIFS('2012 President'!$G$2:$G$1000,'2012 President'!$X$2:$X$1000,$BF96,'2012 President'!$Y$2:$Y$1000,CB$1)+$BQ96*SUMIFS('2012 President'!I$2:I$1000,'2012 President'!$X$2:$X$1000,$BF96,'2012 President'!$Y$2:$Y$1000,CB$1)</f>
        <v>191</v>
      </c>
      <c r="CC96">
        <f>(GU96-SUMIF('By HD for Calcs'!$A$3:$A$42,$BF96,'By HD for Calcs'!I$3:I$42))*$BQ96*SUMIFS('2012 President'!$G$2:$G$1000,'2012 President'!$X$2:$X$1000,$BF96,'2012 President'!$Y$2:$Y$1000,CC$1)+$BQ96*SUMIFS('2012 President'!J$2:J$1000,'2012 President'!$X$2:$X$1000,$BF96,'2012 President'!$Y$2:$Y$1000,CC$1)</f>
        <v>314</v>
      </c>
      <c r="CD96">
        <f>(GV96-SUMIF('By HD for Calcs'!$A$3:$A$42,$BF96,'By HD for Calcs'!J$3:J$42))*$BQ96*SUMIFS('2012 President'!$G$2:$G$1000,'2012 President'!$X$2:$X$1000,$BF96,'2012 President'!$Y$2:$Y$1000,CD$1)+$BQ96*SUMIFS('2012 President'!K$2:K$1000,'2012 President'!$X$2:$X$1000,$BF96,'2012 President'!$Y$2:$Y$1000,CD$1)</f>
        <v>4</v>
      </c>
      <c r="CE96">
        <f>(GW96-SUMIF('By HD for Calcs'!$A$3:$A$42,$BF96,'By HD for Calcs'!L$3:L$42))*$BQ96*SUMIFS('2012 President'!$G$2:$G$1000,'2012 President'!$X$2:$X$1000,$BF96,'2012 President'!$Y$2:$Y$1000,CE$1)+$BQ96*SUMIFS('2012 President'!L$2:L$1000,'2012 President'!$X$2:$X$1000,$BF96,'2012 President'!$Y$2:$Y$1000,CE$1)</f>
        <v>7</v>
      </c>
      <c r="CH96">
        <f>$BQ96*SUMIFS('2012 President'!G$2:G$1000,'2012 President'!$X$2:$X$1000,$BF96,'2012 President'!$Y$2:$Y$1000,CH$1)</f>
        <v>132</v>
      </c>
      <c r="CI96">
        <f>(GS96-SUMIF('By HD for Calcs'!$A$3:$A$42,$BF96,'By HD for Calcs'!K$3:K$42))*$BQ96*SUMIFS('2012 President'!$G$2:$G$1000,'2012 President'!$X$2:$X$1000,$BF96,'2012 President'!$Y$2:$Y$1000,CI$1)+$BQ96*SUMIFS('2012 President'!H$2:H$1000,'2012 President'!$X$2:$X$1000,$BF96,'2012 President'!$Y$2:$Y$1000,CI$1)</f>
        <v>1</v>
      </c>
      <c r="CJ96">
        <f>(GT96-SUMIF('By HD for Calcs'!$A$3:$A$42,$BF96,'By HD for Calcs'!H$3:H$42))*$BQ96*SUMIFS('2012 President'!$G$2:$G$1000,'2012 President'!$X$2:$X$1000,$BF96,'2012 President'!$Y$2:$Y$1000,CJ$1)+$BQ96*SUMIFS('2012 President'!I$2:I$1000,'2012 President'!$X$2:$X$1000,$BF96,'2012 President'!$Y$2:$Y$1000,CJ$1)</f>
        <v>50</v>
      </c>
      <c r="CK96">
        <f>(GU96-SUMIF('By HD for Calcs'!$A$3:$A$42,$BF96,'By HD for Calcs'!I$3:I$42))*$BQ96*SUMIFS('2012 President'!$G$2:$G$1000,'2012 President'!$X$2:$X$1000,$BF96,'2012 President'!$Y$2:$Y$1000,CK$1)+$BQ96*SUMIFS('2012 President'!J$2:J$1000,'2012 President'!$X$2:$X$1000,$BF96,'2012 President'!$Y$2:$Y$1000,CK$1)</f>
        <v>78</v>
      </c>
      <c r="CL96">
        <f>(GV96-SUMIF('By HD for Calcs'!$A$3:$A$42,$BF96,'By HD for Calcs'!J$3:J$42))*$BQ96*SUMIFS('2012 President'!$G$2:$G$1000,'2012 President'!$X$2:$X$1000,$BF96,'2012 President'!$Y$2:$Y$1000,CL$1)+$BQ96*SUMIFS('2012 President'!K$2:K$1000,'2012 President'!$X$2:$X$1000,$BF96,'2012 President'!$Y$2:$Y$1000,CL$1)</f>
        <v>1</v>
      </c>
      <c r="CM96">
        <f>(GW96-SUMIF('By HD for Calcs'!$A$3:$A$42,$BF96,'By HD for Calcs'!L$3:L$42))*$BQ96*SUMIFS('2012 President'!$G$2:$G$1000,'2012 President'!$X$2:$X$1000,$BF96,'2012 President'!$Y$2:$Y$1000,CM$1)+$BQ96*SUMIFS('2012 President'!L$2:L$1000,'2012 President'!$X$2:$X$1000,$BF96,'2012 President'!$Y$2:$Y$1000,CM$1)</f>
        <v>2</v>
      </c>
      <c r="CP96">
        <f t="shared" si="54"/>
        <v>6482</v>
      </c>
      <c r="CQ96">
        <f t="shared" si="54"/>
        <v>176</v>
      </c>
      <c r="CR96">
        <f t="shared" si="54"/>
        <v>1901</v>
      </c>
      <c r="CS96">
        <f t="shared" si="54"/>
        <v>4300</v>
      </c>
      <c r="CT96">
        <f t="shared" si="54"/>
        <v>30</v>
      </c>
      <c r="CU96">
        <f t="shared" si="54"/>
        <v>75</v>
      </c>
      <c r="GS96">
        <f t="shared" si="57"/>
        <v>3.2399074312162511E-2</v>
      </c>
      <c r="GT96">
        <f t="shared" si="58"/>
        <v>0.2717922345075855</v>
      </c>
      <c r="GU96">
        <f t="shared" si="59"/>
        <v>0.68089483157624064</v>
      </c>
      <c r="GV96">
        <f t="shared" si="60"/>
        <v>4.1141681666238107E-3</v>
      </c>
      <c r="GW96">
        <f t="shared" si="61"/>
        <v>1.0799691437387503E-2</v>
      </c>
      <c r="GX96">
        <f t="shared" si="62"/>
        <v>0</v>
      </c>
      <c r="GY96">
        <f t="shared" si="63"/>
        <v>0</v>
      </c>
    </row>
    <row r="97" spans="42:207" x14ac:dyDescent="0.3">
      <c r="AP97" t="s">
        <v>1667</v>
      </c>
      <c r="AR97">
        <v>37</v>
      </c>
      <c r="BE97" t="s">
        <v>1697</v>
      </c>
      <c r="BF97">
        <v>13</v>
      </c>
      <c r="BG97">
        <f>SUMIFS('2012 President'!C$2:C$1000,'2012 President'!$X$2:$X$1000,$BF97,'2012 President'!$V$2:$V$1000,$BE97)</f>
        <v>11990</v>
      </c>
      <c r="BH97">
        <f>SUMIFS('2012 President'!G$2:G$1000,'2012 President'!$X$2:$X$1000,$BF97,'2012 President'!$V$2:$V$1000,$BE97)</f>
        <v>3169</v>
      </c>
      <c r="BI97">
        <f>SUMIFS('2012 President'!H$2:H$1000,'2012 President'!$X$2:$X$1000,$BF97,'2012 President'!$V$2:$V$1000,$BE97)</f>
        <v>91</v>
      </c>
      <c r="BJ97">
        <f>SUMIFS('2012 President'!I$2:I$1000,'2012 President'!$X$2:$X$1000,$BF97,'2012 President'!$V$2:$V$1000,$BE97)</f>
        <v>1383</v>
      </c>
      <c r="BK97">
        <f>SUMIFS('2012 President'!J$2:J$1000,'2012 President'!$X$2:$X$1000,$BF97,'2012 President'!$V$2:$V$1000,$BE97)</f>
        <v>1657</v>
      </c>
      <c r="BL97">
        <f>SUMIFS('2012 President'!K$2:K$1000,'2012 President'!$X$2:$X$1000,$BF97,'2012 President'!$V$2:$V$1000,$BE97)</f>
        <v>12</v>
      </c>
      <c r="BM97">
        <f>SUMIFS('2012 President'!L$2:L$1000,'2012 President'!$X$2:$X$1000,$BF97,'2012 President'!$V$2:$V$1000,$BE97)</f>
        <v>26</v>
      </c>
      <c r="BP97">
        <f t="shared" si="56"/>
        <v>3169</v>
      </c>
      <c r="BQ97">
        <f>BP97/SUMIF('By HD for Calcs'!$A$3:$A$42,$BF97,'By HD for Calcs'!$B$3:$B$42)</f>
        <v>1</v>
      </c>
      <c r="BR97">
        <f>$BQ97*SUMIFS('2012 President'!G$2:G$1000,'2012 President'!$X$2:$X$1000,$BF97,'2012 President'!$Y$2:$Y$1000,BR$1)</f>
        <v>1729</v>
      </c>
      <c r="BS97">
        <f>(GS97-SUMIF('By HD for Calcs'!$A$3:$A$42,$BF97,'By HD for Calcs'!K$3:K$42))*$BQ97*SUMIFS('2012 President'!$G$2:$G$1000,'2012 President'!$X$2:$X$1000,$BF97,'2012 President'!$Y$2:$Y$1000,BS$1)+$BQ97*SUMIFS('2012 President'!H$2:H$1000,'2012 President'!$X$2:$X$1000,$BF97,'2012 President'!$Y$2:$Y$1000,BS$1)</f>
        <v>35</v>
      </c>
      <c r="BT97">
        <f>(GT97-SUMIF('By HD for Calcs'!$A$3:$A$42,$BF97,'By HD for Calcs'!H$3:H$42))*$BQ97*SUMIFS('2012 President'!$G$2:$G$1000,'2012 President'!$X$2:$X$1000,$BF97,'2012 President'!$Y$2:$Y$1000,BT$1)+$BQ97*SUMIFS('2012 President'!I$2:I$1000,'2012 President'!$X$2:$X$1000,$BF97,'2012 President'!$Y$2:$Y$1000,BT$1)</f>
        <v>611</v>
      </c>
      <c r="BU97">
        <f>(GU97-SUMIF('By HD for Calcs'!$A$3:$A$42,$BF97,'By HD for Calcs'!I$3:I$42))*$BQ97*SUMIFS('2012 President'!$G$2:$G$1000,'2012 President'!$X$2:$X$1000,$BF97,'2012 President'!$Y$2:$Y$1000,BU$1)+$BQ97*SUMIFS('2012 President'!J$2:J$1000,'2012 President'!$X$2:$X$1000,$BF97,'2012 President'!$Y$2:$Y$1000,BU$1)</f>
        <v>1069</v>
      </c>
      <c r="BV97">
        <f>(GV97-SUMIF('By HD for Calcs'!$A$3:$A$42,$BF97,'By HD for Calcs'!J$3:J$42))*$BQ97*SUMIFS('2012 President'!$G$2:$G$1000,'2012 President'!$X$2:$X$1000,$BF97,'2012 President'!$Y$2:$Y$1000,BV$1)+$BQ97*SUMIFS('2012 President'!K$2:K$1000,'2012 President'!$X$2:$X$1000,$BF97,'2012 President'!$Y$2:$Y$1000,BV$1)</f>
        <v>5</v>
      </c>
      <c r="BW97">
        <f>(GW97-SUMIF('By HD for Calcs'!$A$3:$A$42,$BF97,'By HD for Calcs'!L$3:L$42))*$BQ97*SUMIFS('2012 President'!$G$2:$G$1000,'2012 President'!$X$2:$X$1000,$BF97,'2012 President'!$Y$2:$Y$1000,BW$1)+$BQ97*SUMIFS('2012 President'!L$2:L$1000,'2012 President'!$X$2:$X$1000,$BF97,'2012 President'!$Y$2:$Y$1000,BW$1)</f>
        <v>9</v>
      </c>
      <c r="BZ97">
        <f>$BQ97*SUMIFS('2012 President'!G$2:G$1000,'2012 President'!$X$2:$X$1000,$BF97,'2012 President'!$Y$2:$Y$1000,BZ$1)</f>
        <v>506</v>
      </c>
      <c r="CA97">
        <f>(GS97-SUMIF('By HD for Calcs'!$A$3:$A$42,$BF97,'By HD for Calcs'!K$3:K$42))*$BQ97*SUMIFS('2012 President'!$G$2:$G$1000,'2012 President'!$X$2:$X$1000,$BF97,'2012 President'!$Y$2:$Y$1000,CA$1)+$BQ97*SUMIFS('2012 President'!H$2:H$1000,'2012 President'!$X$2:$X$1000,$BF97,'2012 President'!$Y$2:$Y$1000,CA$1)</f>
        <v>10</v>
      </c>
      <c r="CB97">
        <f>(GT97-SUMIF('By HD for Calcs'!$A$3:$A$42,$BF97,'By HD for Calcs'!H$3:H$42))*$BQ97*SUMIFS('2012 President'!$G$2:$G$1000,'2012 President'!$X$2:$X$1000,$BF97,'2012 President'!$Y$2:$Y$1000,CB$1)+$BQ97*SUMIFS('2012 President'!I$2:I$1000,'2012 President'!$X$2:$X$1000,$BF97,'2012 President'!$Y$2:$Y$1000,CB$1)</f>
        <v>253</v>
      </c>
      <c r="CC97">
        <f>(GU97-SUMIF('By HD for Calcs'!$A$3:$A$42,$BF97,'By HD for Calcs'!I$3:I$42))*$BQ97*SUMIFS('2012 President'!$G$2:$G$1000,'2012 President'!$X$2:$X$1000,$BF97,'2012 President'!$Y$2:$Y$1000,CC$1)+$BQ97*SUMIFS('2012 President'!J$2:J$1000,'2012 President'!$X$2:$X$1000,$BF97,'2012 President'!$Y$2:$Y$1000,CC$1)</f>
        <v>232</v>
      </c>
      <c r="CD97">
        <f>(GV97-SUMIF('By HD for Calcs'!$A$3:$A$42,$BF97,'By HD for Calcs'!J$3:J$42))*$BQ97*SUMIFS('2012 President'!$G$2:$G$1000,'2012 President'!$X$2:$X$1000,$BF97,'2012 President'!$Y$2:$Y$1000,CD$1)+$BQ97*SUMIFS('2012 President'!K$2:K$1000,'2012 President'!$X$2:$X$1000,$BF97,'2012 President'!$Y$2:$Y$1000,CD$1)</f>
        <v>8</v>
      </c>
      <c r="CE97">
        <f>(GW97-SUMIF('By HD for Calcs'!$A$3:$A$42,$BF97,'By HD for Calcs'!L$3:L$42))*$BQ97*SUMIFS('2012 President'!$G$2:$G$1000,'2012 President'!$X$2:$X$1000,$BF97,'2012 President'!$Y$2:$Y$1000,CE$1)+$BQ97*SUMIFS('2012 President'!L$2:L$1000,'2012 President'!$X$2:$X$1000,$BF97,'2012 President'!$Y$2:$Y$1000,CE$1)</f>
        <v>3</v>
      </c>
      <c r="CH97">
        <f>$BQ97*SUMIFS('2012 President'!G$2:G$1000,'2012 President'!$X$2:$X$1000,$BF97,'2012 President'!$Y$2:$Y$1000,CH$1)</f>
        <v>303</v>
      </c>
      <c r="CI97">
        <f>(GS97-SUMIF('By HD for Calcs'!$A$3:$A$42,$BF97,'By HD for Calcs'!K$3:K$42))*$BQ97*SUMIFS('2012 President'!$G$2:$G$1000,'2012 President'!$X$2:$X$1000,$BF97,'2012 President'!$Y$2:$Y$1000,CI$1)+$BQ97*SUMIFS('2012 President'!H$2:H$1000,'2012 President'!$X$2:$X$1000,$BF97,'2012 President'!$Y$2:$Y$1000,CI$1)</f>
        <v>2</v>
      </c>
      <c r="CJ97">
        <f>(GT97-SUMIF('By HD for Calcs'!$A$3:$A$42,$BF97,'By HD for Calcs'!H$3:H$42))*$BQ97*SUMIFS('2012 President'!$G$2:$G$1000,'2012 President'!$X$2:$X$1000,$BF97,'2012 President'!$Y$2:$Y$1000,CJ$1)+$BQ97*SUMIFS('2012 President'!I$2:I$1000,'2012 President'!$X$2:$X$1000,$BF97,'2012 President'!$Y$2:$Y$1000,CJ$1)</f>
        <v>178</v>
      </c>
      <c r="CK97">
        <f>(GU97-SUMIF('By HD for Calcs'!$A$3:$A$42,$BF97,'By HD for Calcs'!I$3:I$42))*$BQ97*SUMIFS('2012 President'!$G$2:$G$1000,'2012 President'!$X$2:$X$1000,$BF97,'2012 President'!$Y$2:$Y$1000,CK$1)+$BQ97*SUMIFS('2012 President'!J$2:J$1000,'2012 President'!$X$2:$X$1000,$BF97,'2012 President'!$Y$2:$Y$1000,CK$1)</f>
        <v>120</v>
      </c>
      <c r="CL97">
        <f>(GV97-SUMIF('By HD for Calcs'!$A$3:$A$42,$BF97,'By HD for Calcs'!J$3:J$42))*$BQ97*SUMIFS('2012 President'!$G$2:$G$1000,'2012 President'!$X$2:$X$1000,$BF97,'2012 President'!$Y$2:$Y$1000,CL$1)+$BQ97*SUMIFS('2012 President'!K$2:K$1000,'2012 President'!$X$2:$X$1000,$BF97,'2012 President'!$Y$2:$Y$1000,CL$1)</f>
        <v>1</v>
      </c>
      <c r="CM97">
        <f>(GW97-SUMIF('By HD for Calcs'!$A$3:$A$42,$BF97,'By HD for Calcs'!L$3:L$42))*$BQ97*SUMIFS('2012 President'!$G$2:$G$1000,'2012 President'!$X$2:$X$1000,$BF97,'2012 President'!$Y$2:$Y$1000,CM$1)+$BQ97*SUMIFS('2012 President'!L$2:L$1000,'2012 President'!$X$2:$X$1000,$BF97,'2012 President'!$Y$2:$Y$1000,CM$1)</f>
        <v>2</v>
      </c>
      <c r="CP97">
        <f t="shared" si="54"/>
        <v>5707</v>
      </c>
      <c r="CQ97">
        <f t="shared" si="54"/>
        <v>138</v>
      </c>
      <c r="CR97">
        <f t="shared" si="54"/>
        <v>2425</v>
      </c>
      <c r="CS97">
        <f t="shared" si="54"/>
        <v>3078</v>
      </c>
      <c r="CT97">
        <f t="shared" si="54"/>
        <v>26</v>
      </c>
      <c r="CU97">
        <f t="shared" si="54"/>
        <v>40</v>
      </c>
      <c r="GS97">
        <f t="shared" si="57"/>
        <v>2.8715683180814137E-2</v>
      </c>
      <c r="GT97">
        <f t="shared" si="58"/>
        <v>0.43641527295676869</v>
      </c>
      <c r="GU97">
        <f t="shared" si="59"/>
        <v>0.52287787945724207</v>
      </c>
      <c r="GV97">
        <f t="shared" si="60"/>
        <v>3.7866834963710952E-3</v>
      </c>
      <c r="GW97">
        <f t="shared" si="61"/>
        <v>8.2044809088040391E-3</v>
      </c>
      <c r="GX97">
        <f t="shared" si="62"/>
        <v>0</v>
      </c>
      <c r="GY97">
        <f t="shared" si="63"/>
        <v>0</v>
      </c>
    </row>
    <row r="98" spans="42:207" x14ac:dyDescent="0.3">
      <c r="AP98" t="s">
        <v>1662</v>
      </c>
      <c r="AR98">
        <v>37</v>
      </c>
      <c r="BE98" t="s">
        <v>1697</v>
      </c>
      <c r="BF98">
        <v>14</v>
      </c>
      <c r="BG98">
        <f>SUMIFS('2012 President'!C$2:C$1000,'2012 President'!$X$2:$X$1000,$BF98,'2012 President'!$V$2:$V$1000,$BE98)</f>
        <v>12355</v>
      </c>
      <c r="BH98">
        <f>SUMIFS('2012 President'!G$2:G$1000,'2012 President'!$X$2:$X$1000,$BF98,'2012 President'!$V$2:$V$1000,$BE98)</f>
        <v>4901</v>
      </c>
      <c r="BI98">
        <f>SUMIFS('2012 President'!H$2:H$1000,'2012 President'!$X$2:$X$1000,$BF98,'2012 President'!$V$2:$V$1000,$BE98)</f>
        <v>112</v>
      </c>
      <c r="BJ98">
        <f>SUMIFS('2012 President'!I$2:I$1000,'2012 President'!$X$2:$X$1000,$BF98,'2012 President'!$V$2:$V$1000,$BE98)</f>
        <v>2281</v>
      </c>
      <c r="BK98">
        <f>SUMIFS('2012 President'!J$2:J$1000,'2012 President'!$X$2:$X$1000,$BF98,'2012 President'!$V$2:$V$1000,$BE98)</f>
        <v>2422</v>
      </c>
      <c r="BL98">
        <f>SUMIFS('2012 President'!K$2:K$1000,'2012 President'!$X$2:$X$1000,$BF98,'2012 President'!$V$2:$V$1000,$BE98)</f>
        <v>45</v>
      </c>
      <c r="BM98">
        <f>SUMIFS('2012 President'!L$2:L$1000,'2012 President'!$X$2:$X$1000,$BF98,'2012 President'!$V$2:$V$1000,$BE98)</f>
        <v>41</v>
      </c>
      <c r="BP98">
        <f t="shared" si="56"/>
        <v>4901</v>
      </c>
      <c r="BQ98">
        <f>BP98/SUMIF('By HD for Calcs'!$A$3:$A$42,$BF98,'By HD for Calcs'!$B$3:$B$42)</f>
        <v>1</v>
      </c>
      <c r="BR98">
        <f>$BQ98*SUMIFS('2012 President'!G$2:G$1000,'2012 President'!$X$2:$X$1000,$BF98,'2012 President'!$Y$2:$Y$1000,BR$1)</f>
        <v>1271</v>
      </c>
      <c r="BS98">
        <f>(GS98-SUMIF('By HD for Calcs'!$A$3:$A$42,$BF98,'By HD for Calcs'!K$3:K$42))*$BQ98*SUMIFS('2012 President'!$G$2:$G$1000,'2012 President'!$X$2:$X$1000,$BF98,'2012 President'!$Y$2:$Y$1000,BS$1)+$BQ98*SUMIFS('2012 President'!H$2:H$1000,'2012 President'!$X$2:$X$1000,$BF98,'2012 President'!$Y$2:$Y$1000,BS$1)</f>
        <v>30</v>
      </c>
      <c r="BT98">
        <f>(GT98-SUMIF('By HD for Calcs'!$A$3:$A$42,$BF98,'By HD for Calcs'!H$3:H$42))*$BQ98*SUMIFS('2012 President'!$G$2:$G$1000,'2012 President'!$X$2:$X$1000,$BF98,'2012 President'!$Y$2:$Y$1000,BT$1)+$BQ98*SUMIFS('2012 President'!I$2:I$1000,'2012 President'!$X$2:$X$1000,$BF98,'2012 President'!$Y$2:$Y$1000,BT$1)</f>
        <v>573</v>
      </c>
      <c r="BU98">
        <f>(GU98-SUMIF('By HD for Calcs'!$A$3:$A$42,$BF98,'By HD for Calcs'!I$3:I$42))*$BQ98*SUMIFS('2012 President'!$G$2:$G$1000,'2012 President'!$X$2:$X$1000,$BF98,'2012 President'!$Y$2:$Y$1000,BU$1)+$BQ98*SUMIFS('2012 President'!J$2:J$1000,'2012 President'!$X$2:$X$1000,$BF98,'2012 President'!$Y$2:$Y$1000,BU$1)</f>
        <v>652</v>
      </c>
      <c r="BV98">
        <f>(GV98-SUMIF('By HD for Calcs'!$A$3:$A$42,$BF98,'By HD for Calcs'!J$3:J$42))*$BQ98*SUMIFS('2012 President'!$G$2:$G$1000,'2012 President'!$X$2:$X$1000,$BF98,'2012 President'!$Y$2:$Y$1000,BV$1)+$BQ98*SUMIFS('2012 President'!K$2:K$1000,'2012 President'!$X$2:$X$1000,$BF98,'2012 President'!$Y$2:$Y$1000,BV$1)</f>
        <v>10</v>
      </c>
      <c r="BW98">
        <f>(GW98-SUMIF('By HD for Calcs'!$A$3:$A$42,$BF98,'By HD for Calcs'!L$3:L$42))*$BQ98*SUMIFS('2012 President'!$G$2:$G$1000,'2012 President'!$X$2:$X$1000,$BF98,'2012 President'!$Y$2:$Y$1000,BW$1)+$BQ98*SUMIFS('2012 President'!L$2:L$1000,'2012 President'!$X$2:$X$1000,$BF98,'2012 President'!$Y$2:$Y$1000,BW$1)</f>
        <v>6</v>
      </c>
      <c r="BZ98">
        <f>$BQ98*SUMIFS('2012 President'!G$2:G$1000,'2012 President'!$X$2:$X$1000,$BF98,'2012 President'!$Y$2:$Y$1000,BZ$1)</f>
        <v>414</v>
      </c>
      <c r="CA98">
        <f>(GS98-SUMIF('By HD for Calcs'!$A$3:$A$42,$BF98,'By HD for Calcs'!K$3:K$42))*$BQ98*SUMIFS('2012 President'!$G$2:$G$1000,'2012 President'!$X$2:$X$1000,$BF98,'2012 President'!$Y$2:$Y$1000,CA$1)+$BQ98*SUMIFS('2012 President'!H$2:H$1000,'2012 President'!$X$2:$X$1000,$BF98,'2012 President'!$Y$2:$Y$1000,CA$1)</f>
        <v>7</v>
      </c>
      <c r="CB98">
        <f>(GT98-SUMIF('By HD for Calcs'!$A$3:$A$42,$BF98,'By HD for Calcs'!H$3:H$42))*$BQ98*SUMIFS('2012 President'!$G$2:$G$1000,'2012 President'!$X$2:$X$1000,$BF98,'2012 President'!$Y$2:$Y$1000,CB$1)+$BQ98*SUMIFS('2012 President'!I$2:I$1000,'2012 President'!$X$2:$X$1000,$BF98,'2012 President'!$Y$2:$Y$1000,CB$1)</f>
        <v>199</v>
      </c>
      <c r="CC98">
        <f>(GU98-SUMIF('By HD for Calcs'!$A$3:$A$42,$BF98,'By HD for Calcs'!I$3:I$42))*$BQ98*SUMIFS('2012 President'!$G$2:$G$1000,'2012 President'!$X$2:$X$1000,$BF98,'2012 President'!$Y$2:$Y$1000,CC$1)+$BQ98*SUMIFS('2012 President'!J$2:J$1000,'2012 President'!$X$2:$X$1000,$BF98,'2012 President'!$Y$2:$Y$1000,CC$1)</f>
        <v>197</v>
      </c>
      <c r="CD98">
        <f>(GV98-SUMIF('By HD for Calcs'!$A$3:$A$42,$BF98,'By HD for Calcs'!J$3:J$42))*$BQ98*SUMIFS('2012 President'!$G$2:$G$1000,'2012 President'!$X$2:$X$1000,$BF98,'2012 President'!$Y$2:$Y$1000,CD$1)+$BQ98*SUMIFS('2012 President'!K$2:K$1000,'2012 President'!$X$2:$X$1000,$BF98,'2012 President'!$Y$2:$Y$1000,CD$1)</f>
        <v>4</v>
      </c>
      <c r="CE98">
        <f>(GW98-SUMIF('By HD for Calcs'!$A$3:$A$42,$BF98,'By HD for Calcs'!L$3:L$42))*$BQ98*SUMIFS('2012 President'!$G$2:$G$1000,'2012 President'!$X$2:$X$1000,$BF98,'2012 President'!$Y$2:$Y$1000,CE$1)+$BQ98*SUMIFS('2012 President'!L$2:L$1000,'2012 President'!$X$2:$X$1000,$BF98,'2012 President'!$Y$2:$Y$1000,CE$1)</f>
        <v>7</v>
      </c>
      <c r="CH98">
        <f>$BQ98*SUMIFS('2012 President'!G$2:G$1000,'2012 President'!$X$2:$X$1000,$BF98,'2012 President'!$Y$2:$Y$1000,CH$1)</f>
        <v>482</v>
      </c>
      <c r="CI98">
        <f>(GS98-SUMIF('By HD for Calcs'!$A$3:$A$42,$BF98,'By HD for Calcs'!K$3:K$42))*$BQ98*SUMIFS('2012 President'!$G$2:$G$1000,'2012 President'!$X$2:$X$1000,$BF98,'2012 President'!$Y$2:$Y$1000,CI$1)+$BQ98*SUMIFS('2012 President'!H$2:H$1000,'2012 President'!$X$2:$X$1000,$BF98,'2012 President'!$Y$2:$Y$1000,CI$1)</f>
        <v>5</v>
      </c>
      <c r="CJ98">
        <f>(GT98-SUMIF('By HD for Calcs'!$A$3:$A$42,$BF98,'By HD for Calcs'!H$3:H$42))*$BQ98*SUMIFS('2012 President'!$G$2:$G$1000,'2012 President'!$X$2:$X$1000,$BF98,'2012 President'!$Y$2:$Y$1000,CJ$1)+$BQ98*SUMIFS('2012 President'!I$2:I$1000,'2012 President'!$X$2:$X$1000,$BF98,'2012 President'!$Y$2:$Y$1000,CJ$1)</f>
        <v>287</v>
      </c>
      <c r="CK98">
        <f>(GU98-SUMIF('By HD for Calcs'!$A$3:$A$42,$BF98,'By HD for Calcs'!I$3:I$42))*$BQ98*SUMIFS('2012 President'!$G$2:$G$1000,'2012 President'!$X$2:$X$1000,$BF98,'2012 President'!$Y$2:$Y$1000,CK$1)+$BQ98*SUMIFS('2012 President'!J$2:J$1000,'2012 President'!$X$2:$X$1000,$BF98,'2012 President'!$Y$2:$Y$1000,CK$1)</f>
        <v>182</v>
      </c>
      <c r="CL98">
        <f>(GV98-SUMIF('By HD for Calcs'!$A$3:$A$42,$BF98,'By HD for Calcs'!J$3:J$42))*$BQ98*SUMIFS('2012 President'!$G$2:$G$1000,'2012 President'!$X$2:$X$1000,$BF98,'2012 President'!$Y$2:$Y$1000,CL$1)+$BQ98*SUMIFS('2012 President'!K$2:K$1000,'2012 President'!$X$2:$X$1000,$BF98,'2012 President'!$Y$2:$Y$1000,CL$1)</f>
        <v>4</v>
      </c>
      <c r="CM98">
        <f>(GW98-SUMIF('By HD for Calcs'!$A$3:$A$42,$BF98,'By HD for Calcs'!L$3:L$42))*$BQ98*SUMIFS('2012 President'!$G$2:$G$1000,'2012 President'!$X$2:$X$1000,$BF98,'2012 President'!$Y$2:$Y$1000,CM$1)+$BQ98*SUMIFS('2012 President'!L$2:L$1000,'2012 President'!$X$2:$X$1000,$BF98,'2012 President'!$Y$2:$Y$1000,CM$1)</f>
        <v>4</v>
      </c>
      <c r="CP98">
        <f t="shared" si="54"/>
        <v>7068</v>
      </c>
      <c r="CQ98">
        <f t="shared" si="54"/>
        <v>154</v>
      </c>
      <c r="CR98">
        <f t="shared" si="54"/>
        <v>3340</v>
      </c>
      <c r="CS98">
        <f t="shared" si="54"/>
        <v>3453</v>
      </c>
      <c r="CT98">
        <f t="shared" si="54"/>
        <v>63</v>
      </c>
      <c r="CU98">
        <f t="shared" si="54"/>
        <v>58</v>
      </c>
      <c r="GS98">
        <f t="shared" si="57"/>
        <v>2.2852479085900837E-2</v>
      </c>
      <c r="GT98">
        <f t="shared" si="58"/>
        <v>0.46541522138339114</v>
      </c>
      <c r="GU98">
        <f t="shared" si="59"/>
        <v>0.49418486023260561</v>
      </c>
      <c r="GV98">
        <f t="shared" si="60"/>
        <v>9.181799632728015E-3</v>
      </c>
      <c r="GW98">
        <f t="shared" si="61"/>
        <v>8.3656396653744129E-3</v>
      </c>
      <c r="GX98">
        <f t="shared" si="62"/>
        <v>0</v>
      </c>
      <c r="GY98">
        <f t="shared" si="63"/>
        <v>0</v>
      </c>
    </row>
    <row r="99" spans="42:207" x14ac:dyDescent="0.3">
      <c r="AP99" t="s">
        <v>1655</v>
      </c>
      <c r="AR99">
        <v>37</v>
      </c>
      <c r="BE99" t="s">
        <v>1697</v>
      </c>
      <c r="BF99">
        <v>15</v>
      </c>
      <c r="BG99">
        <f>SUMIFS('2012 President'!C$2:C$1000,'2012 President'!$X$2:$X$1000,$BF99,'2012 President'!$V$2:$V$1000,$BE99)</f>
        <v>11634</v>
      </c>
      <c r="BH99">
        <f>SUMIFS('2012 President'!G$2:G$1000,'2012 President'!$X$2:$X$1000,$BF99,'2012 President'!$V$2:$V$1000,$BE99)</f>
        <v>4098</v>
      </c>
      <c r="BI99">
        <f>SUMIFS('2012 President'!H$2:H$1000,'2012 President'!$X$2:$X$1000,$BF99,'2012 President'!$V$2:$V$1000,$BE99)</f>
        <v>119</v>
      </c>
      <c r="BJ99">
        <f>SUMIFS('2012 President'!I$2:I$1000,'2012 President'!$X$2:$X$1000,$BF99,'2012 President'!$V$2:$V$1000,$BE99)</f>
        <v>2024</v>
      </c>
      <c r="BK99">
        <f>SUMIFS('2012 President'!J$2:J$1000,'2012 President'!$X$2:$X$1000,$BF99,'2012 President'!$V$2:$V$1000,$BE99)</f>
        <v>1892</v>
      </c>
      <c r="BL99">
        <f>SUMIFS('2012 President'!K$2:K$1000,'2012 President'!$X$2:$X$1000,$BF99,'2012 President'!$V$2:$V$1000,$BE99)</f>
        <v>28</v>
      </c>
      <c r="BM99">
        <f>SUMIFS('2012 President'!L$2:L$1000,'2012 President'!$X$2:$X$1000,$BF99,'2012 President'!$V$2:$V$1000,$BE99)</f>
        <v>35</v>
      </c>
      <c r="BP99">
        <f t="shared" si="56"/>
        <v>4098</v>
      </c>
      <c r="BQ99">
        <f>BP99/SUMIF('By HD for Calcs'!$A$3:$A$42,$BF99,'By HD for Calcs'!$B$3:$B$42)</f>
        <v>1</v>
      </c>
      <c r="BR99">
        <f>$BQ99*SUMIFS('2012 President'!G$2:G$1000,'2012 President'!$X$2:$X$1000,$BF99,'2012 President'!$Y$2:$Y$1000,BR$1)</f>
        <v>1251</v>
      </c>
      <c r="BS99">
        <f>(GS99-SUMIF('By HD for Calcs'!$A$3:$A$42,$BF99,'By HD for Calcs'!K$3:K$42))*$BQ99*SUMIFS('2012 President'!$G$2:$G$1000,'2012 President'!$X$2:$X$1000,$BF99,'2012 President'!$Y$2:$Y$1000,BS$1)+$BQ99*SUMIFS('2012 President'!H$2:H$1000,'2012 President'!$X$2:$X$1000,$BF99,'2012 President'!$Y$2:$Y$1000,BS$1)</f>
        <v>47</v>
      </c>
      <c r="BT99">
        <f>(GT99-SUMIF('By HD for Calcs'!$A$3:$A$42,$BF99,'By HD for Calcs'!H$3:H$42))*$BQ99*SUMIFS('2012 President'!$G$2:$G$1000,'2012 President'!$X$2:$X$1000,$BF99,'2012 President'!$Y$2:$Y$1000,BT$1)+$BQ99*SUMIFS('2012 President'!I$2:I$1000,'2012 President'!$X$2:$X$1000,$BF99,'2012 President'!$Y$2:$Y$1000,BT$1)</f>
        <v>639</v>
      </c>
      <c r="BU99">
        <f>(GU99-SUMIF('By HD for Calcs'!$A$3:$A$42,$BF99,'By HD for Calcs'!I$3:I$42))*$BQ99*SUMIFS('2012 President'!$G$2:$G$1000,'2012 President'!$X$2:$X$1000,$BF99,'2012 President'!$Y$2:$Y$1000,BU$1)+$BQ99*SUMIFS('2012 President'!J$2:J$1000,'2012 President'!$X$2:$X$1000,$BF99,'2012 President'!$Y$2:$Y$1000,BU$1)</f>
        <v>545</v>
      </c>
      <c r="BV99">
        <f>(GV99-SUMIF('By HD for Calcs'!$A$3:$A$42,$BF99,'By HD for Calcs'!J$3:J$42))*$BQ99*SUMIFS('2012 President'!$G$2:$G$1000,'2012 President'!$X$2:$X$1000,$BF99,'2012 President'!$Y$2:$Y$1000,BV$1)+$BQ99*SUMIFS('2012 President'!K$2:K$1000,'2012 President'!$X$2:$X$1000,$BF99,'2012 President'!$Y$2:$Y$1000,BV$1)</f>
        <v>10</v>
      </c>
      <c r="BW99">
        <f>(GW99-SUMIF('By HD for Calcs'!$A$3:$A$42,$BF99,'By HD for Calcs'!L$3:L$42))*$BQ99*SUMIFS('2012 President'!$G$2:$G$1000,'2012 President'!$X$2:$X$1000,$BF99,'2012 President'!$Y$2:$Y$1000,BW$1)+$BQ99*SUMIFS('2012 President'!L$2:L$1000,'2012 President'!$X$2:$X$1000,$BF99,'2012 President'!$Y$2:$Y$1000,BW$1)</f>
        <v>10</v>
      </c>
      <c r="BZ99">
        <f>$BQ99*SUMIFS('2012 President'!G$2:G$1000,'2012 President'!$X$2:$X$1000,$BF99,'2012 President'!$Y$2:$Y$1000,BZ$1)</f>
        <v>577</v>
      </c>
      <c r="CA99">
        <f>(GS99-SUMIF('By HD for Calcs'!$A$3:$A$42,$BF99,'By HD for Calcs'!K$3:K$42))*$BQ99*SUMIFS('2012 President'!$G$2:$G$1000,'2012 President'!$X$2:$X$1000,$BF99,'2012 President'!$Y$2:$Y$1000,CA$1)+$BQ99*SUMIFS('2012 President'!H$2:H$1000,'2012 President'!$X$2:$X$1000,$BF99,'2012 President'!$Y$2:$Y$1000,CA$1)</f>
        <v>18</v>
      </c>
      <c r="CB99">
        <f>(GT99-SUMIF('By HD for Calcs'!$A$3:$A$42,$BF99,'By HD for Calcs'!H$3:H$42))*$BQ99*SUMIFS('2012 President'!$G$2:$G$1000,'2012 President'!$X$2:$X$1000,$BF99,'2012 President'!$Y$2:$Y$1000,CB$1)+$BQ99*SUMIFS('2012 President'!I$2:I$1000,'2012 President'!$X$2:$X$1000,$BF99,'2012 President'!$Y$2:$Y$1000,CB$1)</f>
        <v>304</v>
      </c>
      <c r="CC99">
        <f>(GU99-SUMIF('By HD for Calcs'!$A$3:$A$42,$BF99,'By HD for Calcs'!I$3:I$42))*$BQ99*SUMIFS('2012 President'!$G$2:$G$1000,'2012 President'!$X$2:$X$1000,$BF99,'2012 President'!$Y$2:$Y$1000,CC$1)+$BQ99*SUMIFS('2012 President'!J$2:J$1000,'2012 President'!$X$2:$X$1000,$BF99,'2012 President'!$Y$2:$Y$1000,CC$1)</f>
        <v>241</v>
      </c>
      <c r="CD99">
        <f>(GV99-SUMIF('By HD for Calcs'!$A$3:$A$42,$BF99,'By HD for Calcs'!J$3:J$42))*$BQ99*SUMIFS('2012 President'!$G$2:$G$1000,'2012 President'!$X$2:$X$1000,$BF99,'2012 President'!$Y$2:$Y$1000,CD$1)+$BQ99*SUMIFS('2012 President'!K$2:K$1000,'2012 President'!$X$2:$X$1000,$BF99,'2012 President'!$Y$2:$Y$1000,CD$1)</f>
        <v>9</v>
      </c>
      <c r="CE99">
        <f>(GW99-SUMIF('By HD for Calcs'!$A$3:$A$42,$BF99,'By HD for Calcs'!L$3:L$42))*$BQ99*SUMIFS('2012 President'!$G$2:$G$1000,'2012 President'!$X$2:$X$1000,$BF99,'2012 President'!$Y$2:$Y$1000,CE$1)+$BQ99*SUMIFS('2012 President'!L$2:L$1000,'2012 President'!$X$2:$X$1000,$BF99,'2012 President'!$Y$2:$Y$1000,CE$1)</f>
        <v>5</v>
      </c>
      <c r="CH99">
        <f>$BQ99*SUMIFS('2012 President'!G$2:G$1000,'2012 President'!$X$2:$X$1000,$BF99,'2012 President'!$Y$2:$Y$1000,CH$1)</f>
        <v>525</v>
      </c>
      <c r="CI99">
        <f>(GS99-SUMIF('By HD for Calcs'!$A$3:$A$42,$BF99,'By HD for Calcs'!K$3:K$42))*$BQ99*SUMIFS('2012 President'!$G$2:$G$1000,'2012 President'!$X$2:$X$1000,$BF99,'2012 President'!$Y$2:$Y$1000,CI$1)+$BQ99*SUMIFS('2012 President'!H$2:H$1000,'2012 President'!$X$2:$X$1000,$BF99,'2012 President'!$Y$2:$Y$1000,CI$1)</f>
        <v>6</v>
      </c>
      <c r="CJ99">
        <f>(GT99-SUMIF('By HD for Calcs'!$A$3:$A$42,$BF99,'By HD for Calcs'!H$3:H$42))*$BQ99*SUMIFS('2012 President'!$G$2:$G$1000,'2012 President'!$X$2:$X$1000,$BF99,'2012 President'!$Y$2:$Y$1000,CJ$1)+$BQ99*SUMIFS('2012 President'!I$2:I$1000,'2012 President'!$X$2:$X$1000,$BF99,'2012 President'!$Y$2:$Y$1000,CJ$1)</f>
        <v>316</v>
      </c>
      <c r="CK99">
        <f>(GU99-SUMIF('By HD for Calcs'!$A$3:$A$42,$BF99,'By HD for Calcs'!I$3:I$42))*$BQ99*SUMIFS('2012 President'!$G$2:$G$1000,'2012 President'!$X$2:$X$1000,$BF99,'2012 President'!$Y$2:$Y$1000,CK$1)+$BQ99*SUMIFS('2012 President'!J$2:J$1000,'2012 President'!$X$2:$X$1000,$BF99,'2012 President'!$Y$2:$Y$1000,CK$1)</f>
        <v>197</v>
      </c>
      <c r="CL99">
        <f>(GV99-SUMIF('By HD for Calcs'!$A$3:$A$42,$BF99,'By HD for Calcs'!J$3:J$42))*$BQ99*SUMIFS('2012 President'!$G$2:$G$1000,'2012 President'!$X$2:$X$1000,$BF99,'2012 President'!$Y$2:$Y$1000,CL$1)+$BQ99*SUMIFS('2012 President'!K$2:K$1000,'2012 President'!$X$2:$X$1000,$BF99,'2012 President'!$Y$2:$Y$1000,CL$1)</f>
        <v>3</v>
      </c>
      <c r="CM99">
        <f>(GW99-SUMIF('By HD for Calcs'!$A$3:$A$42,$BF99,'By HD for Calcs'!L$3:L$42))*$BQ99*SUMIFS('2012 President'!$G$2:$G$1000,'2012 President'!$X$2:$X$1000,$BF99,'2012 President'!$Y$2:$Y$1000,CM$1)+$BQ99*SUMIFS('2012 President'!L$2:L$1000,'2012 President'!$X$2:$X$1000,$BF99,'2012 President'!$Y$2:$Y$1000,CM$1)</f>
        <v>3</v>
      </c>
      <c r="CP99">
        <f t="shared" si="54"/>
        <v>6451</v>
      </c>
      <c r="CQ99">
        <f t="shared" si="54"/>
        <v>190</v>
      </c>
      <c r="CR99">
        <f t="shared" si="54"/>
        <v>3283</v>
      </c>
      <c r="CS99">
        <f t="shared" si="54"/>
        <v>2875</v>
      </c>
      <c r="CT99">
        <f t="shared" si="54"/>
        <v>50</v>
      </c>
      <c r="CU99">
        <f t="shared" si="54"/>
        <v>53</v>
      </c>
      <c r="GS99">
        <f t="shared" si="57"/>
        <v>2.9038555392874574E-2</v>
      </c>
      <c r="GT99">
        <f t="shared" si="58"/>
        <v>0.49389946315275746</v>
      </c>
      <c r="GU99">
        <f t="shared" si="59"/>
        <v>0.46168862859931675</v>
      </c>
      <c r="GV99">
        <f t="shared" si="60"/>
        <v>6.8326012689116644E-3</v>
      </c>
      <c r="GW99">
        <f t="shared" si="61"/>
        <v>8.5407515861395805E-3</v>
      </c>
      <c r="GX99">
        <f t="shared" si="62"/>
        <v>0</v>
      </c>
      <c r="GY99">
        <f t="shared" si="63"/>
        <v>0</v>
      </c>
    </row>
    <row r="100" spans="42:207" x14ac:dyDescent="0.3">
      <c r="AR100">
        <v>37</v>
      </c>
      <c r="BE100" t="s">
        <v>1697</v>
      </c>
      <c r="BF100">
        <v>16</v>
      </c>
      <c r="BG100">
        <f>SUMIFS('2012 President'!C$2:C$1000,'2012 President'!$X$2:$X$1000,$BF100,'2012 President'!$V$2:$V$1000,$BE100)</f>
        <v>12557</v>
      </c>
      <c r="BH100">
        <f>SUMIFS('2012 President'!G$2:G$1000,'2012 President'!$X$2:$X$1000,$BF100,'2012 President'!$V$2:$V$1000,$BE100)</f>
        <v>4464</v>
      </c>
      <c r="BI100">
        <f>SUMIFS('2012 President'!H$2:H$1000,'2012 President'!$X$2:$X$1000,$BF100,'2012 President'!$V$2:$V$1000,$BE100)</f>
        <v>98</v>
      </c>
      <c r="BJ100">
        <f>SUMIFS('2012 President'!I$2:I$1000,'2012 President'!$X$2:$X$1000,$BF100,'2012 President'!$V$2:$V$1000,$BE100)</f>
        <v>2444</v>
      </c>
      <c r="BK100">
        <f>SUMIFS('2012 President'!J$2:J$1000,'2012 President'!$X$2:$X$1000,$BF100,'2012 President'!$V$2:$V$1000,$BE100)</f>
        <v>1831</v>
      </c>
      <c r="BL100">
        <f>SUMIFS('2012 President'!K$2:K$1000,'2012 President'!$X$2:$X$1000,$BF100,'2012 President'!$V$2:$V$1000,$BE100)</f>
        <v>54</v>
      </c>
      <c r="BM100">
        <f>SUMIFS('2012 President'!L$2:L$1000,'2012 President'!$X$2:$X$1000,$BF100,'2012 President'!$V$2:$V$1000,$BE100)</f>
        <v>37</v>
      </c>
      <c r="BP100">
        <f t="shared" si="56"/>
        <v>4464</v>
      </c>
      <c r="BQ100">
        <f>BP100/SUMIF('By HD for Calcs'!$A$3:$A$42,$BF100,'By HD for Calcs'!$B$3:$B$42)</f>
        <v>1</v>
      </c>
      <c r="BR100">
        <f>$BQ100*SUMIFS('2012 President'!G$2:G$1000,'2012 President'!$X$2:$X$1000,$BF100,'2012 President'!$Y$2:$Y$1000,BR$1)</f>
        <v>1187</v>
      </c>
      <c r="BS100">
        <f>(GS100-SUMIF('By HD for Calcs'!$A$3:$A$42,$BF100,'By HD for Calcs'!K$3:K$42))*$BQ100*SUMIFS('2012 President'!$G$2:$G$1000,'2012 President'!$X$2:$X$1000,$BF100,'2012 President'!$Y$2:$Y$1000,BS$1)+$BQ100*SUMIFS('2012 President'!H$2:H$1000,'2012 President'!$X$2:$X$1000,$BF100,'2012 President'!$Y$2:$Y$1000,BS$1)</f>
        <v>20</v>
      </c>
      <c r="BT100">
        <f>(GT100-SUMIF('By HD for Calcs'!$A$3:$A$42,$BF100,'By HD for Calcs'!H$3:H$42))*$BQ100*SUMIFS('2012 President'!$G$2:$G$1000,'2012 President'!$X$2:$X$1000,$BF100,'2012 President'!$Y$2:$Y$1000,BT$1)+$BQ100*SUMIFS('2012 President'!I$2:I$1000,'2012 President'!$X$2:$X$1000,$BF100,'2012 President'!$Y$2:$Y$1000,BT$1)</f>
        <v>670</v>
      </c>
      <c r="BU100">
        <f>(GU100-SUMIF('By HD for Calcs'!$A$3:$A$42,$BF100,'By HD for Calcs'!I$3:I$42))*$BQ100*SUMIFS('2012 President'!$G$2:$G$1000,'2012 President'!$X$2:$X$1000,$BF100,'2012 President'!$Y$2:$Y$1000,BU$1)+$BQ100*SUMIFS('2012 President'!J$2:J$1000,'2012 President'!$X$2:$X$1000,$BF100,'2012 President'!$Y$2:$Y$1000,BU$1)</f>
        <v>472</v>
      </c>
      <c r="BV100">
        <f>(GV100-SUMIF('By HD for Calcs'!$A$3:$A$42,$BF100,'By HD for Calcs'!J$3:J$42))*$BQ100*SUMIFS('2012 President'!$G$2:$G$1000,'2012 President'!$X$2:$X$1000,$BF100,'2012 President'!$Y$2:$Y$1000,BV$1)+$BQ100*SUMIFS('2012 President'!K$2:K$1000,'2012 President'!$X$2:$X$1000,$BF100,'2012 President'!$Y$2:$Y$1000,BV$1)</f>
        <v>14</v>
      </c>
      <c r="BW100">
        <f>(GW100-SUMIF('By HD for Calcs'!$A$3:$A$42,$BF100,'By HD for Calcs'!L$3:L$42))*$BQ100*SUMIFS('2012 President'!$G$2:$G$1000,'2012 President'!$X$2:$X$1000,$BF100,'2012 President'!$Y$2:$Y$1000,BW$1)+$BQ100*SUMIFS('2012 President'!L$2:L$1000,'2012 President'!$X$2:$X$1000,$BF100,'2012 President'!$Y$2:$Y$1000,BW$1)</f>
        <v>11</v>
      </c>
      <c r="BZ100">
        <f>$BQ100*SUMIFS('2012 President'!G$2:G$1000,'2012 President'!$X$2:$X$1000,$BF100,'2012 President'!$Y$2:$Y$1000,BZ$1)</f>
        <v>759</v>
      </c>
      <c r="CA100">
        <f>(GS100-SUMIF('By HD for Calcs'!$A$3:$A$42,$BF100,'By HD for Calcs'!K$3:K$42))*$BQ100*SUMIFS('2012 President'!$G$2:$G$1000,'2012 President'!$X$2:$X$1000,$BF100,'2012 President'!$Y$2:$Y$1000,CA$1)+$BQ100*SUMIFS('2012 President'!H$2:H$1000,'2012 President'!$X$2:$X$1000,$BF100,'2012 President'!$Y$2:$Y$1000,CA$1)</f>
        <v>25</v>
      </c>
      <c r="CB100">
        <f>(GT100-SUMIF('By HD for Calcs'!$A$3:$A$42,$BF100,'By HD for Calcs'!H$3:H$42))*$BQ100*SUMIFS('2012 President'!$G$2:$G$1000,'2012 President'!$X$2:$X$1000,$BF100,'2012 President'!$Y$2:$Y$1000,CB$1)+$BQ100*SUMIFS('2012 President'!I$2:I$1000,'2012 President'!$X$2:$X$1000,$BF100,'2012 President'!$Y$2:$Y$1000,CB$1)</f>
        <v>440</v>
      </c>
      <c r="CC100">
        <f>(GU100-SUMIF('By HD for Calcs'!$A$3:$A$42,$BF100,'By HD for Calcs'!I$3:I$42))*$BQ100*SUMIFS('2012 President'!$G$2:$G$1000,'2012 President'!$X$2:$X$1000,$BF100,'2012 President'!$Y$2:$Y$1000,CC$1)+$BQ100*SUMIFS('2012 President'!J$2:J$1000,'2012 President'!$X$2:$X$1000,$BF100,'2012 President'!$Y$2:$Y$1000,CC$1)</f>
        <v>281</v>
      </c>
      <c r="CD100">
        <f>(GV100-SUMIF('By HD for Calcs'!$A$3:$A$42,$BF100,'By HD for Calcs'!J$3:J$42))*$BQ100*SUMIFS('2012 President'!$G$2:$G$1000,'2012 President'!$X$2:$X$1000,$BF100,'2012 President'!$Y$2:$Y$1000,CD$1)+$BQ100*SUMIFS('2012 President'!K$2:K$1000,'2012 President'!$X$2:$X$1000,$BF100,'2012 President'!$Y$2:$Y$1000,CD$1)</f>
        <v>3</v>
      </c>
      <c r="CE100">
        <f>(GW100-SUMIF('By HD for Calcs'!$A$3:$A$42,$BF100,'By HD for Calcs'!L$3:L$42))*$BQ100*SUMIFS('2012 President'!$G$2:$G$1000,'2012 President'!$X$2:$X$1000,$BF100,'2012 President'!$Y$2:$Y$1000,CE$1)+$BQ100*SUMIFS('2012 President'!L$2:L$1000,'2012 President'!$X$2:$X$1000,$BF100,'2012 President'!$Y$2:$Y$1000,CE$1)</f>
        <v>10</v>
      </c>
      <c r="CH100">
        <f>$BQ100*SUMIFS('2012 President'!G$2:G$1000,'2012 President'!$X$2:$X$1000,$BF100,'2012 President'!$Y$2:$Y$1000,CH$1)</f>
        <v>771</v>
      </c>
      <c r="CI100">
        <f>(GS100-SUMIF('By HD for Calcs'!$A$3:$A$42,$BF100,'By HD for Calcs'!K$3:K$42))*$BQ100*SUMIFS('2012 President'!$G$2:$G$1000,'2012 President'!$X$2:$X$1000,$BF100,'2012 President'!$Y$2:$Y$1000,CI$1)+$BQ100*SUMIFS('2012 President'!H$2:H$1000,'2012 President'!$X$2:$X$1000,$BF100,'2012 President'!$Y$2:$Y$1000,CI$1)</f>
        <v>12</v>
      </c>
      <c r="CJ100">
        <f>(GT100-SUMIF('By HD for Calcs'!$A$3:$A$42,$BF100,'By HD for Calcs'!H$3:H$42))*$BQ100*SUMIFS('2012 President'!$G$2:$G$1000,'2012 President'!$X$2:$X$1000,$BF100,'2012 President'!$Y$2:$Y$1000,CJ$1)+$BQ100*SUMIFS('2012 President'!I$2:I$1000,'2012 President'!$X$2:$X$1000,$BF100,'2012 President'!$Y$2:$Y$1000,CJ$1)</f>
        <v>459</v>
      </c>
      <c r="CK100">
        <f>(GU100-SUMIF('By HD for Calcs'!$A$3:$A$42,$BF100,'By HD for Calcs'!I$3:I$42))*$BQ100*SUMIFS('2012 President'!$G$2:$G$1000,'2012 President'!$X$2:$X$1000,$BF100,'2012 President'!$Y$2:$Y$1000,CK$1)+$BQ100*SUMIFS('2012 President'!J$2:J$1000,'2012 President'!$X$2:$X$1000,$BF100,'2012 President'!$Y$2:$Y$1000,CK$1)</f>
        <v>292</v>
      </c>
      <c r="CL100">
        <f>(GV100-SUMIF('By HD for Calcs'!$A$3:$A$42,$BF100,'By HD for Calcs'!J$3:J$42))*$BQ100*SUMIFS('2012 President'!$G$2:$G$1000,'2012 President'!$X$2:$X$1000,$BF100,'2012 President'!$Y$2:$Y$1000,CL$1)+$BQ100*SUMIFS('2012 President'!K$2:K$1000,'2012 President'!$X$2:$X$1000,$BF100,'2012 President'!$Y$2:$Y$1000,CL$1)</f>
        <v>3</v>
      </c>
      <c r="CM100">
        <f>(GW100-SUMIF('By HD for Calcs'!$A$3:$A$42,$BF100,'By HD for Calcs'!L$3:L$42))*$BQ100*SUMIFS('2012 President'!$G$2:$G$1000,'2012 President'!$X$2:$X$1000,$BF100,'2012 President'!$Y$2:$Y$1000,CM$1)+$BQ100*SUMIFS('2012 President'!L$2:L$1000,'2012 President'!$X$2:$X$1000,$BF100,'2012 President'!$Y$2:$Y$1000,CM$1)</f>
        <v>5</v>
      </c>
      <c r="CP100">
        <f t="shared" si="54"/>
        <v>7181</v>
      </c>
      <c r="CQ100">
        <f t="shared" si="54"/>
        <v>155</v>
      </c>
      <c r="CR100">
        <f t="shared" si="54"/>
        <v>4013</v>
      </c>
      <c r="CS100">
        <f t="shared" si="54"/>
        <v>2876</v>
      </c>
      <c r="CT100">
        <f t="shared" si="54"/>
        <v>74</v>
      </c>
      <c r="CU100">
        <f t="shared" si="54"/>
        <v>63</v>
      </c>
      <c r="GS100">
        <f t="shared" si="57"/>
        <v>2.1953405017921146E-2</v>
      </c>
      <c r="GT100">
        <f t="shared" si="58"/>
        <v>0.54749103942652333</v>
      </c>
      <c r="GU100">
        <f t="shared" si="59"/>
        <v>0.41017025089605735</v>
      </c>
      <c r="GV100">
        <f t="shared" si="60"/>
        <v>1.2096774193548387E-2</v>
      </c>
      <c r="GW100">
        <f t="shared" si="61"/>
        <v>8.2885304659498209E-3</v>
      </c>
      <c r="GX100">
        <f t="shared" si="62"/>
        <v>0</v>
      </c>
      <c r="GY100">
        <f t="shared" si="63"/>
        <v>0</v>
      </c>
    </row>
    <row r="101" spans="42:207" x14ac:dyDescent="0.3">
      <c r="AP101" t="s">
        <v>1652</v>
      </c>
      <c r="AR101">
        <v>38</v>
      </c>
      <c r="BE101" t="s">
        <v>1697</v>
      </c>
      <c r="BF101">
        <v>17</v>
      </c>
      <c r="BG101">
        <f>SUMIFS('2012 President'!C$2:C$1000,'2012 President'!$X$2:$X$1000,$BF101,'2012 President'!$V$2:$V$1000,$BE101)</f>
        <v>9698</v>
      </c>
      <c r="BH101">
        <f>SUMIFS('2012 President'!G$2:G$1000,'2012 President'!$X$2:$X$1000,$BF101,'2012 President'!$V$2:$V$1000,$BE101)</f>
        <v>3374</v>
      </c>
      <c r="BI101">
        <f>SUMIFS('2012 President'!H$2:H$1000,'2012 President'!$X$2:$X$1000,$BF101,'2012 President'!$V$2:$V$1000,$BE101)</f>
        <v>91</v>
      </c>
      <c r="BJ101">
        <f>SUMIFS('2012 President'!I$2:I$1000,'2012 President'!$X$2:$X$1000,$BF101,'2012 President'!$V$2:$V$1000,$BE101)</f>
        <v>2022</v>
      </c>
      <c r="BK101">
        <f>SUMIFS('2012 President'!J$2:J$1000,'2012 President'!$X$2:$X$1000,$BF101,'2012 President'!$V$2:$V$1000,$BE101)</f>
        <v>1201</v>
      </c>
      <c r="BL101">
        <f>SUMIFS('2012 President'!K$2:K$1000,'2012 President'!$X$2:$X$1000,$BF101,'2012 President'!$V$2:$V$1000,$BE101)</f>
        <v>25</v>
      </c>
      <c r="BM101">
        <f>SUMIFS('2012 President'!L$2:L$1000,'2012 President'!$X$2:$X$1000,$BF101,'2012 President'!$V$2:$V$1000,$BE101)</f>
        <v>35</v>
      </c>
      <c r="BP101">
        <f t="shared" si="56"/>
        <v>3374</v>
      </c>
      <c r="BQ101">
        <f>BP101/SUMIF('By HD for Calcs'!$A$3:$A$42,$BF101,'By HD for Calcs'!$B$3:$B$42)</f>
        <v>1</v>
      </c>
      <c r="BR101">
        <f>$BQ101*SUMIFS('2012 President'!G$2:G$1000,'2012 President'!$X$2:$X$1000,$BF101,'2012 President'!$Y$2:$Y$1000,BR$1)</f>
        <v>599</v>
      </c>
      <c r="BS101">
        <f>(GS101-SUMIF('By HD for Calcs'!$A$3:$A$42,$BF101,'By HD for Calcs'!K$3:K$42))*$BQ101*SUMIFS('2012 President'!$G$2:$G$1000,'2012 President'!$X$2:$X$1000,$BF101,'2012 President'!$Y$2:$Y$1000,BS$1)+$BQ101*SUMIFS('2012 President'!H$2:H$1000,'2012 President'!$X$2:$X$1000,$BF101,'2012 President'!$Y$2:$Y$1000,BS$1)</f>
        <v>9</v>
      </c>
      <c r="BT101">
        <f>(GT101-SUMIF('By HD for Calcs'!$A$3:$A$42,$BF101,'By HD for Calcs'!H$3:H$42))*$BQ101*SUMIFS('2012 President'!$G$2:$G$1000,'2012 President'!$X$2:$X$1000,$BF101,'2012 President'!$Y$2:$Y$1000,BT$1)+$BQ101*SUMIFS('2012 President'!I$2:I$1000,'2012 President'!$X$2:$X$1000,$BF101,'2012 President'!$Y$2:$Y$1000,BT$1)</f>
        <v>366</v>
      </c>
      <c r="BU101">
        <f>(GU101-SUMIF('By HD for Calcs'!$A$3:$A$42,$BF101,'By HD for Calcs'!I$3:I$42))*$BQ101*SUMIFS('2012 President'!$G$2:$G$1000,'2012 President'!$X$2:$X$1000,$BF101,'2012 President'!$Y$2:$Y$1000,BU$1)+$BQ101*SUMIFS('2012 President'!J$2:J$1000,'2012 President'!$X$2:$X$1000,$BF101,'2012 President'!$Y$2:$Y$1000,BU$1)</f>
        <v>208</v>
      </c>
      <c r="BV101">
        <f>(GV101-SUMIF('By HD for Calcs'!$A$3:$A$42,$BF101,'By HD for Calcs'!J$3:J$42))*$BQ101*SUMIFS('2012 President'!$G$2:$G$1000,'2012 President'!$X$2:$X$1000,$BF101,'2012 President'!$Y$2:$Y$1000,BV$1)+$BQ101*SUMIFS('2012 President'!K$2:K$1000,'2012 President'!$X$2:$X$1000,$BF101,'2012 President'!$Y$2:$Y$1000,BV$1)</f>
        <v>10</v>
      </c>
      <c r="BW101">
        <f>(GW101-SUMIF('By HD for Calcs'!$A$3:$A$42,$BF101,'By HD for Calcs'!L$3:L$42))*$BQ101*SUMIFS('2012 President'!$G$2:$G$1000,'2012 President'!$X$2:$X$1000,$BF101,'2012 President'!$Y$2:$Y$1000,BW$1)+$BQ101*SUMIFS('2012 President'!L$2:L$1000,'2012 President'!$X$2:$X$1000,$BF101,'2012 President'!$Y$2:$Y$1000,BW$1)</f>
        <v>6</v>
      </c>
      <c r="BZ101">
        <f>$BQ101*SUMIFS('2012 President'!G$2:G$1000,'2012 President'!$X$2:$X$1000,$BF101,'2012 President'!$Y$2:$Y$1000,BZ$1)</f>
        <v>375</v>
      </c>
      <c r="CA101">
        <f>(GS101-SUMIF('By HD for Calcs'!$A$3:$A$42,$BF101,'By HD for Calcs'!K$3:K$42))*$BQ101*SUMIFS('2012 President'!$G$2:$G$1000,'2012 President'!$X$2:$X$1000,$BF101,'2012 President'!$Y$2:$Y$1000,CA$1)+$BQ101*SUMIFS('2012 President'!H$2:H$1000,'2012 President'!$X$2:$X$1000,$BF101,'2012 President'!$Y$2:$Y$1000,CA$1)</f>
        <v>7</v>
      </c>
      <c r="CB101">
        <f>(GT101-SUMIF('By HD for Calcs'!$A$3:$A$42,$BF101,'By HD for Calcs'!H$3:H$42))*$BQ101*SUMIFS('2012 President'!$G$2:$G$1000,'2012 President'!$X$2:$X$1000,$BF101,'2012 President'!$Y$2:$Y$1000,CB$1)+$BQ101*SUMIFS('2012 President'!I$2:I$1000,'2012 President'!$X$2:$X$1000,$BF101,'2012 President'!$Y$2:$Y$1000,CB$1)</f>
        <v>286</v>
      </c>
      <c r="CC101">
        <f>(GU101-SUMIF('By HD for Calcs'!$A$3:$A$42,$BF101,'By HD for Calcs'!I$3:I$42))*$BQ101*SUMIFS('2012 President'!$G$2:$G$1000,'2012 President'!$X$2:$X$1000,$BF101,'2012 President'!$Y$2:$Y$1000,CC$1)+$BQ101*SUMIFS('2012 President'!J$2:J$1000,'2012 President'!$X$2:$X$1000,$BF101,'2012 President'!$Y$2:$Y$1000,CC$1)</f>
        <v>74</v>
      </c>
      <c r="CD101">
        <f>(GV101-SUMIF('By HD for Calcs'!$A$3:$A$42,$BF101,'By HD for Calcs'!J$3:J$42))*$BQ101*SUMIFS('2012 President'!$G$2:$G$1000,'2012 President'!$X$2:$X$1000,$BF101,'2012 President'!$Y$2:$Y$1000,CD$1)+$BQ101*SUMIFS('2012 President'!K$2:K$1000,'2012 President'!$X$2:$X$1000,$BF101,'2012 President'!$Y$2:$Y$1000,CD$1)</f>
        <v>1</v>
      </c>
      <c r="CE101">
        <f>(GW101-SUMIF('By HD for Calcs'!$A$3:$A$42,$BF101,'By HD for Calcs'!L$3:L$42))*$BQ101*SUMIFS('2012 President'!$G$2:$G$1000,'2012 President'!$X$2:$X$1000,$BF101,'2012 President'!$Y$2:$Y$1000,CE$1)+$BQ101*SUMIFS('2012 President'!L$2:L$1000,'2012 President'!$X$2:$X$1000,$BF101,'2012 President'!$Y$2:$Y$1000,CE$1)</f>
        <v>7</v>
      </c>
      <c r="CH101">
        <f>$BQ101*SUMIFS('2012 President'!G$2:G$1000,'2012 President'!$X$2:$X$1000,$BF101,'2012 President'!$Y$2:$Y$1000,CH$1)</f>
        <v>241</v>
      </c>
      <c r="CI101">
        <f>(GS101-SUMIF('By HD for Calcs'!$A$3:$A$42,$BF101,'By HD for Calcs'!K$3:K$42))*$BQ101*SUMIFS('2012 President'!$G$2:$G$1000,'2012 President'!$X$2:$X$1000,$BF101,'2012 President'!$Y$2:$Y$1000,CI$1)+$BQ101*SUMIFS('2012 President'!H$2:H$1000,'2012 President'!$X$2:$X$1000,$BF101,'2012 President'!$Y$2:$Y$1000,CI$1)</f>
        <v>1</v>
      </c>
      <c r="CJ101">
        <f>(GT101-SUMIF('By HD for Calcs'!$A$3:$A$42,$BF101,'By HD for Calcs'!H$3:H$42))*$BQ101*SUMIFS('2012 President'!$G$2:$G$1000,'2012 President'!$X$2:$X$1000,$BF101,'2012 President'!$Y$2:$Y$1000,CJ$1)+$BQ101*SUMIFS('2012 President'!I$2:I$1000,'2012 President'!$X$2:$X$1000,$BF101,'2012 President'!$Y$2:$Y$1000,CJ$1)</f>
        <v>179</v>
      </c>
      <c r="CK101">
        <f>(GU101-SUMIF('By HD for Calcs'!$A$3:$A$42,$BF101,'By HD for Calcs'!I$3:I$42))*$BQ101*SUMIFS('2012 President'!$G$2:$G$1000,'2012 President'!$X$2:$X$1000,$BF101,'2012 President'!$Y$2:$Y$1000,CK$1)+$BQ101*SUMIFS('2012 President'!J$2:J$1000,'2012 President'!$X$2:$X$1000,$BF101,'2012 President'!$Y$2:$Y$1000,CK$1)</f>
        <v>59</v>
      </c>
      <c r="CL101">
        <f>(GV101-SUMIF('By HD for Calcs'!$A$3:$A$42,$BF101,'By HD for Calcs'!J$3:J$42))*$BQ101*SUMIFS('2012 President'!$G$2:$G$1000,'2012 President'!$X$2:$X$1000,$BF101,'2012 President'!$Y$2:$Y$1000,CL$1)+$BQ101*SUMIFS('2012 President'!K$2:K$1000,'2012 President'!$X$2:$X$1000,$BF101,'2012 President'!$Y$2:$Y$1000,CL$1)</f>
        <v>1</v>
      </c>
      <c r="CM101">
        <f>(GW101-SUMIF('By HD for Calcs'!$A$3:$A$42,$BF101,'By HD for Calcs'!L$3:L$42))*$BQ101*SUMIFS('2012 President'!$G$2:$G$1000,'2012 President'!$X$2:$X$1000,$BF101,'2012 President'!$Y$2:$Y$1000,CM$1)+$BQ101*SUMIFS('2012 President'!L$2:L$1000,'2012 President'!$X$2:$X$1000,$BF101,'2012 President'!$Y$2:$Y$1000,CM$1)</f>
        <v>1</v>
      </c>
      <c r="CP101">
        <f t="shared" si="54"/>
        <v>4589</v>
      </c>
      <c r="CQ101">
        <f t="shared" si="54"/>
        <v>108</v>
      </c>
      <c r="CR101">
        <f t="shared" si="54"/>
        <v>2853</v>
      </c>
      <c r="CS101">
        <f t="shared" si="54"/>
        <v>1542</v>
      </c>
      <c r="CT101">
        <f t="shared" si="54"/>
        <v>37</v>
      </c>
      <c r="CU101">
        <f t="shared" si="54"/>
        <v>49</v>
      </c>
      <c r="GS101">
        <f t="shared" si="57"/>
        <v>2.6970954356846474E-2</v>
      </c>
      <c r="GT101">
        <f t="shared" si="58"/>
        <v>0.59928867812685238</v>
      </c>
      <c r="GU101">
        <f t="shared" si="59"/>
        <v>0.35595732068761116</v>
      </c>
      <c r="GV101">
        <f t="shared" si="60"/>
        <v>7.4096028452874923E-3</v>
      </c>
      <c r="GW101">
        <f t="shared" si="61"/>
        <v>1.0373443983402489E-2</v>
      </c>
      <c r="GX101">
        <f t="shared" si="62"/>
        <v>0</v>
      </c>
      <c r="GY101">
        <f t="shared" si="63"/>
        <v>0</v>
      </c>
    </row>
    <row r="102" spans="42:207" x14ac:dyDescent="0.3">
      <c r="AP102" t="s">
        <v>1693</v>
      </c>
      <c r="AR102">
        <v>38</v>
      </c>
      <c r="BE102" t="s">
        <v>1697</v>
      </c>
      <c r="BF102">
        <v>18</v>
      </c>
      <c r="BG102">
        <f>SUMIFS('2012 President'!C$2:C$1000,'2012 President'!$X$2:$X$1000,$BF102,'2012 President'!$V$2:$V$1000,$BE102)</f>
        <v>12632</v>
      </c>
      <c r="BH102">
        <f>SUMIFS('2012 President'!G$2:G$1000,'2012 President'!$X$2:$X$1000,$BF102,'2012 President'!$V$2:$V$1000,$BE102)</f>
        <v>4310</v>
      </c>
      <c r="BI102">
        <f>SUMIFS('2012 President'!H$2:H$1000,'2012 President'!$X$2:$X$1000,$BF102,'2012 President'!$V$2:$V$1000,$BE102)</f>
        <v>107</v>
      </c>
      <c r="BJ102">
        <f>SUMIFS('2012 President'!I$2:I$1000,'2012 President'!$X$2:$X$1000,$BF102,'2012 President'!$V$2:$V$1000,$BE102)</f>
        <v>2582</v>
      </c>
      <c r="BK102">
        <f>SUMIFS('2012 President'!J$2:J$1000,'2012 President'!$X$2:$X$1000,$BF102,'2012 President'!$V$2:$V$1000,$BE102)</f>
        <v>1525</v>
      </c>
      <c r="BL102">
        <f>SUMIFS('2012 President'!K$2:K$1000,'2012 President'!$X$2:$X$1000,$BF102,'2012 President'!$V$2:$V$1000,$BE102)</f>
        <v>56</v>
      </c>
      <c r="BM102">
        <f>SUMIFS('2012 President'!L$2:L$1000,'2012 President'!$X$2:$X$1000,$BF102,'2012 President'!$V$2:$V$1000,$BE102)</f>
        <v>40</v>
      </c>
      <c r="BP102">
        <f t="shared" si="56"/>
        <v>4310</v>
      </c>
      <c r="BQ102">
        <f>BP102/SUMIF('By HD for Calcs'!$A$3:$A$42,$BF102,'By HD for Calcs'!$B$3:$B$42)</f>
        <v>1</v>
      </c>
      <c r="BR102">
        <f>$BQ102*SUMIFS('2012 President'!G$2:G$1000,'2012 President'!$X$2:$X$1000,$BF102,'2012 President'!$Y$2:$Y$1000,BR$1)</f>
        <v>1549</v>
      </c>
      <c r="BS102">
        <f>(GS102-SUMIF('By HD for Calcs'!$A$3:$A$42,$BF102,'By HD for Calcs'!K$3:K$42))*$BQ102*SUMIFS('2012 President'!$G$2:$G$1000,'2012 President'!$X$2:$X$1000,$BF102,'2012 President'!$Y$2:$Y$1000,BS$1)+$BQ102*SUMIFS('2012 President'!H$2:H$1000,'2012 President'!$X$2:$X$1000,$BF102,'2012 President'!$Y$2:$Y$1000,BS$1)</f>
        <v>34</v>
      </c>
      <c r="BT102">
        <f>(GT102-SUMIF('By HD for Calcs'!$A$3:$A$42,$BF102,'By HD for Calcs'!H$3:H$42))*$BQ102*SUMIFS('2012 President'!$G$2:$G$1000,'2012 President'!$X$2:$X$1000,$BF102,'2012 President'!$Y$2:$Y$1000,BT$1)+$BQ102*SUMIFS('2012 President'!I$2:I$1000,'2012 President'!$X$2:$X$1000,$BF102,'2012 President'!$Y$2:$Y$1000,BT$1)</f>
        <v>954</v>
      </c>
      <c r="BU102">
        <f>(GU102-SUMIF('By HD for Calcs'!$A$3:$A$42,$BF102,'By HD for Calcs'!I$3:I$42))*$BQ102*SUMIFS('2012 President'!$G$2:$G$1000,'2012 President'!$X$2:$X$1000,$BF102,'2012 President'!$Y$2:$Y$1000,BU$1)+$BQ102*SUMIFS('2012 President'!J$2:J$1000,'2012 President'!$X$2:$X$1000,$BF102,'2012 President'!$Y$2:$Y$1000,BU$1)</f>
        <v>525</v>
      </c>
      <c r="BV102">
        <f>(GV102-SUMIF('By HD for Calcs'!$A$3:$A$42,$BF102,'By HD for Calcs'!J$3:J$42))*$BQ102*SUMIFS('2012 President'!$G$2:$G$1000,'2012 President'!$X$2:$X$1000,$BF102,'2012 President'!$Y$2:$Y$1000,BV$1)+$BQ102*SUMIFS('2012 President'!K$2:K$1000,'2012 President'!$X$2:$X$1000,$BF102,'2012 President'!$Y$2:$Y$1000,BV$1)</f>
        <v>18</v>
      </c>
      <c r="BW102">
        <f>(GW102-SUMIF('By HD for Calcs'!$A$3:$A$42,$BF102,'By HD for Calcs'!L$3:L$42))*$BQ102*SUMIFS('2012 President'!$G$2:$G$1000,'2012 President'!$X$2:$X$1000,$BF102,'2012 President'!$Y$2:$Y$1000,BW$1)+$BQ102*SUMIFS('2012 President'!L$2:L$1000,'2012 President'!$X$2:$X$1000,$BF102,'2012 President'!$Y$2:$Y$1000,BW$1)</f>
        <v>18</v>
      </c>
      <c r="BZ102">
        <f>$BQ102*SUMIFS('2012 President'!G$2:G$1000,'2012 President'!$X$2:$X$1000,$BF102,'2012 President'!$Y$2:$Y$1000,BZ$1)</f>
        <v>502</v>
      </c>
      <c r="CA102">
        <f>(GS102-SUMIF('By HD for Calcs'!$A$3:$A$42,$BF102,'By HD for Calcs'!K$3:K$42))*$BQ102*SUMIFS('2012 President'!$G$2:$G$1000,'2012 President'!$X$2:$X$1000,$BF102,'2012 President'!$Y$2:$Y$1000,CA$1)+$BQ102*SUMIFS('2012 President'!H$2:H$1000,'2012 President'!$X$2:$X$1000,$BF102,'2012 President'!$Y$2:$Y$1000,CA$1)</f>
        <v>14</v>
      </c>
      <c r="CB102">
        <f>(GT102-SUMIF('By HD for Calcs'!$A$3:$A$42,$BF102,'By HD for Calcs'!H$3:H$42))*$BQ102*SUMIFS('2012 President'!$G$2:$G$1000,'2012 President'!$X$2:$X$1000,$BF102,'2012 President'!$Y$2:$Y$1000,CB$1)+$BQ102*SUMIFS('2012 President'!I$2:I$1000,'2012 President'!$X$2:$X$1000,$BF102,'2012 President'!$Y$2:$Y$1000,CB$1)</f>
        <v>321</v>
      </c>
      <c r="CC102">
        <f>(GU102-SUMIF('By HD for Calcs'!$A$3:$A$42,$BF102,'By HD for Calcs'!I$3:I$42))*$BQ102*SUMIFS('2012 President'!$G$2:$G$1000,'2012 President'!$X$2:$X$1000,$BF102,'2012 President'!$Y$2:$Y$1000,CC$1)+$BQ102*SUMIFS('2012 President'!J$2:J$1000,'2012 President'!$X$2:$X$1000,$BF102,'2012 President'!$Y$2:$Y$1000,CC$1)</f>
        <v>156</v>
      </c>
      <c r="CD102">
        <f>(GV102-SUMIF('By HD for Calcs'!$A$3:$A$42,$BF102,'By HD for Calcs'!J$3:J$42))*$BQ102*SUMIFS('2012 President'!$G$2:$G$1000,'2012 President'!$X$2:$X$1000,$BF102,'2012 President'!$Y$2:$Y$1000,CD$1)+$BQ102*SUMIFS('2012 President'!K$2:K$1000,'2012 President'!$X$2:$X$1000,$BF102,'2012 President'!$Y$2:$Y$1000,CD$1)</f>
        <v>4</v>
      </c>
      <c r="CE102">
        <f>(GW102-SUMIF('By HD for Calcs'!$A$3:$A$42,$BF102,'By HD for Calcs'!L$3:L$42))*$BQ102*SUMIFS('2012 President'!$G$2:$G$1000,'2012 President'!$X$2:$X$1000,$BF102,'2012 President'!$Y$2:$Y$1000,CE$1)+$BQ102*SUMIFS('2012 President'!L$2:L$1000,'2012 President'!$X$2:$X$1000,$BF102,'2012 President'!$Y$2:$Y$1000,CE$1)</f>
        <v>7</v>
      </c>
      <c r="CH102">
        <f>$BQ102*SUMIFS('2012 President'!G$2:G$1000,'2012 President'!$X$2:$X$1000,$BF102,'2012 President'!$Y$2:$Y$1000,CH$1)</f>
        <v>569</v>
      </c>
      <c r="CI102">
        <f>(GS102-SUMIF('By HD for Calcs'!$A$3:$A$42,$BF102,'By HD for Calcs'!K$3:K$42))*$BQ102*SUMIFS('2012 President'!$G$2:$G$1000,'2012 President'!$X$2:$X$1000,$BF102,'2012 President'!$Y$2:$Y$1000,CI$1)+$BQ102*SUMIFS('2012 President'!H$2:H$1000,'2012 President'!$X$2:$X$1000,$BF102,'2012 President'!$Y$2:$Y$1000,CI$1)</f>
        <v>8</v>
      </c>
      <c r="CJ102">
        <f>(GT102-SUMIF('By HD for Calcs'!$A$3:$A$42,$BF102,'By HD for Calcs'!H$3:H$42))*$BQ102*SUMIFS('2012 President'!$G$2:$G$1000,'2012 President'!$X$2:$X$1000,$BF102,'2012 President'!$Y$2:$Y$1000,CJ$1)+$BQ102*SUMIFS('2012 President'!I$2:I$1000,'2012 President'!$X$2:$X$1000,$BF102,'2012 President'!$Y$2:$Y$1000,CJ$1)</f>
        <v>390</v>
      </c>
      <c r="CK102">
        <f>(GU102-SUMIF('By HD for Calcs'!$A$3:$A$42,$BF102,'By HD for Calcs'!I$3:I$42))*$BQ102*SUMIFS('2012 President'!$G$2:$G$1000,'2012 President'!$X$2:$X$1000,$BF102,'2012 President'!$Y$2:$Y$1000,CK$1)+$BQ102*SUMIFS('2012 President'!J$2:J$1000,'2012 President'!$X$2:$X$1000,$BF102,'2012 President'!$Y$2:$Y$1000,CK$1)</f>
        <v>163</v>
      </c>
      <c r="CL102">
        <f>(GV102-SUMIF('By HD for Calcs'!$A$3:$A$42,$BF102,'By HD for Calcs'!J$3:J$42))*$BQ102*SUMIFS('2012 President'!$G$2:$G$1000,'2012 President'!$X$2:$X$1000,$BF102,'2012 President'!$Y$2:$Y$1000,CL$1)+$BQ102*SUMIFS('2012 President'!K$2:K$1000,'2012 President'!$X$2:$X$1000,$BF102,'2012 President'!$Y$2:$Y$1000,CL$1)</f>
        <v>7</v>
      </c>
      <c r="CM102">
        <f>(GW102-SUMIF('By HD for Calcs'!$A$3:$A$42,$BF102,'By HD for Calcs'!L$3:L$42))*$BQ102*SUMIFS('2012 President'!$G$2:$G$1000,'2012 President'!$X$2:$X$1000,$BF102,'2012 President'!$Y$2:$Y$1000,CM$1)+$BQ102*SUMIFS('2012 President'!L$2:L$1000,'2012 President'!$X$2:$X$1000,$BF102,'2012 President'!$Y$2:$Y$1000,CM$1)</f>
        <v>1</v>
      </c>
      <c r="CP102">
        <f t="shared" si="54"/>
        <v>6930</v>
      </c>
      <c r="CQ102">
        <f t="shared" si="54"/>
        <v>163</v>
      </c>
      <c r="CR102">
        <f t="shared" si="54"/>
        <v>4247</v>
      </c>
      <c r="CS102">
        <f t="shared" si="54"/>
        <v>2369</v>
      </c>
      <c r="CT102">
        <f t="shared" si="54"/>
        <v>85</v>
      </c>
      <c r="CU102">
        <f t="shared" si="54"/>
        <v>66</v>
      </c>
      <c r="GS102">
        <f t="shared" si="57"/>
        <v>2.4825986078886312E-2</v>
      </c>
      <c r="GT102">
        <f t="shared" si="58"/>
        <v>0.59907192575406032</v>
      </c>
      <c r="GU102">
        <f t="shared" si="59"/>
        <v>0.35382830626450118</v>
      </c>
      <c r="GV102">
        <f t="shared" si="60"/>
        <v>1.2993039443155453E-2</v>
      </c>
      <c r="GW102">
        <f t="shared" si="61"/>
        <v>9.2807424593967514E-3</v>
      </c>
      <c r="GX102">
        <f t="shared" si="62"/>
        <v>0</v>
      </c>
      <c r="GY102">
        <f t="shared" si="63"/>
        <v>0</v>
      </c>
    </row>
    <row r="103" spans="42:207" x14ac:dyDescent="0.3">
      <c r="AP103" t="s">
        <v>1703</v>
      </c>
      <c r="AR103">
        <v>38</v>
      </c>
      <c r="BE103" t="s">
        <v>1697</v>
      </c>
      <c r="BF103">
        <v>19</v>
      </c>
      <c r="BG103">
        <f>SUMIFS('2012 President'!C$2:C$1000,'2012 President'!$X$2:$X$1000,$BF103,'2012 President'!$V$2:$V$1000,$BE103)</f>
        <v>13051</v>
      </c>
      <c r="BH103">
        <f>SUMIFS('2012 President'!G$2:G$1000,'2012 President'!$X$2:$X$1000,$BF103,'2012 President'!$V$2:$V$1000,$BE103)</f>
        <v>5807</v>
      </c>
      <c r="BI103">
        <f>SUMIFS('2012 President'!H$2:H$1000,'2012 President'!$X$2:$X$1000,$BF103,'2012 President'!$V$2:$V$1000,$BE103)</f>
        <v>129</v>
      </c>
      <c r="BJ103">
        <f>SUMIFS('2012 President'!I$2:I$1000,'2012 President'!$X$2:$X$1000,$BF103,'2012 President'!$V$2:$V$1000,$BE103)</f>
        <v>2872</v>
      </c>
      <c r="BK103">
        <f>SUMIFS('2012 President'!J$2:J$1000,'2012 President'!$X$2:$X$1000,$BF103,'2012 President'!$V$2:$V$1000,$BE103)</f>
        <v>2719</v>
      </c>
      <c r="BL103">
        <f>SUMIFS('2012 President'!K$2:K$1000,'2012 President'!$X$2:$X$1000,$BF103,'2012 President'!$V$2:$V$1000,$BE103)</f>
        <v>32</v>
      </c>
      <c r="BM103">
        <f>SUMIFS('2012 President'!L$2:L$1000,'2012 President'!$X$2:$X$1000,$BF103,'2012 President'!$V$2:$V$1000,$BE103)</f>
        <v>55</v>
      </c>
      <c r="BP103">
        <f t="shared" si="56"/>
        <v>5807</v>
      </c>
      <c r="BQ103">
        <f>BP103/SUMIF('By HD for Calcs'!$A$3:$A$42,$BF103,'By HD for Calcs'!$B$3:$B$42)</f>
        <v>1</v>
      </c>
      <c r="BR103">
        <f>$BQ103*SUMIFS('2012 President'!G$2:G$1000,'2012 President'!$X$2:$X$1000,$BF103,'2012 President'!$Y$2:$Y$1000,BR$1)</f>
        <v>1409</v>
      </c>
      <c r="BS103">
        <f>(GS103-SUMIF('By HD for Calcs'!$A$3:$A$42,$BF103,'By HD for Calcs'!K$3:K$42))*$BQ103*SUMIFS('2012 President'!$G$2:$G$1000,'2012 President'!$X$2:$X$1000,$BF103,'2012 President'!$Y$2:$Y$1000,BS$1)+$BQ103*SUMIFS('2012 President'!H$2:H$1000,'2012 President'!$X$2:$X$1000,$BF103,'2012 President'!$Y$2:$Y$1000,BS$1)</f>
        <v>26</v>
      </c>
      <c r="BT103">
        <f>(GT103-SUMIF('By HD for Calcs'!$A$3:$A$42,$BF103,'By HD for Calcs'!H$3:H$42))*$BQ103*SUMIFS('2012 President'!$G$2:$G$1000,'2012 President'!$X$2:$X$1000,$BF103,'2012 President'!$Y$2:$Y$1000,BT$1)+$BQ103*SUMIFS('2012 President'!I$2:I$1000,'2012 President'!$X$2:$X$1000,$BF103,'2012 President'!$Y$2:$Y$1000,BT$1)</f>
        <v>660</v>
      </c>
      <c r="BU103">
        <f>(GU103-SUMIF('By HD for Calcs'!$A$3:$A$42,$BF103,'By HD for Calcs'!I$3:I$42))*$BQ103*SUMIFS('2012 President'!$G$2:$G$1000,'2012 President'!$X$2:$X$1000,$BF103,'2012 President'!$Y$2:$Y$1000,BU$1)+$BQ103*SUMIFS('2012 President'!J$2:J$1000,'2012 President'!$X$2:$X$1000,$BF103,'2012 President'!$Y$2:$Y$1000,BU$1)</f>
        <v>705</v>
      </c>
      <c r="BV103">
        <f>(GV103-SUMIF('By HD for Calcs'!$A$3:$A$42,$BF103,'By HD for Calcs'!J$3:J$42))*$BQ103*SUMIFS('2012 President'!$G$2:$G$1000,'2012 President'!$X$2:$X$1000,$BF103,'2012 President'!$Y$2:$Y$1000,BV$1)+$BQ103*SUMIFS('2012 President'!K$2:K$1000,'2012 President'!$X$2:$X$1000,$BF103,'2012 President'!$Y$2:$Y$1000,BV$1)</f>
        <v>11</v>
      </c>
      <c r="BW103">
        <f>(GW103-SUMIF('By HD for Calcs'!$A$3:$A$42,$BF103,'By HD for Calcs'!L$3:L$42))*$BQ103*SUMIFS('2012 President'!$G$2:$G$1000,'2012 President'!$X$2:$X$1000,$BF103,'2012 President'!$Y$2:$Y$1000,BW$1)+$BQ103*SUMIFS('2012 President'!L$2:L$1000,'2012 President'!$X$2:$X$1000,$BF103,'2012 President'!$Y$2:$Y$1000,BW$1)</f>
        <v>7</v>
      </c>
      <c r="BZ103">
        <f>$BQ103*SUMIFS('2012 President'!G$2:G$1000,'2012 President'!$X$2:$X$1000,$BF103,'2012 President'!$Y$2:$Y$1000,BZ$1)</f>
        <v>377</v>
      </c>
      <c r="CA103">
        <f>(GS103-SUMIF('By HD for Calcs'!$A$3:$A$42,$BF103,'By HD for Calcs'!K$3:K$42))*$BQ103*SUMIFS('2012 President'!$G$2:$G$1000,'2012 President'!$X$2:$X$1000,$BF103,'2012 President'!$Y$2:$Y$1000,CA$1)+$BQ103*SUMIFS('2012 President'!H$2:H$1000,'2012 President'!$X$2:$X$1000,$BF103,'2012 President'!$Y$2:$Y$1000,CA$1)</f>
        <v>19</v>
      </c>
      <c r="CB103">
        <f>(GT103-SUMIF('By HD for Calcs'!$A$3:$A$42,$BF103,'By HD for Calcs'!H$3:H$42))*$BQ103*SUMIFS('2012 President'!$G$2:$G$1000,'2012 President'!$X$2:$X$1000,$BF103,'2012 President'!$Y$2:$Y$1000,CB$1)+$BQ103*SUMIFS('2012 President'!I$2:I$1000,'2012 President'!$X$2:$X$1000,$BF103,'2012 President'!$Y$2:$Y$1000,CB$1)</f>
        <v>179</v>
      </c>
      <c r="CC103">
        <f>(GU103-SUMIF('By HD for Calcs'!$A$3:$A$42,$BF103,'By HD for Calcs'!I$3:I$42))*$BQ103*SUMIFS('2012 President'!$G$2:$G$1000,'2012 President'!$X$2:$X$1000,$BF103,'2012 President'!$Y$2:$Y$1000,CC$1)+$BQ103*SUMIFS('2012 President'!J$2:J$1000,'2012 President'!$X$2:$X$1000,$BF103,'2012 President'!$Y$2:$Y$1000,CC$1)</f>
        <v>168</v>
      </c>
      <c r="CD103">
        <f>(GV103-SUMIF('By HD for Calcs'!$A$3:$A$42,$BF103,'By HD for Calcs'!J$3:J$42))*$BQ103*SUMIFS('2012 President'!$G$2:$G$1000,'2012 President'!$X$2:$X$1000,$BF103,'2012 President'!$Y$2:$Y$1000,CD$1)+$BQ103*SUMIFS('2012 President'!K$2:K$1000,'2012 President'!$X$2:$X$1000,$BF103,'2012 President'!$Y$2:$Y$1000,CD$1)</f>
        <v>5</v>
      </c>
      <c r="CE103">
        <f>(GW103-SUMIF('By HD for Calcs'!$A$3:$A$42,$BF103,'By HD for Calcs'!L$3:L$42))*$BQ103*SUMIFS('2012 President'!$G$2:$G$1000,'2012 President'!$X$2:$X$1000,$BF103,'2012 President'!$Y$2:$Y$1000,CE$1)+$BQ103*SUMIFS('2012 President'!L$2:L$1000,'2012 President'!$X$2:$X$1000,$BF103,'2012 President'!$Y$2:$Y$1000,CE$1)</f>
        <v>6</v>
      </c>
      <c r="CH103">
        <f>$BQ103*SUMIFS('2012 President'!G$2:G$1000,'2012 President'!$X$2:$X$1000,$BF103,'2012 President'!$Y$2:$Y$1000,CH$1)</f>
        <v>693</v>
      </c>
      <c r="CI103">
        <f>(GS103-SUMIF('By HD for Calcs'!$A$3:$A$42,$BF103,'By HD for Calcs'!K$3:K$42))*$BQ103*SUMIFS('2012 President'!$G$2:$G$1000,'2012 President'!$X$2:$X$1000,$BF103,'2012 President'!$Y$2:$Y$1000,CI$1)+$BQ103*SUMIFS('2012 President'!H$2:H$1000,'2012 President'!$X$2:$X$1000,$BF103,'2012 President'!$Y$2:$Y$1000,CI$1)</f>
        <v>5</v>
      </c>
      <c r="CJ103">
        <f>(GT103-SUMIF('By HD for Calcs'!$A$3:$A$42,$BF103,'By HD for Calcs'!H$3:H$42))*$BQ103*SUMIFS('2012 President'!$G$2:$G$1000,'2012 President'!$X$2:$X$1000,$BF103,'2012 President'!$Y$2:$Y$1000,CJ$1)+$BQ103*SUMIFS('2012 President'!I$2:I$1000,'2012 President'!$X$2:$X$1000,$BF103,'2012 President'!$Y$2:$Y$1000,CJ$1)</f>
        <v>415</v>
      </c>
      <c r="CK103">
        <f>(GU103-SUMIF('By HD for Calcs'!$A$3:$A$42,$BF103,'By HD for Calcs'!I$3:I$42))*$BQ103*SUMIFS('2012 President'!$G$2:$G$1000,'2012 President'!$X$2:$X$1000,$BF103,'2012 President'!$Y$2:$Y$1000,CK$1)+$BQ103*SUMIFS('2012 President'!J$2:J$1000,'2012 President'!$X$2:$X$1000,$BF103,'2012 President'!$Y$2:$Y$1000,CK$1)</f>
        <v>263</v>
      </c>
      <c r="CL103">
        <f>(GV103-SUMIF('By HD for Calcs'!$A$3:$A$42,$BF103,'By HD for Calcs'!J$3:J$42))*$BQ103*SUMIFS('2012 President'!$G$2:$G$1000,'2012 President'!$X$2:$X$1000,$BF103,'2012 President'!$Y$2:$Y$1000,CL$1)+$BQ103*SUMIFS('2012 President'!K$2:K$1000,'2012 President'!$X$2:$X$1000,$BF103,'2012 President'!$Y$2:$Y$1000,CL$1)</f>
        <v>9</v>
      </c>
      <c r="CM103">
        <f>(GW103-SUMIF('By HD for Calcs'!$A$3:$A$42,$BF103,'By HD for Calcs'!L$3:L$42))*$BQ103*SUMIFS('2012 President'!$G$2:$G$1000,'2012 President'!$X$2:$X$1000,$BF103,'2012 President'!$Y$2:$Y$1000,CM$1)+$BQ103*SUMIFS('2012 President'!L$2:L$1000,'2012 President'!$X$2:$X$1000,$BF103,'2012 President'!$Y$2:$Y$1000,CM$1)</f>
        <v>1</v>
      </c>
      <c r="CP103">
        <f t="shared" si="54"/>
        <v>8286</v>
      </c>
      <c r="CQ103">
        <f t="shared" si="54"/>
        <v>179</v>
      </c>
      <c r="CR103">
        <f t="shared" si="54"/>
        <v>4126</v>
      </c>
      <c r="CS103">
        <f t="shared" si="54"/>
        <v>3855</v>
      </c>
      <c r="CT103">
        <f t="shared" si="54"/>
        <v>57</v>
      </c>
      <c r="CU103">
        <f t="shared" si="54"/>
        <v>69</v>
      </c>
      <c r="GS103">
        <f t="shared" si="57"/>
        <v>2.2214568624074393E-2</v>
      </c>
      <c r="GT103">
        <f t="shared" si="58"/>
        <v>0.49457551231272601</v>
      </c>
      <c r="GU103">
        <f t="shared" si="59"/>
        <v>0.46822800068882381</v>
      </c>
      <c r="GV103">
        <f t="shared" si="60"/>
        <v>5.5105906664370584E-3</v>
      </c>
      <c r="GW103">
        <f t="shared" si="61"/>
        <v>9.4713277079386954E-3</v>
      </c>
      <c r="GX103">
        <f t="shared" si="62"/>
        <v>0</v>
      </c>
      <c r="GY103">
        <f t="shared" si="63"/>
        <v>0</v>
      </c>
    </row>
    <row r="104" spans="42:207" x14ac:dyDescent="0.3">
      <c r="AP104" t="s">
        <v>1702</v>
      </c>
      <c r="AR104">
        <v>38</v>
      </c>
      <c r="BE104" t="s">
        <v>1697</v>
      </c>
      <c r="BF104">
        <v>20</v>
      </c>
      <c r="BG104">
        <f>SUMIFS('2012 President'!C$2:C$1000,'2012 President'!$X$2:$X$1000,$BF104,'2012 President'!$V$2:$V$1000,$BE104)</f>
        <v>12606</v>
      </c>
      <c r="BH104">
        <f>SUMIFS('2012 President'!G$2:G$1000,'2012 President'!$X$2:$X$1000,$BF104,'2012 President'!$V$2:$V$1000,$BE104)</f>
        <v>5752</v>
      </c>
      <c r="BI104">
        <f>SUMIFS('2012 President'!H$2:H$1000,'2012 President'!$X$2:$X$1000,$BF104,'2012 President'!$V$2:$V$1000,$BE104)</f>
        <v>139</v>
      </c>
      <c r="BJ104">
        <f>SUMIFS('2012 President'!I$2:I$1000,'2012 President'!$X$2:$X$1000,$BF104,'2012 President'!$V$2:$V$1000,$BE104)</f>
        <v>2173</v>
      </c>
      <c r="BK104">
        <f>SUMIFS('2012 President'!J$2:J$1000,'2012 President'!$X$2:$X$1000,$BF104,'2012 President'!$V$2:$V$1000,$BE104)</f>
        <v>3315</v>
      </c>
      <c r="BL104">
        <f>SUMIFS('2012 President'!K$2:K$1000,'2012 President'!$X$2:$X$1000,$BF104,'2012 President'!$V$2:$V$1000,$BE104)</f>
        <v>52</v>
      </c>
      <c r="BM104">
        <f>SUMIFS('2012 President'!L$2:L$1000,'2012 President'!$X$2:$X$1000,$BF104,'2012 President'!$V$2:$V$1000,$BE104)</f>
        <v>73</v>
      </c>
      <c r="BP104">
        <f t="shared" si="56"/>
        <v>5752</v>
      </c>
      <c r="BQ104">
        <f>BP104/SUMIF('By HD for Calcs'!$A$3:$A$42,$BF104,'By HD for Calcs'!$B$3:$B$42)</f>
        <v>1</v>
      </c>
      <c r="BR104">
        <f>$BQ104*SUMIFS('2012 President'!G$2:G$1000,'2012 President'!$X$2:$X$1000,$BF104,'2012 President'!$Y$2:$Y$1000,BR$1)</f>
        <v>1233</v>
      </c>
      <c r="BS104">
        <f>(GS104-SUMIF('By HD for Calcs'!$A$3:$A$42,$BF104,'By HD for Calcs'!K$3:K$42))*$BQ104*SUMIFS('2012 President'!$G$2:$G$1000,'2012 President'!$X$2:$X$1000,$BF104,'2012 President'!$Y$2:$Y$1000,BS$1)+$BQ104*SUMIFS('2012 President'!H$2:H$1000,'2012 President'!$X$2:$X$1000,$BF104,'2012 President'!$Y$2:$Y$1000,BS$1)</f>
        <v>25</v>
      </c>
      <c r="BT104">
        <f>(GT104-SUMIF('By HD for Calcs'!$A$3:$A$42,$BF104,'By HD for Calcs'!H$3:H$42))*$BQ104*SUMIFS('2012 President'!$G$2:$G$1000,'2012 President'!$X$2:$X$1000,$BF104,'2012 President'!$Y$2:$Y$1000,BT$1)+$BQ104*SUMIFS('2012 President'!I$2:I$1000,'2012 President'!$X$2:$X$1000,$BF104,'2012 President'!$Y$2:$Y$1000,BT$1)</f>
        <v>462</v>
      </c>
      <c r="BU104">
        <f>(GU104-SUMIF('By HD for Calcs'!$A$3:$A$42,$BF104,'By HD for Calcs'!I$3:I$42))*$BQ104*SUMIFS('2012 President'!$G$2:$G$1000,'2012 President'!$X$2:$X$1000,$BF104,'2012 President'!$Y$2:$Y$1000,BU$1)+$BQ104*SUMIFS('2012 President'!J$2:J$1000,'2012 President'!$X$2:$X$1000,$BF104,'2012 President'!$Y$2:$Y$1000,BU$1)</f>
        <v>732</v>
      </c>
      <c r="BV104">
        <f>(GV104-SUMIF('By HD for Calcs'!$A$3:$A$42,$BF104,'By HD for Calcs'!J$3:J$42))*$BQ104*SUMIFS('2012 President'!$G$2:$G$1000,'2012 President'!$X$2:$X$1000,$BF104,'2012 President'!$Y$2:$Y$1000,BV$1)+$BQ104*SUMIFS('2012 President'!K$2:K$1000,'2012 President'!$X$2:$X$1000,$BF104,'2012 President'!$Y$2:$Y$1000,BV$1)</f>
        <v>7</v>
      </c>
      <c r="BW104">
        <f>(GW104-SUMIF('By HD for Calcs'!$A$3:$A$42,$BF104,'By HD for Calcs'!L$3:L$42))*$BQ104*SUMIFS('2012 President'!$G$2:$G$1000,'2012 President'!$X$2:$X$1000,$BF104,'2012 President'!$Y$2:$Y$1000,BW$1)+$BQ104*SUMIFS('2012 President'!L$2:L$1000,'2012 President'!$X$2:$X$1000,$BF104,'2012 President'!$Y$2:$Y$1000,BW$1)</f>
        <v>7</v>
      </c>
      <c r="BZ104">
        <f>$BQ104*SUMIFS('2012 President'!G$2:G$1000,'2012 President'!$X$2:$X$1000,$BF104,'2012 President'!$Y$2:$Y$1000,BZ$1)</f>
        <v>390</v>
      </c>
      <c r="CA104">
        <f>(GS104-SUMIF('By HD for Calcs'!$A$3:$A$42,$BF104,'By HD for Calcs'!K$3:K$42))*$BQ104*SUMIFS('2012 President'!$G$2:$G$1000,'2012 President'!$X$2:$X$1000,$BF104,'2012 President'!$Y$2:$Y$1000,CA$1)+$BQ104*SUMIFS('2012 President'!H$2:H$1000,'2012 President'!$X$2:$X$1000,$BF104,'2012 President'!$Y$2:$Y$1000,CA$1)</f>
        <v>11</v>
      </c>
      <c r="CB104">
        <f>(GT104-SUMIF('By HD for Calcs'!$A$3:$A$42,$BF104,'By HD for Calcs'!H$3:H$42))*$BQ104*SUMIFS('2012 President'!$G$2:$G$1000,'2012 President'!$X$2:$X$1000,$BF104,'2012 President'!$Y$2:$Y$1000,CB$1)+$BQ104*SUMIFS('2012 President'!I$2:I$1000,'2012 President'!$X$2:$X$1000,$BF104,'2012 President'!$Y$2:$Y$1000,CB$1)</f>
        <v>177</v>
      </c>
      <c r="CC104">
        <f>(GU104-SUMIF('By HD for Calcs'!$A$3:$A$42,$BF104,'By HD for Calcs'!I$3:I$42))*$BQ104*SUMIFS('2012 President'!$G$2:$G$1000,'2012 President'!$X$2:$X$1000,$BF104,'2012 President'!$Y$2:$Y$1000,CC$1)+$BQ104*SUMIFS('2012 President'!J$2:J$1000,'2012 President'!$X$2:$X$1000,$BF104,'2012 President'!$Y$2:$Y$1000,CC$1)</f>
        <v>193</v>
      </c>
      <c r="CD104">
        <f>(GV104-SUMIF('By HD for Calcs'!$A$3:$A$42,$BF104,'By HD for Calcs'!J$3:J$42))*$BQ104*SUMIFS('2012 President'!$G$2:$G$1000,'2012 President'!$X$2:$X$1000,$BF104,'2012 President'!$Y$2:$Y$1000,CD$1)+$BQ104*SUMIFS('2012 President'!K$2:K$1000,'2012 President'!$X$2:$X$1000,$BF104,'2012 President'!$Y$2:$Y$1000,CD$1)</f>
        <v>5</v>
      </c>
      <c r="CE104">
        <f>(GW104-SUMIF('By HD for Calcs'!$A$3:$A$42,$BF104,'By HD for Calcs'!L$3:L$42))*$BQ104*SUMIFS('2012 President'!$G$2:$G$1000,'2012 President'!$X$2:$X$1000,$BF104,'2012 President'!$Y$2:$Y$1000,CE$1)+$BQ104*SUMIFS('2012 President'!L$2:L$1000,'2012 President'!$X$2:$X$1000,$BF104,'2012 President'!$Y$2:$Y$1000,CE$1)</f>
        <v>4</v>
      </c>
      <c r="CH104">
        <f>$BQ104*SUMIFS('2012 President'!G$2:G$1000,'2012 President'!$X$2:$X$1000,$BF104,'2012 President'!$Y$2:$Y$1000,CH$1)</f>
        <v>589</v>
      </c>
      <c r="CI104">
        <f>(GS104-SUMIF('By HD for Calcs'!$A$3:$A$42,$BF104,'By HD for Calcs'!K$3:K$42))*$BQ104*SUMIFS('2012 President'!$G$2:$G$1000,'2012 President'!$X$2:$X$1000,$BF104,'2012 President'!$Y$2:$Y$1000,CI$1)+$BQ104*SUMIFS('2012 President'!H$2:H$1000,'2012 President'!$X$2:$X$1000,$BF104,'2012 President'!$Y$2:$Y$1000,CI$1)</f>
        <v>9</v>
      </c>
      <c r="CJ104">
        <f>(GT104-SUMIF('By HD for Calcs'!$A$3:$A$42,$BF104,'By HD for Calcs'!H$3:H$42))*$BQ104*SUMIFS('2012 President'!$G$2:$G$1000,'2012 President'!$X$2:$X$1000,$BF104,'2012 President'!$Y$2:$Y$1000,CJ$1)+$BQ104*SUMIFS('2012 President'!I$2:I$1000,'2012 President'!$X$2:$X$1000,$BF104,'2012 President'!$Y$2:$Y$1000,CJ$1)</f>
        <v>269</v>
      </c>
      <c r="CK104">
        <f>(GU104-SUMIF('By HD for Calcs'!$A$3:$A$42,$BF104,'By HD for Calcs'!I$3:I$42))*$BQ104*SUMIFS('2012 President'!$G$2:$G$1000,'2012 President'!$X$2:$X$1000,$BF104,'2012 President'!$Y$2:$Y$1000,CK$1)+$BQ104*SUMIFS('2012 President'!J$2:J$1000,'2012 President'!$X$2:$X$1000,$BF104,'2012 President'!$Y$2:$Y$1000,CK$1)</f>
        <v>304</v>
      </c>
      <c r="CL104">
        <f>(GV104-SUMIF('By HD for Calcs'!$A$3:$A$42,$BF104,'By HD for Calcs'!J$3:J$42))*$BQ104*SUMIFS('2012 President'!$G$2:$G$1000,'2012 President'!$X$2:$X$1000,$BF104,'2012 President'!$Y$2:$Y$1000,CL$1)+$BQ104*SUMIFS('2012 President'!K$2:K$1000,'2012 President'!$X$2:$X$1000,$BF104,'2012 President'!$Y$2:$Y$1000,CL$1)</f>
        <v>2</v>
      </c>
      <c r="CM104">
        <f>(GW104-SUMIF('By HD for Calcs'!$A$3:$A$42,$BF104,'By HD for Calcs'!L$3:L$42))*$BQ104*SUMIFS('2012 President'!$G$2:$G$1000,'2012 President'!$X$2:$X$1000,$BF104,'2012 President'!$Y$2:$Y$1000,CM$1)+$BQ104*SUMIFS('2012 President'!L$2:L$1000,'2012 President'!$X$2:$X$1000,$BF104,'2012 President'!$Y$2:$Y$1000,CM$1)</f>
        <v>5</v>
      </c>
      <c r="CP104">
        <f t="shared" si="54"/>
        <v>7964</v>
      </c>
      <c r="CQ104">
        <f t="shared" si="54"/>
        <v>184</v>
      </c>
      <c r="CR104">
        <f t="shared" si="54"/>
        <v>3081</v>
      </c>
      <c r="CS104">
        <f t="shared" si="54"/>
        <v>4544</v>
      </c>
      <c r="CT104">
        <f t="shared" si="54"/>
        <v>66</v>
      </c>
      <c r="CU104">
        <f t="shared" si="54"/>
        <v>89</v>
      </c>
      <c r="GS104">
        <f t="shared" si="57"/>
        <v>2.4165507649513213E-2</v>
      </c>
      <c r="GT104">
        <f t="shared" si="58"/>
        <v>0.37778164116828927</v>
      </c>
      <c r="GU104">
        <f t="shared" si="59"/>
        <v>0.57632127955493739</v>
      </c>
      <c r="GV104">
        <f t="shared" si="60"/>
        <v>9.0403337969401955E-3</v>
      </c>
      <c r="GW104">
        <f t="shared" si="61"/>
        <v>1.2691237830319889E-2</v>
      </c>
      <c r="GX104">
        <f t="shared" si="62"/>
        <v>0</v>
      </c>
      <c r="GY104">
        <f t="shared" si="63"/>
        <v>0</v>
      </c>
    </row>
    <row r="105" spans="42:207" x14ac:dyDescent="0.3">
      <c r="AR105">
        <v>38</v>
      </c>
      <c r="BE105" t="s">
        <v>1697</v>
      </c>
      <c r="BF105">
        <v>21</v>
      </c>
      <c r="BG105">
        <f>SUMIFS('2012 President'!C$2:C$1000,'2012 President'!$X$2:$X$1000,$BF105,'2012 President'!$V$2:$V$1000,$BE105)</f>
        <v>13391</v>
      </c>
      <c r="BH105">
        <f>SUMIFS('2012 President'!G$2:G$1000,'2012 President'!$X$2:$X$1000,$BF105,'2012 President'!$V$2:$V$1000,$BE105)</f>
        <v>6269</v>
      </c>
      <c r="BI105">
        <f>SUMIFS('2012 President'!H$2:H$1000,'2012 President'!$X$2:$X$1000,$BF105,'2012 President'!$V$2:$V$1000,$BE105)</f>
        <v>118</v>
      </c>
      <c r="BJ105">
        <f>SUMIFS('2012 President'!I$2:I$1000,'2012 President'!$X$2:$X$1000,$BF105,'2012 President'!$V$2:$V$1000,$BE105)</f>
        <v>2291</v>
      </c>
      <c r="BK105">
        <f>SUMIFS('2012 President'!J$2:J$1000,'2012 President'!$X$2:$X$1000,$BF105,'2012 President'!$V$2:$V$1000,$BE105)</f>
        <v>3771</v>
      </c>
      <c r="BL105">
        <f>SUMIFS('2012 President'!K$2:K$1000,'2012 President'!$X$2:$X$1000,$BF105,'2012 President'!$V$2:$V$1000,$BE105)</f>
        <v>33</v>
      </c>
      <c r="BM105">
        <f>SUMIFS('2012 President'!L$2:L$1000,'2012 President'!$X$2:$X$1000,$BF105,'2012 President'!$V$2:$V$1000,$BE105)</f>
        <v>56</v>
      </c>
      <c r="BP105">
        <f t="shared" si="56"/>
        <v>6269</v>
      </c>
      <c r="BQ105">
        <f>BP105/SUMIF('By HD for Calcs'!$A$3:$A$42,$BF105,'By HD for Calcs'!$B$3:$B$42)</f>
        <v>1</v>
      </c>
      <c r="BR105">
        <f>$BQ105*SUMIFS('2012 President'!G$2:G$1000,'2012 President'!$X$2:$X$1000,$BF105,'2012 President'!$Y$2:$Y$1000,BR$1)</f>
        <v>1372</v>
      </c>
      <c r="BS105">
        <f>(GS105-SUMIF('By HD for Calcs'!$A$3:$A$42,$BF105,'By HD for Calcs'!K$3:K$42))*$BQ105*SUMIFS('2012 President'!$G$2:$G$1000,'2012 President'!$X$2:$X$1000,$BF105,'2012 President'!$Y$2:$Y$1000,BS$1)+$BQ105*SUMIFS('2012 President'!H$2:H$1000,'2012 President'!$X$2:$X$1000,$BF105,'2012 President'!$Y$2:$Y$1000,BS$1)</f>
        <v>19</v>
      </c>
      <c r="BT105">
        <f>(GT105-SUMIF('By HD for Calcs'!$A$3:$A$42,$BF105,'By HD for Calcs'!H$3:H$42))*$BQ105*SUMIFS('2012 President'!$G$2:$G$1000,'2012 President'!$X$2:$X$1000,$BF105,'2012 President'!$Y$2:$Y$1000,BT$1)+$BQ105*SUMIFS('2012 President'!I$2:I$1000,'2012 President'!$X$2:$X$1000,$BF105,'2012 President'!$Y$2:$Y$1000,BT$1)</f>
        <v>541</v>
      </c>
      <c r="BU105">
        <f>(GU105-SUMIF('By HD for Calcs'!$A$3:$A$42,$BF105,'By HD for Calcs'!I$3:I$42))*$BQ105*SUMIFS('2012 President'!$G$2:$G$1000,'2012 President'!$X$2:$X$1000,$BF105,'2012 President'!$Y$2:$Y$1000,BU$1)+$BQ105*SUMIFS('2012 President'!J$2:J$1000,'2012 President'!$X$2:$X$1000,$BF105,'2012 President'!$Y$2:$Y$1000,BU$1)</f>
        <v>791</v>
      </c>
      <c r="BV105">
        <f>(GV105-SUMIF('By HD for Calcs'!$A$3:$A$42,$BF105,'By HD for Calcs'!J$3:J$42))*$BQ105*SUMIFS('2012 President'!$G$2:$G$1000,'2012 President'!$X$2:$X$1000,$BF105,'2012 President'!$Y$2:$Y$1000,BV$1)+$BQ105*SUMIFS('2012 President'!K$2:K$1000,'2012 President'!$X$2:$X$1000,$BF105,'2012 President'!$Y$2:$Y$1000,BV$1)</f>
        <v>9</v>
      </c>
      <c r="BW105">
        <f>(GW105-SUMIF('By HD for Calcs'!$A$3:$A$42,$BF105,'By HD for Calcs'!L$3:L$42))*$BQ105*SUMIFS('2012 President'!$G$2:$G$1000,'2012 President'!$X$2:$X$1000,$BF105,'2012 President'!$Y$2:$Y$1000,BW$1)+$BQ105*SUMIFS('2012 President'!L$2:L$1000,'2012 President'!$X$2:$X$1000,$BF105,'2012 President'!$Y$2:$Y$1000,BW$1)</f>
        <v>12</v>
      </c>
      <c r="BZ105">
        <f>$BQ105*SUMIFS('2012 President'!G$2:G$1000,'2012 President'!$X$2:$X$1000,$BF105,'2012 President'!$Y$2:$Y$1000,BZ$1)</f>
        <v>399</v>
      </c>
      <c r="CA105">
        <f>(GS105-SUMIF('By HD for Calcs'!$A$3:$A$42,$BF105,'By HD for Calcs'!K$3:K$42))*$BQ105*SUMIFS('2012 President'!$G$2:$G$1000,'2012 President'!$X$2:$X$1000,$BF105,'2012 President'!$Y$2:$Y$1000,CA$1)+$BQ105*SUMIFS('2012 President'!H$2:H$1000,'2012 President'!$X$2:$X$1000,$BF105,'2012 President'!$Y$2:$Y$1000,CA$1)</f>
        <v>9</v>
      </c>
      <c r="CB105">
        <f>(GT105-SUMIF('By HD for Calcs'!$A$3:$A$42,$BF105,'By HD for Calcs'!H$3:H$42))*$BQ105*SUMIFS('2012 President'!$G$2:$G$1000,'2012 President'!$X$2:$X$1000,$BF105,'2012 President'!$Y$2:$Y$1000,CB$1)+$BQ105*SUMIFS('2012 President'!I$2:I$1000,'2012 President'!$X$2:$X$1000,$BF105,'2012 President'!$Y$2:$Y$1000,CB$1)</f>
        <v>151</v>
      </c>
      <c r="CC105">
        <f>(GU105-SUMIF('By HD for Calcs'!$A$3:$A$42,$BF105,'By HD for Calcs'!I$3:I$42))*$BQ105*SUMIFS('2012 President'!$G$2:$G$1000,'2012 President'!$X$2:$X$1000,$BF105,'2012 President'!$Y$2:$Y$1000,CC$1)+$BQ105*SUMIFS('2012 President'!J$2:J$1000,'2012 President'!$X$2:$X$1000,$BF105,'2012 President'!$Y$2:$Y$1000,CC$1)</f>
        <v>229</v>
      </c>
      <c r="CD105">
        <f>(GV105-SUMIF('By HD for Calcs'!$A$3:$A$42,$BF105,'By HD for Calcs'!J$3:J$42))*$BQ105*SUMIFS('2012 President'!$G$2:$G$1000,'2012 President'!$X$2:$X$1000,$BF105,'2012 President'!$Y$2:$Y$1000,CD$1)+$BQ105*SUMIFS('2012 President'!K$2:K$1000,'2012 President'!$X$2:$X$1000,$BF105,'2012 President'!$Y$2:$Y$1000,CD$1)</f>
        <v>4</v>
      </c>
      <c r="CE105">
        <f>(GW105-SUMIF('By HD for Calcs'!$A$3:$A$42,$BF105,'By HD for Calcs'!L$3:L$42))*$BQ105*SUMIFS('2012 President'!$G$2:$G$1000,'2012 President'!$X$2:$X$1000,$BF105,'2012 President'!$Y$2:$Y$1000,CE$1)+$BQ105*SUMIFS('2012 President'!L$2:L$1000,'2012 President'!$X$2:$X$1000,$BF105,'2012 President'!$Y$2:$Y$1000,CE$1)</f>
        <v>6</v>
      </c>
      <c r="CH105">
        <f>$BQ105*SUMIFS('2012 President'!G$2:G$1000,'2012 President'!$X$2:$X$1000,$BF105,'2012 President'!$Y$2:$Y$1000,CH$1)</f>
        <v>826</v>
      </c>
      <c r="CI105">
        <f>(GS105-SUMIF('By HD for Calcs'!$A$3:$A$42,$BF105,'By HD for Calcs'!K$3:K$42))*$BQ105*SUMIFS('2012 President'!$G$2:$G$1000,'2012 President'!$X$2:$X$1000,$BF105,'2012 President'!$Y$2:$Y$1000,CI$1)+$BQ105*SUMIFS('2012 President'!H$2:H$1000,'2012 President'!$X$2:$X$1000,$BF105,'2012 President'!$Y$2:$Y$1000,CI$1)</f>
        <v>10</v>
      </c>
      <c r="CJ105">
        <f>(GT105-SUMIF('By HD for Calcs'!$A$3:$A$42,$BF105,'By HD for Calcs'!H$3:H$42))*$BQ105*SUMIFS('2012 President'!$G$2:$G$1000,'2012 President'!$X$2:$X$1000,$BF105,'2012 President'!$Y$2:$Y$1000,CJ$1)+$BQ105*SUMIFS('2012 President'!I$2:I$1000,'2012 President'!$X$2:$X$1000,$BF105,'2012 President'!$Y$2:$Y$1000,CJ$1)</f>
        <v>333</v>
      </c>
      <c r="CK105">
        <f>(GU105-SUMIF('By HD for Calcs'!$A$3:$A$42,$BF105,'By HD for Calcs'!I$3:I$42))*$BQ105*SUMIFS('2012 President'!$G$2:$G$1000,'2012 President'!$X$2:$X$1000,$BF105,'2012 President'!$Y$2:$Y$1000,CK$1)+$BQ105*SUMIFS('2012 President'!J$2:J$1000,'2012 President'!$X$2:$X$1000,$BF105,'2012 President'!$Y$2:$Y$1000,CK$1)</f>
        <v>471</v>
      </c>
      <c r="CL105">
        <f>(GV105-SUMIF('By HD for Calcs'!$A$3:$A$42,$BF105,'By HD for Calcs'!J$3:J$42))*$BQ105*SUMIFS('2012 President'!$G$2:$G$1000,'2012 President'!$X$2:$X$1000,$BF105,'2012 President'!$Y$2:$Y$1000,CL$1)+$BQ105*SUMIFS('2012 President'!K$2:K$1000,'2012 President'!$X$2:$X$1000,$BF105,'2012 President'!$Y$2:$Y$1000,CL$1)</f>
        <v>6</v>
      </c>
      <c r="CM105">
        <f>(GW105-SUMIF('By HD for Calcs'!$A$3:$A$42,$BF105,'By HD for Calcs'!L$3:L$42))*$BQ105*SUMIFS('2012 President'!$G$2:$G$1000,'2012 President'!$X$2:$X$1000,$BF105,'2012 President'!$Y$2:$Y$1000,CM$1)+$BQ105*SUMIFS('2012 President'!L$2:L$1000,'2012 President'!$X$2:$X$1000,$BF105,'2012 President'!$Y$2:$Y$1000,CM$1)</f>
        <v>6</v>
      </c>
      <c r="CP105">
        <f t="shared" si="54"/>
        <v>8866</v>
      </c>
      <c r="CQ105">
        <f t="shared" si="54"/>
        <v>156</v>
      </c>
      <c r="CR105">
        <f t="shared" si="54"/>
        <v>3316</v>
      </c>
      <c r="CS105">
        <f t="shared" si="54"/>
        <v>5262</v>
      </c>
      <c r="CT105">
        <f t="shared" si="54"/>
        <v>52</v>
      </c>
      <c r="CU105">
        <f t="shared" si="54"/>
        <v>80</v>
      </c>
      <c r="GS105">
        <f t="shared" si="57"/>
        <v>1.8822778752592119E-2</v>
      </c>
      <c r="GT105">
        <f t="shared" si="58"/>
        <v>0.36544903493380126</v>
      </c>
      <c r="GU105">
        <f t="shared" si="59"/>
        <v>0.60153134471207526</v>
      </c>
      <c r="GV105">
        <f t="shared" si="60"/>
        <v>5.263997447758813E-3</v>
      </c>
      <c r="GW105">
        <f t="shared" si="61"/>
        <v>8.9328441537725317E-3</v>
      </c>
      <c r="GX105">
        <f t="shared" si="62"/>
        <v>0</v>
      </c>
      <c r="GY105">
        <f t="shared" si="63"/>
        <v>0</v>
      </c>
    </row>
    <row r="106" spans="42:207" x14ac:dyDescent="0.3">
      <c r="AP106" t="s">
        <v>1703</v>
      </c>
      <c r="AR106">
        <v>39</v>
      </c>
      <c r="BE106" t="s">
        <v>1697</v>
      </c>
      <c r="BF106">
        <v>22</v>
      </c>
      <c r="BG106">
        <f>SUMIFS('2012 President'!C$2:C$1000,'2012 President'!$X$2:$X$1000,$BF106,'2012 President'!$V$2:$V$1000,$BE106)</f>
        <v>11645</v>
      </c>
      <c r="BH106">
        <f>SUMIFS('2012 President'!G$2:G$1000,'2012 President'!$X$2:$X$1000,$BF106,'2012 President'!$V$2:$V$1000,$BE106)</f>
        <v>4568</v>
      </c>
      <c r="BI106">
        <f>SUMIFS('2012 President'!H$2:H$1000,'2012 President'!$X$2:$X$1000,$BF106,'2012 President'!$V$2:$V$1000,$BE106)</f>
        <v>102</v>
      </c>
      <c r="BJ106">
        <f>SUMIFS('2012 President'!I$2:I$1000,'2012 President'!$X$2:$X$1000,$BF106,'2012 President'!$V$2:$V$1000,$BE106)</f>
        <v>1988</v>
      </c>
      <c r="BK106">
        <f>SUMIFS('2012 President'!J$2:J$1000,'2012 President'!$X$2:$X$1000,$BF106,'2012 President'!$V$2:$V$1000,$BE106)</f>
        <v>2405</v>
      </c>
      <c r="BL106">
        <f>SUMIFS('2012 President'!K$2:K$1000,'2012 President'!$X$2:$X$1000,$BF106,'2012 President'!$V$2:$V$1000,$BE106)</f>
        <v>32</v>
      </c>
      <c r="BM106">
        <f>SUMIFS('2012 President'!L$2:L$1000,'2012 President'!$X$2:$X$1000,$BF106,'2012 President'!$V$2:$V$1000,$BE106)</f>
        <v>41</v>
      </c>
      <c r="BP106">
        <f t="shared" si="56"/>
        <v>4568</v>
      </c>
      <c r="BQ106">
        <f>BP106/SUMIF('By HD for Calcs'!$A$3:$A$42,$BF106,'By HD for Calcs'!$B$3:$B$42)</f>
        <v>1</v>
      </c>
      <c r="BR106">
        <f>$BQ106*SUMIFS('2012 President'!G$2:G$1000,'2012 President'!$X$2:$X$1000,$BF106,'2012 President'!$Y$2:$Y$1000,BR$1)</f>
        <v>1078</v>
      </c>
      <c r="BS106">
        <f>(GS106-SUMIF('By HD for Calcs'!$A$3:$A$42,$BF106,'By HD for Calcs'!K$3:K$42))*$BQ106*SUMIFS('2012 President'!$G$2:$G$1000,'2012 President'!$X$2:$X$1000,$BF106,'2012 President'!$Y$2:$Y$1000,BS$1)+$BQ106*SUMIFS('2012 President'!H$2:H$1000,'2012 President'!$X$2:$X$1000,$BF106,'2012 President'!$Y$2:$Y$1000,BS$1)</f>
        <v>28</v>
      </c>
      <c r="BT106">
        <f>(GT106-SUMIF('By HD for Calcs'!$A$3:$A$42,$BF106,'By HD for Calcs'!H$3:H$42))*$BQ106*SUMIFS('2012 President'!$G$2:$G$1000,'2012 President'!$X$2:$X$1000,$BF106,'2012 President'!$Y$2:$Y$1000,BT$1)+$BQ106*SUMIFS('2012 President'!I$2:I$1000,'2012 President'!$X$2:$X$1000,$BF106,'2012 President'!$Y$2:$Y$1000,BT$1)</f>
        <v>424</v>
      </c>
      <c r="BU106">
        <f>(GU106-SUMIF('By HD for Calcs'!$A$3:$A$42,$BF106,'By HD for Calcs'!I$3:I$42))*$BQ106*SUMIFS('2012 President'!$G$2:$G$1000,'2012 President'!$X$2:$X$1000,$BF106,'2012 President'!$Y$2:$Y$1000,BU$1)+$BQ106*SUMIFS('2012 President'!J$2:J$1000,'2012 President'!$X$2:$X$1000,$BF106,'2012 President'!$Y$2:$Y$1000,BU$1)</f>
        <v>605</v>
      </c>
      <c r="BV106">
        <f>(GV106-SUMIF('By HD for Calcs'!$A$3:$A$42,$BF106,'By HD for Calcs'!J$3:J$42))*$BQ106*SUMIFS('2012 President'!$G$2:$G$1000,'2012 President'!$X$2:$X$1000,$BF106,'2012 President'!$Y$2:$Y$1000,BV$1)+$BQ106*SUMIFS('2012 President'!K$2:K$1000,'2012 President'!$X$2:$X$1000,$BF106,'2012 President'!$Y$2:$Y$1000,BV$1)</f>
        <v>11</v>
      </c>
      <c r="BW106">
        <f>(GW106-SUMIF('By HD for Calcs'!$A$3:$A$42,$BF106,'By HD for Calcs'!L$3:L$42))*$BQ106*SUMIFS('2012 President'!$G$2:$G$1000,'2012 President'!$X$2:$X$1000,$BF106,'2012 President'!$Y$2:$Y$1000,BW$1)+$BQ106*SUMIFS('2012 President'!L$2:L$1000,'2012 President'!$X$2:$X$1000,$BF106,'2012 President'!$Y$2:$Y$1000,BW$1)</f>
        <v>10</v>
      </c>
      <c r="BZ106">
        <f>$BQ106*SUMIFS('2012 President'!G$2:G$1000,'2012 President'!$X$2:$X$1000,$BF106,'2012 President'!$Y$2:$Y$1000,BZ$1)</f>
        <v>396</v>
      </c>
      <c r="CA106">
        <f>(GS106-SUMIF('By HD for Calcs'!$A$3:$A$42,$BF106,'By HD for Calcs'!K$3:K$42))*$BQ106*SUMIFS('2012 President'!$G$2:$G$1000,'2012 President'!$X$2:$X$1000,$BF106,'2012 President'!$Y$2:$Y$1000,CA$1)+$BQ106*SUMIFS('2012 President'!H$2:H$1000,'2012 President'!$X$2:$X$1000,$BF106,'2012 President'!$Y$2:$Y$1000,CA$1)</f>
        <v>8</v>
      </c>
      <c r="CB106">
        <f>(GT106-SUMIF('By HD for Calcs'!$A$3:$A$42,$BF106,'By HD for Calcs'!H$3:H$42))*$BQ106*SUMIFS('2012 President'!$G$2:$G$1000,'2012 President'!$X$2:$X$1000,$BF106,'2012 President'!$Y$2:$Y$1000,CB$1)+$BQ106*SUMIFS('2012 President'!I$2:I$1000,'2012 President'!$X$2:$X$1000,$BF106,'2012 President'!$Y$2:$Y$1000,CB$1)</f>
        <v>180</v>
      </c>
      <c r="CC106">
        <f>(GU106-SUMIF('By HD for Calcs'!$A$3:$A$42,$BF106,'By HD for Calcs'!I$3:I$42))*$BQ106*SUMIFS('2012 President'!$G$2:$G$1000,'2012 President'!$X$2:$X$1000,$BF106,'2012 President'!$Y$2:$Y$1000,CC$1)+$BQ106*SUMIFS('2012 President'!J$2:J$1000,'2012 President'!$X$2:$X$1000,$BF106,'2012 President'!$Y$2:$Y$1000,CC$1)</f>
        <v>199</v>
      </c>
      <c r="CD106">
        <f>(GV106-SUMIF('By HD for Calcs'!$A$3:$A$42,$BF106,'By HD for Calcs'!J$3:J$42))*$BQ106*SUMIFS('2012 President'!$G$2:$G$1000,'2012 President'!$X$2:$X$1000,$BF106,'2012 President'!$Y$2:$Y$1000,CD$1)+$BQ106*SUMIFS('2012 President'!K$2:K$1000,'2012 President'!$X$2:$X$1000,$BF106,'2012 President'!$Y$2:$Y$1000,CD$1)</f>
        <v>5</v>
      </c>
      <c r="CE106">
        <f>(GW106-SUMIF('By HD for Calcs'!$A$3:$A$42,$BF106,'By HD for Calcs'!L$3:L$42))*$BQ106*SUMIFS('2012 President'!$G$2:$G$1000,'2012 President'!$X$2:$X$1000,$BF106,'2012 President'!$Y$2:$Y$1000,CE$1)+$BQ106*SUMIFS('2012 President'!L$2:L$1000,'2012 President'!$X$2:$X$1000,$BF106,'2012 President'!$Y$2:$Y$1000,CE$1)</f>
        <v>4</v>
      </c>
      <c r="CH106">
        <f>$BQ106*SUMIFS('2012 President'!G$2:G$1000,'2012 President'!$X$2:$X$1000,$BF106,'2012 President'!$Y$2:$Y$1000,CH$1)</f>
        <v>513</v>
      </c>
      <c r="CI106">
        <f>(GS106-SUMIF('By HD for Calcs'!$A$3:$A$42,$BF106,'By HD for Calcs'!K$3:K$42))*$BQ106*SUMIFS('2012 President'!$G$2:$G$1000,'2012 President'!$X$2:$X$1000,$BF106,'2012 President'!$Y$2:$Y$1000,CI$1)+$BQ106*SUMIFS('2012 President'!H$2:H$1000,'2012 President'!$X$2:$X$1000,$BF106,'2012 President'!$Y$2:$Y$1000,CI$1)</f>
        <v>5</v>
      </c>
      <c r="CJ106">
        <f>(GT106-SUMIF('By HD for Calcs'!$A$3:$A$42,$BF106,'By HD for Calcs'!H$3:H$42))*$BQ106*SUMIFS('2012 President'!$G$2:$G$1000,'2012 President'!$X$2:$X$1000,$BF106,'2012 President'!$Y$2:$Y$1000,CJ$1)+$BQ106*SUMIFS('2012 President'!I$2:I$1000,'2012 President'!$X$2:$X$1000,$BF106,'2012 President'!$Y$2:$Y$1000,CJ$1)</f>
        <v>267</v>
      </c>
      <c r="CK106">
        <f>(GU106-SUMIF('By HD for Calcs'!$A$3:$A$42,$BF106,'By HD for Calcs'!I$3:I$42))*$BQ106*SUMIFS('2012 President'!$G$2:$G$1000,'2012 President'!$X$2:$X$1000,$BF106,'2012 President'!$Y$2:$Y$1000,CK$1)+$BQ106*SUMIFS('2012 President'!J$2:J$1000,'2012 President'!$X$2:$X$1000,$BF106,'2012 President'!$Y$2:$Y$1000,CK$1)</f>
        <v>236</v>
      </c>
      <c r="CL106">
        <f>(GV106-SUMIF('By HD for Calcs'!$A$3:$A$42,$BF106,'By HD for Calcs'!J$3:J$42))*$BQ106*SUMIFS('2012 President'!$G$2:$G$1000,'2012 President'!$X$2:$X$1000,$BF106,'2012 President'!$Y$2:$Y$1000,CL$1)+$BQ106*SUMIFS('2012 President'!K$2:K$1000,'2012 President'!$X$2:$X$1000,$BF106,'2012 President'!$Y$2:$Y$1000,CL$1)</f>
        <v>3</v>
      </c>
      <c r="CM106">
        <f>(GW106-SUMIF('By HD for Calcs'!$A$3:$A$42,$BF106,'By HD for Calcs'!L$3:L$42))*$BQ106*SUMIFS('2012 President'!$G$2:$G$1000,'2012 President'!$X$2:$X$1000,$BF106,'2012 President'!$Y$2:$Y$1000,CM$1)+$BQ106*SUMIFS('2012 President'!L$2:L$1000,'2012 President'!$X$2:$X$1000,$BF106,'2012 President'!$Y$2:$Y$1000,CM$1)</f>
        <v>2</v>
      </c>
      <c r="CP106">
        <f t="shared" si="54"/>
        <v>6555</v>
      </c>
      <c r="CQ106">
        <f t="shared" si="54"/>
        <v>143</v>
      </c>
      <c r="CR106">
        <f t="shared" si="54"/>
        <v>2859</v>
      </c>
      <c r="CS106">
        <f t="shared" si="54"/>
        <v>3445</v>
      </c>
      <c r="CT106">
        <f t="shared" si="54"/>
        <v>51</v>
      </c>
      <c r="CU106">
        <f t="shared" si="54"/>
        <v>57</v>
      </c>
      <c r="GS106">
        <f t="shared" si="57"/>
        <v>2.2329246935201399E-2</v>
      </c>
      <c r="GT106">
        <f t="shared" si="58"/>
        <v>0.43520140105078808</v>
      </c>
      <c r="GU106">
        <f t="shared" si="59"/>
        <v>0.52648861646234679</v>
      </c>
      <c r="GV106">
        <f t="shared" si="60"/>
        <v>7.0052539404553416E-3</v>
      </c>
      <c r="GW106">
        <f t="shared" si="61"/>
        <v>8.9754816112084055E-3</v>
      </c>
      <c r="GX106">
        <f t="shared" si="62"/>
        <v>0</v>
      </c>
      <c r="GY106">
        <f t="shared" si="63"/>
        <v>0</v>
      </c>
    </row>
    <row r="107" spans="42:207" x14ac:dyDescent="0.3">
      <c r="AP107" t="s">
        <v>1696</v>
      </c>
      <c r="AR107">
        <v>39</v>
      </c>
      <c r="BE107" t="s">
        <v>1697</v>
      </c>
      <c r="BF107">
        <v>23</v>
      </c>
      <c r="BG107">
        <f>SUMIFS('2012 President'!C$2:C$1000,'2012 President'!$X$2:$X$1000,$BF107,'2012 President'!$V$2:$V$1000,$BE107)</f>
        <v>12973</v>
      </c>
      <c r="BH107">
        <f>SUMIFS('2012 President'!G$2:G$1000,'2012 President'!$X$2:$X$1000,$BF107,'2012 President'!$V$2:$V$1000,$BE107)</f>
        <v>5704</v>
      </c>
      <c r="BI107">
        <f>SUMIFS('2012 President'!H$2:H$1000,'2012 President'!$X$2:$X$1000,$BF107,'2012 President'!$V$2:$V$1000,$BE107)</f>
        <v>122</v>
      </c>
      <c r="BJ107">
        <f>SUMIFS('2012 President'!I$2:I$1000,'2012 President'!$X$2:$X$1000,$BF107,'2012 President'!$V$2:$V$1000,$BE107)</f>
        <v>2116</v>
      </c>
      <c r="BK107">
        <f>SUMIFS('2012 President'!J$2:J$1000,'2012 President'!$X$2:$X$1000,$BF107,'2012 President'!$V$2:$V$1000,$BE107)</f>
        <v>3396</v>
      </c>
      <c r="BL107">
        <f>SUMIFS('2012 President'!K$2:K$1000,'2012 President'!$X$2:$X$1000,$BF107,'2012 President'!$V$2:$V$1000,$BE107)</f>
        <v>32</v>
      </c>
      <c r="BM107">
        <f>SUMIFS('2012 President'!L$2:L$1000,'2012 President'!$X$2:$X$1000,$BF107,'2012 President'!$V$2:$V$1000,$BE107)</f>
        <v>38</v>
      </c>
      <c r="BP107">
        <f t="shared" si="56"/>
        <v>5704</v>
      </c>
      <c r="BQ107">
        <f>BP107/SUMIF('By HD for Calcs'!$A$3:$A$42,$BF107,'By HD for Calcs'!$B$3:$B$42)</f>
        <v>1</v>
      </c>
      <c r="BR107">
        <f>$BQ107*SUMIFS('2012 President'!G$2:G$1000,'2012 President'!$X$2:$X$1000,$BF107,'2012 President'!$Y$2:$Y$1000,BR$1)</f>
        <v>1380</v>
      </c>
      <c r="BS107">
        <f>(GS107-SUMIF('By HD for Calcs'!$A$3:$A$42,$BF107,'By HD for Calcs'!K$3:K$42))*$BQ107*SUMIFS('2012 President'!$G$2:$G$1000,'2012 President'!$X$2:$X$1000,$BF107,'2012 President'!$Y$2:$Y$1000,BS$1)+$BQ107*SUMIFS('2012 President'!H$2:H$1000,'2012 President'!$X$2:$X$1000,$BF107,'2012 President'!$Y$2:$Y$1000,BS$1)</f>
        <v>28</v>
      </c>
      <c r="BT107">
        <f>(GT107-SUMIF('By HD for Calcs'!$A$3:$A$42,$BF107,'By HD for Calcs'!H$3:H$42))*$BQ107*SUMIFS('2012 President'!$G$2:$G$1000,'2012 President'!$X$2:$X$1000,$BF107,'2012 President'!$Y$2:$Y$1000,BT$1)+$BQ107*SUMIFS('2012 President'!I$2:I$1000,'2012 President'!$X$2:$X$1000,$BF107,'2012 President'!$Y$2:$Y$1000,BT$1)</f>
        <v>524</v>
      </c>
      <c r="BU107">
        <f>(GU107-SUMIF('By HD for Calcs'!$A$3:$A$42,$BF107,'By HD for Calcs'!I$3:I$42))*$BQ107*SUMIFS('2012 President'!$G$2:$G$1000,'2012 President'!$X$2:$X$1000,$BF107,'2012 President'!$Y$2:$Y$1000,BU$1)+$BQ107*SUMIFS('2012 President'!J$2:J$1000,'2012 President'!$X$2:$X$1000,$BF107,'2012 President'!$Y$2:$Y$1000,BU$1)</f>
        <v>803</v>
      </c>
      <c r="BV107">
        <f>(GV107-SUMIF('By HD for Calcs'!$A$3:$A$42,$BF107,'By HD for Calcs'!J$3:J$42))*$BQ107*SUMIFS('2012 President'!$G$2:$G$1000,'2012 President'!$X$2:$X$1000,$BF107,'2012 President'!$Y$2:$Y$1000,BV$1)+$BQ107*SUMIFS('2012 President'!K$2:K$1000,'2012 President'!$X$2:$X$1000,$BF107,'2012 President'!$Y$2:$Y$1000,BV$1)</f>
        <v>11</v>
      </c>
      <c r="BW107">
        <f>(GW107-SUMIF('By HD for Calcs'!$A$3:$A$42,$BF107,'By HD for Calcs'!L$3:L$42))*$BQ107*SUMIFS('2012 President'!$G$2:$G$1000,'2012 President'!$X$2:$X$1000,$BF107,'2012 President'!$Y$2:$Y$1000,BW$1)+$BQ107*SUMIFS('2012 President'!L$2:L$1000,'2012 President'!$X$2:$X$1000,$BF107,'2012 President'!$Y$2:$Y$1000,BW$1)</f>
        <v>14</v>
      </c>
      <c r="BZ107">
        <f>$BQ107*SUMIFS('2012 President'!G$2:G$1000,'2012 President'!$X$2:$X$1000,$BF107,'2012 President'!$Y$2:$Y$1000,BZ$1)</f>
        <v>456</v>
      </c>
      <c r="CA107">
        <f>(GS107-SUMIF('By HD for Calcs'!$A$3:$A$42,$BF107,'By HD for Calcs'!K$3:K$42))*$BQ107*SUMIFS('2012 President'!$G$2:$G$1000,'2012 President'!$X$2:$X$1000,$BF107,'2012 President'!$Y$2:$Y$1000,CA$1)+$BQ107*SUMIFS('2012 President'!H$2:H$1000,'2012 President'!$X$2:$X$1000,$BF107,'2012 President'!$Y$2:$Y$1000,CA$1)</f>
        <v>4</v>
      </c>
      <c r="CB107">
        <f>(GT107-SUMIF('By HD for Calcs'!$A$3:$A$42,$BF107,'By HD for Calcs'!H$3:H$42))*$BQ107*SUMIFS('2012 President'!$G$2:$G$1000,'2012 President'!$X$2:$X$1000,$BF107,'2012 President'!$Y$2:$Y$1000,CB$1)+$BQ107*SUMIFS('2012 President'!I$2:I$1000,'2012 President'!$X$2:$X$1000,$BF107,'2012 President'!$Y$2:$Y$1000,CB$1)</f>
        <v>183</v>
      </c>
      <c r="CC107">
        <f>(GU107-SUMIF('By HD for Calcs'!$A$3:$A$42,$BF107,'By HD for Calcs'!I$3:I$42))*$BQ107*SUMIFS('2012 President'!$G$2:$G$1000,'2012 President'!$X$2:$X$1000,$BF107,'2012 President'!$Y$2:$Y$1000,CC$1)+$BQ107*SUMIFS('2012 President'!J$2:J$1000,'2012 President'!$X$2:$X$1000,$BF107,'2012 President'!$Y$2:$Y$1000,CC$1)</f>
        <v>257</v>
      </c>
      <c r="CD107">
        <f>(GV107-SUMIF('By HD for Calcs'!$A$3:$A$42,$BF107,'By HD for Calcs'!J$3:J$42))*$BQ107*SUMIFS('2012 President'!$G$2:$G$1000,'2012 President'!$X$2:$X$1000,$BF107,'2012 President'!$Y$2:$Y$1000,CD$1)+$BQ107*SUMIFS('2012 President'!K$2:K$1000,'2012 President'!$X$2:$X$1000,$BF107,'2012 President'!$Y$2:$Y$1000,CD$1)</f>
        <v>6</v>
      </c>
      <c r="CE107">
        <f>(GW107-SUMIF('By HD for Calcs'!$A$3:$A$42,$BF107,'By HD for Calcs'!L$3:L$42))*$BQ107*SUMIFS('2012 President'!$G$2:$G$1000,'2012 President'!$X$2:$X$1000,$BF107,'2012 President'!$Y$2:$Y$1000,CE$1)+$BQ107*SUMIFS('2012 President'!L$2:L$1000,'2012 President'!$X$2:$X$1000,$BF107,'2012 President'!$Y$2:$Y$1000,CE$1)</f>
        <v>6</v>
      </c>
      <c r="CH107">
        <f>$BQ107*SUMIFS('2012 President'!G$2:G$1000,'2012 President'!$X$2:$X$1000,$BF107,'2012 President'!$Y$2:$Y$1000,CH$1)</f>
        <v>830</v>
      </c>
      <c r="CI107">
        <f>(GS107-SUMIF('By HD for Calcs'!$A$3:$A$42,$BF107,'By HD for Calcs'!K$3:K$42))*$BQ107*SUMIFS('2012 President'!$G$2:$G$1000,'2012 President'!$X$2:$X$1000,$BF107,'2012 President'!$Y$2:$Y$1000,CI$1)+$BQ107*SUMIFS('2012 President'!H$2:H$1000,'2012 President'!$X$2:$X$1000,$BF107,'2012 President'!$Y$2:$Y$1000,CI$1)</f>
        <v>9</v>
      </c>
      <c r="CJ107">
        <f>(GT107-SUMIF('By HD for Calcs'!$A$3:$A$42,$BF107,'By HD for Calcs'!H$3:H$42))*$BQ107*SUMIFS('2012 President'!$G$2:$G$1000,'2012 President'!$X$2:$X$1000,$BF107,'2012 President'!$Y$2:$Y$1000,CJ$1)+$BQ107*SUMIFS('2012 President'!I$2:I$1000,'2012 President'!$X$2:$X$1000,$BF107,'2012 President'!$Y$2:$Y$1000,CJ$1)</f>
        <v>344</v>
      </c>
      <c r="CK107">
        <f>(GU107-SUMIF('By HD for Calcs'!$A$3:$A$42,$BF107,'By HD for Calcs'!I$3:I$42))*$BQ107*SUMIFS('2012 President'!$G$2:$G$1000,'2012 President'!$X$2:$X$1000,$BF107,'2012 President'!$Y$2:$Y$1000,CK$1)+$BQ107*SUMIFS('2012 President'!J$2:J$1000,'2012 President'!$X$2:$X$1000,$BF107,'2012 President'!$Y$2:$Y$1000,CK$1)</f>
        <v>470</v>
      </c>
      <c r="CL107">
        <f>(GV107-SUMIF('By HD for Calcs'!$A$3:$A$42,$BF107,'By HD for Calcs'!J$3:J$42))*$BQ107*SUMIFS('2012 President'!$G$2:$G$1000,'2012 President'!$X$2:$X$1000,$BF107,'2012 President'!$Y$2:$Y$1000,CL$1)+$BQ107*SUMIFS('2012 President'!K$2:K$1000,'2012 President'!$X$2:$X$1000,$BF107,'2012 President'!$Y$2:$Y$1000,CL$1)</f>
        <v>5</v>
      </c>
      <c r="CM107">
        <f>(GW107-SUMIF('By HD for Calcs'!$A$3:$A$42,$BF107,'By HD for Calcs'!L$3:L$42))*$BQ107*SUMIFS('2012 President'!$G$2:$G$1000,'2012 President'!$X$2:$X$1000,$BF107,'2012 President'!$Y$2:$Y$1000,CM$1)+$BQ107*SUMIFS('2012 President'!L$2:L$1000,'2012 President'!$X$2:$X$1000,$BF107,'2012 President'!$Y$2:$Y$1000,CM$1)</f>
        <v>2</v>
      </c>
      <c r="CP107">
        <f t="shared" si="54"/>
        <v>8370</v>
      </c>
      <c r="CQ107">
        <f t="shared" si="54"/>
        <v>163</v>
      </c>
      <c r="CR107">
        <f t="shared" si="54"/>
        <v>3167</v>
      </c>
      <c r="CS107">
        <f t="shared" si="54"/>
        <v>4926</v>
      </c>
      <c r="CT107">
        <f t="shared" si="54"/>
        <v>54</v>
      </c>
      <c r="CU107">
        <f t="shared" si="54"/>
        <v>60</v>
      </c>
      <c r="GS107">
        <f t="shared" si="57"/>
        <v>2.1388499298737727E-2</v>
      </c>
      <c r="GT107">
        <f t="shared" si="58"/>
        <v>0.37096774193548387</v>
      </c>
      <c r="GU107">
        <f t="shared" si="59"/>
        <v>0.59537166900420757</v>
      </c>
      <c r="GV107">
        <f t="shared" si="60"/>
        <v>5.6100981767180924E-3</v>
      </c>
      <c r="GW107">
        <f t="shared" si="61"/>
        <v>6.6619915848527347E-3</v>
      </c>
      <c r="GX107">
        <f t="shared" si="62"/>
        <v>0</v>
      </c>
      <c r="GY107">
        <f t="shared" si="63"/>
        <v>0</v>
      </c>
    </row>
    <row r="108" spans="42:207" x14ac:dyDescent="0.3">
      <c r="AP108" t="s">
        <v>1694</v>
      </c>
      <c r="AR108">
        <v>39</v>
      </c>
      <c r="BE108" t="s">
        <v>1697</v>
      </c>
      <c r="BF108">
        <v>24</v>
      </c>
      <c r="BG108">
        <f>SUMIFS('2012 President'!C$2:C$1000,'2012 President'!$X$2:$X$1000,$BF108,'2012 President'!$V$2:$V$1000,$BE108)</f>
        <v>12124</v>
      </c>
      <c r="BH108">
        <f>SUMIFS('2012 President'!G$2:G$1000,'2012 President'!$X$2:$X$1000,$BF108,'2012 President'!$V$2:$V$1000,$BE108)</f>
        <v>5231</v>
      </c>
      <c r="BI108">
        <f>SUMIFS('2012 President'!H$2:H$1000,'2012 President'!$X$2:$X$1000,$BF108,'2012 President'!$V$2:$V$1000,$BE108)</f>
        <v>123</v>
      </c>
      <c r="BJ108">
        <f>SUMIFS('2012 President'!I$2:I$1000,'2012 President'!$X$2:$X$1000,$BF108,'2012 President'!$V$2:$V$1000,$BE108)</f>
        <v>2156</v>
      </c>
      <c r="BK108">
        <f>SUMIFS('2012 President'!J$2:J$1000,'2012 President'!$X$2:$X$1000,$BF108,'2012 President'!$V$2:$V$1000,$BE108)</f>
        <v>2879</v>
      </c>
      <c r="BL108">
        <f>SUMIFS('2012 President'!K$2:K$1000,'2012 President'!$X$2:$X$1000,$BF108,'2012 President'!$V$2:$V$1000,$BE108)</f>
        <v>35</v>
      </c>
      <c r="BM108">
        <f>SUMIFS('2012 President'!L$2:L$1000,'2012 President'!$X$2:$X$1000,$BF108,'2012 President'!$V$2:$V$1000,$BE108)</f>
        <v>38</v>
      </c>
      <c r="BP108">
        <f t="shared" si="56"/>
        <v>5231</v>
      </c>
      <c r="BQ108">
        <f>BP108/SUMIF('By HD for Calcs'!$A$3:$A$42,$BF108,'By HD for Calcs'!$B$3:$B$42)</f>
        <v>1</v>
      </c>
      <c r="BR108">
        <f>$BQ108*SUMIFS('2012 President'!G$2:G$1000,'2012 President'!$X$2:$X$1000,$BF108,'2012 President'!$Y$2:$Y$1000,BR$1)</f>
        <v>963</v>
      </c>
      <c r="BS108">
        <f>(GS108-SUMIF('By HD for Calcs'!$A$3:$A$42,$BF108,'By HD for Calcs'!K$3:K$42))*$BQ108*SUMIFS('2012 President'!$G$2:$G$1000,'2012 President'!$X$2:$X$1000,$BF108,'2012 President'!$Y$2:$Y$1000,BS$1)+$BQ108*SUMIFS('2012 President'!H$2:H$1000,'2012 President'!$X$2:$X$1000,$BF108,'2012 President'!$Y$2:$Y$1000,BS$1)</f>
        <v>18</v>
      </c>
      <c r="BT108">
        <f>(GT108-SUMIF('By HD for Calcs'!$A$3:$A$42,$BF108,'By HD for Calcs'!H$3:H$42))*$BQ108*SUMIFS('2012 President'!$G$2:$G$1000,'2012 President'!$X$2:$X$1000,$BF108,'2012 President'!$Y$2:$Y$1000,BT$1)+$BQ108*SUMIFS('2012 President'!I$2:I$1000,'2012 President'!$X$2:$X$1000,$BF108,'2012 President'!$Y$2:$Y$1000,BT$1)</f>
        <v>429</v>
      </c>
      <c r="BU108">
        <f>(GU108-SUMIF('By HD for Calcs'!$A$3:$A$42,$BF108,'By HD for Calcs'!I$3:I$42))*$BQ108*SUMIFS('2012 President'!$G$2:$G$1000,'2012 President'!$X$2:$X$1000,$BF108,'2012 President'!$Y$2:$Y$1000,BU$1)+$BQ108*SUMIFS('2012 President'!J$2:J$1000,'2012 President'!$X$2:$X$1000,$BF108,'2012 President'!$Y$2:$Y$1000,BU$1)</f>
        <v>502</v>
      </c>
      <c r="BV108">
        <f>(GV108-SUMIF('By HD for Calcs'!$A$3:$A$42,$BF108,'By HD for Calcs'!J$3:J$42))*$BQ108*SUMIFS('2012 President'!$G$2:$G$1000,'2012 President'!$X$2:$X$1000,$BF108,'2012 President'!$Y$2:$Y$1000,BV$1)+$BQ108*SUMIFS('2012 President'!K$2:K$1000,'2012 President'!$X$2:$X$1000,$BF108,'2012 President'!$Y$2:$Y$1000,BV$1)</f>
        <v>6</v>
      </c>
      <c r="BW108">
        <f>(GW108-SUMIF('By HD for Calcs'!$A$3:$A$42,$BF108,'By HD for Calcs'!L$3:L$42))*$BQ108*SUMIFS('2012 President'!$G$2:$G$1000,'2012 President'!$X$2:$X$1000,$BF108,'2012 President'!$Y$2:$Y$1000,BW$1)+$BQ108*SUMIFS('2012 President'!L$2:L$1000,'2012 President'!$X$2:$X$1000,$BF108,'2012 President'!$Y$2:$Y$1000,BW$1)</f>
        <v>8</v>
      </c>
      <c r="BZ108">
        <f>$BQ108*SUMIFS('2012 President'!G$2:G$1000,'2012 President'!$X$2:$X$1000,$BF108,'2012 President'!$Y$2:$Y$1000,BZ$1)</f>
        <v>440</v>
      </c>
      <c r="CA108">
        <f>(GS108-SUMIF('By HD for Calcs'!$A$3:$A$42,$BF108,'By HD for Calcs'!K$3:K$42))*$BQ108*SUMIFS('2012 President'!$G$2:$G$1000,'2012 President'!$X$2:$X$1000,$BF108,'2012 President'!$Y$2:$Y$1000,CA$1)+$BQ108*SUMIFS('2012 President'!H$2:H$1000,'2012 President'!$X$2:$X$1000,$BF108,'2012 President'!$Y$2:$Y$1000,CA$1)</f>
        <v>7</v>
      </c>
      <c r="CB108">
        <f>(GT108-SUMIF('By HD for Calcs'!$A$3:$A$42,$BF108,'By HD for Calcs'!H$3:H$42))*$BQ108*SUMIFS('2012 President'!$G$2:$G$1000,'2012 President'!$X$2:$X$1000,$BF108,'2012 President'!$Y$2:$Y$1000,CB$1)+$BQ108*SUMIFS('2012 President'!I$2:I$1000,'2012 President'!$X$2:$X$1000,$BF108,'2012 President'!$Y$2:$Y$1000,CB$1)</f>
        <v>212</v>
      </c>
      <c r="CC108">
        <f>(GU108-SUMIF('By HD for Calcs'!$A$3:$A$42,$BF108,'By HD for Calcs'!I$3:I$42))*$BQ108*SUMIFS('2012 President'!$G$2:$G$1000,'2012 President'!$X$2:$X$1000,$BF108,'2012 President'!$Y$2:$Y$1000,CC$1)+$BQ108*SUMIFS('2012 President'!J$2:J$1000,'2012 President'!$X$2:$X$1000,$BF108,'2012 President'!$Y$2:$Y$1000,CC$1)</f>
        <v>214</v>
      </c>
      <c r="CD108">
        <f>(GV108-SUMIF('By HD for Calcs'!$A$3:$A$42,$BF108,'By HD for Calcs'!J$3:J$42))*$BQ108*SUMIFS('2012 President'!$G$2:$G$1000,'2012 President'!$X$2:$X$1000,$BF108,'2012 President'!$Y$2:$Y$1000,CD$1)+$BQ108*SUMIFS('2012 President'!K$2:K$1000,'2012 President'!$X$2:$X$1000,$BF108,'2012 President'!$Y$2:$Y$1000,CD$1)</f>
        <v>3</v>
      </c>
      <c r="CE108">
        <f>(GW108-SUMIF('By HD for Calcs'!$A$3:$A$42,$BF108,'By HD for Calcs'!L$3:L$42))*$BQ108*SUMIFS('2012 President'!$G$2:$G$1000,'2012 President'!$X$2:$X$1000,$BF108,'2012 President'!$Y$2:$Y$1000,CE$1)+$BQ108*SUMIFS('2012 President'!L$2:L$1000,'2012 President'!$X$2:$X$1000,$BF108,'2012 President'!$Y$2:$Y$1000,CE$1)</f>
        <v>4</v>
      </c>
      <c r="CH108">
        <f>$BQ108*SUMIFS('2012 President'!G$2:G$1000,'2012 President'!$X$2:$X$1000,$BF108,'2012 President'!$Y$2:$Y$1000,CH$1)</f>
        <v>655</v>
      </c>
      <c r="CI108">
        <f>(GS108-SUMIF('By HD for Calcs'!$A$3:$A$42,$BF108,'By HD for Calcs'!K$3:K$42))*$BQ108*SUMIFS('2012 President'!$G$2:$G$1000,'2012 President'!$X$2:$X$1000,$BF108,'2012 President'!$Y$2:$Y$1000,CI$1)+$BQ108*SUMIFS('2012 President'!H$2:H$1000,'2012 President'!$X$2:$X$1000,$BF108,'2012 President'!$Y$2:$Y$1000,CI$1)</f>
        <v>3</v>
      </c>
      <c r="CJ108">
        <f>(GT108-SUMIF('By HD for Calcs'!$A$3:$A$42,$BF108,'By HD for Calcs'!H$3:H$42))*$BQ108*SUMIFS('2012 President'!$G$2:$G$1000,'2012 President'!$X$2:$X$1000,$BF108,'2012 President'!$Y$2:$Y$1000,CJ$1)+$BQ108*SUMIFS('2012 President'!I$2:I$1000,'2012 President'!$X$2:$X$1000,$BF108,'2012 President'!$Y$2:$Y$1000,CJ$1)</f>
        <v>331</v>
      </c>
      <c r="CK108">
        <f>(GU108-SUMIF('By HD for Calcs'!$A$3:$A$42,$BF108,'By HD for Calcs'!I$3:I$42))*$BQ108*SUMIFS('2012 President'!$G$2:$G$1000,'2012 President'!$X$2:$X$1000,$BF108,'2012 President'!$Y$2:$Y$1000,CK$1)+$BQ108*SUMIFS('2012 President'!J$2:J$1000,'2012 President'!$X$2:$X$1000,$BF108,'2012 President'!$Y$2:$Y$1000,CK$1)</f>
        <v>317</v>
      </c>
      <c r="CL108">
        <f>(GV108-SUMIF('By HD for Calcs'!$A$3:$A$42,$BF108,'By HD for Calcs'!J$3:J$42))*$BQ108*SUMIFS('2012 President'!$G$2:$G$1000,'2012 President'!$X$2:$X$1000,$BF108,'2012 President'!$Y$2:$Y$1000,CL$1)+$BQ108*SUMIFS('2012 President'!K$2:K$1000,'2012 President'!$X$2:$X$1000,$BF108,'2012 President'!$Y$2:$Y$1000,CL$1)</f>
        <v>4</v>
      </c>
      <c r="CM108">
        <f>(GW108-SUMIF('By HD for Calcs'!$A$3:$A$42,$BF108,'By HD for Calcs'!L$3:L$42))*$BQ108*SUMIFS('2012 President'!$G$2:$G$1000,'2012 President'!$X$2:$X$1000,$BF108,'2012 President'!$Y$2:$Y$1000,CM$1)+$BQ108*SUMIFS('2012 President'!L$2:L$1000,'2012 President'!$X$2:$X$1000,$BF108,'2012 President'!$Y$2:$Y$1000,CM$1)</f>
        <v>0</v>
      </c>
      <c r="CP108">
        <f t="shared" si="54"/>
        <v>7289</v>
      </c>
      <c r="CQ108">
        <f t="shared" si="54"/>
        <v>151</v>
      </c>
      <c r="CR108">
        <f t="shared" si="54"/>
        <v>3128</v>
      </c>
      <c r="CS108">
        <f t="shared" si="54"/>
        <v>3912</v>
      </c>
      <c r="CT108">
        <f t="shared" si="54"/>
        <v>48</v>
      </c>
      <c r="CU108">
        <f t="shared" si="54"/>
        <v>50</v>
      </c>
      <c r="GS108">
        <f t="shared" si="57"/>
        <v>2.3513668514624355E-2</v>
      </c>
      <c r="GT108">
        <f t="shared" si="58"/>
        <v>0.41215828713439112</v>
      </c>
      <c r="GU108">
        <f t="shared" si="59"/>
        <v>0.55037277767157333</v>
      </c>
      <c r="GV108">
        <f t="shared" si="60"/>
        <v>6.6908812846492071E-3</v>
      </c>
      <c r="GW108">
        <f t="shared" si="61"/>
        <v>7.2643853947619956E-3</v>
      </c>
      <c r="GX108">
        <f t="shared" si="62"/>
        <v>0</v>
      </c>
      <c r="GY108">
        <f t="shared" si="63"/>
        <v>0</v>
      </c>
    </row>
    <row r="109" spans="42:207" x14ac:dyDescent="0.3">
      <c r="AP109" t="s">
        <v>1674</v>
      </c>
      <c r="AR109">
        <v>39</v>
      </c>
      <c r="BE109" t="s">
        <v>1697</v>
      </c>
      <c r="BF109">
        <v>25</v>
      </c>
      <c r="BG109">
        <f>SUMIFS('2012 President'!C$2:C$1000,'2012 President'!$X$2:$X$1000,$BF109,'2012 President'!$V$2:$V$1000,$BE109)</f>
        <v>13632</v>
      </c>
      <c r="BH109">
        <f>SUMIFS('2012 President'!G$2:G$1000,'2012 President'!$X$2:$X$1000,$BF109,'2012 President'!$V$2:$V$1000,$BE109)</f>
        <v>6045</v>
      </c>
      <c r="BI109">
        <f>SUMIFS('2012 President'!H$2:H$1000,'2012 President'!$X$2:$X$1000,$BF109,'2012 President'!$V$2:$V$1000,$BE109)</f>
        <v>148</v>
      </c>
      <c r="BJ109">
        <f>SUMIFS('2012 President'!I$2:I$1000,'2012 President'!$X$2:$X$1000,$BF109,'2012 President'!$V$2:$V$1000,$BE109)</f>
        <v>2539</v>
      </c>
      <c r="BK109">
        <f>SUMIFS('2012 President'!J$2:J$1000,'2012 President'!$X$2:$X$1000,$BF109,'2012 President'!$V$2:$V$1000,$BE109)</f>
        <v>3241</v>
      </c>
      <c r="BL109">
        <f>SUMIFS('2012 President'!K$2:K$1000,'2012 President'!$X$2:$X$1000,$BF109,'2012 President'!$V$2:$V$1000,$BE109)</f>
        <v>49</v>
      </c>
      <c r="BM109">
        <f>SUMIFS('2012 President'!L$2:L$1000,'2012 President'!$X$2:$X$1000,$BF109,'2012 President'!$V$2:$V$1000,$BE109)</f>
        <v>68</v>
      </c>
      <c r="BP109">
        <f t="shared" si="56"/>
        <v>6045</v>
      </c>
      <c r="BQ109">
        <f>BP109/SUMIF('By HD for Calcs'!$A$3:$A$42,$BF109,'By HD for Calcs'!$B$3:$B$42)</f>
        <v>1</v>
      </c>
      <c r="BR109">
        <f>$BQ109*SUMIFS('2012 President'!G$2:G$1000,'2012 President'!$X$2:$X$1000,$BF109,'2012 President'!$Y$2:$Y$1000,BR$1)</f>
        <v>1513</v>
      </c>
      <c r="BS109">
        <f>(GS109-SUMIF('By HD for Calcs'!$A$3:$A$42,$BF109,'By HD for Calcs'!K$3:K$42))*$BQ109*SUMIFS('2012 President'!$G$2:$G$1000,'2012 President'!$X$2:$X$1000,$BF109,'2012 President'!$Y$2:$Y$1000,BS$1)+$BQ109*SUMIFS('2012 President'!H$2:H$1000,'2012 President'!$X$2:$X$1000,$BF109,'2012 President'!$Y$2:$Y$1000,BS$1)</f>
        <v>36</v>
      </c>
      <c r="BT109">
        <f>(GT109-SUMIF('By HD for Calcs'!$A$3:$A$42,$BF109,'By HD for Calcs'!H$3:H$42))*$BQ109*SUMIFS('2012 President'!$G$2:$G$1000,'2012 President'!$X$2:$X$1000,$BF109,'2012 President'!$Y$2:$Y$1000,BT$1)+$BQ109*SUMIFS('2012 President'!I$2:I$1000,'2012 President'!$X$2:$X$1000,$BF109,'2012 President'!$Y$2:$Y$1000,BT$1)</f>
        <v>647</v>
      </c>
      <c r="BU109">
        <f>(GU109-SUMIF('By HD for Calcs'!$A$3:$A$42,$BF109,'By HD for Calcs'!I$3:I$42))*$BQ109*SUMIFS('2012 President'!$G$2:$G$1000,'2012 President'!$X$2:$X$1000,$BF109,'2012 President'!$Y$2:$Y$1000,BU$1)+$BQ109*SUMIFS('2012 President'!J$2:J$1000,'2012 President'!$X$2:$X$1000,$BF109,'2012 President'!$Y$2:$Y$1000,BU$1)</f>
        <v>817</v>
      </c>
      <c r="BV109">
        <f>(GV109-SUMIF('By HD for Calcs'!$A$3:$A$42,$BF109,'By HD for Calcs'!J$3:J$42))*$BQ109*SUMIFS('2012 President'!$G$2:$G$1000,'2012 President'!$X$2:$X$1000,$BF109,'2012 President'!$Y$2:$Y$1000,BV$1)+$BQ109*SUMIFS('2012 President'!K$2:K$1000,'2012 President'!$X$2:$X$1000,$BF109,'2012 President'!$Y$2:$Y$1000,BV$1)</f>
        <v>8</v>
      </c>
      <c r="BW109">
        <f>(GW109-SUMIF('By HD for Calcs'!$A$3:$A$42,$BF109,'By HD for Calcs'!L$3:L$42))*$BQ109*SUMIFS('2012 President'!$G$2:$G$1000,'2012 President'!$X$2:$X$1000,$BF109,'2012 President'!$Y$2:$Y$1000,BW$1)+$BQ109*SUMIFS('2012 President'!L$2:L$1000,'2012 President'!$X$2:$X$1000,$BF109,'2012 President'!$Y$2:$Y$1000,BW$1)</f>
        <v>5</v>
      </c>
      <c r="BZ109">
        <f>$BQ109*SUMIFS('2012 President'!G$2:G$1000,'2012 President'!$X$2:$X$1000,$BF109,'2012 President'!$Y$2:$Y$1000,BZ$1)</f>
        <v>399</v>
      </c>
      <c r="CA109">
        <f>(GS109-SUMIF('By HD for Calcs'!$A$3:$A$42,$BF109,'By HD for Calcs'!K$3:K$42))*$BQ109*SUMIFS('2012 President'!$G$2:$G$1000,'2012 President'!$X$2:$X$1000,$BF109,'2012 President'!$Y$2:$Y$1000,CA$1)+$BQ109*SUMIFS('2012 President'!H$2:H$1000,'2012 President'!$X$2:$X$1000,$BF109,'2012 President'!$Y$2:$Y$1000,CA$1)</f>
        <v>10</v>
      </c>
      <c r="CB109">
        <f>(GT109-SUMIF('By HD for Calcs'!$A$3:$A$42,$BF109,'By HD for Calcs'!H$3:H$42))*$BQ109*SUMIFS('2012 President'!$G$2:$G$1000,'2012 President'!$X$2:$X$1000,$BF109,'2012 President'!$Y$2:$Y$1000,CB$1)+$BQ109*SUMIFS('2012 President'!I$2:I$1000,'2012 President'!$X$2:$X$1000,$BF109,'2012 President'!$Y$2:$Y$1000,CB$1)</f>
        <v>188</v>
      </c>
      <c r="CC109">
        <f>(GU109-SUMIF('By HD for Calcs'!$A$3:$A$42,$BF109,'By HD for Calcs'!I$3:I$42))*$BQ109*SUMIFS('2012 President'!$G$2:$G$1000,'2012 President'!$X$2:$X$1000,$BF109,'2012 President'!$Y$2:$Y$1000,CC$1)+$BQ109*SUMIFS('2012 President'!J$2:J$1000,'2012 President'!$X$2:$X$1000,$BF109,'2012 President'!$Y$2:$Y$1000,CC$1)</f>
        <v>192</v>
      </c>
      <c r="CD109">
        <f>(GV109-SUMIF('By HD for Calcs'!$A$3:$A$42,$BF109,'By HD for Calcs'!J$3:J$42))*$BQ109*SUMIFS('2012 President'!$G$2:$G$1000,'2012 President'!$X$2:$X$1000,$BF109,'2012 President'!$Y$2:$Y$1000,CD$1)+$BQ109*SUMIFS('2012 President'!K$2:K$1000,'2012 President'!$X$2:$X$1000,$BF109,'2012 President'!$Y$2:$Y$1000,CD$1)</f>
        <v>4</v>
      </c>
      <c r="CE109">
        <f>(GW109-SUMIF('By HD for Calcs'!$A$3:$A$42,$BF109,'By HD for Calcs'!L$3:L$42))*$BQ109*SUMIFS('2012 President'!$G$2:$G$1000,'2012 President'!$X$2:$X$1000,$BF109,'2012 President'!$Y$2:$Y$1000,CE$1)+$BQ109*SUMIFS('2012 President'!L$2:L$1000,'2012 President'!$X$2:$X$1000,$BF109,'2012 President'!$Y$2:$Y$1000,CE$1)</f>
        <v>5</v>
      </c>
      <c r="CH109">
        <f>$BQ109*SUMIFS('2012 President'!G$2:G$1000,'2012 President'!$X$2:$X$1000,$BF109,'2012 President'!$Y$2:$Y$1000,CH$1)</f>
        <v>704</v>
      </c>
      <c r="CI109">
        <f>(GS109-SUMIF('By HD for Calcs'!$A$3:$A$42,$BF109,'By HD for Calcs'!K$3:K$42))*$BQ109*SUMIFS('2012 President'!$G$2:$G$1000,'2012 President'!$X$2:$X$1000,$BF109,'2012 President'!$Y$2:$Y$1000,CI$1)+$BQ109*SUMIFS('2012 President'!H$2:H$1000,'2012 President'!$X$2:$X$1000,$BF109,'2012 President'!$Y$2:$Y$1000,CI$1)</f>
        <v>8</v>
      </c>
      <c r="CJ109">
        <f>(GT109-SUMIF('By HD for Calcs'!$A$3:$A$42,$BF109,'By HD for Calcs'!H$3:H$42))*$BQ109*SUMIFS('2012 President'!$G$2:$G$1000,'2012 President'!$X$2:$X$1000,$BF109,'2012 President'!$Y$2:$Y$1000,CJ$1)+$BQ109*SUMIFS('2012 President'!I$2:I$1000,'2012 President'!$X$2:$X$1000,$BF109,'2012 President'!$Y$2:$Y$1000,CJ$1)</f>
        <v>365</v>
      </c>
      <c r="CK109">
        <f>(GU109-SUMIF('By HD for Calcs'!$A$3:$A$42,$BF109,'By HD for Calcs'!I$3:I$42))*$BQ109*SUMIFS('2012 President'!$G$2:$G$1000,'2012 President'!$X$2:$X$1000,$BF109,'2012 President'!$Y$2:$Y$1000,CK$1)+$BQ109*SUMIFS('2012 President'!J$2:J$1000,'2012 President'!$X$2:$X$1000,$BF109,'2012 President'!$Y$2:$Y$1000,CK$1)</f>
        <v>319</v>
      </c>
      <c r="CL109">
        <f>(GV109-SUMIF('By HD for Calcs'!$A$3:$A$42,$BF109,'By HD for Calcs'!J$3:J$42))*$BQ109*SUMIFS('2012 President'!$G$2:$G$1000,'2012 President'!$X$2:$X$1000,$BF109,'2012 President'!$Y$2:$Y$1000,CL$1)+$BQ109*SUMIFS('2012 President'!K$2:K$1000,'2012 President'!$X$2:$X$1000,$BF109,'2012 President'!$Y$2:$Y$1000,CL$1)</f>
        <v>9</v>
      </c>
      <c r="CM109">
        <f>(GW109-SUMIF('By HD for Calcs'!$A$3:$A$42,$BF109,'By HD for Calcs'!L$3:L$42))*$BQ109*SUMIFS('2012 President'!$G$2:$G$1000,'2012 President'!$X$2:$X$1000,$BF109,'2012 President'!$Y$2:$Y$1000,CM$1)+$BQ109*SUMIFS('2012 President'!L$2:L$1000,'2012 President'!$X$2:$X$1000,$BF109,'2012 President'!$Y$2:$Y$1000,CM$1)</f>
        <v>3</v>
      </c>
      <c r="CP109">
        <f t="shared" si="54"/>
        <v>8661</v>
      </c>
      <c r="CQ109">
        <f t="shared" si="54"/>
        <v>202</v>
      </c>
      <c r="CR109">
        <f t="shared" si="54"/>
        <v>3739</v>
      </c>
      <c r="CS109">
        <f t="shared" si="54"/>
        <v>4569</v>
      </c>
      <c r="CT109">
        <f t="shared" si="54"/>
        <v>70</v>
      </c>
      <c r="CU109">
        <f t="shared" si="54"/>
        <v>81</v>
      </c>
      <c r="GS109">
        <f t="shared" si="57"/>
        <v>2.4483043837882548E-2</v>
      </c>
      <c r="GT109">
        <f t="shared" si="58"/>
        <v>0.42001654259718774</v>
      </c>
      <c r="GU109">
        <f t="shared" si="59"/>
        <v>0.53614557485525227</v>
      </c>
      <c r="GV109">
        <f t="shared" si="60"/>
        <v>8.1058726220016551E-3</v>
      </c>
      <c r="GW109">
        <f t="shared" si="61"/>
        <v>1.1248966087675765E-2</v>
      </c>
      <c r="GX109">
        <f t="shared" si="62"/>
        <v>0</v>
      </c>
      <c r="GY109">
        <f t="shared" si="63"/>
        <v>0</v>
      </c>
    </row>
    <row r="110" spans="42:207" x14ac:dyDescent="0.3">
      <c r="AR110">
        <v>39</v>
      </c>
      <c r="BE110" t="s">
        <v>1697</v>
      </c>
      <c r="BF110">
        <v>26</v>
      </c>
      <c r="BG110">
        <f>SUMIFS('2012 President'!C$2:C$1000,'2012 President'!$X$2:$X$1000,$BF110,'2012 President'!$V$2:$V$1000,$BE110)</f>
        <v>15548</v>
      </c>
      <c r="BH110">
        <f>SUMIFS('2012 President'!G$2:G$1000,'2012 President'!$X$2:$X$1000,$BF110,'2012 President'!$V$2:$V$1000,$BE110)</f>
        <v>6599</v>
      </c>
      <c r="BI110">
        <f>SUMIFS('2012 President'!H$2:H$1000,'2012 President'!$X$2:$X$1000,$BF110,'2012 President'!$V$2:$V$1000,$BE110)</f>
        <v>155</v>
      </c>
      <c r="BJ110">
        <f>SUMIFS('2012 President'!I$2:I$1000,'2012 President'!$X$2:$X$1000,$BF110,'2012 President'!$V$2:$V$1000,$BE110)</f>
        <v>1948</v>
      </c>
      <c r="BK110">
        <f>SUMIFS('2012 President'!J$2:J$1000,'2012 President'!$X$2:$X$1000,$BF110,'2012 President'!$V$2:$V$1000,$BE110)</f>
        <v>4398</v>
      </c>
      <c r="BL110">
        <f>SUMIFS('2012 President'!K$2:K$1000,'2012 President'!$X$2:$X$1000,$BF110,'2012 President'!$V$2:$V$1000,$BE110)</f>
        <v>38</v>
      </c>
      <c r="BM110">
        <f>SUMIFS('2012 President'!L$2:L$1000,'2012 President'!$X$2:$X$1000,$BF110,'2012 President'!$V$2:$V$1000,$BE110)</f>
        <v>60</v>
      </c>
      <c r="BP110">
        <f t="shared" si="56"/>
        <v>6599</v>
      </c>
      <c r="BQ110">
        <f>BP110/SUMIF('By HD for Calcs'!$A$3:$A$42,$BF110,'By HD for Calcs'!$B$3:$B$42)</f>
        <v>1</v>
      </c>
      <c r="BR110">
        <f>$BQ110*SUMIFS('2012 President'!G$2:G$1000,'2012 President'!$X$2:$X$1000,$BF110,'2012 President'!$Y$2:$Y$1000,BR$1)</f>
        <v>3104</v>
      </c>
      <c r="BS110">
        <f>(GS110-SUMIF('By HD for Calcs'!$A$3:$A$42,$BF110,'By HD for Calcs'!K$3:K$42))*$BQ110*SUMIFS('2012 President'!$G$2:$G$1000,'2012 President'!$X$2:$X$1000,$BF110,'2012 President'!$Y$2:$Y$1000,BS$1)+$BQ110*SUMIFS('2012 President'!H$2:H$1000,'2012 President'!$X$2:$X$1000,$BF110,'2012 President'!$Y$2:$Y$1000,BS$1)</f>
        <v>50</v>
      </c>
      <c r="BT110">
        <f>(GT110-SUMIF('By HD for Calcs'!$A$3:$A$42,$BF110,'By HD for Calcs'!H$3:H$42))*$BQ110*SUMIFS('2012 President'!$G$2:$G$1000,'2012 President'!$X$2:$X$1000,$BF110,'2012 President'!$Y$2:$Y$1000,BT$1)+$BQ110*SUMIFS('2012 President'!I$2:I$1000,'2012 President'!$X$2:$X$1000,$BF110,'2012 President'!$Y$2:$Y$1000,BT$1)</f>
        <v>950</v>
      </c>
      <c r="BU110">
        <f>(GU110-SUMIF('By HD for Calcs'!$A$3:$A$42,$BF110,'By HD for Calcs'!I$3:I$42))*$BQ110*SUMIFS('2012 President'!$G$2:$G$1000,'2012 President'!$X$2:$X$1000,$BF110,'2012 President'!$Y$2:$Y$1000,BU$1)+$BQ110*SUMIFS('2012 President'!J$2:J$1000,'2012 President'!$X$2:$X$1000,$BF110,'2012 President'!$Y$2:$Y$1000,BU$1)</f>
        <v>2076</v>
      </c>
      <c r="BV110">
        <f>(GV110-SUMIF('By HD for Calcs'!$A$3:$A$42,$BF110,'By HD for Calcs'!J$3:J$42))*$BQ110*SUMIFS('2012 President'!$G$2:$G$1000,'2012 President'!$X$2:$X$1000,$BF110,'2012 President'!$Y$2:$Y$1000,BV$1)+$BQ110*SUMIFS('2012 President'!K$2:K$1000,'2012 President'!$X$2:$X$1000,$BF110,'2012 President'!$Y$2:$Y$1000,BV$1)</f>
        <v>9</v>
      </c>
      <c r="BW110">
        <f>(GW110-SUMIF('By HD for Calcs'!$A$3:$A$42,$BF110,'By HD for Calcs'!L$3:L$42))*$BQ110*SUMIFS('2012 President'!$G$2:$G$1000,'2012 President'!$X$2:$X$1000,$BF110,'2012 President'!$Y$2:$Y$1000,BW$1)+$BQ110*SUMIFS('2012 President'!L$2:L$1000,'2012 President'!$X$2:$X$1000,$BF110,'2012 President'!$Y$2:$Y$1000,BW$1)</f>
        <v>19</v>
      </c>
      <c r="BZ110">
        <f>$BQ110*SUMIFS('2012 President'!G$2:G$1000,'2012 President'!$X$2:$X$1000,$BF110,'2012 President'!$Y$2:$Y$1000,BZ$1)</f>
        <v>371</v>
      </c>
      <c r="CA110">
        <f>(GS110-SUMIF('By HD for Calcs'!$A$3:$A$42,$BF110,'By HD for Calcs'!K$3:K$42))*$BQ110*SUMIFS('2012 President'!$G$2:$G$1000,'2012 President'!$X$2:$X$1000,$BF110,'2012 President'!$Y$2:$Y$1000,CA$1)+$BQ110*SUMIFS('2012 President'!H$2:H$1000,'2012 President'!$X$2:$X$1000,$BF110,'2012 President'!$Y$2:$Y$1000,CA$1)</f>
        <v>6</v>
      </c>
      <c r="CB110">
        <f>(GT110-SUMIF('By HD for Calcs'!$A$3:$A$42,$BF110,'By HD for Calcs'!H$3:H$42))*$BQ110*SUMIFS('2012 President'!$G$2:$G$1000,'2012 President'!$X$2:$X$1000,$BF110,'2012 President'!$Y$2:$Y$1000,CB$1)+$BQ110*SUMIFS('2012 President'!I$2:I$1000,'2012 President'!$X$2:$X$1000,$BF110,'2012 President'!$Y$2:$Y$1000,CB$1)</f>
        <v>104</v>
      </c>
      <c r="CC110">
        <f>(GU110-SUMIF('By HD for Calcs'!$A$3:$A$42,$BF110,'By HD for Calcs'!I$3:I$42))*$BQ110*SUMIFS('2012 President'!$G$2:$G$1000,'2012 President'!$X$2:$X$1000,$BF110,'2012 President'!$Y$2:$Y$1000,CC$1)+$BQ110*SUMIFS('2012 President'!J$2:J$1000,'2012 President'!$X$2:$X$1000,$BF110,'2012 President'!$Y$2:$Y$1000,CC$1)</f>
        <v>254</v>
      </c>
      <c r="CD110">
        <f>(GV110-SUMIF('By HD for Calcs'!$A$3:$A$42,$BF110,'By HD for Calcs'!J$3:J$42))*$BQ110*SUMIFS('2012 President'!$G$2:$G$1000,'2012 President'!$X$2:$X$1000,$BF110,'2012 President'!$Y$2:$Y$1000,CD$1)+$BQ110*SUMIFS('2012 President'!K$2:K$1000,'2012 President'!$X$2:$X$1000,$BF110,'2012 President'!$Y$2:$Y$1000,CD$1)</f>
        <v>2</v>
      </c>
      <c r="CE110">
        <f>(GW110-SUMIF('By HD for Calcs'!$A$3:$A$42,$BF110,'By HD for Calcs'!L$3:L$42))*$BQ110*SUMIFS('2012 President'!$G$2:$G$1000,'2012 President'!$X$2:$X$1000,$BF110,'2012 President'!$Y$2:$Y$1000,CE$1)+$BQ110*SUMIFS('2012 President'!L$2:L$1000,'2012 President'!$X$2:$X$1000,$BF110,'2012 President'!$Y$2:$Y$1000,CE$1)</f>
        <v>5</v>
      </c>
      <c r="CH110">
        <f>$BQ110*SUMIFS('2012 President'!G$2:G$1000,'2012 President'!$X$2:$X$1000,$BF110,'2012 President'!$Y$2:$Y$1000,CH$1)</f>
        <v>417</v>
      </c>
      <c r="CI110">
        <f>(GS110-SUMIF('By HD for Calcs'!$A$3:$A$42,$BF110,'By HD for Calcs'!K$3:K$42))*$BQ110*SUMIFS('2012 President'!$G$2:$G$1000,'2012 President'!$X$2:$X$1000,$BF110,'2012 President'!$Y$2:$Y$1000,CI$1)+$BQ110*SUMIFS('2012 President'!H$2:H$1000,'2012 President'!$X$2:$X$1000,$BF110,'2012 President'!$Y$2:$Y$1000,CI$1)</f>
        <v>3</v>
      </c>
      <c r="CJ110">
        <f>(GT110-SUMIF('By HD for Calcs'!$A$3:$A$42,$BF110,'By HD for Calcs'!H$3:H$42))*$BQ110*SUMIFS('2012 President'!$G$2:$G$1000,'2012 President'!$X$2:$X$1000,$BF110,'2012 President'!$Y$2:$Y$1000,CJ$1)+$BQ110*SUMIFS('2012 President'!I$2:I$1000,'2012 President'!$X$2:$X$1000,$BF110,'2012 President'!$Y$2:$Y$1000,CJ$1)</f>
        <v>167</v>
      </c>
      <c r="CK110">
        <f>(GU110-SUMIF('By HD for Calcs'!$A$3:$A$42,$BF110,'By HD for Calcs'!I$3:I$42))*$BQ110*SUMIFS('2012 President'!$G$2:$G$1000,'2012 President'!$X$2:$X$1000,$BF110,'2012 President'!$Y$2:$Y$1000,CK$1)+$BQ110*SUMIFS('2012 President'!J$2:J$1000,'2012 President'!$X$2:$X$1000,$BF110,'2012 President'!$Y$2:$Y$1000,CK$1)</f>
        <v>240</v>
      </c>
      <c r="CL110">
        <f>(GV110-SUMIF('By HD for Calcs'!$A$3:$A$42,$BF110,'By HD for Calcs'!J$3:J$42))*$BQ110*SUMIFS('2012 President'!$G$2:$G$1000,'2012 President'!$X$2:$X$1000,$BF110,'2012 President'!$Y$2:$Y$1000,CL$1)+$BQ110*SUMIFS('2012 President'!K$2:K$1000,'2012 President'!$X$2:$X$1000,$BF110,'2012 President'!$Y$2:$Y$1000,CL$1)</f>
        <v>4</v>
      </c>
      <c r="CM110">
        <f>(GW110-SUMIF('By HD for Calcs'!$A$3:$A$42,$BF110,'By HD for Calcs'!L$3:L$42))*$BQ110*SUMIFS('2012 President'!$G$2:$G$1000,'2012 President'!$X$2:$X$1000,$BF110,'2012 President'!$Y$2:$Y$1000,CM$1)+$BQ110*SUMIFS('2012 President'!L$2:L$1000,'2012 President'!$X$2:$X$1000,$BF110,'2012 President'!$Y$2:$Y$1000,CM$1)</f>
        <v>3</v>
      </c>
      <c r="CP110">
        <f t="shared" si="54"/>
        <v>10491</v>
      </c>
      <c r="CQ110">
        <f t="shared" si="54"/>
        <v>214</v>
      </c>
      <c r="CR110">
        <f t="shared" si="54"/>
        <v>3169</v>
      </c>
      <c r="CS110">
        <f t="shared" si="54"/>
        <v>6968</v>
      </c>
      <c r="CT110">
        <f t="shared" si="54"/>
        <v>53</v>
      </c>
      <c r="CU110">
        <f t="shared" si="54"/>
        <v>87</v>
      </c>
      <c r="GS110">
        <f t="shared" si="57"/>
        <v>2.3488407334444614E-2</v>
      </c>
      <c r="GT110">
        <f t="shared" si="58"/>
        <v>0.29519624185482651</v>
      </c>
      <c r="GU110">
        <f t="shared" si="59"/>
        <v>0.66646461585088645</v>
      </c>
      <c r="GV110">
        <f t="shared" si="60"/>
        <v>5.7584482497348086E-3</v>
      </c>
      <c r="GW110">
        <f t="shared" si="61"/>
        <v>9.0922867101075923E-3</v>
      </c>
      <c r="GX110">
        <f t="shared" si="62"/>
        <v>0</v>
      </c>
      <c r="GY110">
        <f t="shared" si="63"/>
        <v>0</v>
      </c>
    </row>
    <row r="111" spans="42:207" x14ac:dyDescent="0.3">
      <c r="AP111" t="s">
        <v>1704</v>
      </c>
      <c r="AR111">
        <v>40</v>
      </c>
      <c r="BE111" t="s">
        <v>1697</v>
      </c>
      <c r="BF111">
        <v>27</v>
      </c>
      <c r="BG111">
        <f>SUMIFS('2012 President'!C$2:C$1000,'2012 President'!$X$2:$X$1000,$BF111,'2012 President'!$V$2:$V$1000,$BE111)</f>
        <v>15154</v>
      </c>
      <c r="BH111">
        <f>SUMIFS('2012 President'!G$2:G$1000,'2012 President'!$X$2:$X$1000,$BF111,'2012 President'!$V$2:$V$1000,$BE111)</f>
        <v>7282</v>
      </c>
      <c r="BI111">
        <f>SUMIFS('2012 President'!H$2:H$1000,'2012 President'!$X$2:$X$1000,$BF111,'2012 President'!$V$2:$V$1000,$BE111)</f>
        <v>151</v>
      </c>
      <c r="BJ111">
        <f>SUMIFS('2012 President'!I$2:I$1000,'2012 President'!$X$2:$X$1000,$BF111,'2012 President'!$V$2:$V$1000,$BE111)</f>
        <v>2936</v>
      </c>
      <c r="BK111">
        <f>SUMIFS('2012 President'!J$2:J$1000,'2012 President'!$X$2:$X$1000,$BF111,'2012 President'!$V$2:$V$1000,$BE111)</f>
        <v>4093</v>
      </c>
      <c r="BL111">
        <f>SUMIFS('2012 President'!K$2:K$1000,'2012 President'!$X$2:$X$1000,$BF111,'2012 President'!$V$2:$V$1000,$BE111)</f>
        <v>57</v>
      </c>
      <c r="BM111">
        <f>SUMIFS('2012 President'!L$2:L$1000,'2012 President'!$X$2:$X$1000,$BF111,'2012 President'!$V$2:$V$1000,$BE111)</f>
        <v>45</v>
      </c>
      <c r="BP111">
        <f t="shared" si="56"/>
        <v>7282</v>
      </c>
      <c r="BQ111">
        <f>BP111/SUMIF('By HD for Calcs'!$A$3:$A$42,$BF111,'By HD for Calcs'!$B$3:$B$42)</f>
        <v>1</v>
      </c>
      <c r="BR111">
        <f>$BQ111*SUMIFS('2012 President'!G$2:G$1000,'2012 President'!$X$2:$X$1000,$BF111,'2012 President'!$Y$2:$Y$1000,BR$1)</f>
        <v>2029</v>
      </c>
      <c r="BS111">
        <f>(GS111-SUMIF('By HD for Calcs'!$A$3:$A$42,$BF111,'By HD for Calcs'!K$3:K$42))*$BQ111*SUMIFS('2012 President'!$G$2:$G$1000,'2012 President'!$X$2:$X$1000,$BF111,'2012 President'!$Y$2:$Y$1000,BS$1)+$BQ111*SUMIFS('2012 President'!H$2:H$1000,'2012 President'!$X$2:$X$1000,$BF111,'2012 President'!$Y$2:$Y$1000,BS$1)</f>
        <v>29</v>
      </c>
      <c r="BT111">
        <f>(GT111-SUMIF('By HD for Calcs'!$A$3:$A$42,$BF111,'By HD for Calcs'!H$3:H$42))*$BQ111*SUMIFS('2012 President'!$G$2:$G$1000,'2012 President'!$X$2:$X$1000,$BF111,'2012 President'!$Y$2:$Y$1000,BT$1)+$BQ111*SUMIFS('2012 President'!I$2:I$1000,'2012 President'!$X$2:$X$1000,$BF111,'2012 President'!$Y$2:$Y$1000,BT$1)</f>
        <v>833</v>
      </c>
      <c r="BU111">
        <f>(GU111-SUMIF('By HD for Calcs'!$A$3:$A$42,$BF111,'By HD for Calcs'!I$3:I$42))*$BQ111*SUMIFS('2012 President'!$G$2:$G$1000,'2012 President'!$X$2:$X$1000,$BF111,'2012 President'!$Y$2:$Y$1000,BU$1)+$BQ111*SUMIFS('2012 President'!J$2:J$1000,'2012 President'!$X$2:$X$1000,$BF111,'2012 President'!$Y$2:$Y$1000,BU$1)</f>
        <v>1134</v>
      </c>
      <c r="BV111">
        <f>(GV111-SUMIF('By HD for Calcs'!$A$3:$A$42,$BF111,'By HD for Calcs'!J$3:J$42))*$BQ111*SUMIFS('2012 President'!$G$2:$G$1000,'2012 President'!$X$2:$X$1000,$BF111,'2012 President'!$Y$2:$Y$1000,BV$1)+$BQ111*SUMIFS('2012 President'!K$2:K$1000,'2012 President'!$X$2:$X$1000,$BF111,'2012 President'!$Y$2:$Y$1000,BV$1)</f>
        <v>20</v>
      </c>
      <c r="BW111">
        <f>(GW111-SUMIF('By HD for Calcs'!$A$3:$A$42,$BF111,'By HD for Calcs'!L$3:L$42))*$BQ111*SUMIFS('2012 President'!$G$2:$G$1000,'2012 President'!$X$2:$X$1000,$BF111,'2012 President'!$Y$2:$Y$1000,BW$1)+$BQ111*SUMIFS('2012 President'!L$2:L$1000,'2012 President'!$X$2:$X$1000,$BF111,'2012 President'!$Y$2:$Y$1000,BW$1)</f>
        <v>13</v>
      </c>
      <c r="BZ111">
        <f>$BQ111*SUMIFS('2012 President'!G$2:G$1000,'2012 President'!$X$2:$X$1000,$BF111,'2012 President'!$Y$2:$Y$1000,BZ$1)</f>
        <v>286</v>
      </c>
      <c r="CA111">
        <f>(GS111-SUMIF('By HD for Calcs'!$A$3:$A$42,$BF111,'By HD for Calcs'!K$3:K$42))*$BQ111*SUMIFS('2012 President'!$G$2:$G$1000,'2012 President'!$X$2:$X$1000,$BF111,'2012 President'!$Y$2:$Y$1000,CA$1)+$BQ111*SUMIFS('2012 President'!H$2:H$1000,'2012 President'!$X$2:$X$1000,$BF111,'2012 President'!$Y$2:$Y$1000,CA$1)</f>
        <v>6</v>
      </c>
      <c r="CB111">
        <f>(GT111-SUMIF('By HD for Calcs'!$A$3:$A$42,$BF111,'By HD for Calcs'!H$3:H$42))*$BQ111*SUMIFS('2012 President'!$G$2:$G$1000,'2012 President'!$X$2:$X$1000,$BF111,'2012 President'!$Y$2:$Y$1000,CB$1)+$BQ111*SUMIFS('2012 President'!I$2:I$1000,'2012 President'!$X$2:$X$1000,$BF111,'2012 President'!$Y$2:$Y$1000,CB$1)</f>
        <v>106</v>
      </c>
      <c r="CC111">
        <f>(GU111-SUMIF('By HD for Calcs'!$A$3:$A$42,$BF111,'By HD for Calcs'!I$3:I$42))*$BQ111*SUMIFS('2012 President'!$G$2:$G$1000,'2012 President'!$X$2:$X$1000,$BF111,'2012 President'!$Y$2:$Y$1000,CC$1)+$BQ111*SUMIFS('2012 President'!J$2:J$1000,'2012 President'!$X$2:$X$1000,$BF111,'2012 President'!$Y$2:$Y$1000,CC$1)</f>
        <v>167</v>
      </c>
      <c r="CD111">
        <f>(GV111-SUMIF('By HD for Calcs'!$A$3:$A$42,$BF111,'By HD for Calcs'!J$3:J$42))*$BQ111*SUMIFS('2012 President'!$G$2:$G$1000,'2012 President'!$X$2:$X$1000,$BF111,'2012 President'!$Y$2:$Y$1000,CD$1)+$BQ111*SUMIFS('2012 President'!K$2:K$1000,'2012 President'!$X$2:$X$1000,$BF111,'2012 President'!$Y$2:$Y$1000,CD$1)</f>
        <v>3</v>
      </c>
      <c r="CE111">
        <f>(GW111-SUMIF('By HD for Calcs'!$A$3:$A$42,$BF111,'By HD for Calcs'!L$3:L$42))*$BQ111*SUMIFS('2012 President'!$G$2:$G$1000,'2012 President'!$X$2:$X$1000,$BF111,'2012 President'!$Y$2:$Y$1000,CE$1)+$BQ111*SUMIFS('2012 President'!L$2:L$1000,'2012 President'!$X$2:$X$1000,$BF111,'2012 President'!$Y$2:$Y$1000,CE$1)</f>
        <v>4</v>
      </c>
      <c r="CH111">
        <f>$BQ111*SUMIFS('2012 President'!G$2:G$1000,'2012 President'!$X$2:$X$1000,$BF111,'2012 President'!$Y$2:$Y$1000,CH$1)</f>
        <v>1226</v>
      </c>
      <c r="CI111">
        <f>(GS111-SUMIF('By HD for Calcs'!$A$3:$A$42,$BF111,'By HD for Calcs'!K$3:K$42))*$BQ111*SUMIFS('2012 President'!$G$2:$G$1000,'2012 President'!$X$2:$X$1000,$BF111,'2012 President'!$Y$2:$Y$1000,CI$1)+$BQ111*SUMIFS('2012 President'!H$2:H$1000,'2012 President'!$X$2:$X$1000,$BF111,'2012 President'!$Y$2:$Y$1000,CI$1)</f>
        <v>11</v>
      </c>
      <c r="CJ111">
        <f>(GT111-SUMIF('By HD for Calcs'!$A$3:$A$42,$BF111,'By HD for Calcs'!H$3:H$42))*$BQ111*SUMIFS('2012 President'!$G$2:$G$1000,'2012 President'!$X$2:$X$1000,$BF111,'2012 President'!$Y$2:$Y$1000,CJ$1)+$BQ111*SUMIFS('2012 President'!I$2:I$1000,'2012 President'!$X$2:$X$1000,$BF111,'2012 President'!$Y$2:$Y$1000,CJ$1)</f>
        <v>588</v>
      </c>
      <c r="CK111">
        <f>(GU111-SUMIF('By HD for Calcs'!$A$3:$A$42,$BF111,'By HD for Calcs'!I$3:I$42))*$BQ111*SUMIFS('2012 President'!$G$2:$G$1000,'2012 President'!$X$2:$X$1000,$BF111,'2012 President'!$Y$2:$Y$1000,CK$1)+$BQ111*SUMIFS('2012 President'!J$2:J$1000,'2012 President'!$X$2:$X$1000,$BF111,'2012 President'!$Y$2:$Y$1000,CK$1)</f>
        <v>621</v>
      </c>
      <c r="CL111">
        <f>(GV111-SUMIF('By HD for Calcs'!$A$3:$A$42,$BF111,'By HD for Calcs'!J$3:J$42))*$BQ111*SUMIFS('2012 President'!$G$2:$G$1000,'2012 President'!$X$2:$X$1000,$BF111,'2012 President'!$Y$2:$Y$1000,CL$1)+$BQ111*SUMIFS('2012 President'!K$2:K$1000,'2012 President'!$X$2:$X$1000,$BF111,'2012 President'!$Y$2:$Y$1000,CL$1)</f>
        <v>6</v>
      </c>
      <c r="CM111">
        <f>(GW111-SUMIF('By HD for Calcs'!$A$3:$A$42,$BF111,'By HD for Calcs'!L$3:L$42))*$BQ111*SUMIFS('2012 President'!$G$2:$G$1000,'2012 President'!$X$2:$X$1000,$BF111,'2012 President'!$Y$2:$Y$1000,CM$1)+$BQ111*SUMIFS('2012 President'!L$2:L$1000,'2012 President'!$X$2:$X$1000,$BF111,'2012 President'!$Y$2:$Y$1000,CM$1)</f>
        <v>0</v>
      </c>
      <c r="CP111">
        <f t="shared" si="54"/>
        <v>10823</v>
      </c>
      <c r="CQ111">
        <f t="shared" si="54"/>
        <v>197</v>
      </c>
      <c r="CR111">
        <f t="shared" si="54"/>
        <v>4463</v>
      </c>
      <c r="CS111">
        <f t="shared" si="54"/>
        <v>6015</v>
      </c>
      <c r="CT111">
        <f t="shared" si="54"/>
        <v>86</v>
      </c>
      <c r="CU111">
        <f t="shared" si="54"/>
        <v>62</v>
      </c>
      <c r="GS111">
        <f t="shared" si="57"/>
        <v>2.0736061521560011E-2</v>
      </c>
      <c r="GT111">
        <f t="shared" si="58"/>
        <v>0.40318593792914037</v>
      </c>
      <c r="GU111">
        <f t="shared" si="59"/>
        <v>0.56207085965394121</v>
      </c>
      <c r="GV111">
        <f t="shared" si="60"/>
        <v>7.8275199121120576E-3</v>
      </c>
      <c r="GW111">
        <f t="shared" si="61"/>
        <v>6.1796209832463613E-3</v>
      </c>
      <c r="GX111">
        <f t="shared" si="62"/>
        <v>0</v>
      </c>
      <c r="GY111">
        <f t="shared" si="63"/>
        <v>0</v>
      </c>
    </row>
    <row r="112" spans="42:207" x14ac:dyDescent="0.3">
      <c r="AP112" t="s">
        <v>1669</v>
      </c>
      <c r="AR112">
        <v>40</v>
      </c>
      <c r="BE112" t="s">
        <v>1698</v>
      </c>
      <c r="BF112">
        <v>28</v>
      </c>
      <c r="BG112">
        <f>SUMIFS('2012 President'!C$2:C$1000,'2012 President'!$X$2:$X$1000,$BF112,'2012 President'!$V$2:$V$1000,$BE112)</f>
        <v>13359</v>
      </c>
      <c r="BH112">
        <f>SUMIFS('2012 President'!G$2:G$1000,'2012 President'!$X$2:$X$1000,$BF112,'2012 President'!$V$2:$V$1000,$BE112)</f>
        <v>5532</v>
      </c>
      <c r="BI112">
        <f>SUMIFS('2012 President'!H$2:H$1000,'2012 President'!$X$2:$X$1000,$BF112,'2012 President'!$V$2:$V$1000,$BE112)</f>
        <v>118</v>
      </c>
      <c r="BJ112">
        <f>SUMIFS('2012 President'!I$2:I$1000,'2012 President'!$X$2:$X$1000,$BF112,'2012 President'!$V$2:$V$1000,$BE112)</f>
        <v>1389</v>
      </c>
      <c r="BK112">
        <f>SUMIFS('2012 President'!J$2:J$1000,'2012 President'!$X$2:$X$1000,$BF112,'2012 President'!$V$2:$V$1000,$BE112)</f>
        <v>3898</v>
      </c>
      <c r="BL112">
        <f>SUMIFS('2012 President'!K$2:K$1000,'2012 President'!$X$2:$X$1000,$BF112,'2012 President'!$V$2:$V$1000,$BE112)</f>
        <v>53</v>
      </c>
      <c r="BM112">
        <f>SUMIFS('2012 President'!L$2:L$1000,'2012 President'!$X$2:$X$1000,$BF112,'2012 President'!$V$2:$V$1000,$BE112)</f>
        <v>74</v>
      </c>
      <c r="BP112">
        <f t="shared" si="56"/>
        <v>5532</v>
      </c>
      <c r="BQ112">
        <f>BP112/SUMIF('By HD for Calcs'!$A$3:$A$42,$BF112,'By HD for Calcs'!$B$3:$B$42)</f>
        <v>1</v>
      </c>
      <c r="BR112">
        <f>$BQ112*SUMIFS('2012 President'!G$2:G$1000,'2012 President'!$X$2:$X$1000,$BF112,'2012 President'!$Y$2:$Y$1000,BR$1)</f>
        <v>2490</v>
      </c>
      <c r="BS112">
        <f>(GS112-SUMIF('By HD for Calcs'!$A$3:$A$42,$BF112,'By HD for Calcs'!K$3:K$42))*$BQ112*SUMIFS('2012 President'!$G$2:$G$1000,'2012 President'!$X$2:$X$1000,$BF112,'2012 President'!$Y$2:$Y$1000,BS$1)+$BQ112*SUMIFS('2012 President'!H$2:H$1000,'2012 President'!$X$2:$X$1000,$BF112,'2012 President'!$Y$2:$Y$1000,BS$1)</f>
        <v>52</v>
      </c>
      <c r="BT112">
        <f>(GT112-SUMIF('By HD for Calcs'!$A$3:$A$42,$BF112,'By HD for Calcs'!H$3:H$42))*$BQ112*SUMIFS('2012 President'!$G$2:$G$1000,'2012 President'!$X$2:$X$1000,$BF112,'2012 President'!$Y$2:$Y$1000,BT$1)+$BQ112*SUMIFS('2012 President'!I$2:I$1000,'2012 President'!$X$2:$X$1000,$BF112,'2012 President'!$Y$2:$Y$1000,BT$1)</f>
        <v>698</v>
      </c>
      <c r="BU112">
        <f>(GU112-SUMIF('By HD for Calcs'!$A$3:$A$42,$BF112,'By HD for Calcs'!I$3:I$42))*$BQ112*SUMIFS('2012 President'!$G$2:$G$1000,'2012 President'!$X$2:$X$1000,$BF112,'2012 President'!$Y$2:$Y$1000,BU$1)+$BQ112*SUMIFS('2012 President'!J$2:J$1000,'2012 President'!$X$2:$X$1000,$BF112,'2012 President'!$Y$2:$Y$1000,BU$1)</f>
        <v>1702</v>
      </c>
      <c r="BV112">
        <f>(GV112-SUMIF('By HD for Calcs'!$A$3:$A$42,$BF112,'By HD for Calcs'!J$3:J$42))*$BQ112*SUMIFS('2012 President'!$G$2:$G$1000,'2012 President'!$X$2:$X$1000,$BF112,'2012 President'!$Y$2:$Y$1000,BV$1)+$BQ112*SUMIFS('2012 President'!K$2:K$1000,'2012 President'!$X$2:$X$1000,$BF112,'2012 President'!$Y$2:$Y$1000,BV$1)</f>
        <v>21</v>
      </c>
      <c r="BW112">
        <f>(GW112-SUMIF('By HD for Calcs'!$A$3:$A$42,$BF112,'By HD for Calcs'!L$3:L$42))*$BQ112*SUMIFS('2012 President'!$G$2:$G$1000,'2012 President'!$X$2:$X$1000,$BF112,'2012 President'!$Y$2:$Y$1000,BW$1)+$BQ112*SUMIFS('2012 President'!L$2:L$1000,'2012 President'!$X$2:$X$1000,$BF112,'2012 President'!$Y$2:$Y$1000,BW$1)</f>
        <v>17</v>
      </c>
      <c r="BZ112">
        <f>$BQ112*SUMIFS('2012 President'!G$2:G$1000,'2012 President'!$X$2:$X$1000,$BF112,'2012 President'!$Y$2:$Y$1000,BZ$1)</f>
        <v>426</v>
      </c>
      <c r="CA112">
        <f>(GS112-SUMIF('By HD for Calcs'!$A$3:$A$42,$BF112,'By HD for Calcs'!K$3:K$42))*$BQ112*SUMIFS('2012 President'!$G$2:$G$1000,'2012 President'!$X$2:$X$1000,$BF112,'2012 President'!$Y$2:$Y$1000,CA$1)+$BQ112*SUMIFS('2012 President'!H$2:H$1000,'2012 President'!$X$2:$X$1000,$BF112,'2012 President'!$Y$2:$Y$1000,CA$1)</f>
        <v>22</v>
      </c>
      <c r="CB112">
        <f>(GT112-SUMIF('By HD for Calcs'!$A$3:$A$42,$BF112,'By HD for Calcs'!H$3:H$42))*$BQ112*SUMIFS('2012 President'!$G$2:$G$1000,'2012 President'!$X$2:$X$1000,$BF112,'2012 President'!$Y$2:$Y$1000,CB$1)+$BQ112*SUMIFS('2012 President'!I$2:I$1000,'2012 President'!$X$2:$X$1000,$BF112,'2012 President'!$Y$2:$Y$1000,CB$1)</f>
        <v>100</v>
      </c>
      <c r="CC112">
        <f>(GU112-SUMIF('By HD for Calcs'!$A$3:$A$42,$BF112,'By HD for Calcs'!I$3:I$42))*$BQ112*SUMIFS('2012 President'!$G$2:$G$1000,'2012 President'!$X$2:$X$1000,$BF112,'2012 President'!$Y$2:$Y$1000,CC$1)+$BQ112*SUMIFS('2012 President'!J$2:J$1000,'2012 President'!$X$2:$X$1000,$BF112,'2012 President'!$Y$2:$Y$1000,CC$1)</f>
        <v>282</v>
      </c>
      <c r="CD112">
        <f>(GV112-SUMIF('By HD for Calcs'!$A$3:$A$42,$BF112,'By HD for Calcs'!J$3:J$42))*$BQ112*SUMIFS('2012 President'!$G$2:$G$1000,'2012 President'!$X$2:$X$1000,$BF112,'2012 President'!$Y$2:$Y$1000,CD$1)+$BQ112*SUMIFS('2012 President'!K$2:K$1000,'2012 President'!$X$2:$X$1000,$BF112,'2012 President'!$Y$2:$Y$1000,CD$1)</f>
        <v>9</v>
      </c>
      <c r="CE112">
        <f>(GW112-SUMIF('By HD for Calcs'!$A$3:$A$42,$BF112,'By HD for Calcs'!L$3:L$42))*$BQ112*SUMIFS('2012 President'!$G$2:$G$1000,'2012 President'!$X$2:$X$1000,$BF112,'2012 President'!$Y$2:$Y$1000,CE$1)+$BQ112*SUMIFS('2012 President'!L$2:L$1000,'2012 President'!$X$2:$X$1000,$BF112,'2012 President'!$Y$2:$Y$1000,CE$1)</f>
        <v>13</v>
      </c>
      <c r="CH112">
        <f>$BQ112*SUMIFS('2012 President'!G$2:G$1000,'2012 President'!$X$2:$X$1000,$BF112,'2012 President'!$Y$2:$Y$1000,CH$1)</f>
        <v>1</v>
      </c>
      <c r="CI112">
        <f>(GS112-SUMIF('By HD for Calcs'!$A$3:$A$42,$BF112,'By HD for Calcs'!K$3:K$42))*$BQ112*SUMIFS('2012 President'!$G$2:$G$1000,'2012 President'!$X$2:$X$1000,$BF112,'2012 President'!$Y$2:$Y$1000,CI$1)+$BQ112*SUMIFS('2012 President'!H$2:H$1000,'2012 President'!$X$2:$X$1000,$BF112,'2012 President'!$Y$2:$Y$1000,CI$1)</f>
        <v>0</v>
      </c>
      <c r="CJ112">
        <f>(GT112-SUMIF('By HD for Calcs'!$A$3:$A$42,$BF112,'By HD for Calcs'!H$3:H$42))*$BQ112*SUMIFS('2012 President'!$G$2:$G$1000,'2012 President'!$X$2:$X$1000,$BF112,'2012 President'!$Y$2:$Y$1000,CJ$1)+$BQ112*SUMIFS('2012 President'!I$2:I$1000,'2012 President'!$X$2:$X$1000,$BF112,'2012 President'!$Y$2:$Y$1000,CJ$1)</f>
        <v>1</v>
      </c>
      <c r="CK112">
        <f>(GU112-SUMIF('By HD for Calcs'!$A$3:$A$42,$BF112,'By HD for Calcs'!I$3:I$42))*$BQ112*SUMIFS('2012 President'!$G$2:$G$1000,'2012 President'!$X$2:$X$1000,$BF112,'2012 President'!$Y$2:$Y$1000,CK$1)+$BQ112*SUMIFS('2012 President'!J$2:J$1000,'2012 President'!$X$2:$X$1000,$BF112,'2012 President'!$Y$2:$Y$1000,CK$1)</f>
        <v>0</v>
      </c>
      <c r="CL112">
        <f>(GV112-SUMIF('By HD for Calcs'!$A$3:$A$42,$BF112,'By HD for Calcs'!J$3:J$42))*$BQ112*SUMIFS('2012 President'!$G$2:$G$1000,'2012 President'!$X$2:$X$1000,$BF112,'2012 President'!$Y$2:$Y$1000,CL$1)+$BQ112*SUMIFS('2012 President'!K$2:K$1000,'2012 President'!$X$2:$X$1000,$BF112,'2012 President'!$Y$2:$Y$1000,CL$1)</f>
        <v>0</v>
      </c>
      <c r="CM112">
        <f>(GW112-SUMIF('By HD for Calcs'!$A$3:$A$42,$BF112,'By HD for Calcs'!L$3:L$42))*$BQ112*SUMIFS('2012 President'!$G$2:$G$1000,'2012 President'!$X$2:$X$1000,$BF112,'2012 President'!$Y$2:$Y$1000,CM$1)+$BQ112*SUMIFS('2012 President'!L$2:L$1000,'2012 President'!$X$2:$X$1000,$BF112,'2012 President'!$Y$2:$Y$1000,CM$1)</f>
        <v>0</v>
      </c>
      <c r="CP112">
        <f t="shared" si="54"/>
        <v>8449</v>
      </c>
      <c r="CQ112">
        <f t="shared" si="54"/>
        <v>192</v>
      </c>
      <c r="CR112">
        <f t="shared" si="54"/>
        <v>2188</v>
      </c>
      <c r="CS112">
        <f t="shared" si="54"/>
        <v>5882</v>
      </c>
      <c r="CT112">
        <f t="shared" si="54"/>
        <v>83</v>
      </c>
      <c r="CU112">
        <f t="shared" si="54"/>
        <v>104</v>
      </c>
      <c r="GS112">
        <f t="shared" si="57"/>
        <v>2.1330441070137384E-2</v>
      </c>
      <c r="GT112">
        <f t="shared" si="58"/>
        <v>0.25108459869848154</v>
      </c>
      <c r="GU112">
        <f t="shared" si="59"/>
        <v>0.70462762111352129</v>
      </c>
      <c r="GV112">
        <f t="shared" si="60"/>
        <v>9.5806218365871287E-3</v>
      </c>
      <c r="GW112">
        <f t="shared" si="61"/>
        <v>1.3376717281272595E-2</v>
      </c>
      <c r="GX112">
        <f t="shared" si="62"/>
        <v>0</v>
      </c>
      <c r="GY112">
        <f t="shared" si="63"/>
        <v>0</v>
      </c>
    </row>
    <row r="113" spans="44:207" x14ac:dyDescent="0.3">
      <c r="AR113">
        <v>40</v>
      </c>
      <c r="BE113" t="s">
        <v>1698</v>
      </c>
      <c r="BF113">
        <v>29</v>
      </c>
      <c r="BG113">
        <f>SUMIFS('2012 President'!C$2:C$1000,'2012 President'!$X$2:$X$1000,$BF113,'2012 President'!$V$2:$V$1000,$BE113)</f>
        <v>13419</v>
      </c>
      <c r="BH113">
        <f>SUMIFS('2012 President'!G$2:G$1000,'2012 President'!$X$2:$X$1000,$BF113,'2012 President'!$V$2:$V$1000,$BE113)</f>
        <v>5476</v>
      </c>
      <c r="BI113">
        <f>SUMIFS('2012 President'!H$2:H$1000,'2012 President'!$X$2:$X$1000,$BF113,'2012 President'!$V$2:$V$1000,$BE113)</f>
        <v>134</v>
      </c>
      <c r="BJ113">
        <f>SUMIFS('2012 President'!I$2:I$1000,'2012 President'!$X$2:$X$1000,$BF113,'2012 President'!$V$2:$V$1000,$BE113)</f>
        <v>1307</v>
      </c>
      <c r="BK113">
        <f>SUMIFS('2012 President'!J$2:J$1000,'2012 President'!$X$2:$X$1000,$BF113,'2012 President'!$V$2:$V$1000,$BE113)</f>
        <v>3943</v>
      </c>
      <c r="BL113">
        <f>SUMIFS('2012 President'!K$2:K$1000,'2012 President'!$X$2:$X$1000,$BF113,'2012 President'!$V$2:$V$1000,$BE113)</f>
        <v>37</v>
      </c>
      <c r="BM113">
        <f>SUMIFS('2012 President'!L$2:L$1000,'2012 President'!$X$2:$X$1000,$BF113,'2012 President'!$V$2:$V$1000,$BE113)</f>
        <v>55</v>
      </c>
      <c r="BP113">
        <f t="shared" si="56"/>
        <v>5476</v>
      </c>
      <c r="BQ113">
        <f>BP113/SUMIF('By HD for Calcs'!$A$3:$A$42,$BF113,'By HD for Calcs'!$B$3:$B$42)</f>
        <v>1</v>
      </c>
      <c r="BR113">
        <f>$BQ113*SUMIFS('2012 President'!G$2:G$1000,'2012 President'!$X$2:$X$1000,$BF113,'2012 President'!$Y$2:$Y$1000,BR$1)</f>
        <v>2100</v>
      </c>
      <c r="BS113">
        <f>(GS113-SUMIF('By HD for Calcs'!$A$3:$A$42,$BF113,'By HD for Calcs'!K$3:K$42))*$BQ113*SUMIFS('2012 President'!$G$2:$G$1000,'2012 President'!$X$2:$X$1000,$BF113,'2012 President'!$Y$2:$Y$1000,BS$1)+$BQ113*SUMIFS('2012 President'!H$2:H$1000,'2012 President'!$X$2:$X$1000,$BF113,'2012 President'!$Y$2:$Y$1000,BS$1)</f>
        <v>33</v>
      </c>
      <c r="BT113">
        <f>(GT113-SUMIF('By HD for Calcs'!$A$3:$A$42,$BF113,'By HD for Calcs'!H$3:H$42))*$BQ113*SUMIFS('2012 President'!$G$2:$G$1000,'2012 President'!$X$2:$X$1000,$BF113,'2012 President'!$Y$2:$Y$1000,BT$1)+$BQ113*SUMIFS('2012 President'!I$2:I$1000,'2012 President'!$X$2:$X$1000,$BF113,'2012 President'!$Y$2:$Y$1000,BT$1)</f>
        <v>525</v>
      </c>
      <c r="BU113">
        <f>(GU113-SUMIF('By HD for Calcs'!$A$3:$A$42,$BF113,'By HD for Calcs'!I$3:I$42))*$BQ113*SUMIFS('2012 President'!$G$2:$G$1000,'2012 President'!$X$2:$X$1000,$BF113,'2012 President'!$Y$2:$Y$1000,BU$1)+$BQ113*SUMIFS('2012 President'!J$2:J$1000,'2012 President'!$X$2:$X$1000,$BF113,'2012 President'!$Y$2:$Y$1000,BU$1)</f>
        <v>1523</v>
      </c>
      <c r="BV113">
        <f>(GV113-SUMIF('By HD for Calcs'!$A$3:$A$42,$BF113,'By HD for Calcs'!J$3:J$42))*$BQ113*SUMIFS('2012 President'!$G$2:$G$1000,'2012 President'!$X$2:$X$1000,$BF113,'2012 President'!$Y$2:$Y$1000,BV$1)+$BQ113*SUMIFS('2012 President'!K$2:K$1000,'2012 President'!$X$2:$X$1000,$BF113,'2012 President'!$Y$2:$Y$1000,BV$1)</f>
        <v>7</v>
      </c>
      <c r="BW113">
        <f>(GW113-SUMIF('By HD for Calcs'!$A$3:$A$42,$BF113,'By HD for Calcs'!L$3:L$42))*$BQ113*SUMIFS('2012 President'!$G$2:$G$1000,'2012 President'!$X$2:$X$1000,$BF113,'2012 President'!$Y$2:$Y$1000,BW$1)+$BQ113*SUMIFS('2012 President'!L$2:L$1000,'2012 President'!$X$2:$X$1000,$BF113,'2012 President'!$Y$2:$Y$1000,BW$1)</f>
        <v>12</v>
      </c>
      <c r="BZ113">
        <f>$BQ113*SUMIFS('2012 President'!G$2:G$1000,'2012 President'!$X$2:$X$1000,$BF113,'2012 President'!$Y$2:$Y$1000,BZ$1)</f>
        <v>435</v>
      </c>
      <c r="CA113">
        <f>(GS113-SUMIF('By HD for Calcs'!$A$3:$A$42,$BF113,'By HD for Calcs'!K$3:K$42))*$BQ113*SUMIFS('2012 President'!$G$2:$G$1000,'2012 President'!$X$2:$X$1000,$BF113,'2012 President'!$Y$2:$Y$1000,CA$1)+$BQ113*SUMIFS('2012 President'!H$2:H$1000,'2012 President'!$X$2:$X$1000,$BF113,'2012 President'!$Y$2:$Y$1000,CA$1)</f>
        <v>14</v>
      </c>
      <c r="CB113">
        <f>(GT113-SUMIF('By HD for Calcs'!$A$3:$A$42,$BF113,'By HD for Calcs'!H$3:H$42))*$BQ113*SUMIFS('2012 President'!$G$2:$G$1000,'2012 President'!$X$2:$X$1000,$BF113,'2012 President'!$Y$2:$Y$1000,CB$1)+$BQ113*SUMIFS('2012 President'!I$2:I$1000,'2012 President'!$X$2:$X$1000,$BF113,'2012 President'!$Y$2:$Y$1000,CB$1)</f>
        <v>101</v>
      </c>
      <c r="CC113">
        <f>(GU113-SUMIF('By HD for Calcs'!$A$3:$A$42,$BF113,'By HD for Calcs'!I$3:I$42))*$BQ113*SUMIFS('2012 President'!$G$2:$G$1000,'2012 President'!$X$2:$X$1000,$BF113,'2012 President'!$Y$2:$Y$1000,CC$1)+$BQ113*SUMIFS('2012 President'!J$2:J$1000,'2012 President'!$X$2:$X$1000,$BF113,'2012 President'!$Y$2:$Y$1000,CC$1)</f>
        <v>308</v>
      </c>
      <c r="CD113">
        <f>(GV113-SUMIF('By HD for Calcs'!$A$3:$A$42,$BF113,'By HD for Calcs'!J$3:J$42))*$BQ113*SUMIFS('2012 President'!$G$2:$G$1000,'2012 President'!$X$2:$X$1000,$BF113,'2012 President'!$Y$2:$Y$1000,CD$1)+$BQ113*SUMIFS('2012 President'!K$2:K$1000,'2012 President'!$X$2:$X$1000,$BF113,'2012 President'!$Y$2:$Y$1000,CD$1)</f>
        <v>7</v>
      </c>
      <c r="CE113">
        <f>(GW113-SUMIF('By HD for Calcs'!$A$3:$A$42,$BF113,'By HD for Calcs'!L$3:L$42))*$BQ113*SUMIFS('2012 President'!$G$2:$G$1000,'2012 President'!$X$2:$X$1000,$BF113,'2012 President'!$Y$2:$Y$1000,CE$1)+$BQ113*SUMIFS('2012 President'!L$2:L$1000,'2012 President'!$X$2:$X$1000,$BF113,'2012 President'!$Y$2:$Y$1000,CE$1)</f>
        <v>5</v>
      </c>
      <c r="CH113">
        <f>$BQ113*SUMIFS('2012 President'!G$2:G$1000,'2012 President'!$X$2:$X$1000,$BF113,'2012 President'!$Y$2:$Y$1000,CH$1)</f>
        <v>0</v>
      </c>
      <c r="CI113">
        <f>(GS113-SUMIF('By HD for Calcs'!$A$3:$A$42,$BF113,'By HD for Calcs'!K$3:K$42))*$BQ113*SUMIFS('2012 President'!$G$2:$G$1000,'2012 President'!$X$2:$X$1000,$BF113,'2012 President'!$Y$2:$Y$1000,CI$1)+$BQ113*SUMIFS('2012 President'!H$2:H$1000,'2012 President'!$X$2:$X$1000,$BF113,'2012 President'!$Y$2:$Y$1000,CI$1)</f>
        <v>0</v>
      </c>
      <c r="CJ113">
        <f>(GT113-SUMIF('By HD for Calcs'!$A$3:$A$42,$BF113,'By HD for Calcs'!H$3:H$42))*$BQ113*SUMIFS('2012 President'!$G$2:$G$1000,'2012 President'!$X$2:$X$1000,$BF113,'2012 President'!$Y$2:$Y$1000,CJ$1)+$BQ113*SUMIFS('2012 President'!I$2:I$1000,'2012 President'!$X$2:$X$1000,$BF113,'2012 President'!$Y$2:$Y$1000,CJ$1)</f>
        <v>0</v>
      </c>
      <c r="CK113">
        <f>(GU113-SUMIF('By HD for Calcs'!$A$3:$A$42,$BF113,'By HD for Calcs'!I$3:I$42))*$BQ113*SUMIFS('2012 President'!$G$2:$G$1000,'2012 President'!$X$2:$X$1000,$BF113,'2012 President'!$Y$2:$Y$1000,CK$1)+$BQ113*SUMIFS('2012 President'!J$2:J$1000,'2012 President'!$X$2:$X$1000,$BF113,'2012 President'!$Y$2:$Y$1000,CK$1)</f>
        <v>0</v>
      </c>
      <c r="CL113">
        <f>(GV113-SUMIF('By HD for Calcs'!$A$3:$A$42,$BF113,'By HD for Calcs'!J$3:J$42))*$BQ113*SUMIFS('2012 President'!$G$2:$G$1000,'2012 President'!$X$2:$X$1000,$BF113,'2012 President'!$Y$2:$Y$1000,CL$1)+$BQ113*SUMIFS('2012 President'!K$2:K$1000,'2012 President'!$X$2:$X$1000,$BF113,'2012 President'!$Y$2:$Y$1000,CL$1)</f>
        <v>0</v>
      </c>
      <c r="CM113">
        <f>(GW113-SUMIF('By HD for Calcs'!$A$3:$A$42,$BF113,'By HD for Calcs'!L$3:L$42))*$BQ113*SUMIFS('2012 President'!$G$2:$G$1000,'2012 President'!$X$2:$X$1000,$BF113,'2012 President'!$Y$2:$Y$1000,CM$1)+$BQ113*SUMIFS('2012 President'!L$2:L$1000,'2012 President'!$X$2:$X$1000,$BF113,'2012 President'!$Y$2:$Y$1000,CM$1)</f>
        <v>0</v>
      </c>
      <c r="CP113">
        <f t="shared" si="54"/>
        <v>8011</v>
      </c>
      <c r="CQ113">
        <f t="shared" si="54"/>
        <v>181</v>
      </c>
      <c r="CR113">
        <f t="shared" si="54"/>
        <v>1933</v>
      </c>
      <c r="CS113">
        <f t="shared" si="54"/>
        <v>5774</v>
      </c>
      <c r="CT113">
        <f t="shared" si="54"/>
        <v>51</v>
      </c>
      <c r="CU113">
        <f t="shared" si="54"/>
        <v>72</v>
      </c>
      <c r="GS113">
        <f t="shared" si="57"/>
        <v>2.4470416362308255E-2</v>
      </c>
      <c r="GT113">
        <f t="shared" si="58"/>
        <v>0.23867786705624544</v>
      </c>
      <c r="GU113">
        <f t="shared" si="59"/>
        <v>0.72005113221329442</v>
      </c>
      <c r="GV113">
        <f t="shared" si="60"/>
        <v>6.7567567567567571E-3</v>
      </c>
      <c r="GW113">
        <f t="shared" si="61"/>
        <v>1.0043827611395179E-2</v>
      </c>
      <c r="GX113">
        <f t="shared" si="62"/>
        <v>0</v>
      </c>
      <c r="GY113">
        <f t="shared" si="63"/>
        <v>0</v>
      </c>
    </row>
    <row r="114" spans="44:207" x14ac:dyDescent="0.3">
      <c r="BE114" t="s">
        <v>1698</v>
      </c>
      <c r="BF114">
        <v>30</v>
      </c>
      <c r="BG114">
        <f>SUMIFS('2012 President'!C$2:C$1000,'2012 President'!$X$2:$X$1000,$BF114,'2012 President'!$V$2:$V$1000,$BE114)</f>
        <v>15025</v>
      </c>
      <c r="BH114">
        <f>SUMIFS('2012 President'!G$2:G$1000,'2012 President'!$X$2:$X$1000,$BF114,'2012 President'!$V$2:$V$1000,$BE114)</f>
        <v>6118</v>
      </c>
      <c r="BI114">
        <f>SUMIFS('2012 President'!H$2:H$1000,'2012 President'!$X$2:$X$1000,$BF114,'2012 President'!$V$2:$V$1000,$BE114)</f>
        <v>148</v>
      </c>
      <c r="BJ114">
        <f>SUMIFS('2012 President'!I$2:I$1000,'2012 President'!$X$2:$X$1000,$BF114,'2012 President'!$V$2:$V$1000,$BE114)</f>
        <v>2318</v>
      </c>
      <c r="BK114">
        <f>SUMIFS('2012 President'!J$2:J$1000,'2012 President'!$X$2:$X$1000,$BF114,'2012 President'!$V$2:$V$1000,$BE114)</f>
        <v>3497</v>
      </c>
      <c r="BL114">
        <f>SUMIFS('2012 President'!K$2:K$1000,'2012 President'!$X$2:$X$1000,$BF114,'2012 President'!$V$2:$V$1000,$BE114)</f>
        <v>93</v>
      </c>
      <c r="BM114">
        <f>SUMIFS('2012 President'!L$2:L$1000,'2012 President'!$X$2:$X$1000,$BF114,'2012 President'!$V$2:$V$1000,$BE114)</f>
        <v>62</v>
      </c>
      <c r="BP114">
        <f t="shared" si="56"/>
        <v>6118</v>
      </c>
      <c r="BQ114">
        <f>BP114/SUMIF('By HD for Calcs'!$A$3:$A$42,$BF114,'By HD for Calcs'!$B$3:$B$42)</f>
        <v>1</v>
      </c>
      <c r="BR114">
        <f>$BQ114*SUMIFS('2012 President'!G$2:G$1000,'2012 President'!$X$2:$X$1000,$BF114,'2012 President'!$Y$2:$Y$1000,BR$1)</f>
        <v>2976</v>
      </c>
      <c r="BS114">
        <f>(GS114-SUMIF('By HD for Calcs'!$A$3:$A$42,$BF114,'By HD for Calcs'!K$3:K$42))*$BQ114*SUMIFS('2012 President'!$G$2:$G$1000,'2012 President'!$X$2:$X$1000,$BF114,'2012 President'!$Y$2:$Y$1000,BS$1)+$BQ114*SUMIFS('2012 President'!H$2:H$1000,'2012 President'!$X$2:$X$1000,$BF114,'2012 President'!$Y$2:$Y$1000,BS$1)</f>
        <v>54</v>
      </c>
      <c r="BT114">
        <f>(GT114-SUMIF('By HD for Calcs'!$A$3:$A$42,$BF114,'By HD for Calcs'!H$3:H$42))*$BQ114*SUMIFS('2012 President'!$G$2:$G$1000,'2012 President'!$X$2:$X$1000,$BF114,'2012 President'!$Y$2:$Y$1000,BT$1)+$BQ114*SUMIFS('2012 President'!I$2:I$1000,'2012 President'!$X$2:$X$1000,$BF114,'2012 President'!$Y$2:$Y$1000,BT$1)</f>
        <v>1104</v>
      </c>
      <c r="BU114">
        <f>(GU114-SUMIF('By HD for Calcs'!$A$3:$A$42,$BF114,'By HD for Calcs'!I$3:I$42))*$BQ114*SUMIFS('2012 President'!$G$2:$G$1000,'2012 President'!$X$2:$X$1000,$BF114,'2012 President'!$Y$2:$Y$1000,BU$1)+$BQ114*SUMIFS('2012 President'!J$2:J$1000,'2012 President'!$X$2:$X$1000,$BF114,'2012 President'!$Y$2:$Y$1000,BU$1)</f>
        <v>1767</v>
      </c>
      <c r="BV114">
        <f>(GV114-SUMIF('By HD for Calcs'!$A$3:$A$42,$BF114,'By HD for Calcs'!J$3:J$42))*$BQ114*SUMIFS('2012 President'!$G$2:$G$1000,'2012 President'!$X$2:$X$1000,$BF114,'2012 President'!$Y$2:$Y$1000,BV$1)+$BQ114*SUMIFS('2012 President'!K$2:K$1000,'2012 President'!$X$2:$X$1000,$BF114,'2012 President'!$Y$2:$Y$1000,BV$1)</f>
        <v>37</v>
      </c>
      <c r="BW114">
        <f>(GW114-SUMIF('By HD for Calcs'!$A$3:$A$42,$BF114,'By HD for Calcs'!L$3:L$42))*$BQ114*SUMIFS('2012 President'!$G$2:$G$1000,'2012 President'!$X$2:$X$1000,$BF114,'2012 President'!$Y$2:$Y$1000,BW$1)+$BQ114*SUMIFS('2012 President'!L$2:L$1000,'2012 President'!$X$2:$X$1000,$BF114,'2012 President'!$Y$2:$Y$1000,BW$1)</f>
        <v>14</v>
      </c>
      <c r="BZ114">
        <f>$BQ114*SUMIFS('2012 President'!G$2:G$1000,'2012 President'!$X$2:$X$1000,$BF114,'2012 President'!$Y$2:$Y$1000,BZ$1)</f>
        <v>410</v>
      </c>
      <c r="CA114">
        <f>(GS114-SUMIF('By HD for Calcs'!$A$3:$A$42,$BF114,'By HD for Calcs'!K$3:K$42))*$BQ114*SUMIFS('2012 President'!$G$2:$G$1000,'2012 President'!$X$2:$X$1000,$BF114,'2012 President'!$Y$2:$Y$1000,CA$1)+$BQ114*SUMIFS('2012 President'!H$2:H$1000,'2012 President'!$X$2:$X$1000,$BF114,'2012 President'!$Y$2:$Y$1000,CA$1)</f>
        <v>16</v>
      </c>
      <c r="CB114">
        <f>(GT114-SUMIF('By HD for Calcs'!$A$3:$A$42,$BF114,'By HD for Calcs'!H$3:H$42))*$BQ114*SUMIFS('2012 President'!$G$2:$G$1000,'2012 President'!$X$2:$X$1000,$BF114,'2012 President'!$Y$2:$Y$1000,CB$1)+$BQ114*SUMIFS('2012 President'!I$2:I$1000,'2012 President'!$X$2:$X$1000,$BF114,'2012 President'!$Y$2:$Y$1000,CB$1)</f>
        <v>155</v>
      </c>
      <c r="CC114">
        <f>(GU114-SUMIF('By HD for Calcs'!$A$3:$A$42,$BF114,'By HD for Calcs'!I$3:I$42))*$BQ114*SUMIFS('2012 President'!$G$2:$G$1000,'2012 President'!$X$2:$X$1000,$BF114,'2012 President'!$Y$2:$Y$1000,CC$1)+$BQ114*SUMIFS('2012 President'!J$2:J$1000,'2012 President'!$X$2:$X$1000,$BF114,'2012 President'!$Y$2:$Y$1000,CC$1)</f>
        <v>228</v>
      </c>
      <c r="CD114">
        <f>(GV114-SUMIF('By HD for Calcs'!$A$3:$A$42,$BF114,'By HD for Calcs'!J$3:J$42))*$BQ114*SUMIFS('2012 President'!$G$2:$G$1000,'2012 President'!$X$2:$X$1000,$BF114,'2012 President'!$Y$2:$Y$1000,CD$1)+$BQ114*SUMIFS('2012 President'!K$2:K$1000,'2012 President'!$X$2:$X$1000,$BF114,'2012 President'!$Y$2:$Y$1000,CD$1)</f>
        <v>7</v>
      </c>
      <c r="CE114">
        <f>(GW114-SUMIF('By HD for Calcs'!$A$3:$A$42,$BF114,'By HD for Calcs'!L$3:L$42))*$BQ114*SUMIFS('2012 President'!$G$2:$G$1000,'2012 President'!$X$2:$X$1000,$BF114,'2012 President'!$Y$2:$Y$1000,CE$1)+$BQ114*SUMIFS('2012 President'!L$2:L$1000,'2012 President'!$X$2:$X$1000,$BF114,'2012 President'!$Y$2:$Y$1000,CE$1)</f>
        <v>4</v>
      </c>
      <c r="CH114">
        <f>$BQ114*SUMIFS('2012 President'!G$2:G$1000,'2012 President'!$X$2:$X$1000,$BF114,'2012 President'!$Y$2:$Y$1000,CH$1)</f>
        <v>1</v>
      </c>
      <c r="CI114">
        <f>(GS114-SUMIF('By HD for Calcs'!$A$3:$A$42,$BF114,'By HD for Calcs'!K$3:K$42))*$BQ114*SUMIFS('2012 President'!$G$2:$G$1000,'2012 President'!$X$2:$X$1000,$BF114,'2012 President'!$Y$2:$Y$1000,CI$1)+$BQ114*SUMIFS('2012 President'!H$2:H$1000,'2012 President'!$X$2:$X$1000,$BF114,'2012 President'!$Y$2:$Y$1000,CI$1)</f>
        <v>0</v>
      </c>
      <c r="CJ114">
        <f>(GT114-SUMIF('By HD for Calcs'!$A$3:$A$42,$BF114,'By HD for Calcs'!H$3:H$42))*$BQ114*SUMIFS('2012 President'!$G$2:$G$1000,'2012 President'!$X$2:$X$1000,$BF114,'2012 President'!$Y$2:$Y$1000,CJ$1)+$BQ114*SUMIFS('2012 President'!I$2:I$1000,'2012 President'!$X$2:$X$1000,$BF114,'2012 President'!$Y$2:$Y$1000,CJ$1)</f>
        <v>1</v>
      </c>
      <c r="CK114">
        <f>(GU114-SUMIF('By HD for Calcs'!$A$3:$A$42,$BF114,'By HD for Calcs'!I$3:I$42))*$BQ114*SUMIFS('2012 President'!$G$2:$G$1000,'2012 President'!$X$2:$X$1000,$BF114,'2012 President'!$Y$2:$Y$1000,CK$1)+$BQ114*SUMIFS('2012 President'!J$2:J$1000,'2012 President'!$X$2:$X$1000,$BF114,'2012 President'!$Y$2:$Y$1000,CK$1)</f>
        <v>0</v>
      </c>
      <c r="CL114">
        <f>(GV114-SUMIF('By HD for Calcs'!$A$3:$A$42,$BF114,'By HD for Calcs'!J$3:J$42))*$BQ114*SUMIFS('2012 President'!$G$2:$G$1000,'2012 President'!$X$2:$X$1000,$BF114,'2012 President'!$Y$2:$Y$1000,CL$1)+$BQ114*SUMIFS('2012 President'!K$2:K$1000,'2012 President'!$X$2:$X$1000,$BF114,'2012 President'!$Y$2:$Y$1000,CL$1)</f>
        <v>0</v>
      </c>
      <c r="CM114">
        <f>(GW114-SUMIF('By HD for Calcs'!$A$3:$A$42,$BF114,'By HD for Calcs'!L$3:L$42))*$BQ114*SUMIFS('2012 President'!$G$2:$G$1000,'2012 President'!$X$2:$X$1000,$BF114,'2012 President'!$Y$2:$Y$1000,CM$1)+$BQ114*SUMIFS('2012 President'!L$2:L$1000,'2012 President'!$X$2:$X$1000,$BF114,'2012 President'!$Y$2:$Y$1000,CM$1)</f>
        <v>0</v>
      </c>
      <c r="CP114">
        <f t="shared" ref="CP114:CU150" si="65">BH114+BR114+BZ114+CH114</f>
        <v>9505</v>
      </c>
      <c r="CQ114">
        <f t="shared" si="65"/>
        <v>218</v>
      </c>
      <c r="CR114">
        <f t="shared" si="65"/>
        <v>3578</v>
      </c>
      <c r="CS114">
        <f t="shared" si="65"/>
        <v>5492</v>
      </c>
      <c r="CT114">
        <f t="shared" si="65"/>
        <v>137</v>
      </c>
      <c r="CU114">
        <f t="shared" si="65"/>
        <v>80</v>
      </c>
      <c r="GS114">
        <f t="shared" si="57"/>
        <v>2.4190912062765611E-2</v>
      </c>
      <c r="GT114">
        <f t="shared" si="58"/>
        <v>0.37888198757763975</v>
      </c>
      <c r="GU114">
        <f t="shared" si="59"/>
        <v>0.57159202353710359</v>
      </c>
      <c r="GV114">
        <f t="shared" si="60"/>
        <v>1.5201046093494605E-2</v>
      </c>
      <c r="GW114">
        <f t="shared" si="61"/>
        <v>1.0134030728996404E-2</v>
      </c>
      <c r="GX114">
        <f t="shared" si="62"/>
        <v>0</v>
      </c>
      <c r="GY114">
        <f t="shared" si="63"/>
        <v>0</v>
      </c>
    </row>
    <row r="115" spans="44:207" x14ac:dyDescent="0.3">
      <c r="BE115" t="s">
        <v>1699</v>
      </c>
      <c r="BF115">
        <v>31</v>
      </c>
      <c r="BG115">
        <f>SUMIFS('2012 President'!C$2:C$1000,'2012 President'!$X$2:$X$1000,$BF115,'2012 President'!$V$2:$V$1000,$BE115)</f>
        <v>14356</v>
      </c>
      <c r="BH115">
        <f>SUMIFS('2012 President'!G$2:G$1000,'2012 President'!$X$2:$X$1000,$BF115,'2012 President'!$V$2:$V$1000,$BE115)</f>
        <v>6207</v>
      </c>
      <c r="BI115">
        <f>SUMIFS('2012 President'!H$2:H$1000,'2012 President'!$X$2:$X$1000,$BF115,'2012 President'!$V$2:$V$1000,$BE115)</f>
        <v>166</v>
      </c>
      <c r="BJ115">
        <f>SUMIFS('2012 President'!I$2:I$1000,'2012 President'!$X$2:$X$1000,$BF115,'2012 President'!$V$2:$V$1000,$BE115)</f>
        <v>2994</v>
      </c>
      <c r="BK115">
        <f>SUMIFS('2012 President'!J$2:J$1000,'2012 President'!$X$2:$X$1000,$BF115,'2012 President'!$V$2:$V$1000,$BE115)</f>
        <v>2922</v>
      </c>
      <c r="BL115">
        <f>SUMIFS('2012 President'!K$2:K$1000,'2012 President'!$X$2:$X$1000,$BF115,'2012 President'!$V$2:$V$1000,$BE115)</f>
        <v>77</v>
      </c>
      <c r="BM115">
        <f>SUMIFS('2012 President'!L$2:L$1000,'2012 President'!$X$2:$X$1000,$BF115,'2012 President'!$V$2:$V$1000,$BE115)</f>
        <v>48</v>
      </c>
      <c r="BP115">
        <f t="shared" si="56"/>
        <v>6207</v>
      </c>
      <c r="BQ115">
        <f>BP115/SUMIF('By HD for Calcs'!$A$3:$A$42,$BF115,'By HD for Calcs'!$B$3:$B$42)</f>
        <v>1</v>
      </c>
      <c r="BR115">
        <f>$BQ115*SUMIFS('2012 President'!G$2:G$1000,'2012 President'!$X$2:$X$1000,$BF115,'2012 President'!$Y$2:$Y$1000,BR$1)</f>
        <v>1254</v>
      </c>
      <c r="BS115">
        <f>(GS115-SUMIF('By HD for Calcs'!$A$3:$A$42,$BF115,'By HD for Calcs'!K$3:K$42))*$BQ115*SUMIFS('2012 President'!$G$2:$G$1000,'2012 President'!$X$2:$X$1000,$BF115,'2012 President'!$Y$2:$Y$1000,BS$1)+$BQ115*SUMIFS('2012 President'!H$2:H$1000,'2012 President'!$X$2:$X$1000,$BF115,'2012 President'!$Y$2:$Y$1000,BS$1)</f>
        <v>35</v>
      </c>
      <c r="BT115">
        <f>(GT115-SUMIF('By HD for Calcs'!$A$3:$A$42,$BF115,'By HD for Calcs'!H$3:H$42))*$BQ115*SUMIFS('2012 President'!$G$2:$G$1000,'2012 President'!$X$2:$X$1000,$BF115,'2012 President'!$Y$2:$Y$1000,BT$1)+$BQ115*SUMIFS('2012 President'!I$2:I$1000,'2012 President'!$X$2:$X$1000,$BF115,'2012 President'!$Y$2:$Y$1000,BT$1)</f>
        <v>639</v>
      </c>
      <c r="BU115">
        <f>(GU115-SUMIF('By HD for Calcs'!$A$3:$A$42,$BF115,'By HD for Calcs'!I$3:I$42))*$BQ115*SUMIFS('2012 President'!$G$2:$G$1000,'2012 President'!$X$2:$X$1000,$BF115,'2012 President'!$Y$2:$Y$1000,BU$1)+$BQ115*SUMIFS('2012 President'!J$2:J$1000,'2012 President'!$X$2:$X$1000,$BF115,'2012 President'!$Y$2:$Y$1000,BU$1)</f>
        <v>555</v>
      </c>
      <c r="BV115">
        <f>(GV115-SUMIF('By HD for Calcs'!$A$3:$A$42,$BF115,'By HD for Calcs'!J$3:J$42))*$BQ115*SUMIFS('2012 President'!$G$2:$G$1000,'2012 President'!$X$2:$X$1000,$BF115,'2012 President'!$Y$2:$Y$1000,BV$1)+$BQ115*SUMIFS('2012 President'!K$2:K$1000,'2012 President'!$X$2:$X$1000,$BF115,'2012 President'!$Y$2:$Y$1000,BV$1)</f>
        <v>10</v>
      </c>
      <c r="BW115">
        <f>(GW115-SUMIF('By HD for Calcs'!$A$3:$A$42,$BF115,'By HD for Calcs'!L$3:L$42))*$BQ115*SUMIFS('2012 President'!$G$2:$G$1000,'2012 President'!$X$2:$X$1000,$BF115,'2012 President'!$Y$2:$Y$1000,BW$1)+$BQ115*SUMIFS('2012 President'!L$2:L$1000,'2012 President'!$X$2:$X$1000,$BF115,'2012 President'!$Y$2:$Y$1000,BW$1)</f>
        <v>15</v>
      </c>
      <c r="BZ115">
        <f>$BQ115*SUMIFS('2012 President'!G$2:G$1000,'2012 President'!$X$2:$X$1000,$BF115,'2012 President'!$Y$2:$Y$1000,BZ$1)</f>
        <v>673</v>
      </c>
      <c r="CA115">
        <f>(GS115-SUMIF('By HD for Calcs'!$A$3:$A$42,$BF115,'By HD for Calcs'!K$3:K$42))*$BQ115*SUMIFS('2012 President'!$G$2:$G$1000,'2012 President'!$X$2:$X$1000,$BF115,'2012 President'!$Y$2:$Y$1000,CA$1)+$BQ115*SUMIFS('2012 President'!H$2:H$1000,'2012 President'!$X$2:$X$1000,$BF115,'2012 President'!$Y$2:$Y$1000,CA$1)</f>
        <v>24</v>
      </c>
      <c r="CB115">
        <f>(GT115-SUMIF('By HD for Calcs'!$A$3:$A$42,$BF115,'By HD for Calcs'!H$3:H$42))*$BQ115*SUMIFS('2012 President'!$G$2:$G$1000,'2012 President'!$X$2:$X$1000,$BF115,'2012 President'!$Y$2:$Y$1000,CB$1)+$BQ115*SUMIFS('2012 President'!I$2:I$1000,'2012 President'!$X$2:$X$1000,$BF115,'2012 President'!$Y$2:$Y$1000,CB$1)</f>
        <v>377</v>
      </c>
      <c r="CC115">
        <f>(GU115-SUMIF('By HD for Calcs'!$A$3:$A$42,$BF115,'By HD for Calcs'!I$3:I$42))*$BQ115*SUMIFS('2012 President'!$G$2:$G$1000,'2012 President'!$X$2:$X$1000,$BF115,'2012 President'!$Y$2:$Y$1000,CC$1)+$BQ115*SUMIFS('2012 President'!J$2:J$1000,'2012 President'!$X$2:$X$1000,$BF115,'2012 President'!$Y$2:$Y$1000,CC$1)</f>
        <v>247</v>
      </c>
      <c r="CD115">
        <f>(GV115-SUMIF('By HD for Calcs'!$A$3:$A$42,$BF115,'By HD for Calcs'!J$3:J$42))*$BQ115*SUMIFS('2012 President'!$G$2:$G$1000,'2012 President'!$X$2:$X$1000,$BF115,'2012 President'!$Y$2:$Y$1000,CD$1)+$BQ115*SUMIFS('2012 President'!K$2:K$1000,'2012 President'!$X$2:$X$1000,$BF115,'2012 President'!$Y$2:$Y$1000,CD$1)</f>
        <v>13</v>
      </c>
      <c r="CE115">
        <f>(GW115-SUMIF('By HD for Calcs'!$A$3:$A$42,$BF115,'By HD for Calcs'!L$3:L$42))*$BQ115*SUMIFS('2012 President'!$G$2:$G$1000,'2012 President'!$X$2:$X$1000,$BF115,'2012 President'!$Y$2:$Y$1000,CE$1)+$BQ115*SUMIFS('2012 President'!L$2:L$1000,'2012 President'!$X$2:$X$1000,$BF115,'2012 President'!$Y$2:$Y$1000,CE$1)</f>
        <v>12</v>
      </c>
      <c r="CH115">
        <f>$BQ115*SUMIFS('2012 President'!G$2:G$1000,'2012 President'!$X$2:$X$1000,$BF115,'2012 President'!$Y$2:$Y$1000,CH$1)</f>
        <v>1201</v>
      </c>
      <c r="CI115">
        <f>(GS115-SUMIF('By HD for Calcs'!$A$3:$A$42,$BF115,'By HD for Calcs'!K$3:K$42))*$BQ115*SUMIFS('2012 President'!$G$2:$G$1000,'2012 President'!$X$2:$X$1000,$BF115,'2012 President'!$Y$2:$Y$1000,CI$1)+$BQ115*SUMIFS('2012 President'!H$2:H$1000,'2012 President'!$X$2:$X$1000,$BF115,'2012 President'!$Y$2:$Y$1000,CI$1)</f>
        <v>17</v>
      </c>
      <c r="CJ115">
        <f>(GT115-SUMIF('By HD for Calcs'!$A$3:$A$42,$BF115,'By HD for Calcs'!H$3:H$42))*$BQ115*SUMIFS('2012 President'!$G$2:$G$1000,'2012 President'!$X$2:$X$1000,$BF115,'2012 President'!$Y$2:$Y$1000,CJ$1)+$BQ115*SUMIFS('2012 President'!I$2:I$1000,'2012 President'!$X$2:$X$1000,$BF115,'2012 President'!$Y$2:$Y$1000,CJ$1)</f>
        <v>669</v>
      </c>
      <c r="CK115">
        <f>(GU115-SUMIF('By HD for Calcs'!$A$3:$A$42,$BF115,'By HD for Calcs'!I$3:I$42))*$BQ115*SUMIFS('2012 President'!$G$2:$G$1000,'2012 President'!$X$2:$X$1000,$BF115,'2012 President'!$Y$2:$Y$1000,CK$1)+$BQ115*SUMIFS('2012 President'!J$2:J$1000,'2012 President'!$X$2:$X$1000,$BF115,'2012 President'!$Y$2:$Y$1000,CK$1)</f>
        <v>495</v>
      </c>
      <c r="CL115">
        <f>(GV115-SUMIF('By HD for Calcs'!$A$3:$A$42,$BF115,'By HD for Calcs'!J$3:J$42))*$BQ115*SUMIFS('2012 President'!$G$2:$G$1000,'2012 President'!$X$2:$X$1000,$BF115,'2012 President'!$Y$2:$Y$1000,CL$1)+$BQ115*SUMIFS('2012 President'!K$2:K$1000,'2012 President'!$X$2:$X$1000,$BF115,'2012 President'!$Y$2:$Y$1000,CL$1)</f>
        <v>15</v>
      </c>
      <c r="CM115">
        <f>(GW115-SUMIF('By HD for Calcs'!$A$3:$A$42,$BF115,'By HD for Calcs'!L$3:L$42))*$BQ115*SUMIFS('2012 President'!$G$2:$G$1000,'2012 President'!$X$2:$X$1000,$BF115,'2012 President'!$Y$2:$Y$1000,CM$1)+$BQ115*SUMIFS('2012 President'!L$2:L$1000,'2012 President'!$X$2:$X$1000,$BF115,'2012 President'!$Y$2:$Y$1000,CM$1)</f>
        <v>5</v>
      </c>
      <c r="CP115">
        <f t="shared" si="65"/>
        <v>9335</v>
      </c>
      <c r="CQ115">
        <f t="shared" si="65"/>
        <v>242</v>
      </c>
      <c r="CR115">
        <f t="shared" si="65"/>
        <v>4679</v>
      </c>
      <c r="CS115">
        <f t="shared" si="65"/>
        <v>4219</v>
      </c>
      <c r="CT115">
        <f t="shared" si="65"/>
        <v>115</v>
      </c>
      <c r="CU115">
        <f t="shared" si="65"/>
        <v>80</v>
      </c>
      <c r="GS115">
        <f t="shared" si="57"/>
        <v>2.6743998711132592E-2</v>
      </c>
      <c r="GT115">
        <f t="shared" si="58"/>
        <v>0.48235862735621071</v>
      </c>
      <c r="GU115">
        <f t="shared" si="59"/>
        <v>0.47075882068632191</v>
      </c>
      <c r="GV115">
        <f t="shared" si="60"/>
        <v>1.2405348799742227E-2</v>
      </c>
      <c r="GW115">
        <f t="shared" si="61"/>
        <v>7.7332044465925568E-3</v>
      </c>
      <c r="GX115">
        <f t="shared" si="62"/>
        <v>0</v>
      </c>
      <c r="GY115">
        <f t="shared" si="63"/>
        <v>0</v>
      </c>
    </row>
    <row r="116" spans="44:207" x14ac:dyDescent="0.3">
      <c r="BE116" t="s">
        <v>1699</v>
      </c>
      <c r="BF116">
        <v>32</v>
      </c>
      <c r="BG116">
        <f>SUMIFS('2012 President'!C$2:C$1000,'2012 President'!$X$2:$X$1000,$BF116,'2012 President'!$V$2:$V$1000,$BE116)</f>
        <v>10663</v>
      </c>
      <c r="BH116">
        <f>SUMIFS('2012 President'!G$2:G$1000,'2012 President'!$X$2:$X$1000,$BF116,'2012 President'!$V$2:$V$1000,$BE116)</f>
        <v>4469</v>
      </c>
      <c r="BI116">
        <f>SUMIFS('2012 President'!H$2:H$1000,'2012 President'!$X$2:$X$1000,$BF116,'2012 President'!$V$2:$V$1000,$BE116)</f>
        <v>120</v>
      </c>
      <c r="BJ116">
        <f>SUMIFS('2012 President'!I$2:I$1000,'2012 President'!$X$2:$X$1000,$BF116,'2012 President'!$V$2:$V$1000,$BE116)</f>
        <v>3001</v>
      </c>
      <c r="BK116">
        <f>SUMIFS('2012 President'!J$2:J$1000,'2012 President'!$X$2:$X$1000,$BF116,'2012 President'!$V$2:$V$1000,$BE116)</f>
        <v>1252</v>
      </c>
      <c r="BL116">
        <f>SUMIFS('2012 President'!K$2:K$1000,'2012 President'!$X$2:$X$1000,$BF116,'2012 President'!$V$2:$V$1000,$BE116)</f>
        <v>77</v>
      </c>
      <c r="BM116">
        <f>SUMIFS('2012 President'!L$2:L$1000,'2012 President'!$X$2:$X$1000,$BF116,'2012 President'!$V$2:$V$1000,$BE116)</f>
        <v>19</v>
      </c>
      <c r="BP116">
        <f t="shared" si="56"/>
        <v>4469</v>
      </c>
      <c r="BQ116">
        <f>BP116/SUMIF('By HD for Calcs'!$A$3:$A$42,$BF116,'By HD for Calcs'!$B$3:$B$42)</f>
        <v>0.71173753782449434</v>
      </c>
      <c r="BR116">
        <f>$BQ116*SUMIFS('2012 President'!G$2:G$1000,'2012 President'!$X$2:$X$1000,$BF116,'2012 President'!$Y$2:$Y$1000,BR$1)</f>
        <v>1609.2385730211818</v>
      </c>
      <c r="BS116">
        <f>(GS116-SUMIF('By HD for Calcs'!$A$3:$A$42,$BF116,'By HD for Calcs'!K$3:K$42))*$BQ116*SUMIFS('2012 President'!$G$2:$G$1000,'2012 President'!$X$2:$X$1000,$BF116,'2012 President'!$Y$2:$Y$1000,BS$1)+$BQ116*SUMIFS('2012 President'!H$2:H$1000,'2012 President'!$X$2:$X$1000,$BF116,'2012 President'!$Y$2:$Y$1000,BS$1)</f>
        <v>33.803388797717723</v>
      </c>
      <c r="BT116">
        <f>(GT116-SUMIF('By HD for Calcs'!$A$3:$A$42,$BF116,'By HD for Calcs'!H$3:H$42))*$BQ116*SUMIFS('2012 President'!$G$2:$G$1000,'2012 President'!$X$2:$X$1000,$BF116,'2012 President'!$Y$2:$Y$1000,BT$1)+$BQ116*SUMIFS('2012 President'!I$2:I$1000,'2012 President'!$X$2:$X$1000,$BF116,'2012 President'!$Y$2:$Y$1000,BT$1)</f>
        <v>1076.0818903520665</v>
      </c>
      <c r="BU116">
        <f>(GU116-SUMIF('By HD for Calcs'!$A$3:$A$42,$BF116,'By HD for Calcs'!I$3:I$42))*$BQ116*SUMIFS('2012 President'!$G$2:$G$1000,'2012 President'!$X$2:$X$1000,$BF116,'2012 President'!$Y$2:$Y$1000,BU$1)+$BQ116*SUMIFS('2012 President'!J$2:J$1000,'2012 President'!$X$2:$X$1000,$BF116,'2012 President'!$Y$2:$Y$1000,BU$1)</f>
        <v>458.58777528677194</v>
      </c>
      <c r="BV116">
        <f>(GV116-SUMIF('By HD for Calcs'!$A$3:$A$42,$BF116,'By HD for Calcs'!J$3:J$42))*$BQ116*SUMIFS('2012 President'!$G$2:$G$1000,'2012 President'!$X$2:$X$1000,$BF116,'2012 President'!$Y$2:$Y$1000,BV$1)+$BQ116*SUMIFS('2012 President'!K$2:K$1000,'2012 President'!$X$2:$X$1000,$BF116,'2012 President'!$Y$2:$Y$1000,BV$1)</f>
        <v>28.402898976841104</v>
      </c>
      <c r="BW116">
        <f>(GW116-SUMIF('By HD for Calcs'!$A$3:$A$42,$BF116,'By HD for Calcs'!L$3:L$42))*$BQ116*SUMIFS('2012 President'!$G$2:$G$1000,'2012 President'!$X$2:$X$1000,$BF116,'2012 President'!$Y$2:$Y$1000,BW$1)+$BQ116*SUMIFS('2012 President'!L$2:L$1000,'2012 President'!$X$2:$X$1000,$BF116,'2012 President'!$Y$2:$Y$1000,BW$1)</f>
        <v>12.362619607784652</v>
      </c>
      <c r="BZ116">
        <f>$BQ116*SUMIFS('2012 President'!G$2:G$1000,'2012 President'!$X$2:$X$1000,$BF116,'2012 President'!$Y$2:$Y$1000,BZ$1)</f>
        <v>338.0753304666348</v>
      </c>
      <c r="CA116">
        <f>(GS116-SUMIF('By HD for Calcs'!$A$3:$A$42,$BF116,'By HD for Calcs'!K$3:K$42))*$BQ116*SUMIFS('2012 President'!$G$2:$G$1000,'2012 President'!$X$2:$X$1000,$BF116,'2012 President'!$Y$2:$Y$1000,CA$1)+$BQ116*SUMIFS('2012 President'!H$2:H$1000,'2012 President'!$X$2:$X$1000,$BF116,'2012 President'!$Y$2:$Y$1000,CA$1)</f>
        <v>7.8312327693910202</v>
      </c>
      <c r="CB116">
        <f>(GT116-SUMIF('By HD for Calcs'!$A$3:$A$42,$BF116,'By HD for Calcs'!H$3:H$42))*$BQ116*SUMIFS('2012 President'!$G$2:$G$1000,'2012 President'!$X$2:$X$1000,$BF116,'2012 President'!$Y$2:$Y$1000,CB$1)+$BQ116*SUMIFS('2012 President'!I$2:I$1000,'2012 President'!$X$2:$X$1000,$BF116,'2012 President'!$Y$2:$Y$1000,CB$1)</f>
        <v>241.82752664680001</v>
      </c>
      <c r="CC116">
        <f>(GU116-SUMIF('By HD for Calcs'!$A$3:$A$42,$BF116,'By HD for Calcs'!I$3:I$42))*$BQ116*SUMIFS('2012 President'!$G$2:$G$1000,'2012 President'!$X$2:$X$1000,$BF116,'2012 President'!$Y$2:$Y$1000,CC$1)+$BQ116*SUMIFS('2012 President'!J$2:J$1000,'2012 President'!$X$2:$X$1000,$BF116,'2012 President'!$Y$2:$Y$1000,CC$1)</f>
        <v>79.158591899155681</v>
      </c>
      <c r="CD116">
        <f>(GV116-SUMIF('By HD for Calcs'!$A$3:$A$42,$BF116,'By HD for Calcs'!J$3:J$42))*$BQ116*SUMIFS('2012 President'!$G$2:$G$1000,'2012 President'!$X$2:$X$1000,$BF116,'2012 President'!$Y$2:$Y$1000,CD$1)+$BQ116*SUMIFS('2012 President'!K$2:K$1000,'2012 President'!$X$2:$X$1000,$BF116,'2012 President'!$Y$2:$Y$1000,CD$1)</f>
        <v>5.380858787514514</v>
      </c>
      <c r="CE116">
        <f>(GW116-SUMIF('By HD for Calcs'!$A$3:$A$42,$BF116,'By HD for Calcs'!L$3:L$42))*$BQ116*SUMIFS('2012 President'!$G$2:$G$1000,'2012 President'!$X$2:$X$1000,$BF116,'2012 President'!$Y$2:$Y$1000,CE$1)+$BQ116*SUMIFS('2012 President'!L$2:L$1000,'2012 President'!$X$2:$X$1000,$BF116,'2012 President'!$Y$2:$Y$1000,CE$1)</f>
        <v>3.8771203637735967</v>
      </c>
      <c r="CH116">
        <f>$BQ116*SUMIFS('2012 President'!G$2:G$1000,'2012 President'!$X$2:$X$1000,$BF116,'2012 President'!$Y$2:$Y$1000,CH$1)</f>
        <v>365.12135690396559</v>
      </c>
      <c r="CI116">
        <f>(GS116-SUMIF('By HD for Calcs'!$A$3:$A$42,$BF116,'By HD for Calcs'!K$3:K$42))*$BQ116*SUMIFS('2012 President'!$G$2:$G$1000,'2012 President'!$X$2:$X$1000,$BF116,'2012 President'!$Y$2:$Y$1000,CI$1)+$BQ116*SUMIFS('2012 President'!H$2:H$1000,'2012 President'!$X$2:$X$1000,$BF116,'2012 President'!$Y$2:$Y$1000,CI$1)</f>
        <v>2.7353615868333661</v>
      </c>
      <c r="CJ116">
        <f>(GT116-SUMIF('By HD for Calcs'!$A$3:$A$42,$BF116,'By HD for Calcs'!H$3:H$42))*$BQ116*SUMIFS('2012 President'!$G$2:$G$1000,'2012 President'!$X$2:$X$1000,$BF116,'2012 President'!$Y$2:$Y$1000,CJ$1)+$BQ116*SUMIFS('2012 President'!I$2:I$1000,'2012 President'!$X$2:$X$1000,$BF116,'2012 President'!$Y$2:$Y$1000,CJ$1)</f>
        <v>255.33748096838315</v>
      </c>
      <c r="CK116">
        <f>(GU116-SUMIF('By HD for Calcs'!$A$3:$A$42,$BF116,'By HD for Calcs'!I$3:I$42))*$BQ116*SUMIFS('2012 President'!$G$2:$G$1000,'2012 President'!$X$2:$X$1000,$BF116,'2012 President'!$Y$2:$Y$1000,CK$1)+$BQ116*SUMIFS('2012 President'!J$2:J$1000,'2012 President'!$X$2:$X$1000,$BF116,'2012 President'!$Y$2:$Y$1000,CK$1)</f>
        <v>102.11746813466833</v>
      </c>
      <c r="CL116">
        <f>(GV116-SUMIF('By HD for Calcs'!$A$3:$A$42,$BF116,'By HD for Calcs'!J$3:J$42))*$BQ116*SUMIFS('2012 President'!$G$2:$G$1000,'2012 President'!$X$2:$X$1000,$BF116,'2012 President'!$Y$2:$Y$1000,CL$1)+$BQ116*SUMIFS('2012 President'!K$2:K$1000,'2012 President'!$X$2:$X$1000,$BF116,'2012 President'!$Y$2:$Y$1000,CL$1)</f>
        <v>4.6440779284835036</v>
      </c>
      <c r="CM116">
        <f>(GW116-SUMIF('By HD for Calcs'!$A$3:$A$42,$BF116,'By HD for Calcs'!L$3:L$42))*$BQ116*SUMIFS('2012 President'!$G$2:$G$1000,'2012 President'!$X$2:$X$1000,$BF116,'2012 President'!$Y$2:$Y$1000,CM$1)+$BQ116*SUMIFS('2012 President'!L$2:L$1000,'2012 President'!$X$2:$X$1000,$BF116,'2012 President'!$Y$2:$Y$1000,CM$1)</f>
        <v>0.28696828559725585</v>
      </c>
      <c r="CP116">
        <f t="shared" si="65"/>
        <v>6781.4352603917823</v>
      </c>
      <c r="CQ116">
        <f t="shared" si="65"/>
        <v>164.36998315394212</v>
      </c>
      <c r="CR116">
        <f t="shared" si="65"/>
        <v>4574.2468979672494</v>
      </c>
      <c r="CS116">
        <f t="shared" si="65"/>
        <v>1891.8638353205959</v>
      </c>
      <c r="CT116">
        <f t="shared" si="65"/>
        <v>115.42783569283911</v>
      </c>
      <c r="CU116">
        <f t="shared" si="65"/>
        <v>35.526708257155505</v>
      </c>
      <c r="GS116">
        <f t="shared" si="57"/>
        <v>2.6851644663235624E-2</v>
      </c>
      <c r="GT116">
        <f t="shared" si="58"/>
        <v>0.67151488028641759</v>
      </c>
      <c r="GU116">
        <f t="shared" si="59"/>
        <v>0.28015215931975834</v>
      </c>
      <c r="GV116">
        <f t="shared" si="60"/>
        <v>1.7229805325576192E-2</v>
      </c>
      <c r="GW116">
        <f t="shared" si="61"/>
        <v>4.2515104050123067E-3</v>
      </c>
      <c r="GX116">
        <f t="shared" si="62"/>
        <v>0</v>
      </c>
      <c r="GY116">
        <f t="shared" si="63"/>
        <v>0</v>
      </c>
    </row>
    <row r="117" spans="44:207" x14ac:dyDescent="0.3">
      <c r="BE117" t="s">
        <v>1656</v>
      </c>
      <c r="BF117">
        <v>32</v>
      </c>
      <c r="BG117">
        <f>SUMIFS('2012 President'!C$2:C$1000,'2012 President'!$X$2:$X$1000,$BF117,'2012 President'!$V$2:$V$1000,$BE117)</f>
        <v>657</v>
      </c>
      <c r="BH117">
        <f>SUMIFS('2012 President'!G$2:G$1000,'2012 President'!$X$2:$X$1000,$BF117,'2012 President'!$V$2:$V$1000,$BE117)</f>
        <v>266</v>
      </c>
      <c r="BI117">
        <f>SUMIFS('2012 President'!H$2:H$1000,'2012 President'!$X$2:$X$1000,$BF117,'2012 President'!$V$2:$V$1000,$BE117)</f>
        <v>15</v>
      </c>
      <c r="BJ117">
        <f>SUMIFS('2012 President'!I$2:I$1000,'2012 President'!$X$2:$X$1000,$BF117,'2012 President'!$V$2:$V$1000,$BE117)</f>
        <v>147</v>
      </c>
      <c r="BK117">
        <f>SUMIFS('2012 President'!J$2:J$1000,'2012 President'!$X$2:$X$1000,$BF117,'2012 President'!$V$2:$V$1000,$BE117)</f>
        <v>98</v>
      </c>
      <c r="BL117">
        <f>SUMIFS('2012 President'!K$2:K$1000,'2012 President'!$X$2:$X$1000,$BF117,'2012 President'!$V$2:$V$1000,$BE117)</f>
        <v>3</v>
      </c>
      <c r="BM117">
        <f>SUMIFS('2012 President'!L$2:L$1000,'2012 President'!$X$2:$X$1000,$BF117,'2012 President'!$V$2:$V$1000,$BE117)</f>
        <v>3</v>
      </c>
      <c r="BP117">
        <f t="shared" si="56"/>
        <v>266</v>
      </c>
      <c r="BQ117">
        <f>BP117/SUMIF('By HD for Calcs'!$A$3:$A$42,$BF117,'By HD for Calcs'!$B$3:$B$42)</f>
        <v>4.2363433667781496E-2</v>
      </c>
      <c r="BR117">
        <f>$BQ117*SUMIFS('2012 President'!G$2:G$1000,'2012 President'!$X$2:$X$1000,$BF117,'2012 President'!$Y$2:$Y$1000,BR$1)</f>
        <v>95.783723522853961</v>
      </c>
      <c r="BS117">
        <f>(GS117-SUMIF('By HD for Calcs'!$A$3:$A$42,$BF117,'By HD for Calcs'!K$3:K$42))*$BQ117*SUMIFS('2012 President'!$G$2:$G$1000,'2012 President'!$X$2:$X$1000,$BF117,'2012 President'!$Y$2:$Y$1000,BS$1)+$BQ117*SUMIFS('2012 President'!H$2:H$1000,'2012 President'!$X$2:$X$1000,$BF117,'2012 President'!$Y$2:$Y$1000,BS$1)</f>
        <v>4.8414037128592895</v>
      </c>
      <c r="BT117">
        <f>(GT117-SUMIF('By HD for Calcs'!$A$3:$A$42,$BF117,'By HD for Calcs'!H$3:H$42))*$BQ117*SUMIFS('2012 President'!$G$2:$G$1000,'2012 President'!$X$2:$X$1000,$BF117,'2012 President'!$Y$2:$Y$1000,BT$1)+$BQ117*SUMIFS('2012 President'!I$2:I$1000,'2012 President'!$X$2:$X$1000,$BF117,'2012 President'!$Y$2:$Y$1000,BT$1)</f>
        <v>52.662541681736101</v>
      </c>
      <c r="BU117">
        <f>(GU117-SUMIF('By HD for Calcs'!$A$3:$A$42,$BF117,'By HD for Calcs'!I$3:I$42))*$BQ117*SUMIFS('2012 President'!$G$2:$G$1000,'2012 President'!$X$2:$X$1000,$BF117,'2012 President'!$Y$2:$Y$1000,BU$1)+$BQ117*SUMIFS('2012 President'!J$2:J$1000,'2012 President'!$X$2:$X$1000,$BF117,'2012 President'!$Y$2:$Y$1000,BU$1)</f>
        <v>35.750393048051912</v>
      </c>
      <c r="BV117">
        <f>(GV117-SUMIF('By HD for Calcs'!$A$3:$A$42,$BF117,'By HD for Calcs'!J$3:J$42))*$BQ117*SUMIFS('2012 President'!$G$2:$G$1000,'2012 President'!$X$2:$X$1000,$BF117,'2012 President'!$Y$2:$Y$1000,BV$1)+$BQ117*SUMIFS('2012 President'!K$2:K$1000,'2012 President'!$X$2:$X$1000,$BF117,'2012 President'!$Y$2:$Y$1000,BV$1)</f>
        <v>1.1205057363265887</v>
      </c>
      <c r="BW117">
        <f>(GW117-SUMIF('By HD for Calcs'!$A$3:$A$42,$BF117,'By HD for Calcs'!L$3:L$42))*$BQ117*SUMIFS('2012 President'!$G$2:$G$1000,'2012 President'!$X$2:$X$1000,$BF117,'2012 President'!$Y$2:$Y$1000,BW$1)+$BQ117*SUMIFS('2012 President'!L$2:L$1000,'2012 President'!$X$2:$X$1000,$BF117,'2012 President'!$Y$2:$Y$1000,BW$1)</f>
        <v>1.4088793438800709</v>
      </c>
      <c r="BZ117">
        <f>$BQ117*SUMIFS('2012 President'!G$2:G$1000,'2012 President'!$X$2:$X$1000,$BF117,'2012 President'!$Y$2:$Y$1000,BZ$1)</f>
        <v>20.122630992196211</v>
      </c>
      <c r="CA117">
        <f>(GS117-SUMIF('By HD for Calcs'!$A$3:$A$42,$BF117,'By HD for Calcs'!K$3:K$42))*$BQ117*SUMIFS('2012 President'!$G$2:$G$1000,'2012 President'!$X$2:$X$1000,$BF117,'2012 President'!$Y$2:$Y$1000,CA$1)+$BQ117*SUMIFS('2012 President'!H$2:H$1000,'2012 President'!$X$2:$X$1000,$BF117,'2012 President'!$Y$2:$Y$1000,CA$1)</f>
        <v>1.0605330397390889</v>
      </c>
      <c r="CB117">
        <f>(GT117-SUMIF('By HD for Calcs'!$A$3:$A$42,$BF117,'By HD for Calcs'!H$3:H$42))*$BQ117*SUMIFS('2012 President'!$G$2:$G$1000,'2012 President'!$X$2:$X$1000,$BF117,'2012 President'!$Y$2:$Y$1000,CB$1)+$BQ117*SUMIFS('2012 President'!I$2:I$1000,'2012 President'!$X$2:$X$1000,$BF117,'2012 President'!$Y$2:$Y$1000,CB$1)</f>
        <v>12.001606636621908</v>
      </c>
      <c r="CC117">
        <f>(GU117-SUMIF('By HD for Calcs'!$A$3:$A$42,$BF117,'By HD for Calcs'!I$3:I$42))*$BQ117*SUMIFS('2012 President'!$G$2:$G$1000,'2012 President'!$X$2:$X$1000,$BF117,'2012 President'!$Y$2:$Y$1000,CC$1)+$BQ117*SUMIFS('2012 President'!J$2:J$1000,'2012 President'!$X$2:$X$1000,$BF117,'2012 President'!$Y$2:$Y$1000,CC$1)</f>
        <v>6.4878124476786674</v>
      </c>
      <c r="CD117">
        <f>(GV117-SUMIF('By HD for Calcs'!$A$3:$A$42,$BF117,'By HD for Calcs'!J$3:J$42))*$BQ117*SUMIFS('2012 President'!$G$2:$G$1000,'2012 President'!$X$2:$X$1000,$BF117,'2012 President'!$Y$2:$Y$1000,CD$1)+$BQ117*SUMIFS('2012 President'!K$2:K$1000,'2012 President'!$X$2:$X$1000,$BF117,'2012 President'!$Y$2:$Y$1000,CD$1)</f>
        <v>0.20051283116573215</v>
      </c>
      <c r="CE117">
        <f>(GW117-SUMIF('By HD for Calcs'!$A$3:$A$42,$BF117,'By HD for Calcs'!L$3:L$42))*$BQ117*SUMIFS('2012 President'!$G$2:$G$1000,'2012 President'!$X$2:$X$1000,$BF117,'2012 President'!$Y$2:$Y$1000,CE$1)+$BQ117*SUMIFS('2012 President'!L$2:L$1000,'2012 President'!$X$2:$X$1000,$BF117,'2012 President'!$Y$2:$Y$1000,CE$1)</f>
        <v>0.37216603699081524</v>
      </c>
      <c r="CH117">
        <f>$BQ117*SUMIFS('2012 President'!G$2:G$1000,'2012 President'!$X$2:$X$1000,$BF117,'2012 President'!$Y$2:$Y$1000,CH$1)</f>
        <v>21.732441471571907</v>
      </c>
      <c r="CI117">
        <f>(GS117-SUMIF('By HD for Calcs'!$A$3:$A$42,$BF117,'By HD for Calcs'!K$3:K$42))*$BQ117*SUMIFS('2012 President'!$G$2:$G$1000,'2012 President'!$X$2:$X$1000,$BF117,'2012 President'!$Y$2:$Y$1000,CI$1)+$BQ117*SUMIFS('2012 President'!H$2:H$1000,'2012 President'!$X$2:$X$1000,$BF117,'2012 President'!$Y$2:$Y$1000,CI$1)</f>
        <v>0.80477367622925278</v>
      </c>
      <c r="CJ117">
        <f>(GT117-SUMIF('By HD for Calcs'!$A$3:$A$42,$BF117,'By HD for Calcs'!H$3:H$42))*$BQ117*SUMIFS('2012 President'!$G$2:$G$1000,'2012 President'!$X$2:$X$1000,$BF117,'2012 President'!$Y$2:$Y$1000,CJ$1)+$BQ117*SUMIFS('2012 President'!I$2:I$1000,'2012 President'!$X$2:$X$1000,$BF117,'2012 President'!$Y$2:$Y$1000,CJ$1)</f>
        <v>12.614355011475851</v>
      </c>
      <c r="CK117">
        <f>(GU117-SUMIF('By HD for Calcs'!$A$3:$A$42,$BF117,'By HD for Calcs'!I$3:I$42))*$BQ117*SUMIFS('2012 President'!$G$2:$G$1000,'2012 President'!$X$2:$X$1000,$BF117,'2012 President'!$Y$2:$Y$1000,CK$1)+$BQ117*SUMIFS('2012 President'!J$2:J$1000,'2012 President'!$X$2:$X$1000,$BF117,'2012 President'!$Y$2:$Y$1000,CK$1)</f>
        <v>7.9964472539723372</v>
      </c>
      <c r="CL117">
        <f>(GV117-SUMIF('By HD for Calcs'!$A$3:$A$42,$BF117,'By HD for Calcs'!J$3:J$42))*$BQ117*SUMIFS('2012 President'!$G$2:$G$1000,'2012 President'!$X$2:$X$1000,$BF117,'2012 President'!$Y$2:$Y$1000,CL$1)+$BQ117*SUMIFS('2012 President'!K$2:K$1000,'2012 President'!$X$2:$X$1000,$BF117,'2012 President'!$Y$2:$Y$1000,CL$1)</f>
        <v>0.14707782644382905</v>
      </c>
      <c r="CM117">
        <f>(GW117-SUMIF('By HD for Calcs'!$A$3:$A$42,$BF117,'By HD for Calcs'!L$3:L$42))*$BQ117*SUMIFS('2012 President'!$G$2:$G$1000,'2012 President'!$X$2:$X$1000,$BF117,'2012 President'!$Y$2:$Y$1000,CM$1)+$BQ117*SUMIFS('2012 President'!L$2:L$1000,'2012 President'!$X$2:$X$1000,$BF117,'2012 President'!$Y$2:$Y$1000,CM$1)</f>
        <v>0.16978770345063787</v>
      </c>
      <c r="CP117">
        <f t="shared" si="65"/>
        <v>403.63879598662209</v>
      </c>
      <c r="CQ117">
        <f t="shared" si="65"/>
        <v>21.70671042882763</v>
      </c>
      <c r="CR117">
        <f t="shared" si="65"/>
        <v>224.27850332983388</v>
      </c>
      <c r="CS117">
        <f t="shared" si="65"/>
        <v>148.23465274970292</v>
      </c>
      <c r="CT117">
        <f t="shared" si="65"/>
        <v>4.4680963939361504</v>
      </c>
      <c r="CU117">
        <f t="shared" si="65"/>
        <v>4.9508330843215234</v>
      </c>
      <c r="GS117">
        <f t="shared" si="57"/>
        <v>5.6390977443609019E-2</v>
      </c>
      <c r="GT117">
        <f t="shared" si="58"/>
        <v>0.55263157894736847</v>
      </c>
      <c r="GU117">
        <f t="shared" si="59"/>
        <v>0.36842105263157893</v>
      </c>
      <c r="GV117">
        <f t="shared" si="60"/>
        <v>1.1278195488721804E-2</v>
      </c>
      <c r="GW117">
        <f t="shared" si="61"/>
        <v>1.1278195488721804E-2</v>
      </c>
      <c r="GX117">
        <f t="shared" si="62"/>
        <v>0</v>
      </c>
      <c r="GY117">
        <f t="shared" si="63"/>
        <v>0</v>
      </c>
    </row>
    <row r="118" spans="44:207" x14ac:dyDescent="0.3">
      <c r="BE118" t="s">
        <v>1672</v>
      </c>
      <c r="BF118">
        <v>32</v>
      </c>
      <c r="BG118">
        <f>SUMIFS('2012 President'!C$2:C$1000,'2012 President'!$X$2:$X$1000,$BF118,'2012 President'!$V$2:$V$1000,$BE118)</f>
        <v>2648</v>
      </c>
      <c r="BH118">
        <f>SUMIFS('2012 President'!G$2:G$1000,'2012 President'!$X$2:$X$1000,$BF118,'2012 President'!$V$2:$V$1000,$BE118)</f>
        <v>1140</v>
      </c>
      <c r="BI118">
        <f>SUMIFS('2012 President'!H$2:H$1000,'2012 President'!$X$2:$X$1000,$BF118,'2012 President'!$V$2:$V$1000,$BE118)</f>
        <v>42</v>
      </c>
      <c r="BJ118">
        <f>SUMIFS('2012 President'!I$2:I$1000,'2012 President'!$X$2:$X$1000,$BF118,'2012 President'!$V$2:$V$1000,$BE118)</f>
        <v>508</v>
      </c>
      <c r="BK118">
        <f>SUMIFS('2012 President'!J$2:J$1000,'2012 President'!$X$2:$X$1000,$BF118,'2012 President'!$V$2:$V$1000,$BE118)</f>
        <v>573</v>
      </c>
      <c r="BL118">
        <f>SUMIFS('2012 President'!K$2:K$1000,'2012 President'!$X$2:$X$1000,$BF118,'2012 President'!$V$2:$V$1000,$BE118)</f>
        <v>8</v>
      </c>
      <c r="BM118">
        <f>SUMIFS('2012 President'!L$2:L$1000,'2012 President'!$X$2:$X$1000,$BF118,'2012 President'!$V$2:$V$1000,$BE118)</f>
        <v>9</v>
      </c>
      <c r="BP118">
        <f t="shared" si="56"/>
        <v>1140</v>
      </c>
      <c r="BQ118">
        <f>BP118/SUMIF('By HD for Calcs'!$A$3:$A$42,$BF118,'By HD for Calcs'!$B$3:$B$42)</f>
        <v>0.1815575728619207</v>
      </c>
      <c r="BR118">
        <f>$BQ118*SUMIFS('2012 President'!G$2:G$1000,'2012 President'!$X$2:$X$1000,$BF118,'2012 President'!$Y$2:$Y$1000,BR$1)</f>
        <v>410.50167224080269</v>
      </c>
      <c r="BS118">
        <f>(GS118-SUMIF('By HD for Calcs'!$A$3:$A$42,$BF118,'By HD for Calcs'!K$3:K$42))*$BQ118*SUMIFS('2012 President'!$G$2:$G$1000,'2012 President'!$X$2:$X$1000,$BF118,'2012 President'!$Y$2:$Y$1000,BS$1)+$BQ118*SUMIFS('2012 President'!H$2:H$1000,'2012 President'!$X$2:$X$1000,$BF118,'2012 President'!$Y$2:$Y$1000,BS$1)</f>
        <v>12.724028334614346</v>
      </c>
      <c r="BT118">
        <f>(GT118-SUMIF('By HD for Calcs'!$A$3:$A$42,$BF118,'By HD for Calcs'!H$3:H$42))*$BQ118*SUMIFS('2012 President'!$G$2:$G$1000,'2012 President'!$X$2:$X$1000,$BF118,'2012 President'!$Y$2:$Y$1000,BT$1)+$BQ118*SUMIFS('2012 President'!I$2:I$1000,'2012 President'!$X$2:$X$1000,$BF118,'2012 President'!$Y$2:$Y$1000,BT$1)</f>
        <v>181.76572649395104</v>
      </c>
      <c r="BU118">
        <f>(GU118-SUMIF('By HD for Calcs'!$A$3:$A$42,$BF118,'By HD for Calcs'!I$3:I$42))*$BQ118*SUMIFS('2012 President'!$G$2:$G$1000,'2012 President'!$X$2:$X$1000,$BF118,'2012 President'!$Y$2:$Y$1000,BU$1)+$BQ118*SUMIFS('2012 President'!J$2:J$1000,'2012 President'!$X$2:$X$1000,$BF118,'2012 President'!$Y$2:$Y$1000,BU$1)</f>
        <v>208.30961569088663</v>
      </c>
      <c r="BV118">
        <f>(GV118-SUMIF('By HD for Calcs'!$A$3:$A$42,$BF118,'By HD for Calcs'!J$3:J$42))*$BQ118*SUMIFS('2012 President'!$G$2:$G$1000,'2012 President'!$X$2:$X$1000,$BF118,'2012 President'!$Y$2:$Y$1000,BV$1)+$BQ118*SUMIFS('2012 President'!K$2:K$1000,'2012 President'!$X$2:$X$1000,$BF118,'2012 President'!$Y$2:$Y$1000,BV$1)</f>
        <v>3.0531628228298295</v>
      </c>
      <c r="BW118">
        <f>(GW118-SUMIF('By HD for Calcs'!$A$3:$A$42,$BF118,'By HD for Calcs'!L$3:L$42))*$BQ118*SUMIFS('2012 President'!$G$2:$G$1000,'2012 President'!$X$2:$X$1000,$BF118,'2012 President'!$Y$2:$Y$1000,BW$1)+$BQ118*SUMIFS('2012 President'!L$2:L$1000,'2012 President'!$X$2:$X$1000,$BF118,'2012 President'!$Y$2:$Y$1000,BW$1)</f>
        <v>4.6491388985208975</v>
      </c>
      <c r="BZ118">
        <f>$BQ118*SUMIFS('2012 President'!G$2:G$1000,'2012 President'!$X$2:$X$1000,$BF118,'2012 President'!$Y$2:$Y$1000,BZ$1)</f>
        <v>86.239847109412338</v>
      </c>
      <c r="CA118">
        <f>(GS118-SUMIF('By HD for Calcs'!$A$3:$A$42,$BF118,'By HD for Calcs'!K$3:K$42))*$BQ118*SUMIFS('2012 President'!$G$2:$G$1000,'2012 President'!$X$2:$X$1000,$BF118,'2012 President'!$Y$2:$Y$1000,CA$1)+$BQ118*SUMIFS('2012 President'!H$2:H$1000,'2012 President'!$X$2:$X$1000,$BF118,'2012 President'!$Y$2:$Y$1000,CA$1)</f>
        <v>2.85924985087826</v>
      </c>
      <c r="CB118">
        <f>(GT118-SUMIF('By HD for Calcs'!$A$3:$A$42,$BF118,'By HD for Calcs'!H$3:H$42))*$BQ118*SUMIFS('2012 President'!$G$2:$G$1000,'2012 President'!$X$2:$X$1000,$BF118,'2012 President'!$Y$2:$Y$1000,CB$1)+$BQ118*SUMIFS('2012 President'!I$2:I$1000,'2012 President'!$X$2:$X$1000,$BF118,'2012 President'!$Y$2:$Y$1000,CB$1)</f>
        <v>42.206280393612914</v>
      </c>
      <c r="CC118">
        <f>(GU118-SUMIF('By HD for Calcs'!$A$3:$A$42,$BF118,'By HD for Calcs'!I$3:I$42))*$BQ118*SUMIFS('2012 President'!$G$2:$G$1000,'2012 President'!$X$2:$X$1000,$BF118,'2012 President'!$Y$2:$Y$1000,CC$1)+$BQ118*SUMIFS('2012 President'!J$2:J$1000,'2012 President'!$X$2:$X$1000,$BF118,'2012 President'!$Y$2:$Y$1000,CC$1)</f>
        <v>39.379205759998882</v>
      </c>
      <c r="CD118">
        <f>(GV118-SUMIF('By HD for Calcs'!$A$3:$A$42,$BF118,'By HD for Calcs'!J$3:J$42))*$BQ118*SUMIFS('2012 President'!$G$2:$G$1000,'2012 President'!$X$2:$X$1000,$BF118,'2012 President'!$Y$2:$Y$1000,CD$1)+$BQ118*SUMIFS('2012 President'!K$2:K$1000,'2012 President'!$X$2:$X$1000,$BF118,'2012 President'!$Y$2:$Y$1000,CD$1)</f>
        <v>0.49190275991829835</v>
      </c>
      <c r="CE118">
        <f>(GW118-SUMIF('By HD for Calcs'!$A$3:$A$42,$BF118,'By HD for Calcs'!L$3:L$42))*$BQ118*SUMIFS('2012 President'!$G$2:$G$1000,'2012 President'!$X$2:$X$1000,$BF118,'2012 President'!$Y$2:$Y$1000,CE$1)+$BQ118*SUMIFS('2012 President'!L$2:L$1000,'2012 President'!$X$2:$X$1000,$BF118,'2012 President'!$Y$2:$Y$1000,CE$1)</f>
        <v>1.3032083450039784</v>
      </c>
      <c r="CH118">
        <f>$BQ118*SUMIFS('2012 President'!G$2:G$1000,'2012 President'!$X$2:$X$1000,$BF118,'2012 President'!$Y$2:$Y$1000,CH$1)</f>
        <v>93.139034878165319</v>
      </c>
      <c r="CI118">
        <f>(GS118-SUMIF('By HD for Calcs'!$A$3:$A$42,$BF118,'By HD for Calcs'!K$3:K$42))*$BQ118*SUMIFS('2012 President'!$G$2:$G$1000,'2012 President'!$X$2:$X$1000,$BF118,'2012 President'!$Y$2:$Y$1000,CI$1)+$BQ118*SUMIFS('2012 President'!H$2:H$1000,'2012 President'!$X$2:$X$1000,$BF118,'2012 President'!$Y$2:$Y$1000,CI$1)</f>
        <v>1.6282669531386784</v>
      </c>
      <c r="CJ118">
        <f>(GT118-SUMIF('By HD for Calcs'!$A$3:$A$42,$BF118,'By HD for Calcs'!H$3:H$42))*$BQ118*SUMIFS('2012 President'!$G$2:$G$1000,'2012 President'!$X$2:$X$1000,$BF118,'2012 President'!$Y$2:$Y$1000,CJ$1)+$BQ118*SUMIFS('2012 President'!I$2:I$1000,'2012 President'!$X$2:$X$1000,$BF118,'2012 President'!$Y$2:$Y$1000,CJ$1)</f>
        <v>44.094010727634199</v>
      </c>
      <c r="CK118">
        <f>(GU118-SUMIF('By HD for Calcs'!$A$3:$A$42,$BF118,'By HD for Calcs'!I$3:I$42))*$BQ118*SUMIFS('2012 President'!$G$2:$G$1000,'2012 President'!$X$2:$X$1000,$BF118,'2012 President'!$Y$2:$Y$1000,CK$1)+$BQ118*SUMIFS('2012 President'!J$2:J$1000,'2012 President'!$X$2:$X$1000,$BF118,'2012 President'!$Y$2:$Y$1000,CK$1)</f>
        <v>46.770727122853259</v>
      </c>
      <c r="CL118">
        <f>(GV118-SUMIF('By HD for Calcs'!$A$3:$A$42,$BF118,'By HD for Calcs'!J$3:J$42))*$BQ118*SUMIFS('2012 President'!$G$2:$G$1000,'2012 President'!$X$2:$X$1000,$BF118,'2012 President'!$Y$2:$Y$1000,CL$1)+$BQ118*SUMIFS('2012 President'!K$2:K$1000,'2012 President'!$X$2:$X$1000,$BF118,'2012 President'!$Y$2:$Y$1000,CL$1)</f>
        <v>0.23350056121821217</v>
      </c>
      <c r="CM118">
        <f>(GW118-SUMIF('By HD for Calcs'!$A$3:$A$42,$BF118,'By HD for Calcs'!L$3:L$42))*$BQ118*SUMIFS('2012 President'!$G$2:$G$1000,'2012 President'!$X$2:$X$1000,$BF118,'2012 President'!$Y$2:$Y$1000,CM$1)+$BQ118*SUMIFS('2012 President'!L$2:L$1000,'2012 President'!$X$2:$X$1000,$BF118,'2012 President'!$Y$2:$Y$1000,CM$1)</f>
        <v>0.41252951332097149</v>
      </c>
      <c r="CP118">
        <f t="shared" si="65"/>
        <v>1729.8805542283803</v>
      </c>
      <c r="CQ118">
        <f t="shared" si="65"/>
        <v>59.21154513863128</v>
      </c>
      <c r="CR118">
        <f t="shared" si="65"/>
        <v>776.06601761519812</v>
      </c>
      <c r="CS118">
        <f t="shared" si="65"/>
        <v>867.45954857373874</v>
      </c>
      <c r="CT118">
        <f t="shared" si="65"/>
        <v>11.778566143966341</v>
      </c>
      <c r="CU118">
        <f t="shared" si="65"/>
        <v>15.364876756845847</v>
      </c>
      <c r="GS118">
        <f t="shared" si="57"/>
        <v>3.6842105263157891E-2</v>
      </c>
      <c r="GT118">
        <f t="shared" si="58"/>
        <v>0.4456140350877193</v>
      </c>
      <c r="GU118">
        <f t="shared" si="59"/>
        <v>0.50263157894736843</v>
      </c>
      <c r="GV118">
        <f t="shared" si="60"/>
        <v>7.0175438596491229E-3</v>
      </c>
      <c r="GW118">
        <f t="shared" si="61"/>
        <v>7.8947368421052634E-3</v>
      </c>
      <c r="GX118">
        <f t="shared" si="62"/>
        <v>0</v>
      </c>
      <c r="GY118">
        <f t="shared" si="63"/>
        <v>0</v>
      </c>
    </row>
    <row r="119" spans="44:207" x14ac:dyDescent="0.3">
      <c r="BE119" t="s">
        <v>1654</v>
      </c>
      <c r="BF119">
        <v>32</v>
      </c>
      <c r="BG119">
        <f>SUMIFS('2012 President'!C$2:C$1000,'2012 President'!$X$2:$X$1000,$BF119,'2012 President'!$V$2:$V$1000,$BE119)</f>
        <v>1010</v>
      </c>
      <c r="BH119">
        <f>SUMIFS('2012 President'!G$2:G$1000,'2012 President'!$X$2:$X$1000,$BF119,'2012 President'!$V$2:$V$1000,$BE119)</f>
        <v>404</v>
      </c>
      <c r="BI119">
        <f>SUMIFS('2012 President'!H$2:H$1000,'2012 President'!$X$2:$X$1000,$BF119,'2012 President'!$V$2:$V$1000,$BE119)</f>
        <v>18</v>
      </c>
      <c r="BJ119">
        <f>SUMIFS('2012 President'!I$2:I$1000,'2012 President'!$X$2:$X$1000,$BF119,'2012 President'!$V$2:$V$1000,$BE119)</f>
        <v>233</v>
      </c>
      <c r="BK119">
        <f>SUMIFS('2012 President'!J$2:J$1000,'2012 President'!$X$2:$X$1000,$BF119,'2012 President'!$V$2:$V$1000,$BE119)</f>
        <v>124</v>
      </c>
      <c r="BL119">
        <f>SUMIFS('2012 President'!K$2:K$1000,'2012 President'!$X$2:$X$1000,$BF119,'2012 President'!$V$2:$V$1000,$BE119)</f>
        <v>26</v>
      </c>
      <c r="BM119">
        <f>SUMIFS('2012 President'!L$2:L$1000,'2012 President'!$X$2:$X$1000,$BF119,'2012 President'!$V$2:$V$1000,$BE119)</f>
        <v>3</v>
      </c>
      <c r="BP119">
        <f t="shared" si="56"/>
        <v>404</v>
      </c>
      <c r="BQ119">
        <f>BP119/SUMIF('By HD for Calcs'!$A$3:$A$42,$BF119,'By HD for Calcs'!$B$3:$B$42)</f>
        <v>6.4341455645803472E-2</v>
      </c>
      <c r="BR119">
        <f>$BQ119*SUMIFS('2012 President'!G$2:G$1000,'2012 President'!$X$2:$X$1000,$BF119,'2012 President'!$Y$2:$Y$1000,BR$1)</f>
        <v>145.47603121516164</v>
      </c>
      <c r="BS119">
        <f>(GS119-SUMIF('By HD for Calcs'!$A$3:$A$42,$BF119,'By HD for Calcs'!K$3:K$42))*$BQ119*SUMIFS('2012 President'!$G$2:$G$1000,'2012 President'!$X$2:$X$1000,$BF119,'2012 President'!$Y$2:$Y$1000,BS$1)+$BQ119*SUMIFS('2012 President'!H$2:H$1000,'2012 President'!$X$2:$X$1000,$BF119,'2012 President'!$Y$2:$Y$1000,BS$1)</f>
        <v>5.6311791548086445</v>
      </c>
      <c r="BT119">
        <f>(GT119-SUMIF('By HD for Calcs'!$A$3:$A$42,$BF119,'By HD for Calcs'!H$3:H$42))*$BQ119*SUMIFS('2012 President'!$G$2:$G$1000,'2012 President'!$X$2:$X$1000,$BF119,'2012 President'!$Y$2:$Y$1000,BT$1)+$BQ119*SUMIFS('2012 President'!I$2:I$1000,'2012 President'!$X$2:$X$1000,$BF119,'2012 President'!$Y$2:$Y$1000,BT$1)</f>
        <v>83.489841472246582</v>
      </c>
      <c r="BU119">
        <f>(GU119-SUMIF('By HD for Calcs'!$A$3:$A$42,$BF119,'By HD for Calcs'!I$3:I$42))*$BQ119*SUMIFS('2012 President'!$G$2:$G$1000,'2012 President'!$X$2:$X$1000,$BF119,'2012 President'!$Y$2:$Y$1000,BU$1)+$BQ119*SUMIFS('2012 President'!J$2:J$1000,'2012 President'!$X$2:$X$1000,$BF119,'2012 President'!$Y$2:$Y$1000,BU$1)</f>
        <v>45.35221597428955</v>
      </c>
      <c r="BV119">
        <f>(GV119-SUMIF('By HD for Calcs'!$A$3:$A$42,$BF119,'By HD for Calcs'!J$3:J$42))*$BQ119*SUMIFS('2012 President'!$G$2:$G$1000,'2012 President'!$X$2:$X$1000,$BF119,'2012 President'!$Y$2:$Y$1000,BV$1)+$BQ119*SUMIFS('2012 President'!K$2:K$1000,'2012 President'!$X$2:$X$1000,$BF119,'2012 President'!$Y$2:$Y$1000,BV$1)</f>
        <v>9.4234324640024809</v>
      </c>
      <c r="BW119">
        <f>(GW119-SUMIF('By HD for Calcs'!$A$3:$A$42,$BF119,'By HD for Calcs'!L$3:L$42))*$BQ119*SUMIFS('2012 President'!$G$2:$G$1000,'2012 President'!$X$2:$X$1000,$BF119,'2012 President'!$Y$2:$Y$1000,BW$1)+$BQ119*SUMIFS('2012 President'!L$2:L$1000,'2012 President'!$X$2:$X$1000,$BF119,'2012 President'!$Y$2:$Y$1000,BW$1)</f>
        <v>1.5793621498143819</v>
      </c>
      <c r="BZ119">
        <f>$BQ119*SUMIFS('2012 President'!G$2:G$1000,'2012 President'!$X$2:$X$1000,$BF119,'2012 President'!$Y$2:$Y$1000,BZ$1)</f>
        <v>30.562191431756649</v>
      </c>
      <c r="CA119">
        <f>(GS119-SUMIF('By HD for Calcs'!$A$3:$A$42,$BF119,'By HD for Calcs'!K$3:K$42))*$BQ119*SUMIFS('2012 President'!$G$2:$G$1000,'2012 President'!$X$2:$X$1000,$BF119,'2012 President'!$Y$2:$Y$1000,CA$1)+$BQ119*SUMIFS('2012 President'!H$2:H$1000,'2012 President'!$X$2:$X$1000,$BF119,'2012 President'!$Y$2:$Y$1000,CA$1)</f>
        <v>1.2489843399916314</v>
      </c>
      <c r="CB119">
        <f>(GT119-SUMIF('By HD for Calcs'!$A$3:$A$42,$BF119,'By HD for Calcs'!H$3:H$42))*$BQ119*SUMIFS('2012 President'!$G$2:$G$1000,'2012 President'!$X$2:$X$1000,$BF119,'2012 President'!$Y$2:$Y$1000,CB$1)+$BQ119*SUMIFS('2012 President'!I$2:I$1000,'2012 President'!$X$2:$X$1000,$BF119,'2012 President'!$Y$2:$Y$1000,CB$1)</f>
        <v>18.964586322965182</v>
      </c>
      <c r="CC119">
        <f>(GU119-SUMIF('By HD for Calcs'!$A$3:$A$42,$BF119,'By HD for Calcs'!I$3:I$42))*$BQ119*SUMIFS('2012 President'!$G$2:$G$1000,'2012 President'!$X$2:$X$1000,$BF119,'2012 President'!$Y$2:$Y$1000,CC$1)+$BQ119*SUMIFS('2012 President'!J$2:J$1000,'2012 President'!$X$2:$X$1000,$BF119,'2012 President'!$Y$2:$Y$1000,CC$1)</f>
        <v>7.9743898931667676</v>
      </c>
      <c r="CD119">
        <f>(GV119-SUMIF('By HD for Calcs'!$A$3:$A$42,$BF119,'By HD for Calcs'!J$3:J$42))*$BQ119*SUMIFS('2012 President'!$G$2:$G$1000,'2012 President'!$X$2:$X$1000,$BF119,'2012 President'!$Y$2:$Y$1000,CD$1)+$BQ119*SUMIFS('2012 President'!K$2:K$1000,'2012 President'!$X$2:$X$1000,$BF119,'2012 President'!$Y$2:$Y$1000,CD$1)</f>
        <v>1.9267256214014559</v>
      </c>
      <c r="CE119">
        <f>(GW119-SUMIF('By HD for Calcs'!$A$3:$A$42,$BF119,'By HD for Calcs'!L$3:L$42))*$BQ119*SUMIFS('2012 President'!$G$2:$G$1000,'2012 President'!$X$2:$X$1000,$BF119,'2012 President'!$Y$2:$Y$1000,CE$1)+$BQ119*SUMIFS('2012 President'!L$2:L$1000,'2012 President'!$X$2:$X$1000,$BF119,'2012 President'!$Y$2:$Y$1000,CE$1)</f>
        <v>0.4475052542316092</v>
      </c>
      <c r="CH119">
        <f>$BQ119*SUMIFS('2012 President'!G$2:G$1000,'2012 President'!$X$2:$X$1000,$BF119,'2012 President'!$Y$2:$Y$1000,CH$1)</f>
        <v>33.00716674629718</v>
      </c>
      <c r="CI119">
        <f>(GS119-SUMIF('By HD for Calcs'!$A$3:$A$42,$BF119,'By HD for Calcs'!K$3:K$42))*$BQ119*SUMIFS('2012 President'!$G$2:$G$1000,'2012 President'!$X$2:$X$1000,$BF119,'2012 President'!$Y$2:$Y$1000,CI$1)+$BQ119*SUMIFS('2012 President'!H$2:H$1000,'2012 President'!$X$2:$X$1000,$BF119,'2012 President'!$Y$2:$Y$1000,CI$1)</f>
        <v>0.83159778379870186</v>
      </c>
      <c r="CJ119">
        <f>(GT119-SUMIF('By HD for Calcs'!$A$3:$A$42,$BF119,'By HD for Calcs'!H$3:H$42))*$BQ119*SUMIFS('2012 President'!$G$2:$G$1000,'2012 President'!$X$2:$X$1000,$BF119,'2012 President'!$Y$2:$Y$1000,CJ$1)+$BQ119*SUMIFS('2012 President'!I$2:I$1000,'2012 President'!$X$2:$X$1000,$BF119,'2012 President'!$Y$2:$Y$1000,CJ$1)</f>
        <v>19.95415329250681</v>
      </c>
      <c r="CK119">
        <f>(GU119-SUMIF('By HD for Calcs'!$A$3:$A$42,$BF119,'By HD for Calcs'!I$3:I$42))*$BQ119*SUMIFS('2012 President'!$G$2:$G$1000,'2012 President'!$X$2:$X$1000,$BF119,'2012 President'!$Y$2:$Y$1000,CK$1)+$BQ119*SUMIFS('2012 President'!J$2:J$1000,'2012 President'!$X$2:$X$1000,$BF119,'2012 President'!$Y$2:$Y$1000,CK$1)</f>
        <v>10.11535748850608</v>
      </c>
      <c r="CL119">
        <f>(GV119-SUMIF('By HD for Calcs'!$A$3:$A$42,$BF119,'By HD for Calcs'!J$3:J$42))*$BQ119*SUMIFS('2012 President'!$G$2:$G$1000,'2012 President'!$X$2:$X$1000,$BF119,'2012 President'!$Y$2:$Y$1000,CL$1)+$BQ119*SUMIFS('2012 President'!K$2:K$1000,'2012 President'!$X$2:$X$1000,$BF119,'2012 President'!$Y$2:$Y$1000,CL$1)</f>
        <v>1.9753436838544549</v>
      </c>
      <c r="CM119">
        <f>(GW119-SUMIF('By HD for Calcs'!$A$3:$A$42,$BF119,'By HD for Calcs'!L$3:L$42))*$BQ119*SUMIFS('2012 President'!$G$2:$G$1000,'2012 President'!$X$2:$X$1000,$BF119,'2012 President'!$Y$2:$Y$1000,CM$1)+$BQ119*SUMIFS('2012 President'!L$2:L$1000,'2012 President'!$X$2:$X$1000,$BF119,'2012 President'!$Y$2:$Y$1000,CM$1)</f>
        <v>0.13071449763113485</v>
      </c>
      <c r="CP119">
        <f t="shared" si="65"/>
        <v>613.04538939321549</v>
      </c>
      <c r="CQ119">
        <f t="shared" si="65"/>
        <v>25.711761278598981</v>
      </c>
      <c r="CR119">
        <f t="shared" si="65"/>
        <v>355.40858108771857</v>
      </c>
      <c r="CS119">
        <f t="shared" si="65"/>
        <v>187.4419633559624</v>
      </c>
      <c r="CT119">
        <f t="shared" si="65"/>
        <v>39.325501769258388</v>
      </c>
      <c r="CU119">
        <f t="shared" si="65"/>
        <v>5.1575819016771263</v>
      </c>
      <c r="GS119">
        <f t="shared" si="57"/>
        <v>4.4554455445544552E-2</v>
      </c>
      <c r="GT119">
        <f t="shared" si="58"/>
        <v>0.57673267326732669</v>
      </c>
      <c r="GU119">
        <f t="shared" si="59"/>
        <v>0.30693069306930693</v>
      </c>
      <c r="GV119">
        <f t="shared" si="60"/>
        <v>6.4356435643564358E-2</v>
      </c>
      <c r="GW119">
        <f t="shared" si="61"/>
        <v>7.4257425742574254E-3</v>
      </c>
      <c r="GX119">
        <f t="shared" si="62"/>
        <v>0</v>
      </c>
      <c r="GY119">
        <f t="shared" si="63"/>
        <v>0</v>
      </c>
    </row>
    <row r="120" spans="44:207" x14ac:dyDescent="0.3">
      <c r="BE120" t="s">
        <v>1700</v>
      </c>
      <c r="BF120">
        <v>33</v>
      </c>
      <c r="BG120">
        <f>SUMIFS('2012 President'!C$2:C$1000,'2012 President'!$X$2:$X$1000,$BF120,'2012 President'!$V$2:$V$1000,$BE120)</f>
        <v>10257</v>
      </c>
      <c r="BH120">
        <f>SUMIFS('2012 President'!G$2:G$1000,'2012 President'!$X$2:$X$1000,$BF120,'2012 President'!$V$2:$V$1000,$BE120)</f>
        <v>4097</v>
      </c>
      <c r="BI120">
        <f>SUMIFS('2012 President'!H$2:H$1000,'2012 President'!$X$2:$X$1000,$BF120,'2012 President'!$V$2:$V$1000,$BE120)</f>
        <v>149</v>
      </c>
      <c r="BJ120">
        <f>SUMIFS('2012 President'!I$2:I$1000,'2012 President'!$X$2:$X$1000,$BF120,'2012 President'!$V$2:$V$1000,$BE120)</f>
        <v>1572</v>
      </c>
      <c r="BK120">
        <f>SUMIFS('2012 President'!J$2:J$1000,'2012 President'!$X$2:$X$1000,$BF120,'2012 President'!$V$2:$V$1000,$BE120)</f>
        <v>2269</v>
      </c>
      <c r="BL120">
        <f>SUMIFS('2012 President'!K$2:K$1000,'2012 President'!$X$2:$X$1000,$BF120,'2012 President'!$V$2:$V$1000,$BE120)</f>
        <v>53</v>
      </c>
      <c r="BM120">
        <f>SUMIFS('2012 President'!L$2:L$1000,'2012 President'!$X$2:$X$1000,$BF120,'2012 President'!$V$2:$V$1000,$BE120)</f>
        <v>54</v>
      </c>
      <c r="BP120">
        <f t="shared" si="56"/>
        <v>4097</v>
      </c>
      <c r="BQ120">
        <f>BP120/SUMIF('By HD for Calcs'!$A$3:$A$42,$BF120,'By HD for Calcs'!$B$3:$B$42)</f>
        <v>0.79046884043989962</v>
      </c>
      <c r="BR120">
        <f>$BQ120*SUMIFS('2012 President'!G$2:G$1000,'2012 President'!$X$2:$X$1000,$BF120,'2012 President'!$Y$2:$Y$1000,BR$1)</f>
        <v>1418.8915685896197</v>
      </c>
      <c r="BS120">
        <f>(GS120-SUMIF('By HD for Calcs'!$A$3:$A$42,$BF120,'By HD for Calcs'!K$3:K$42))*$BQ120*SUMIFS('2012 President'!$G$2:$G$1000,'2012 President'!$X$2:$X$1000,$BF120,'2012 President'!$Y$2:$Y$1000,BS$1)+$BQ120*SUMIFS('2012 President'!H$2:H$1000,'2012 President'!$X$2:$X$1000,$BF120,'2012 President'!$Y$2:$Y$1000,BS$1)</f>
        <v>37.804455631210082</v>
      </c>
      <c r="BT120">
        <f>(GT120-SUMIF('By HD for Calcs'!$A$3:$A$42,$BF120,'By HD for Calcs'!H$3:H$42))*$BQ120*SUMIFS('2012 President'!$G$2:$G$1000,'2012 President'!$X$2:$X$1000,$BF120,'2012 President'!$Y$2:$Y$1000,BT$1)+$BQ120*SUMIFS('2012 President'!I$2:I$1000,'2012 President'!$X$2:$X$1000,$BF120,'2012 President'!$Y$2:$Y$1000,BT$1)</f>
        <v>526.62523829276233</v>
      </c>
      <c r="BU120">
        <f>(GU120-SUMIF('By HD for Calcs'!$A$3:$A$42,$BF120,'By HD for Calcs'!I$3:I$42))*$BQ120*SUMIFS('2012 President'!$G$2:$G$1000,'2012 President'!$X$2:$X$1000,$BF120,'2012 President'!$Y$2:$Y$1000,BU$1)+$BQ120*SUMIFS('2012 President'!J$2:J$1000,'2012 President'!$X$2:$X$1000,$BF120,'2012 President'!$Y$2:$Y$1000,BU$1)</f>
        <v>815.29423445331315</v>
      </c>
      <c r="BV120">
        <f>(GV120-SUMIF('By HD for Calcs'!$A$3:$A$42,$BF120,'By HD for Calcs'!J$3:J$42))*$BQ120*SUMIFS('2012 President'!$G$2:$G$1000,'2012 President'!$X$2:$X$1000,$BF120,'2012 President'!$Y$2:$Y$1000,BV$1)+$BQ120*SUMIFS('2012 President'!K$2:K$1000,'2012 President'!$X$2:$X$1000,$BF120,'2012 President'!$Y$2:$Y$1000,BV$1)</f>
        <v>23.789043858003698</v>
      </c>
      <c r="BW120">
        <f>(GW120-SUMIF('By HD for Calcs'!$A$3:$A$42,$BF120,'By HD for Calcs'!L$3:L$42))*$BQ120*SUMIFS('2012 President'!$G$2:$G$1000,'2012 President'!$X$2:$X$1000,$BF120,'2012 President'!$Y$2:$Y$1000,BW$1)+$BQ120*SUMIFS('2012 President'!L$2:L$1000,'2012 President'!$X$2:$X$1000,$BF120,'2012 President'!$Y$2:$Y$1000,BW$1)</f>
        <v>15.378596354330591</v>
      </c>
      <c r="BZ120">
        <f>$BQ120*SUMIFS('2012 President'!G$2:G$1000,'2012 President'!$X$2:$X$1000,$BF120,'2012 President'!$Y$2:$Y$1000,BZ$1)</f>
        <v>384.95832529423114</v>
      </c>
      <c r="CA120">
        <f>(GS120-SUMIF('By HD for Calcs'!$A$3:$A$42,$BF120,'By HD for Calcs'!K$3:K$42))*$BQ120*SUMIFS('2012 President'!$G$2:$G$1000,'2012 President'!$X$2:$X$1000,$BF120,'2012 President'!$Y$2:$Y$1000,CA$1)+$BQ120*SUMIFS('2012 President'!H$2:H$1000,'2012 President'!$X$2:$X$1000,$BF120,'2012 President'!$Y$2:$Y$1000,CA$1)</f>
        <v>25.257549010108107</v>
      </c>
      <c r="CB120">
        <f>(GT120-SUMIF('By HD for Calcs'!$A$3:$A$42,$BF120,'By HD for Calcs'!H$3:H$42))*$BQ120*SUMIFS('2012 President'!$G$2:$G$1000,'2012 President'!$X$2:$X$1000,$BF120,'2012 President'!$Y$2:$Y$1000,CB$1)+$BQ120*SUMIFS('2012 President'!I$2:I$1000,'2012 President'!$X$2:$X$1000,$BF120,'2012 President'!$Y$2:$Y$1000,CB$1)</f>
        <v>160.11357132351645</v>
      </c>
      <c r="CC120">
        <f>(GU120-SUMIF('By HD for Calcs'!$A$3:$A$42,$BF120,'By HD for Calcs'!I$3:I$42))*$BQ120*SUMIFS('2012 President'!$G$2:$G$1000,'2012 President'!$X$2:$X$1000,$BF120,'2012 President'!$Y$2:$Y$1000,CC$1)+$BQ120*SUMIFS('2012 President'!J$2:J$1000,'2012 President'!$X$2:$X$1000,$BF120,'2012 President'!$Y$2:$Y$1000,CC$1)</f>
        <v>181.65003838481294</v>
      </c>
      <c r="CD120">
        <f>(GV120-SUMIF('By HD for Calcs'!$A$3:$A$42,$BF120,'By HD for Calcs'!J$3:J$42))*$BQ120*SUMIFS('2012 President'!$G$2:$G$1000,'2012 President'!$X$2:$X$1000,$BF120,'2012 President'!$Y$2:$Y$1000,CD$1)+$BQ120*SUMIFS('2012 President'!K$2:K$1000,'2012 President'!$X$2:$X$1000,$BF120,'2012 President'!$Y$2:$Y$1000,CD$1)</f>
        <v>4.401609522873219</v>
      </c>
      <c r="CE120">
        <f>(GW120-SUMIF('By HD for Calcs'!$A$3:$A$42,$BF120,'By HD for Calcs'!L$3:L$42))*$BQ120*SUMIFS('2012 President'!$G$2:$G$1000,'2012 President'!$X$2:$X$1000,$BF120,'2012 President'!$Y$2:$Y$1000,CE$1)+$BQ120*SUMIFS('2012 President'!L$2:L$1000,'2012 President'!$X$2:$X$1000,$BF120,'2012 President'!$Y$2:$Y$1000,CE$1)</f>
        <v>13.535557052920414</v>
      </c>
      <c r="CH120">
        <f>$BQ120*SUMIFS('2012 President'!G$2:G$1000,'2012 President'!$X$2:$X$1000,$BF120,'2012 President'!$Y$2:$Y$1000,CH$1)</f>
        <v>4.7428130426393977</v>
      </c>
      <c r="CI120">
        <f>(GS120-SUMIF('By HD for Calcs'!$A$3:$A$42,$BF120,'By HD for Calcs'!K$3:K$42))*$BQ120*SUMIFS('2012 President'!$G$2:$G$1000,'2012 President'!$X$2:$X$1000,$BF120,'2012 President'!$Y$2:$Y$1000,CI$1)+$BQ120*SUMIFS('2012 President'!H$2:H$1000,'2012 President'!$X$2:$X$1000,$BF120,'2012 President'!$Y$2:$Y$1000,CI$1)</f>
        <v>-4.6144415567164385E-4</v>
      </c>
      <c r="CJ120">
        <f>(GT120-SUMIF('By HD for Calcs'!$A$3:$A$42,$BF120,'By HD for Calcs'!H$3:H$42))*$BQ120*SUMIFS('2012 President'!$G$2:$G$1000,'2012 President'!$X$2:$X$1000,$BF120,'2012 President'!$Y$2:$Y$1000,CJ$1)+$BQ120*SUMIFS('2012 President'!I$2:I$1000,'2012 President'!$X$2:$X$1000,$BF120,'2012 President'!$Y$2:$Y$1000,CJ$1)</f>
        <v>4.0454006923672496</v>
      </c>
      <c r="CK120">
        <f>(GU120-SUMIF('By HD for Calcs'!$A$3:$A$42,$BF120,'By HD for Calcs'!I$3:I$42))*$BQ120*SUMIFS('2012 President'!$G$2:$G$1000,'2012 President'!$X$2:$X$1000,$BF120,'2012 President'!$Y$2:$Y$1000,CK$1)+$BQ120*SUMIFS('2012 President'!J$2:J$1000,'2012 President'!$X$2:$X$1000,$BF120,'2012 President'!$Y$2:$Y$1000,CK$1)</f>
        <v>0.69113639706294316</v>
      </c>
      <c r="CL120">
        <f>(GV120-SUMIF('By HD for Calcs'!$A$3:$A$42,$BF120,'By HD for Calcs'!J$3:J$42))*$BQ120*SUMIFS('2012 President'!$G$2:$G$1000,'2012 President'!$X$2:$X$1000,$BF120,'2012 President'!$Y$2:$Y$1000,CL$1)+$BQ120*SUMIFS('2012 President'!K$2:K$1000,'2012 President'!$X$2:$X$1000,$BF120,'2012 President'!$Y$2:$Y$1000,CL$1)</f>
        <v>5.5350963532696659E-3</v>
      </c>
      <c r="CM120">
        <f>(GW120-SUMIF('By HD for Calcs'!$A$3:$A$42,$BF120,'By HD for Calcs'!L$3:L$42))*$BQ120*SUMIFS('2012 President'!$G$2:$G$1000,'2012 President'!$X$2:$X$1000,$BF120,'2012 President'!$Y$2:$Y$1000,CM$1)+$BQ120*SUMIFS('2012 President'!L$2:L$1000,'2012 President'!$X$2:$X$1000,$BF120,'2012 President'!$Y$2:$Y$1000,CM$1)</f>
        <v>1.2023010116072386E-3</v>
      </c>
      <c r="CP120">
        <f t="shared" si="65"/>
        <v>5905.5927069264908</v>
      </c>
      <c r="CQ120">
        <f t="shared" si="65"/>
        <v>212.06154319716254</v>
      </c>
      <c r="CR120">
        <f t="shared" si="65"/>
        <v>2262.7842103086459</v>
      </c>
      <c r="CS120">
        <f t="shared" si="65"/>
        <v>3266.6354092351889</v>
      </c>
      <c r="CT120">
        <f t="shared" si="65"/>
        <v>81.19618847723018</v>
      </c>
      <c r="CU120">
        <f t="shared" si="65"/>
        <v>82.915355708262609</v>
      </c>
      <c r="GS120">
        <f t="shared" si="57"/>
        <v>3.6368074200634613E-2</v>
      </c>
      <c r="GT120">
        <f t="shared" si="58"/>
        <v>0.38369538686844035</v>
      </c>
      <c r="GU120">
        <f t="shared" si="59"/>
        <v>0.55381986819624118</v>
      </c>
      <c r="GV120">
        <f t="shared" si="60"/>
        <v>1.2936294849890163E-2</v>
      </c>
      <c r="GW120">
        <f t="shared" si="61"/>
        <v>1.3180375884793752E-2</v>
      </c>
      <c r="GX120">
        <f t="shared" si="62"/>
        <v>0</v>
      </c>
      <c r="GY120">
        <f t="shared" si="63"/>
        <v>0</v>
      </c>
    </row>
    <row r="121" spans="44:207" x14ac:dyDescent="0.3">
      <c r="BE121" t="s">
        <v>1680</v>
      </c>
      <c r="BF121">
        <v>33</v>
      </c>
      <c r="BG121">
        <f>SUMIFS('2012 President'!C$2:C$1000,'2012 President'!$X$2:$X$1000,$BF121,'2012 President'!$V$2:$V$1000,$BE121)</f>
        <v>1022</v>
      </c>
      <c r="BH121">
        <f>SUMIFS('2012 President'!G$2:G$1000,'2012 President'!$X$2:$X$1000,$BF121,'2012 President'!$V$2:$V$1000,$BE121)</f>
        <v>293</v>
      </c>
      <c r="BI121">
        <f>SUMIFS('2012 President'!H$2:H$1000,'2012 President'!$X$2:$X$1000,$BF121,'2012 President'!$V$2:$V$1000,$BE121)</f>
        <v>21</v>
      </c>
      <c r="BJ121">
        <f>SUMIFS('2012 President'!I$2:I$1000,'2012 President'!$X$2:$X$1000,$BF121,'2012 President'!$V$2:$V$1000,$BE121)</f>
        <v>63</v>
      </c>
      <c r="BK121">
        <f>SUMIFS('2012 President'!J$2:J$1000,'2012 President'!$X$2:$X$1000,$BF121,'2012 President'!$V$2:$V$1000,$BE121)</f>
        <v>197</v>
      </c>
      <c r="BL121">
        <f>SUMIFS('2012 President'!K$2:K$1000,'2012 President'!$X$2:$X$1000,$BF121,'2012 President'!$V$2:$V$1000,$BE121)</f>
        <v>4</v>
      </c>
      <c r="BM121">
        <f>SUMIFS('2012 President'!L$2:L$1000,'2012 President'!$X$2:$X$1000,$BF121,'2012 President'!$V$2:$V$1000,$BE121)</f>
        <v>8</v>
      </c>
      <c r="BP121">
        <f t="shared" si="56"/>
        <v>293</v>
      </c>
      <c r="BQ121">
        <f>BP121/SUMIF('By HD for Calcs'!$A$3:$A$42,$BF121,'By HD for Calcs'!$B$3:$B$42)</f>
        <v>5.6530966621647694E-2</v>
      </c>
      <c r="BR121">
        <f>$BQ121*SUMIFS('2012 President'!G$2:G$1000,'2012 President'!$X$2:$X$1000,$BF121,'2012 President'!$Y$2:$Y$1000,BR$1)</f>
        <v>101.4730850858576</v>
      </c>
      <c r="BS121">
        <f>(GS121-SUMIF('By HD for Calcs'!$A$3:$A$42,$BF121,'By HD for Calcs'!K$3:K$42))*$BQ121*SUMIFS('2012 President'!$G$2:$G$1000,'2012 President'!$X$2:$X$1000,$BF121,'2012 President'!$Y$2:$Y$1000,BS$1)+$BQ121*SUMIFS('2012 President'!H$2:H$1000,'2012 President'!$X$2:$X$1000,$BF121,'2012 President'!$Y$2:$Y$1000,BS$1)</f>
        <v>6.2860480260028773</v>
      </c>
      <c r="BT121">
        <f>(GT121-SUMIF('By HD for Calcs'!$A$3:$A$42,$BF121,'By HD for Calcs'!H$3:H$42))*$BQ121*SUMIFS('2012 President'!$G$2:$G$1000,'2012 President'!$X$2:$X$1000,$BF121,'2012 President'!$Y$2:$Y$1000,BT$1)+$BQ121*SUMIFS('2012 President'!I$2:I$1000,'2012 President'!$X$2:$X$1000,$BF121,'2012 President'!$Y$2:$Y$1000,BT$1)</f>
        <v>20.545685595791372</v>
      </c>
      <c r="BU121">
        <f>(GU121-SUMIF('By HD for Calcs'!$A$3:$A$42,$BF121,'By HD for Calcs'!I$3:I$42))*$BQ121*SUMIFS('2012 President'!$G$2:$G$1000,'2012 President'!$X$2:$X$1000,$BF121,'2012 President'!$Y$2:$Y$1000,BU$1)+$BQ121*SUMIFS('2012 President'!J$2:J$1000,'2012 President'!$X$2:$X$1000,$BF121,'2012 President'!$Y$2:$Y$1000,BU$1)</f>
        <v>70.334493445732235</v>
      </c>
      <c r="BV121">
        <f>(GV121-SUMIF('By HD for Calcs'!$A$3:$A$42,$BF121,'By HD for Calcs'!J$3:J$42))*$BQ121*SUMIFS('2012 President'!$G$2:$G$1000,'2012 President'!$X$2:$X$1000,$BF121,'2012 President'!$Y$2:$Y$1000,BV$1)+$BQ121*SUMIFS('2012 President'!K$2:K$1000,'2012 President'!$X$2:$X$1000,$BF121,'2012 President'!$Y$2:$Y$1000,BV$1)</f>
        <v>1.7739034940695901</v>
      </c>
      <c r="BW121">
        <f>(GW121-SUMIF('By HD for Calcs'!$A$3:$A$42,$BF121,'By HD for Calcs'!L$3:L$42))*$BQ121*SUMIFS('2012 President'!$G$2:$G$1000,'2012 President'!$X$2:$X$1000,$BF121,'2012 President'!$Y$2:$Y$1000,BW$1)+$BQ121*SUMIFS('2012 President'!L$2:L$1000,'2012 President'!$X$2:$X$1000,$BF121,'2012 President'!$Y$2:$Y$1000,BW$1)</f>
        <v>2.5329545242615357</v>
      </c>
      <c r="BZ121">
        <f>$BQ121*SUMIFS('2012 President'!G$2:G$1000,'2012 President'!$X$2:$X$1000,$BF121,'2012 President'!$Y$2:$Y$1000,BZ$1)</f>
        <v>27.530580744742426</v>
      </c>
      <c r="CA121">
        <f>(GS121-SUMIF('By HD for Calcs'!$A$3:$A$42,$BF121,'By HD for Calcs'!K$3:K$42))*$BQ121*SUMIFS('2012 President'!$G$2:$G$1000,'2012 President'!$X$2:$X$1000,$BF121,'2012 President'!$Y$2:$Y$1000,CA$1)+$BQ121*SUMIFS('2012 President'!H$2:H$1000,'2012 President'!$X$2:$X$1000,$BF121,'2012 President'!$Y$2:$Y$1000,CA$1)</f>
        <v>2.7782597413165506</v>
      </c>
      <c r="CB121">
        <f>(GT121-SUMIF('By HD for Calcs'!$A$3:$A$42,$BF121,'By HD for Calcs'!H$3:H$42))*$BQ121*SUMIFS('2012 President'!$G$2:$G$1000,'2012 President'!$X$2:$X$1000,$BF121,'2012 President'!$Y$2:$Y$1000,CB$1)+$BQ121*SUMIFS('2012 President'!I$2:I$1000,'2012 President'!$X$2:$X$1000,$BF121,'2012 President'!$Y$2:$Y$1000,CB$1)</f>
        <v>6.8068288895757352</v>
      </c>
      <c r="CC121">
        <f>(GU121-SUMIF('By HD for Calcs'!$A$3:$A$42,$BF121,'By HD for Calcs'!I$3:I$42))*$BQ121*SUMIFS('2012 President'!$G$2:$G$1000,'2012 President'!$X$2:$X$1000,$BF121,'2012 President'!$Y$2:$Y$1000,CC$1)+$BQ121*SUMIFS('2012 President'!J$2:J$1000,'2012 President'!$X$2:$X$1000,$BF121,'2012 President'!$Y$2:$Y$1000,CC$1)</f>
        <v>16.254177110054471</v>
      </c>
      <c r="CD121">
        <f>(GV121-SUMIF('By HD for Calcs'!$A$3:$A$42,$BF121,'By HD for Calcs'!J$3:J$42))*$BQ121*SUMIFS('2012 President'!$G$2:$G$1000,'2012 President'!$X$2:$X$1000,$BF121,'2012 President'!$Y$2:$Y$1000,CD$1)+$BQ121*SUMIFS('2012 President'!K$2:K$1000,'2012 President'!$X$2:$X$1000,$BF121,'2012 President'!$Y$2:$Y$1000,CD$1)</f>
        <v>0.33448477224979967</v>
      </c>
      <c r="CE121">
        <f>(GW121-SUMIF('By HD for Calcs'!$A$3:$A$42,$BF121,'By HD for Calcs'!L$3:L$42))*$BQ121*SUMIFS('2012 President'!$G$2:$G$1000,'2012 President'!$X$2:$X$1000,$BF121,'2012 President'!$Y$2:$Y$1000,CE$1)+$BQ121*SUMIFS('2012 President'!L$2:L$1000,'2012 President'!$X$2:$X$1000,$BF121,'2012 President'!$Y$2:$Y$1000,CE$1)</f>
        <v>1.3568302315458725</v>
      </c>
      <c r="CH121">
        <f>$BQ121*SUMIFS('2012 President'!G$2:G$1000,'2012 President'!$X$2:$X$1000,$BF121,'2012 President'!$Y$2:$Y$1000,CH$1)</f>
        <v>0.33918579972988616</v>
      </c>
      <c r="CI121">
        <f>(GS121-SUMIF('By HD for Calcs'!$A$3:$A$42,$BF121,'By HD for Calcs'!K$3:K$42))*$BQ121*SUMIFS('2012 President'!$G$2:$G$1000,'2012 President'!$X$2:$X$1000,$BF121,'2012 President'!$Y$2:$Y$1000,CI$1)+$BQ121*SUMIFS('2012 President'!H$2:H$1000,'2012 President'!$X$2:$X$1000,$BF121,'2012 President'!$Y$2:$Y$1000,CI$1)</f>
        <v>1.1941710177706254E-2</v>
      </c>
      <c r="CJ121">
        <f>(GT121-SUMIF('By HD for Calcs'!$A$3:$A$42,$BF121,'By HD for Calcs'!H$3:H$42))*$BQ121*SUMIFS('2012 President'!$G$2:$G$1000,'2012 President'!$X$2:$X$1000,$BF121,'2012 President'!$Y$2:$Y$1000,CJ$1)+$BQ121*SUMIFS('2012 President'!I$2:I$1000,'2012 President'!$X$2:$X$1000,$BF121,'2012 President'!$Y$2:$Y$1000,CJ$1)</f>
        <v>0.23209654561252263</v>
      </c>
      <c r="CK121">
        <f>(GU121-SUMIF('By HD for Calcs'!$A$3:$A$42,$BF121,'By HD for Calcs'!I$3:I$42))*$BQ121*SUMIFS('2012 President'!$G$2:$G$1000,'2012 President'!$X$2:$X$1000,$BF121,'2012 President'!$Y$2:$Y$1000,CK$1)+$BQ121*SUMIFS('2012 President'!J$2:J$1000,'2012 President'!$X$2:$X$1000,$BF121,'2012 President'!$Y$2:$Y$1000,CK$1)</f>
        <v>8.9632549219500132E-2</v>
      </c>
      <c r="CL121">
        <f>(GV121-SUMIF('By HD for Calcs'!$A$3:$A$42,$BF121,'By HD for Calcs'!J$3:J$42))*$BQ121*SUMIFS('2012 President'!$G$2:$G$1000,'2012 President'!$X$2:$X$1000,$BF121,'2012 President'!$Y$2:$Y$1000,CL$1)+$BQ121*SUMIFS('2012 President'!K$2:K$1000,'2012 President'!$X$2:$X$1000,$BF121,'2012 President'!$Y$2:$Y$1000,CL$1)</f>
        <v>6.385618785407954E-4</v>
      </c>
      <c r="CM121">
        <f>(GW121-SUMIF('By HD for Calcs'!$A$3:$A$42,$BF121,'By HD for Calcs'!L$3:L$42))*$BQ121*SUMIFS('2012 President'!$G$2:$G$1000,'2012 President'!$X$2:$X$1000,$BF121,'2012 President'!$Y$2:$Y$1000,CM$1)+$BQ121*SUMIFS('2012 President'!L$2:L$1000,'2012 President'!$X$2:$X$1000,$BF121,'2012 President'!$Y$2:$Y$1000,CM$1)</f>
        <v>4.8764328416163669E-3</v>
      </c>
      <c r="CP121">
        <f t="shared" si="65"/>
        <v>422.34285163032996</v>
      </c>
      <c r="CQ121">
        <f t="shared" si="65"/>
        <v>30.076249477497132</v>
      </c>
      <c r="CR121">
        <f t="shared" si="65"/>
        <v>90.58461103097963</v>
      </c>
      <c r="CS121">
        <f t="shared" si="65"/>
        <v>283.67830310500619</v>
      </c>
      <c r="CT121">
        <f t="shared" si="65"/>
        <v>6.1090268281979307</v>
      </c>
      <c r="CU121">
        <f t="shared" si="65"/>
        <v>11.894661188649025</v>
      </c>
      <c r="GS121">
        <f t="shared" si="57"/>
        <v>7.1672354948805458E-2</v>
      </c>
      <c r="GT121">
        <f t="shared" si="58"/>
        <v>0.21501706484641639</v>
      </c>
      <c r="GU121">
        <f t="shared" si="59"/>
        <v>0.67235494880546076</v>
      </c>
      <c r="GV121">
        <f t="shared" si="60"/>
        <v>1.3651877133105802E-2</v>
      </c>
      <c r="GW121">
        <f t="shared" si="61"/>
        <v>2.7303754266211604E-2</v>
      </c>
      <c r="GX121">
        <f t="shared" si="62"/>
        <v>0</v>
      </c>
      <c r="GY121">
        <f t="shared" si="63"/>
        <v>0</v>
      </c>
    </row>
    <row r="122" spans="44:207" x14ac:dyDescent="0.3">
      <c r="BE122" t="s">
        <v>1678</v>
      </c>
      <c r="BF122">
        <v>33</v>
      </c>
      <c r="BG122">
        <f>SUMIFS('2012 President'!C$2:C$1000,'2012 President'!$X$2:$X$1000,$BF122,'2012 President'!$V$2:$V$1000,$BE122)</f>
        <v>1658</v>
      </c>
      <c r="BH122">
        <f>SUMIFS('2012 President'!G$2:G$1000,'2012 President'!$X$2:$X$1000,$BF122,'2012 President'!$V$2:$V$1000,$BE122)</f>
        <v>793</v>
      </c>
      <c r="BI122">
        <f>SUMIFS('2012 President'!H$2:H$1000,'2012 President'!$X$2:$X$1000,$BF122,'2012 President'!$V$2:$V$1000,$BE122)</f>
        <v>19</v>
      </c>
      <c r="BJ122">
        <f>SUMIFS('2012 President'!I$2:I$1000,'2012 President'!$X$2:$X$1000,$BF122,'2012 President'!$V$2:$V$1000,$BE122)</f>
        <v>252</v>
      </c>
      <c r="BK122">
        <f>SUMIFS('2012 President'!J$2:J$1000,'2012 President'!$X$2:$X$1000,$BF122,'2012 President'!$V$2:$V$1000,$BE122)</f>
        <v>513</v>
      </c>
      <c r="BL122">
        <f>SUMIFS('2012 President'!K$2:K$1000,'2012 President'!$X$2:$X$1000,$BF122,'2012 President'!$V$2:$V$1000,$BE122)</f>
        <v>4</v>
      </c>
      <c r="BM122">
        <f>SUMIFS('2012 President'!L$2:L$1000,'2012 President'!$X$2:$X$1000,$BF122,'2012 President'!$V$2:$V$1000,$BE122)</f>
        <v>5</v>
      </c>
      <c r="BP122">
        <f t="shared" si="56"/>
        <v>793</v>
      </c>
      <c r="BQ122">
        <f>BP122/SUMIF('By HD for Calcs'!$A$3:$A$42,$BF122,'By HD for Calcs'!$B$3:$B$42)</f>
        <v>0.15300019293845263</v>
      </c>
      <c r="BR122">
        <f>$BQ122*SUMIFS('2012 President'!G$2:G$1000,'2012 President'!$X$2:$X$1000,$BF122,'2012 President'!$Y$2:$Y$1000,BR$1)</f>
        <v>274.63534632452246</v>
      </c>
      <c r="BS122">
        <f>(GS122-SUMIF('By HD for Calcs'!$A$3:$A$42,$BF122,'By HD for Calcs'!K$3:K$42))*$BQ122*SUMIFS('2012 President'!$G$2:$G$1000,'2012 President'!$X$2:$X$1000,$BF122,'2012 President'!$Y$2:$Y$1000,BS$1)+$BQ122*SUMIFS('2012 President'!H$2:H$1000,'2012 President'!$X$2:$X$1000,$BF122,'2012 President'!$Y$2:$Y$1000,BS$1)</f>
        <v>3.9094963427870444</v>
      </c>
      <c r="BT122">
        <f>(GT122-SUMIF('By HD for Calcs'!$A$3:$A$42,$BF122,'By HD for Calcs'!H$3:H$42))*$BQ122*SUMIFS('2012 President'!$G$2:$G$1000,'2012 President'!$X$2:$X$1000,$BF122,'2012 President'!$Y$2:$Y$1000,BT$1)+$BQ122*SUMIFS('2012 President'!I$2:I$1000,'2012 President'!$X$2:$X$1000,$BF122,'2012 President'!$Y$2:$Y$1000,BT$1)</f>
        <v>83.829076111446284</v>
      </c>
      <c r="BU122">
        <f>(GU122-SUMIF('By HD for Calcs'!$A$3:$A$42,$BF122,'By HD for Calcs'!I$3:I$42))*$BQ122*SUMIFS('2012 President'!$G$2:$G$1000,'2012 President'!$X$2:$X$1000,$BF122,'2012 President'!$Y$2:$Y$1000,BU$1)+$BQ122*SUMIFS('2012 President'!J$2:J$1000,'2012 President'!$X$2:$X$1000,$BF122,'2012 President'!$Y$2:$Y$1000,BU$1)</f>
        <v>183.37127210095457</v>
      </c>
      <c r="BV122">
        <f>(GV122-SUMIF('By HD for Calcs'!$A$3:$A$42,$BF122,'By HD for Calcs'!J$3:J$42))*$BQ122*SUMIFS('2012 President'!$G$2:$G$1000,'2012 President'!$X$2:$X$1000,$BF122,'2012 President'!$Y$2:$Y$1000,BV$1)+$BQ122*SUMIFS('2012 President'!K$2:K$1000,'2012 President'!$X$2:$X$1000,$BF122,'2012 President'!$Y$2:$Y$1000,BV$1)</f>
        <v>2.4370526479267083</v>
      </c>
      <c r="BW122">
        <f>(GW122-SUMIF('By HD for Calcs'!$A$3:$A$42,$BF122,'By HD for Calcs'!L$3:L$42))*$BQ122*SUMIFS('2012 President'!$G$2:$G$1000,'2012 President'!$X$2:$X$1000,$BF122,'2012 President'!$Y$2:$Y$1000,BW$1)+$BQ122*SUMIFS('2012 President'!L$2:L$1000,'2012 President'!$X$2:$X$1000,$BF122,'2012 President'!$Y$2:$Y$1000,BW$1)</f>
        <v>1.0884491214078704</v>
      </c>
      <c r="BZ122">
        <f>$BQ122*SUMIFS('2012 President'!G$2:G$1000,'2012 President'!$X$2:$X$1000,$BF122,'2012 President'!$Y$2:$Y$1000,BZ$1)</f>
        <v>74.511093961026432</v>
      </c>
      <c r="CA122">
        <f>(GS122-SUMIF('By HD for Calcs'!$A$3:$A$42,$BF122,'By HD for Calcs'!K$3:K$42))*$BQ122*SUMIFS('2012 President'!$G$2:$G$1000,'2012 President'!$X$2:$X$1000,$BF122,'2012 President'!$Y$2:$Y$1000,CA$1)+$BQ122*SUMIFS('2012 President'!H$2:H$1000,'2012 President'!$X$2:$X$1000,$BF122,'2012 President'!$Y$2:$Y$1000,CA$1)</f>
        <v>3.964191248575343</v>
      </c>
      <c r="CB122">
        <f>(GT122-SUMIF('By HD for Calcs'!$A$3:$A$42,$BF122,'By HD for Calcs'!H$3:H$42))*$BQ122*SUMIFS('2012 President'!$G$2:$G$1000,'2012 President'!$X$2:$X$1000,$BF122,'2012 President'!$Y$2:$Y$1000,CB$1)+$BQ122*SUMIFS('2012 President'!I$2:I$1000,'2012 President'!$X$2:$X$1000,$BF122,'2012 President'!$Y$2:$Y$1000,CB$1)</f>
        <v>26.079599786907799</v>
      </c>
      <c r="CC122">
        <f>(GU122-SUMIF('By HD for Calcs'!$A$3:$A$42,$BF122,'By HD for Calcs'!I$3:I$42))*$BQ122*SUMIFS('2012 President'!$G$2:$G$1000,'2012 President'!$X$2:$X$1000,$BF122,'2012 President'!$Y$2:$Y$1000,CC$1)+$BQ122*SUMIFS('2012 President'!J$2:J$1000,'2012 President'!$X$2:$X$1000,$BF122,'2012 President'!$Y$2:$Y$1000,CC$1)</f>
        <v>42.095784505132599</v>
      </c>
      <c r="CD122">
        <f>(GV122-SUMIF('By HD for Calcs'!$A$3:$A$42,$BF122,'By HD for Calcs'!J$3:J$42))*$BQ122*SUMIFS('2012 President'!$G$2:$G$1000,'2012 President'!$X$2:$X$1000,$BF122,'2012 President'!$Y$2:$Y$1000,CD$1)+$BQ122*SUMIFS('2012 President'!K$2:K$1000,'2012 President'!$X$2:$X$1000,$BF122,'2012 President'!$Y$2:$Y$1000,CD$1)</f>
        <v>0.26390570487697995</v>
      </c>
      <c r="CE122">
        <f>(GW122-SUMIF('By HD for Calcs'!$A$3:$A$42,$BF122,'By HD for Calcs'!L$3:L$42))*$BQ122*SUMIFS('2012 President'!$G$2:$G$1000,'2012 President'!$X$2:$X$1000,$BF122,'2012 President'!$Y$2:$Y$1000,CE$1)+$BQ122*SUMIFS('2012 President'!L$2:L$1000,'2012 President'!$X$2:$X$1000,$BF122,'2012 President'!$Y$2:$Y$1000,CE$1)</f>
        <v>2.1076127155337119</v>
      </c>
      <c r="CH122">
        <f>$BQ122*SUMIFS('2012 President'!G$2:G$1000,'2012 President'!$X$2:$X$1000,$BF122,'2012 President'!$Y$2:$Y$1000,CH$1)</f>
        <v>0.91800115763071577</v>
      </c>
      <c r="CI122">
        <f>(GS122-SUMIF('By HD for Calcs'!$A$3:$A$42,$BF122,'By HD for Calcs'!K$3:K$42))*$BQ122*SUMIFS('2012 President'!$G$2:$G$1000,'2012 President'!$X$2:$X$1000,$BF122,'2012 President'!$Y$2:$Y$1000,CI$1)+$BQ122*SUMIFS('2012 President'!H$2:H$1000,'2012 President'!$X$2:$X$1000,$BF122,'2012 President'!$Y$2:$Y$1000,CI$1)</f>
        <v>-1.1480266022034591E-2</v>
      </c>
      <c r="CJ122">
        <f>(GT122-SUMIF('By HD for Calcs'!$A$3:$A$42,$BF122,'By HD for Calcs'!H$3:H$42))*$BQ122*SUMIFS('2012 President'!$G$2:$G$1000,'2012 President'!$X$2:$X$1000,$BF122,'2012 President'!$Y$2:$Y$1000,CJ$1)+$BQ122*SUMIFS('2012 President'!I$2:I$1000,'2012 President'!$X$2:$X$1000,$BF122,'2012 President'!$Y$2:$Y$1000,CJ$1)</f>
        <v>0.72250276202022745</v>
      </c>
      <c r="CK122">
        <f>(GU122-SUMIF('By HD for Calcs'!$A$3:$A$42,$BF122,'By HD for Calcs'!I$3:I$42))*$BQ122*SUMIFS('2012 President'!$G$2:$G$1000,'2012 President'!$X$2:$X$1000,$BF122,'2012 President'!$Y$2:$Y$1000,CK$1)+$BQ122*SUMIFS('2012 President'!J$2:J$1000,'2012 President'!$X$2:$X$1000,$BF122,'2012 President'!$Y$2:$Y$1000,CK$1)</f>
        <v>0.219231053717557</v>
      </c>
      <c r="CL122">
        <f>(GV122-SUMIF('By HD for Calcs'!$A$3:$A$42,$BF122,'By HD for Calcs'!J$3:J$42))*$BQ122*SUMIFS('2012 President'!$G$2:$G$1000,'2012 President'!$X$2:$X$1000,$BF122,'2012 President'!$Y$2:$Y$1000,CL$1)+$BQ122*SUMIFS('2012 President'!K$2:K$1000,'2012 President'!$X$2:$X$1000,$BF122,'2012 President'!$Y$2:$Y$1000,CL$1)</f>
        <v>-6.1736582318104695E-3</v>
      </c>
      <c r="CM122">
        <f>(GW122-SUMIF('By HD for Calcs'!$A$3:$A$42,$BF122,'By HD for Calcs'!L$3:L$42))*$BQ122*SUMIFS('2012 President'!$G$2:$G$1000,'2012 President'!$X$2:$X$1000,$BF122,'2012 President'!$Y$2:$Y$1000,CM$1)+$BQ122*SUMIFS('2012 President'!L$2:L$1000,'2012 President'!$X$2:$X$1000,$BF122,'2012 President'!$Y$2:$Y$1000,CM$1)</f>
        <v>-6.0787338532236083E-3</v>
      </c>
      <c r="CP122">
        <f t="shared" si="65"/>
        <v>1143.0644414431797</v>
      </c>
      <c r="CQ122">
        <f t="shared" si="65"/>
        <v>26.862207325340353</v>
      </c>
      <c r="CR122">
        <f t="shared" si="65"/>
        <v>362.6311786603743</v>
      </c>
      <c r="CS122">
        <f t="shared" si="65"/>
        <v>738.68628765980475</v>
      </c>
      <c r="CT122">
        <f t="shared" si="65"/>
        <v>6.6947846945718776</v>
      </c>
      <c r="CU122">
        <f t="shared" si="65"/>
        <v>8.1899831030883572</v>
      </c>
      <c r="GS122">
        <f t="shared" si="57"/>
        <v>2.3959646910466582E-2</v>
      </c>
      <c r="GT122">
        <f t="shared" si="58"/>
        <v>0.31778058007566207</v>
      </c>
      <c r="GU122">
        <f t="shared" si="59"/>
        <v>0.64691046658259777</v>
      </c>
      <c r="GV122">
        <f t="shared" si="60"/>
        <v>5.0441361916771753E-3</v>
      </c>
      <c r="GW122">
        <f t="shared" si="61"/>
        <v>6.3051702395964691E-3</v>
      </c>
      <c r="GX122">
        <f t="shared" si="62"/>
        <v>0</v>
      </c>
      <c r="GY122">
        <f t="shared" si="63"/>
        <v>0</v>
      </c>
    </row>
    <row r="123" spans="44:207" x14ac:dyDescent="0.3">
      <c r="BE123" t="s">
        <v>1656</v>
      </c>
      <c r="BF123">
        <v>34</v>
      </c>
      <c r="BG123">
        <f>SUMIFS('2012 President'!C$2:C$1000,'2012 President'!$X$2:$X$1000,$BF123,'2012 President'!$V$2:$V$1000,$BE123)</f>
        <v>1301</v>
      </c>
      <c r="BH123">
        <f>SUMIFS('2012 President'!G$2:G$1000,'2012 President'!$X$2:$X$1000,$BF123,'2012 President'!$V$2:$V$1000,$BE123)</f>
        <v>616</v>
      </c>
      <c r="BI123">
        <f>SUMIFS('2012 President'!H$2:H$1000,'2012 President'!$X$2:$X$1000,$BF123,'2012 President'!$V$2:$V$1000,$BE123)</f>
        <v>11</v>
      </c>
      <c r="BJ123">
        <f>SUMIFS('2012 President'!I$2:I$1000,'2012 President'!$X$2:$X$1000,$BF123,'2012 President'!$V$2:$V$1000,$BE123)</f>
        <v>380</v>
      </c>
      <c r="BK123">
        <f>SUMIFS('2012 President'!J$2:J$1000,'2012 President'!$X$2:$X$1000,$BF123,'2012 President'!$V$2:$V$1000,$BE123)</f>
        <v>216</v>
      </c>
      <c r="BL123">
        <f>SUMIFS('2012 President'!K$2:K$1000,'2012 President'!$X$2:$X$1000,$BF123,'2012 President'!$V$2:$V$1000,$BE123)</f>
        <v>7</v>
      </c>
      <c r="BM123">
        <f>SUMIFS('2012 President'!L$2:L$1000,'2012 President'!$X$2:$X$1000,$BF123,'2012 President'!$V$2:$V$1000,$BE123)</f>
        <v>2</v>
      </c>
      <c r="BP123">
        <f t="shared" si="56"/>
        <v>616</v>
      </c>
      <c r="BQ123">
        <f>BP123/SUMIF('By HD for Calcs'!$A$3:$A$42,$BF123,'By HD for Calcs'!$B$3:$B$42)</f>
        <v>9.8591549295774641E-2</v>
      </c>
      <c r="BR123">
        <f>$BQ123*SUMIFS('2012 President'!G$2:G$1000,'2012 President'!$X$2:$X$1000,$BF123,'2012 President'!$Y$2:$Y$1000,BR$1)</f>
        <v>204.28169014084506</v>
      </c>
      <c r="BS123">
        <f>(GS123-SUMIF('By HD for Calcs'!$A$3:$A$42,$BF123,'By HD for Calcs'!K$3:K$42))*$BQ123*SUMIFS('2012 President'!$G$2:$G$1000,'2012 President'!$X$2:$X$1000,$BF123,'2012 President'!$Y$2:$Y$1000,BS$1)+$BQ123*SUMIFS('2012 President'!H$2:H$1000,'2012 President'!$X$2:$X$1000,$BF123,'2012 President'!$Y$2:$Y$1000,BS$1)</f>
        <v>1.937746839552037</v>
      </c>
      <c r="BT123">
        <f>(GT123-SUMIF('By HD for Calcs'!$A$3:$A$42,$BF123,'By HD for Calcs'!H$3:H$42))*$BQ123*SUMIFS('2012 President'!$G$2:$G$1000,'2012 President'!$X$2:$X$1000,$BF123,'2012 President'!$Y$2:$Y$1000,BT$1)+$BQ123*SUMIFS('2012 President'!I$2:I$1000,'2012 President'!$X$2:$X$1000,$BF123,'2012 President'!$Y$2:$Y$1000,BT$1)</f>
        <v>118.9356188346468</v>
      </c>
      <c r="BU123">
        <f>(GU123-SUMIF('By HD for Calcs'!$A$3:$A$42,$BF123,'By HD for Calcs'!I$3:I$42))*$BQ123*SUMIFS('2012 President'!$G$2:$G$1000,'2012 President'!$X$2:$X$1000,$BF123,'2012 President'!$Y$2:$Y$1000,BU$1)+$BQ123*SUMIFS('2012 President'!J$2:J$1000,'2012 President'!$X$2:$X$1000,$BF123,'2012 President'!$Y$2:$Y$1000,BU$1)</f>
        <v>79.347640258967374</v>
      </c>
      <c r="BV123">
        <f>(GV123-SUMIF('By HD for Calcs'!$A$3:$A$42,$BF123,'By HD for Calcs'!J$3:J$42))*$BQ123*SUMIFS('2012 President'!$G$2:$G$1000,'2012 President'!$X$2:$X$1000,$BF123,'2012 President'!$Y$2:$Y$1000,BV$1)+$BQ123*SUMIFS('2012 President'!K$2:K$1000,'2012 President'!$X$2:$X$1000,$BF123,'2012 President'!$Y$2:$Y$1000,BV$1)</f>
        <v>3.6494021748931487</v>
      </c>
      <c r="BW123">
        <f>(GW123-SUMIF('By HD for Calcs'!$A$3:$A$42,$BF123,'By HD for Calcs'!L$3:L$42))*$BQ123*SUMIFS('2012 President'!$G$2:$G$1000,'2012 President'!$X$2:$X$1000,$BF123,'2012 President'!$Y$2:$Y$1000,BW$1)+$BQ123*SUMIFS('2012 President'!L$2:L$1000,'2012 President'!$X$2:$X$1000,$BF123,'2012 President'!$Y$2:$Y$1000,BW$1)</f>
        <v>0.41128203278570274</v>
      </c>
      <c r="BZ123">
        <f>$BQ123*SUMIFS('2012 President'!G$2:G$1000,'2012 President'!$X$2:$X$1000,$BF123,'2012 President'!$Y$2:$Y$1000,BZ$1)</f>
        <v>28.492957746478872</v>
      </c>
      <c r="CA123">
        <f>(GS123-SUMIF('By HD for Calcs'!$A$3:$A$42,$BF123,'By HD for Calcs'!K$3:K$42))*$BQ123*SUMIFS('2012 President'!$G$2:$G$1000,'2012 President'!$X$2:$X$1000,$BF123,'2012 President'!$Y$2:$Y$1000,CA$1)+$BQ123*SUMIFS('2012 President'!H$2:H$1000,'2012 President'!$X$2:$X$1000,$BF123,'2012 President'!$Y$2:$Y$1000,CA$1)</f>
        <v>0.24300959405601341</v>
      </c>
      <c r="CB123">
        <f>(GT123-SUMIF('By HD for Calcs'!$A$3:$A$42,$BF123,'By HD for Calcs'!H$3:H$42))*$BQ123*SUMIFS('2012 President'!$G$2:$G$1000,'2012 President'!$X$2:$X$1000,$BF123,'2012 President'!$Y$2:$Y$1000,CB$1)+$BQ123*SUMIFS('2012 President'!I$2:I$1000,'2012 President'!$X$2:$X$1000,$BF123,'2012 President'!$Y$2:$Y$1000,CB$1)</f>
        <v>18.069151142450092</v>
      </c>
      <c r="CC123">
        <f>(GU123-SUMIF('By HD for Calcs'!$A$3:$A$42,$BF123,'By HD for Calcs'!I$3:I$42))*$BQ123*SUMIFS('2012 President'!$G$2:$G$1000,'2012 President'!$X$2:$X$1000,$BF123,'2012 President'!$Y$2:$Y$1000,CC$1)+$BQ123*SUMIFS('2012 President'!J$2:J$1000,'2012 President'!$X$2:$X$1000,$BF123,'2012 President'!$Y$2:$Y$1000,CC$1)</f>
        <v>9.6370196209265835</v>
      </c>
      <c r="CD123">
        <f>(GV123-SUMIF('By HD for Calcs'!$A$3:$A$42,$BF123,'By HD for Calcs'!J$3:J$42))*$BQ123*SUMIFS('2012 President'!$G$2:$G$1000,'2012 President'!$X$2:$X$1000,$BF123,'2012 President'!$Y$2:$Y$1000,CD$1)+$BQ123*SUMIFS('2012 President'!K$2:K$1000,'2012 President'!$X$2:$X$1000,$BF123,'2012 President'!$Y$2:$Y$1000,CD$1)</f>
        <v>0.35332320427043695</v>
      </c>
      <c r="CE123">
        <f>(GW123-SUMIF('By HD for Calcs'!$A$3:$A$42,$BF123,'By HD for Calcs'!L$3:L$42))*$BQ123*SUMIFS('2012 President'!$G$2:$G$1000,'2012 President'!$X$2:$X$1000,$BF123,'2012 President'!$Y$2:$Y$1000,CE$1)+$BQ123*SUMIFS('2012 President'!L$2:L$1000,'2012 President'!$X$2:$X$1000,$BF123,'2012 President'!$Y$2:$Y$1000,CE$1)</f>
        <v>0.19045418477574796</v>
      </c>
      <c r="CH123">
        <f>$BQ123*SUMIFS('2012 President'!G$2:G$1000,'2012 President'!$X$2:$X$1000,$BF123,'2012 President'!$Y$2:$Y$1000,CH$1)</f>
        <v>2.76056338028169</v>
      </c>
      <c r="CI123">
        <f>(GS123-SUMIF('By HD for Calcs'!$A$3:$A$42,$BF123,'By HD for Calcs'!K$3:K$42))*$BQ123*SUMIFS('2012 President'!$G$2:$G$1000,'2012 President'!$X$2:$X$1000,$BF123,'2012 President'!$Y$2:$Y$1000,CI$1)+$BQ123*SUMIFS('2012 President'!H$2:H$1000,'2012 President'!$X$2:$X$1000,$BF123,'2012 President'!$Y$2:$Y$1000,CI$1)</f>
        <v>-3.3768552415646247E-2</v>
      </c>
      <c r="CJ123">
        <f>(GT123-SUMIF('By HD for Calcs'!$A$3:$A$42,$BF123,'By HD for Calcs'!H$3:H$42))*$BQ123*SUMIFS('2012 President'!$G$2:$G$1000,'2012 President'!$X$2:$X$1000,$BF123,'2012 President'!$Y$2:$Y$1000,CJ$1)+$BQ123*SUMIFS('2012 President'!I$2:I$1000,'2012 President'!$X$2:$X$1000,$BF123,'2012 President'!$Y$2:$Y$1000,CJ$1)</f>
        <v>2.3626625308831217</v>
      </c>
      <c r="CK123">
        <f>(GU123-SUMIF('By HD for Calcs'!$A$3:$A$42,$BF123,'By HD for Calcs'!I$3:I$42))*$BQ123*SUMIFS('2012 President'!$G$2:$G$1000,'2012 President'!$X$2:$X$1000,$BF123,'2012 President'!$Y$2:$Y$1000,CK$1)+$BQ123*SUMIFS('2012 President'!J$2:J$1000,'2012 President'!$X$2:$X$1000,$BF123,'2012 President'!$Y$2:$Y$1000,CK$1)</f>
        <v>0.35681051739373498</v>
      </c>
      <c r="CL123">
        <f>(GV123-SUMIF('By HD for Calcs'!$A$3:$A$42,$BF123,'By HD for Calcs'!J$3:J$42))*$BQ123*SUMIFS('2012 President'!$G$2:$G$1000,'2012 President'!$X$2:$X$1000,$BF123,'2012 President'!$Y$2:$Y$1000,CL$1)+$BQ123*SUMIFS('2012 President'!K$2:K$1000,'2012 President'!$X$2:$X$1000,$BF123,'2012 President'!$Y$2:$Y$1000,CL$1)</f>
        <v>-3.9764837424032E-3</v>
      </c>
      <c r="CM123">
        <f>(GW123-SUMIF('By HD for Calcs'!$A$3:$A$42,$BF123,'By HD for Calcs'!L$3:L$42))*$BQ123*SUMIFS('2012 President'!$G$2:$G$1000,'2012 President'!$X$2:$X$1000,$BF123,'2012 President'!$Y$2:$Y$1000,CM$1)+$BQ123*SUMIFS('2012 President'!L$2:L$1000,'2012 President'!$X$2:$X$1000,$BF123,'2012 President'!$Y$2:$Y$1000,CM$1)</f>
        <v>7.8835368162882544E-2</v>
      </c>
      <c r="CP123">
        <f t="shared" si="65"/>
        <v>851.53521126760563</v>
      </c>
      <c r="CQ123">
        <f t="shared" si="65"/>
        <v>13.146987881192405</v>
      </c>
      <c r="CR123">
        <f t="shared" si="65"/>
        <v>519.36743250797997</v>
      </c>
      <c r="CS123">
        <f t="shared" si="65"/>
        <v>305.34147039728771</v>
      </c>
      <c r="CT123">
        <f t="shared" si="65"/>
        <v>10.998748895421183</v>
      </c>
      <c r="CU123">
        <f t="shared" si="65"/>
        <v>2.6805715857243335</v>
      </c>
      <c r="GS123">
        <f t="shared" si="57"/>
        <v>1.7857142857142856E-2</v>
      </c>
      <c r="GT123">
        <f t="shared" si="58"/>
        <v>0.61688311688311692</v>
      </c>
      <c r="GU123">
        <f t="shared" si="59"/>
        <v>0.35064935064935066</v>
      </c>
      <c r="GV123">
        <f t="shared" si="60"/>
        <v>1.1363636363636364E-2</v>
      </c>
      <c r="GW123">
        <f t="shared" si="61"/>
        <v>3.246753246753247E-3</v>
      </c>
      <c r="GX123">
        <f t="shared" si="62"/>
        <v>0</v>
      </c>
      <c r="GY123">
        <f t="shared" si="63"/>
        <v>0</v>
      </c>
    </row>
    <row r="124" spans="44:207" x14ac:dyDescent="0.3">
      <c r="BE124" t="s">
        <v>1668</v>
      </c>
      <c r="BF124">
        <v>34</v>
      </c>
      <c r="BG124">
        <f>SUMIFS('2012 President'!C$2:C$1000,'2012 President'!$X$2:$X$1000,$BF124,'2012 President'!$V$2:$V$1000,$BE124)</f>
        <v>2240</v>
      </c>
      <c r="BH124">
        <f>SUMIFS('2012 President'!G$2:G$1000,'2012 President'!$X$2:$X$1000,$BF124,'2012 President'!$V$2:$V$1000,$BE124)</f>
        <v>948</v>
      </c>
      <c r="BI124">
        <f>SUMIFS('2012 President'!H$2:H$1000,'2012 President'!$X$2:$X$1000,$BF124,'2012 President'!$V$2:$V$1000,$BE124)</f>
        <v>36</v>
      </c>
      <c r="BJ124">
        <f>SUMIFS('2012 President'!I$2:I$1000,'2012 President'!$X$2:$X$1000,$BF124,'2012 President'!$V$2:$V$1000,$BE124)</f>
        <v>437</v>
      </c>
      <c r="BK124">
        <f>SUMIFS('2012 President'!J$2:J$1000,'2012 President'!$X$2:$X$1000,$BF124,'2012 President'!$V$2:$V$1000,$BE124)</f>
        <v>445</v>
      </c>
      <c r="BL124">
        <f>SUMIFS('2012 President'!K$2:K$1000,'2012 President'!$X$2:$X$1000,$BF124,'2012 President'!$V$2:$V$1000,$BE124)</f>
        <v>18</v>
      </c>
      <c r="BM124">
        <f>SUMIFS('2012 President'!L$2:L$1000,'2012 President'!$X$2:$X$1000,$BF124,'2012 President'!$V$2:$V$1000,$BE124)</f>
        <v>12</v>
      </c>
      <c r="BP124">
        <f t="shared" si="56"/>
        <v>948</v>
      </c>
      <c r="BQ124">
        <f>BP124/SUMIF('By HD for Calcs'!$A$3:$A$42,$BF124,'By HD for Calcs'!$B$3:$B$42)</f>
        <v>0.15172855313700384</v>
      </c>
      <c r="BR124">
        <f>$BQ124*SUMIFS('2012 President'!G$2:G$1000,'2012 President'!$X$2:$X$1000,$BF124,'2012 President'!$Y$2:$Y$1000,BR$1)</f>
        <v>314.38156209987199</v>
      </c>
      <c r="BS124">
        <f>(GS124-SUMIF('By HD for Calcs'!$A$3:$A$42,$BF124,'By HD for Calcs'!K$3:K$42))*$BQ124*SUMIFS('2012 President'!$G$2:$G$1000,'2012 President'!$X$2:$X$1000,$BF124,'2012 President'!$Y$2:$Y$1000,BS$1)+$BQ124*SUMIFS('2012 President'!H$2:H$1000,'2012 President'!$X$2:$X$1000,$BF124,'2012 President'!$Y$2:$Y$1000,BS$1)</f>
        <v>9.306700756277861</v>
      </c>
      <c r="BT124">
        <f>(GT124-SUMIF('By HD for Calcs'!$A$3:$A$42,$BF124,'By HD for Calcs'!H$3:H$42))*$BQ124*SUMIFS('2012 President'!$G$2:$G$1000,'2012 President'!$X$2:$X$1000,$BF124,'2012 President'!$Y$2:$Y$1000,BT$1)+$BQ124*SUMIFS('2012 President'!I$2:I$1000,'2012 President'!$X$2:$X$1000,$BF124,'2012 President'!$Y$2:$Y$1000,BT$1)</f>
        <v>134.0212202091609</v>
      </c>
      <c r="BU124">
        <f>(GU124-SUMIF('By HD for Calcs'!$A$3:$A$42,$BF124,'By HD for Calcs'!I$3:I$42))*$BQ124*SUMIFS('2012 President'!$G$2:$G$1000,'2012 President'!$X$2:$X$1000,$BF124,'2012 President'!$Y$2:$Y$1000,BU$1)+$BQ124*SUMIFS('2012 President'!J$2:J$1000,'2012 President'!$X$2:$X$1000,$BF124,'2012 President'!$Y$2:$Y$1000,BU$1)</f>
        <v>159.44885984513763</v>
      </c>
      <c r="BV124">
        <f>(GV124-SUMIF('By HD for Calcs'!$A$3:$A$42,$BF124,'By HD for Calcs'!J$3:J$42))*$BQ124*SUMIFS('2012 President'!$G$2:$G$1000,'2012 President'!$X$2:$X$1000,$BF124,'2012 President'!$Y$2:$Y$1000,BV$1)+$BQ124*SUMIFS('2012 President'!K$2:K$1000,'2012 President'!$X$2:$X$1000,$BF124,'2012 President'!$Y$2:$Y$1000,BV$1)</f>
        <v>8.013040177978592</v>
      </c>
      <c r="BW124">
        <f>(GW124-SUMIF('By HD for Calcs'!$A$3:$A$42,$BF124,'By HD for Calcs'!L$3:L$42))*$BQ124*SUMIFS('2012 President'!$G$2:$G$1000,'2012 President'!$X$2:$X$1000,$BF124,'2012 President'!$Y$2:$Y$1000,BW$1)+$BQ124*SUMIFS('2012 President'!L$2:L$1000,'2012 President'!$X$2:$X$1000,$BF124,'2012 President'!$Y$2:$Y$1000,BW$1)</f>
        <v>3.5917411113169528</v>
      </c>
      <c r="BZ124">
        <f>$BQ124*SUMIFS('2012 President'!G$2:G$1000,'2012 President'!$X$2:$X$1000,$BF124,'2012 President'!$Y$2:$Y$1000,BZ$1)</f>
        <v>43.849551856594111</v>
      </c>
      <c r="CA124">
        <f>(GS124-SUMIF('By HD for Calcs'!$A$3:$A$42,$BF124,'By HD for Calcs'!K$3:K$42))*$BQ124*SUMIFS('2012 President'!$G$2:$G$1000,'2012 President'!$X$2:$X$1000,$BF124,'2012 President'!$Y$2:$Y$1000,CA$1)+$BQ124*SUMIFS('2012 President'!H$2:H$1000,'2012 President'!$X$2:$X$1000,$BF124,'2012 President'!$Y$2:$Y$1000,CA$1)</f>
        <v>1.2561274409347485</v>
      </c>
      <c r="CB124">
        <f>(GT124-SUMIF('By HD for Calcs'!$A$3:$A$42,$BF124,'By HD for Calcs'!H$3:H$42))*$BQ124*SUMIFS('2012 President'!$G$2:$G$1000,'2012 President'!$X$2:$X$1000,$BF124,'2012 President'!$Y$2:$Y$1000,CB$1)+$BQ124*SUMIFS('2012 President'!I$2:I$1000,'2012 President'!$X$2:$X$1000,$BF124,'2012 President'!$Y$2:$Y$1000,CB$1)</f>
        <v>20.971019663552259</v>
      </c>
      <c r="CC124">
        <f>(GU124-SUMIF('By HD for Calcs'!$A$3:$A$42,$BF124,'By HD for Calcs'!I$3:I$42))*$BQ124*SUMIFS('2012 President'!$G$2:$G$1000,'2012 President'!$X$2:$X$1000,$BF124,'2012 President'!$Y$2:$Y$1000,CC$1)+$BQ124*SUMIFS('2012 President'!J$2:J$1000,'2012 President'!$X$2:$X$1000,$BF124,'2012 President'!$Y$2:$Y$1000,CC$1)</f>
        <v>20.038567527268135</v>
      </c>
      <c r="CD124">
        <f>(GV124-SUMIF('By HD for Calcs'!$A$3:$A$42,$BF124,'By HD for Calcs'!J$3:J$42))*$BQ124*SUMIFS('2012 President'!$G$2:$G$1000,'2012 President'!$X$2:$X$1000,$BF124,'2012 President'!$Y$2:$Y$1000,CD$1)+$BQ124*SUMIFS('2012 President'!K$2:K$1000,'2012 President'!$X$2:$X$1000,$BF124,'2012 President'!$Y$2:$Y$1000,CD$1)</f>
        <v>0.87804671118317401</v>
      </c>
      <c r="CE124">
        <f>(GW124-SUMIF('By HD for Calcs'!$A$3:$A$42,$BF124,'By HD for Calcs'!L$3:L$42))*$BQ124*SUMIFS('2012 President'!$G$2:$G$1000,'2012 President'!$X$2:$X$1000,$BF124,'2012 President'!$Y$2:$Y$1000,CE$1)+$BQ124*SUMIFS('2012 President'!L$2:L$1000,'2012 President'!$X$2:$X$1000,$BF124,'2012 President'!$Y$2:$Y$1000,CE$1)</f>
        <v>0.70579051365579115</v>
      </c>
      <c r="CH124">
        <f>$BQ124*SUMIFS('2012 President'!G$2:G$1000,'2012 President'!$X$2:$X$1000,$BF124,'2012 President'!$Y$2:$Y$1000,CH$1)</f>
        <v>4.2483994878361075</v>
      </c>
      <c r="CI124">
        <f>(GS124-SUMIF('By HD for Calcs'!$A$3:$A$42,$BF124,'By HD for Calcs'!K$3:K$42))*$BQ124*SUMIFS('2012 President'!$G$2:$G$1000,'2012 President'!$X$2:$X$1000,$BF124,'2012 President'!$Y$2:$Y$1000,CI$1)+$BQ124*SUMIFS('2012 President'!H$2:H$1000,'2012 President'!$X$2:$X$1000,$BF124,'2012 President'!$Y$2:$Y$1000,CI$1)</f>
        <v>3.3498863042063357E-2</v>
      </c>
      <c r="CJ124">
        <f>(GT124-SUMIF('By HD for Calcs'!$A$3:$A$42,$BF124,'By HD for Calcs'!H$3:H$42))*$BQ124*SUMIFS('2012 President'!$G$2:$G$1000,'2012 President'!$X$2:$X$1000,$BF124,'2012 President'!$Y$2:$Y$1000,CJ$1)+$BQ124*SUMIFS('2012 President'!I$2:I$1000,'2012 President'!$X$2:$X$1000,$BF124,'2012 President'!$Y$2:$Y$1000,CJ$1)</f>
        <v>2.9736663491600281</v>
      </c>
      <c r="CK124">
        <f>(GU124-SUMIF('By HD for Calcs'!$A$3:$A$42,$BF124,'By HD for Calcs'!I$3:I$42))*$BQ124*SUMIFS('2012 President'!$G$2:$G$1000,'2012 President'!$X$2:$X$1000,$BF124,'2012 President'!$Y$2:$Y$1000,CK$1)+$BQ124*SUMIFS('2012 President'!J$2:J$1000,'2012 President'!$X$2:$X$1000,$BF124,'2012 President'!$Y$2:$Y$1000,CK$1)</f>
        <v>1.0536571190617106</v>
      </c>
      <c r="CL124">
        <f>(GV124-SUMIF('By HD for Calcs'!$A$3:$A$42,$BF124,'By HD for Calcs'!J$3:J$42))*$BQ124*SUMIFS('2012 President'!$G$2:$G$1000,'2012 President'!$X$2:$X$1000,$BF124,'2012 President'!$Y$2:$Y$1000,CL$1)+$BQ124*SUMIFS('2012 President'!K$2:K$1000,'2012 President'!$X$2:$X$1000,$BF124,'2012 President'!$Y$2:$Y$1000,CL$1)</f>
        <v>2.6268892601330252E-2</v>
      </c>
      <c r="CM124">
        <f>(GW124-SUMIF('By HD for Calcs'!$A$3:$A$42,$BF124,'By HD for Calcs'!L$3:L$42))*$BQ124*SUMIFS('2012 President'!$G$2:$G$1000,'2012 President'!$X$2:$X$1000,$BF124,'2012 President'!$Y$2:$Y$1000,CM$1)+$BQ124*SUMIFS('2012 President'!L$2:L$1000,'2012 President'!$X$2:$X$1000,$BF124,'2012 President'!$Y$2:$Y$1000,CM$1)</f>
        <v>0.1613082639709752</v>
      </c>
      <c r="CP124">
        <f t="shared" si="65"/>
        <v>1310.4795134443025</v>
      </c>
      <c r="CQ124">
        <f t="shared" si="65"/>
        <v>46.596327060254673</v>
      </c>
      <c r="CR124">
        <f t="shared" si="65"/>
        <v>594.96590622187318</v>
      </c>
      <c r="CS124">
        <f t="shared" si="65"/>
        <v>625.54108449146736</v>
      </c>
      <c r="CT124">
        <f t="shared" si="65"/>
        <v>26.917355781763096</v>
      </c>
      <c r="CU124">
        <f t="shared" si="65"/>
        <v>16.458839888943722</v>
      </c>
      <c r="GS124">
        <f t="shared" si="57"/>
        <v>3.7974683544303799E-2</v>
      </c>
      <c r="GT124">
        <f t="shared" si="58"/>
        <v>0.46097046413502107</v>
      </c>
      <c r="GU124">
        <f t="shared" si="59"/>
        <v>0.46940928270042193</v>
      </c>
      <c r="GV124">
        <f t="shared" si="60"/>
        <v>1.8987341772151899E-2</v>
      </c>
      <c r="GW124">
        <f t="shared" si="61"/>
        <v>1.2658227848101266E-2</v>
      </c>
      <c r="GX124">
        <f t="shared" si="62"/>
        <v>0</v>
      </c>
      <c r="GY124">
        <f t="shared" si="63"/>
        <v>0</v>
      </c>
    </row>
    <row r="125" spans="44:207" x14ac:dyDescent="0.3">
      <c r="BE125" t="s">
        <v>1680</v>
      </c>
      <c r="BF125">
        <v>34</v>
      </c>
      <c r="BG125">
        <f>SUMIFS('2012 President'!C$2:C$1000,'2012 President'!$X$2:$X$1000,$BF125,'2012 President'!$V$2:$V$1000,$BE125)</f>
        <v>3349</v>
      </c>
      <c r="BH125">
        <f>SUMIFS('2012 President'!G$2:G$1000,'2012 President'!$X$2:$X$1000,$BF125,'2012 President'!$V$2:$V$1000,$BE125)</f>
        <v>1490</v>
      </c>
      <c r="BI125">
        <f>SUMIFS('2012 President'!H$2:H$1000,'2012 President'!$X$2:$X$1000,$BF125,'2012 President'!$V$2:$V$1000,$BE125)</f>
        <v>37</v>
      </c>
      <c r="BJ125">
        <f>SUMIFS('2012 President'!I$2:I$1000,'2012 President'!$X$2:$X$1000,$BF125,'2012 President'!$V$2:$V$1000,$BE125)</f>
        <v>884</v>
      </c>
      <c r="BK125">
        <f>SUMIFS('2012 President'!J$2:J$1000,'2012 President'!$X$2:$X$1000,$BF125,'2012 President'!$V$2:$V$1000,$BE125)</f>
        <v>539</v>
      </c>
      <c r="BL125">
        <f>SUMIFS('2012 President'!K$2:K$1000,'2012 President'!$X$2:$X$1000,$BF125,'2012 President'!$V$2:$V$1000,$BE125)</f>
        <v>16</v>
      </c>
      <c r="BM125">
        <f>SUMIFS('2012 President'!L$2:L$1000,'2012 President'!$X$2:$X$1000,$BF125,'2012 President'!$V$2:$V$1000,$BE125)</f>
        <v>14</v>
      </c>
      <c r="BP125">
        <f t="shared" si="56"/>
        <v>1490</v>
      </c>
      <c r="BQ125">
        <f>BP125/SUMIF('By HD for Calcs'!$A$3:$A$42,$BF125,'By HD for Calcs'!$B$3:$B$42)</f>
        <v>0.23847631241997438</v>
      </c>
      <c r="BR125">
        <f>$BQ125*SUMIFS('2012 President'!G$2:G$1000,'2012 President'!$X$2:$X$1000,$BF125,'2012 President'!$Y$2:$Y$1000,BR$1)</f>
        <v>494.12291933418692</v>
      </c>
      <c r="BS125">
        <f>(GS125-SUMIF('By HD for Calcs'!$A$3:$A$42,$BF125,'By HD for Calcs'!K$3:K$42))*$BQ125*SUMIFS('2012 President'!$G$2:$G$1000,'2012 President'!$X$2:$X$1000,$BF125,'2012 President'!$Y$2:$Y$1000,BS$1)+$BQ125*SUMIFS('2012 President'!H$2:H$1000,'2012 President'!$X$2:$X$1000,$BF125,'2012 President'!$Y$2:$Y$1000,BS$1)</f>
        <v>8.1336253465385493</v>
      </c>
      <c r="BT125">
        <f>(GT125-SUMIF('By HD for Calcs'!$A$3:$A$42,$BF125,'By HD for Calcs'!H$3:H$42))*$BQ125*SUMIFS('2012 President'!$G$2:$G$1000,'2012 President'!$X$2:$X$1000,$BF125,'2012 President'!$Y$2:$Y$1000,BT$1)+$BQ125*SUMIFS('2012 President'!I$2:I$1000,'2012 President'!$X$2:$X$1000,$BF125,'2012 President'!$Y$2:$Y$1000,BT$1)</f>
        <v>276.02658571613591</v>
      </c>
      <c r="BU125">
        <f>(GU125-SUMIF('By HD for Calcs'!$A$3:$A$42,$BF125,'By HD for Calcs'!I$3:I$42))*$BQ125*SUMIFS('2012 President'!$G$2:$G$1000,'2012 President'!$X$2:$X$1000,$BF125,'2012 President'!$Y$2:$Y$1000,BU$1)+$BQ125*SUMIFS('2012 President'!J$2:J$1000,'2012 President'!$X$2:$X$1000,$BF125,'2012 President'!$Y$2:$Y$1000,BU$1)</f>
        <v>197.41114349933849</v>
      </c>
      <c r="BV125">
        <f>(GV125-SUMIF('By HD for Calcs'!$A$3:$A$42,$BF125,'By HD for Calcs'!J$3:J$42))*$BQ125*SUMIFS('2012 President'!$G$2:$G$1000,'2012 President'!$X$2:$X$1000,$BF125,'2012 President'!$Y$2:$Y$1000,BV$1)+$BQ125*SUMIFS('2012 President'!K$2:K$1000,'2012 President'!$X$2:$X$1000,$BF125,'2012 President'!$Y$2:$Y$1000,BV$1)</f>
        <v>8.5182724797159164</v>
      </c>
      <c r="BW125">
        <f>(GW125-SUMIF('By HD for Calcs'!$A$3:$A$42,$BF125,'By HD for Calcs'!L$3:L$42))*$BQ125*SUMIFS('2012 President'!$G$2:$G$1000,'2012 President'!$X$2:$X$1000,$BF125,'2012 President'!$Y$2:$Y$1000,BW$1)+$BQ125*SUMIFS('2012 President'!L$2:L$1000,'2012 President'!$X$2:$X$1000,$BF125,'2012 President'!$Y$2:$Y$1000,BW$1)</f>
        <v>4.0332922924580412</v>
      </c>
      <c r="BZ125">
        <f>$BQ125*SUMIFS('2012 President'!G$2:G$1000,'2012 President'!$X$2:$X$1000,$BF125,'2012 President'!$Y$2:$Y$1000,BZ$1)</f>
        <v>68.919654289372602</v>
      </c>
      <c r="CA125">
        <f>(GS125-SUMIF('By HD for Calcs'!$A$3:$A$42,$BF125,'By HD for Calcs'!K$3:K$42))*$BQ125*SUMIFS('2012 President'!$G$2:$G$1000,'2012 President'!$X$2:$X$1000,$BF125,'2012 President'!$Y$2:$Y$1000,CA$1)+$BQ125*SUMIFS('2012 President'!H$2:H$1000,'2012 President'!$X$2:$X$1000,$BF125,'2012 President'!$Y$2:$Y$1000,CA$1)</f>
        <v>1.068518724967662</v>
      </c>
      <c r="CB125">
        <f>(GT125-SUMIF('By HD for Calcs'!$A$3:$A$42,$BF125,'By HD for Calcs'!H$3:H$42))*$BQ125*SUMIFS('2012 President'!$G$2:$G$1000,'2012 President'!$X$2:$X$1000,$BF125,'2012 President'!$Y$2:$Y$1000,CB$1)+$BQ125*SUMIFS('2012 President'!I$2:I$1000,'2012 President'!$X$2:$X$1000,$BF125,'2012 President'!$Y$2:$Y$1000,CB$1)</f>
        <v>42.080099383403194</v>
      </c>
      <c r="CC125">
        <f>(GU125-SUMIF('By HD for Calcs'!$A$3:$A$42,$BF125,'By HD for Calcs'!I$3:I$42))*$BQ125*SUMIFS('2012 President'!$G$2:$G$1000,'2012 President'!$X$2:$X$1000,$BF125,'2012 President'!$Y$2:$Y$1000,CC$1)+$BQ125*SUMIFS('2012 President'!J$2:J$1000,'2012 President'!$X$2:$X$1000,$BF125,'2012 President'!$Y$2:$Y$1000,CC$1)</f>
        <v>24.075029438357532</v>
      </c>
      <c r="CD125">
        <f>(GV125-SUMIF('By HD for Calcs'!$A$3:$A$42,$BF125,'By HD for Calcs'!J$3:J$42))*$BQ125*SUMIFS('2012 President'!$G$2:$G$1000,'2012 President'!$X$2:$X$1000,$BF125,'2012 President'!$Y$2:$Y$1000,CD$1)+$BQ125*SUMIFS('2012 President'!K$2:K$1000,'2012 President'!$X$2:$X$1000,$BF125,'2012 President'!$Y$2:$Y$1000,CD$1)</f>
        <v>0.81152811409254033</v>
      </c>
      <c r="CE125">
        <f>(GW125-SUMIF('By HD for Calcs'!$A$3:$A$42,$BF125,'By HD for Calcs'!L$3:L$42))*$BQ125*SUMIFS('2012 President'!$G$2:$G$1000,'2012 President'!$X$2:$X$1000,$BF125,'2012 President'!$Y$2:$Y$1000,CE$1)+$BQ125*SUMIFS('2012 President'!L$2:L$1000,'2012 President'!$X$2:$X$1000,$BF125,'2012 President'!$Y$2:$Y$1000,CE$1)</f>
        <v>0.88447862855166148</v>
      </c>
      <c r="CH125">
        <f>$BQ125*SUMIFS('2012 President'!G$2:G$1000,'2012 President'!$X$2:$X$1000,$BF125,'2012 President'!$Y$2:$Y$1000,CH$1)</f>
        <v>6.6773367477592824</v>
      </c>
      <c r="CI125">
        <f>(GS125-SUMIF('By HD for Calcs'!$A$3:$A$42,$BF125,'By HD for Calcs'!K$3:K$42))*$BQ125*SUMIFS('2012 President'!$G$2:$G$1000,'2012 President'!$X$2:$X$1000,$BF125,'2012 President'!$Y$2:$Y$1000,CI$1)+$BQ125*SUMIFS('2012 President'!H$2:H$1000,'2012 President'!$X$2:$X$1000,$BF125,'2012 President'!$Y$2:$Y$1000,CI$1)</f>
        <v>-3.5105523140004015E-2</v>
      </c>
      <c r="CJ125">
        <f>(GT125-SUMIF('By HD for Calcs'!$A$3:$A$42,$BF125,'By HD for Calcs'!H$3:H$42))*$BQ125*SUMIFS('2012 President'!$G$2:$G$1000,'2012 President'!$X$2:$X$1000,$BF125,'2012 President'!$Y$2:$Y$1000,CJ$1)+$BQ125*SUMIFS('2012 President'!I$2:I$1000,'2012 President'!$X$2:$X$1000,$BF125,'2012 President'!$Y$2:$Y$1000,CJ$1)</f>
        <v>5.5573331737602887</v>
      </c>
      <c r="CK125">
        <f>(GU125-SUMIF('By HD for Calcs'!$A$3:$A$42,$BF125,'By HD for Calcs'!I$3:I$42))*$BQ125*SUMIFS('2012 President'!$G$2:$G$1000,'2012 President'!$X$2:$X$1000,$BF125,'2012 President'!$Y$2:$Y$1000,CK$1)+$BQ125*SUMIFS('2012 President'!J$2:J$1000,'2012 President'!$X$2:$X$1000,$BF125,'2012 President'!$Y$2:$Y$1000,CK$1)</f>
        <v>0.93715356391638138</v>
      </c>
      <c r="CL125">
        <f>(GV125-SUMIF('By HD for Calcs'!$A$3:$A$42,$BF125,'By HD for Calcs'!J$3:J$42))*$BQ125*SUMIFS('2012 President'!$G$2:$G$1000,'2012 President'!$X$2:$X$1000,$BF125,'2012 President'!$Y$2:$Y$1000,CL$1)+$BQ125*SUMIFS('2012 President'!K$2:K$1000,'2012 President'!$X$2:$X$1000,$BF125,'2012 President'!$Y$2:$Y$1000,CL$1)</f>
        <v>-1.3794324555176478E-2</v>
      </c>
      <c r="CM125">
        <f>(GW125-SUMIF('By HD for Calcs'!$A$3:$A$42,$BF125,'By HD for Calcs'!L$3:L$42))*$BQ125*SUMIFS('2012 President'!$G$2:$G$1000,'2012 President'!$X$2:$X$1000,$BF125,'2012 President'!$Y$2:$Y$1000,CM$1)+$BQ125*SUMIFS('2012 President'!L$2:L$1000,'2012 President'!$X$2:$X$1000,$BF125,'2012 President'!$Y$2:$Y$1000,CM$1)</f>
        <v>0.23174985777779233</v>
      </c>
      <c r="CP125">
        <f t="shared" si="65"/>
        <v>2059.7199103713187</v>
      </c>
      <c r="CQ125">
        <f t="shared" si="65"/>
        <v>46.167038548366207</v>
      </c>
      <c r="CR125">
        <f t="shared" si="65"/>
        <v>1207.6640182732995</v>
      </c>
      <c r="CS125">
        <f t="shared" si="65"/>
        <v>761.42332650161245</v>
      </c>
      <c r="CT125">
        <f t="shared" si="65"/>
        <v>25.316006269253279</v>
      </c>
      <c r="CU125">
        <f t="shared" si="65"/>
        <v>19.149520778787497</v>
      </c>
      <c r="GS125">
        <f t="shared" si="57"/>
        <v>2.4832214765100672E-2</v>
      </c>
      <c r="GT125">
        <f t="shared" si="58"/>
        <v>0.59328859060402683</v>
      </c>
      <c r="GU125">
        <f t="shared" si="59"/>
        <v>0.36174496644295301</v>
      </c>
      <c r="GV125">
        <f t="shared" si="60"/>
        <v>1.0738255033557046E-2</v>
      </c>
      <c r="GW125">
        <f t="shared" si="61"/>
        <v>9.3959731543624154E-3</v>
      </c>
      <c r="GX125">
        <f t="shared" si="62"/>
        <v>0</v>
      </c>
      <c r="GY125">
        <f t="shared" si="63"/>
        <v>0</v>
      </c>
    </row>
    <row r="126" spans="44:207" x14ac:dyDescent="0.3">
      <c r="BE126" t="s">
        <v>1661</v>
      </c>
      <c r="BF126">
        <v>34</v>
      </c>
      <c r="BG126">
        <f>SUMIFS('2012 President'!C$2:C$1000,'2012 President'!$X$2:$X$1000,$BF126,'2012 President'!$V$2:$V$1000,$BE126)</f>
        <v>7074</v>
      </c>
      <c r="BH126">
        <f>SUMIFS('2012 President'!G$2:G$1000,'2012 President'!$X$2:$X$1000,$BF126,'2012 President'!$V$2:$V$1000,$BE126)</f>
        <v>3194</v>
      </c>
      <c r="BI126">
        <f>SUMIFS('2012 President'!H$2:H$1000,'2012 President'!$X$2:$X$1000,$BF126,'2012 President'!$V$2:$V$1000,$BE126)</f>
        <v>104</v>
      </c>
      <c r="BJ126">
        <f>SUMIFS('2012 President'!I$2:I$1000,'2012 President'!$X$2:$X$1000,$BF126,'2012 President'!$V$2:$V$1000,$BE126)</f>
        <v>1715</v>
      </c>
      <c r="BK126">
        <f>SUMIFS('2012 President'!J$2:J$1000,'2012 President'!$X$2:$X$1000,$BF126,'2012 President'!$V$2:$V$1000,$BE126)</f>
        <v>1299</v>
      </c>
      <c r="BL126">
        <f>SUMIFS('2012 President'!K$2:K$1000,'2012 President'!$X$2:$X$1000,$BF126,'2012 President'!$V$2:$V$1000,$BE126)</f>
        <v>39</v>
      </c>
      <c r="BM126">
        <f>SUMIFS('2012 President'!L$2:L$1000,'2012 President'!$X$2:$X$1000,$BF126,'2012 President'!$V$2:$V$1000,$BE126)</f>
        <v>37</v>
      </c>
      <c r="BP126">
        <f t="shared" si="56"/>
        <v>3194</v>
      </c>
      <c r="BQ126">
        <f>BP126/SUMIF('By HD for Calcs'!$A$3:$A$42,$BF126,'By HD for Calcs'!$B$3:$B$42)</f>
        <v>0.51120358514724706</v>
      </c>
      <c r="BR126">
        <f>$BQ126*SUMIFS('2012 President'!G$2:G$1000,'2012 President'!$X$2:$X$1000,$BF126,'2012 President'!$Y$2:$Y$1000,BR$1)</f>
        <v>1059.2138284250959</v>
      </c>
      <c r="BS126">
        <f>(GS126-SUMIF('By HD for Calcs'!$A$3:$A$42,$BF126,'By HD for Calcs'!K$3:K$42))*$BQ126*SUMIFS('2012 President'!$G$2:$G$1000,'2012 President'!$X$2:$X$1000,$BF126,'2012 President'!$Y$2:$Y$1000,BS$1)+$BQ126*SUMIFS('2012 President'!H$2:H$1000,'2012 President'!$X$2:$X$1000,$BF126,'2012 President'!$Y$2:$Y$1000,BS$1)</f>
        <v>25.621927057631549</v>
      </c>
      <c r="BT126">
        <f>(GT126-SUMIF('By HD for Calcs'!$A$3:$A$42,$BF126,'By HD for Calcs'!H$3:H$42))*$BQ126*SUMIFS('2012 President'!$G$2:$G$1000,'2012 President'!$X$2:$X$1000,$BF126,'2012 President'!$Y$2:$Y$1000,BT$1)+$BQ126*SUMIFS('2012 President'!I$2:I$1000,'2012 President'!$X$2:$X$1000,$BF126,'2012 President'!$Y$2:$Y$1000,BT$1)</f>
        <v>532.01657524005623</v>
      </c>
      <c r="BU126">
        <f>(GU126-SUMIF('By HD for Calcs'!$A$3:$A$42,$BF126,'By HD for Calcs'!I$3:I$42))*$BQ126*SUMIFS('2012 President'!$G$2:$G$1000,'2012 President'!$X$2:$X$1000,$BF126,'2012 President'!$Y$2:$Y$1000,BU$1)+$BQ126*SUMIFS('2012 President'!J$2:J$1000,'2012 President'!$X$2:$X$1000,$BF126,'2012 President'!$Y$2:$Y$1000,BU$1)</f>
        <v>470.79235639655644</v>
      </c>
      <c r="BV126">
        <f>(GV126-SUMIF('By HD for Calcs'!$A$3:$A$42,$BF126,'By HD for Calcs'!J$3:J$42))*$BQ126*SUMIFS('2012 President'!$G$2:$G$1000,'2012 President'!$X$2:$X$1000,$BF126,'2012 President'!$Y$2:$Y$1000,BV$1)+$BQ126*SUMIFS('2012 President'!K$2:K$1000,'2012 President'!$X$2:$X$1000,$BF126,'2012 President'!$Y$2:$Y$1000,BV$1)</f>
        <v>19.819285167412342</v>
      </c>
      <c r="BW126">
        <f>(GW126-SUMIF('By HD for Calcs'!$A$3:$A$42,$BF126,'By HD for Calcs'!L$3:L$42))*$BQ126*SUMIFS('2012 President'!$G$2:$G$1000,'2012 President'!$X$2:$X$1000,$BF126,'2012 President'!$Y$2:$Y$1000,BW$1)+$BQ126*SUMIFS('2012 President'!L$2:L$1000,'2012 President'!$X$2:$X$1000,$BF126,'2012 President'!$Y$2:$Y$1000,BW$1)</f>
        <v>10.963684563439301</v>
      </c>
      <c r="BZ126">
        <f>$BQ126*SUMIFS('2012 President'!G$2:G$1000,'2012 President'!$X$2:$X$1000,$BF126,'2012 President'!$Y$2:$Y$1000,BZ$1)</f>
        <v>147.73783610755441</v>
      </c>
      <c r="CA126">
        <f>(GS126-SUMIF('By HD for Calcs'!$A$3:$A$42,$BF126,'By HD for Calcs'!K$3:K$42))*$BQ126*SUMIFS('2012 President'!$G$2:$G$1000,'2012 President'!$X$2:$X$1000,$BF126,'2012 President'!$Y$2:$Y$1000,CA$1)+$BQ126*SUMIFS('2012 President'!H$2:H$1000,'2012 President'!$X$2:$X$1000,$BF126,'2012 President'!$Y$2:$Y$1000,CA$1)</f>
        <v>3.4323442400415756</v>
      </c>
      <c r="CB126">
        <f>(GT126-SUMIF('By HD for Calcs'!$A$3:$A$42,$BF126,'By HD for Calcs'!H$3:H$42))*$BQ126*SUMIFS('2012 President'!$G$2:$G$1000,'2012 President'!$X$2:$X$1000,$BF126,'2012 President'!$Y$2:$Y$1000,CB$1)+$BQ126*SUMIFS('2012 President'!I$2:I$1000,'2012 President'!$X$2:$X$1000,$BF126,'2012 President'!$Y$2:$Y$1000,CB$1)</f>
        <v>81.879729810594441</v>
      </c>
      <c r="CC126">
        <f>(GU126-SUMIF('By HD for Calcs'!$A$3:$A$42,$BF126,'By HD for Calcs'!I$3:I$42))*$BQ126*SUMIFS('2012 President'!$G$2:$G$1000,'2012 President'!$X$2:$X$1000,$BF126,'2012 President'!$Y$2:$Y$1000,CC$1)+$BQ126*SUMIFS('2012 President'!J$2:J$1000,'2012 President'!$X$2:$X$1000,$BF126,'2012 President'!$Y$2:$Y$1000,CC$1)</f>
        <v>58.249383413447738</v>
      </c>
      <c r="CD126">
        <f>(GV126-SUMIF('By HD for Calcs'!$A$3:$A$42,$BF126,'By HD for Calcs'!J$3:J$42))*$BQ126*SUMIFS('2012 President'!$G$2:$G$1000,'2012 President'!$X$2:$X$1000,$BF126,'2012 President'!$Y$2:$Y$1000,CD$1)+$BQ126*SUMIFS('2012 President'!K$2:K$1000,'2012 President'!$X$2:$X$1000,$BF126,'2012 President'!$Y$2:$Y$1000,CD$1)</f>
        <v>1.9571019704538486</v>
      </c>
      <c r="CE126">
        <f>(GW126-SUMIF('By HD for Calcs'!$A$3:$A$42,$BF126,'By HD for Calcs'!L$3:L$42))*$BQ126*SUMIFS('2012 President'!$G$2:$G$1000,'2012 President'!$X$2:$X$1000,$BF126,'2012 President'!$Y$2:$Y$1000,CE$1)+$BQ126*SUMIFS('2012 President'!L$2:L$1000,'2012 President'!$X$2:$X$1000,$BF126,'2012 President'!$Y$2:$Y$1000,CE$1)</f>
        <v>2.2192766730167994</v>
      </c>
      <c r="CH126">
        <f>$BQ126*SUMIFS('2012 President'!G$2:G$1000,'2012 President'!$X$2:$X$1000,$BF126,'2012 President'!$Y$2:$Y$1000,CH$1)</f>
        <v>14.313700384122917</v>
      </c>
      <c r="CI126">
        <f>(GS126-SUMIF('By HD for Calcs'!$A$3:$A$42,$BF126,'By HD for Calcs'!K$3:K$42))*$BQ126*SUMIFS('2012 President'!$G$2:$G$1000,'2012 President'!$X$2:$X$1000,$BF126,'2012 President'!$Y$2:$Y$1000,CI$1)+$BQ126*SUMIFS('2012 President'!H$2:H$1000,'2012 President'!$X$2:$X$1000,$BF126,'2012 President'!$Y$2:$Y$1000,CI$1)</f>
        <v>3.5375212513586912E-2</v>
      </c>
      <c r="CJ126">
        <f>(GT126-SUMIF('By HD for Calcs'!$A$3:$A$42,$BF126,'By HD for Calcs'!H$3:H$42))*$BQ126*SUMIFS('2012 President'!$G$2:$G$1000,'2012 President'!$X$2:$X$1000,$BF126,'2012 President'!$Y$2:$Y$1000,CJ$1)+$BQ126*SUMIFS('2012 President'!I$2:I$1000,'2012 President'!$X$2:$X$1000,$BF126,'2012 President'!$Y$2:$Y$1000,CJ$1)</f>
        <v>11.106337946196559</v>
      </c>
      <c r="CK126">
        <f>(GU126-SUMIF('By HD for Calcs'!$A$3:$A$42,$BF126,'By HD for Calcs'!I$3:I$42))*$BQ126*SUMIFS('2012 President'!$G$2:$G$1000,'2012 President'!$X$2:$X$1000,$BF126,'2012 President'!$Y$2:$Y$1000,CK$1)+$BQ126*SUMIFS('2012 President'!J$2:J$1000,'2012 President'!$X$2:$X$1000,$BF126,'2012 President'!$Y$2:$Y$1000,CK$1)</f>
        <v>2.6523787996281731</v>
      </c>
      <c r="CL126">
        <f>(GV126-SUMIF('By HD for Calcs'!$A$3:$A$42,$BF126,'By HD for Calcs'!J$3:J$42))*$BQ126*SUMIFS('2012 President'!$G$2:$G$1000,'2012 President'!$X$2:$X$1000,$BF126,'2012 President'!$Y$2:$Y$1000,CL$1)+$BQ126*SUMIFS('2012 President'!K$2:K$1000,'2012 President'!$X$2:$X$1000,$BF126,'2012 President'!$Y$2:$Y$1000,CL$1)</f>
        <v>-8.4980843037505503E-3</v>
      </c>
      <c r="CM126">
        <f>(GW126-SUMIF('By HD for Calcs'!$A$3:$A$42,$BF126,'By HD for Calcs'!L$3:L$42))*$BQ126*SUMIFS('2012 President'!$G$2:$G$1000,'2012 President'!$X$2:$X$1000,$BF126,'2012 President'!$Y$2:$Y$1000,CM$1)+$BQ126*SUMIFS('2012 President'!L$2:L$1000,'2012 President'!$X$2:$X$1000,$BF126,'2012 President'!$Y$2:$Y$1000,CM$1)</f>
        <v>0.52810651008834986</v>
      </c>
      <c r="CP126">
        <f t="shared" si="65"/>
        <v>4415.2653649167733</v>
      </c>
      <c r="CQ126">
        <f t="shared" si="65"/>
        <v>133.08964651018672</v>
      </c>
      <c r="CR126">
        <f t="shared" si="65"/>
        <v>2340.0026429968475</v>
      </c>
      <c r="CS126">
        <f t="shared" si="65"/>
        <v>1830.6941186096324</v>
      </c>
      <c r="CT126">
        <f t="shared" si="65"/>
        <v>60.767889053562442</v>
      </c>
      <c r="CU126">
        <f t="shared" si="65"/>
        <v>50.711067746544451</v>
      </c>
      <c r="GS126">
        <f t="shared" si="57"/>
        <v>3.2561051972448338E-2</v>
      </c>
      <c r="GT126">
        <f t="shared" si="58"/>
        <v>0.53694427050720095</v>
      </c>
      <c r="GU126">
        <f t="shared" si="59"/>
        <v>0.40670006261740765</v>
      </c>
      <c r="GV126">
        <f t="shared" si="60"/>
        <v>1.2210394489668128E-2</v>
      </c>
      <c r="GW126">
        <f t="shared" si="61"/>
        <v>1.1584220413274891E-2</v>
      </c>
      <c r="GX126">
        <f t="shared" si="62"/>
        <v>0</v>
      </c>
      <c r="GY126">
        <f t="shared" si="63"/>
        <v>0</v>
      </c>
    </row>
    <row r="127" spans="44:207" x14ac:dyDescent="0.3">
      <c r="BE127" t="s">
        <v>1701</v>
      </c>
      <c r="BF127">
        <v>35</v>
      </c>
      <c r="BG127">
        <f>SUMIFS('2012 President'!C$2:C$1000,'2012 President'!$X$2:$X$1000,$BF127,'2012 President'!$V$2:$V$1000,$BE127)</f>
        <v>9669</v>
      </c>
      <c r="BH127">
        <f>SUMIFS('2012 President'!G$2:G$1000,'2012 President'!$X$2:$X$1000,$BF127,'2012 President'!$V$2:$V$1000,$BE127)</f>
        <v>3711</v>
      </c>
      <c r="BI127">
        <f>SUMIFS('2012 President'!H$2:H$1000,'2012 President'!$X$2:$X$1000,$BF127,'2012 President'!$V$2:$V$1000,$BE127)</f>
        <v>80</v>
      </c>
      <c r="BJ127">
        <f>SUMIFS('2012 President'!I$2:I$1000,'2012 President'!$X$2:$X$1000,$BF127,'2012 President'!$V$2:$V$1000,$BE127)</f>
        <v>1486</v>
      </c>
      <c r="BK127">
        <f>SUMIFS('2012 President'!J$2:J$1000,'2012 President'!$X$2:$X$1000,$BF127,'2012 President'!$V$2:$V$1000,$BE127)</f>
        <v>2072</v>
      </c>
      <c r="BL127">
        <f>SUMIFS('2012 President'!K$2:K$1000,'2012 President'!$X$2:$X$1000,$BF127,'2012 President'!$V$2:$V$1000,$BE127)</f>
        <v>44</v>
      </c>
      <c r="BM127">
        <f>SUMIFS('2012 President'!L$2:L$1000,'2012 President'!$X$2:$X$1000,$BF127,'2012 President'!$V$2:$V$1000,$BE127)</f>
        <v>29</v>
      </c>
      <c r="BP127">
        <f t="shared" si="56"/>
        <v>3711</v>
      </c>
      <c r="BQ127">
        <f>BP127/SUMIF('By HD for Calcs'!$A$3:$A$42,$BF127,'By HD for Calcs'!$B$3:$B$42)</f>
        <v>0.77457733249843452</v>
      </c>
      <c r="BR127">
        <f>$BQ127*SUMIFS('2012 President'!G$2:G$1000,'2012 President'!$X$2:$X$1000,$BF127,'2012 President'!$Y$2:$Y$1000,BR$1)</f>
        <v>1379.522229179712</v>
      </c>
      <c r="BS127">
        <f>(GS127-SUMIF('By HD for Calcs'!$A$3:$A$42,$BF127,'By HD for Calcs'!K$3:K$42))*$BQ127*SUMIFS('2012 President'!$G$2:$G$1000,'2012 President'!$X$2:$X$1000,$BF127,'2012 President'!$Y$2:$Y$1000,BS$1)+$BQ127*SUMIFS('2012 President'!H$2:H$1000,'2012 President'!$X$2:$X$1000,$BF127,'2012 President'!$Y$2:$Y$1000,BS$1)</f>
        <v>36.973009427115414</v>
      </c>
      <c r="BT127">
        <f>(GT127-SUMIF('By HD for Calcs'!$A$3:$A$42,$BF127,'By HD for Calcs'!H$3:H$42))*$BQ127*SUMIFS('2012 President'!$G$2:$G$1000,'2012 President'!$X$2:$X$1000,$BF127,'2012 President'!$Y$2:$Y$1000,BT$1)+$BQ127*SUMIFS('2012 President'!I$2:I$1000,'2012 President'!$X$2:$X$1000,$BF127,'2012 President'!$Y$2:$Y$1000,BT$1)</f>
        <v>488.75770017018186</v>
      </c>
      <c r="BU127">
        <f>(GU127-SUMIF('By HD for Calcs'!$A$3:$A$42,$BF127,'By HD for Calcs'!I$3:I$42))*$BQ127*SUMIFS('2012 President'!$G$2:$G$1000,'2012 President'!$X$2:$X$1000,$BF127,'2012 President'!$Y$2:$Y$1000,BU$1)+$BQ127*SUMIFS('2012 President'!J$2:J$1000,'2012 President'!$X$2:$X$1000,$BF127,'2012 President'!$Y$2:$Y$1000,BU$1)</f>
        <v>835.99495440404519</v>
      </c>
      <c r="BV127">
        <f>(GV127-SUMIF('By HD for Calcs'!$A$3:$A$42,$BF127,'By HD for Calcs'!J$3:J$42))*$BQ127*SUMIFS('2012 President'!$G$2:$G$1000,'2012 President'!$X$2:$X$1000,$BF127,'2012 President'!$Y$2:$Y$1000,BV$1)+$BQ127*SUMIFS('2012 President'!K$2:K$1000,'2012 President'!$X$2:$X$1000,$BF127,'2012 President'!$Y$2:$Y$1000,BV$1)</f>
        <v>6.1405203374569854</v>
      </c>
      <c r="BW127">
        <f>(GW127-SUMIF('By HD for Calcs'!$A$3:$A$42,$BF127,'By HD for Calcs'!L$3:L$42))*$BQ127*SUMIFS('2012 President'!$G$2:$G$1000,'2012 President'!$X$2:$X$1000,$BF127,'2012 President'!$Y$2:$Y$1000,BW$1)+$BQ127*SUMIFS('2012 President'!L$2:L$1000,'2012 President'!$X$2:$X$1000,$BF127,'2012 President'!$Y$2:$Y$1000,BW$1)</f>
        <v>11.656044840912443</v>
      </c>
      <c r="BZ127">
        <f>$BQ127*SUMIFS('2012 President'!G$2:G$1000,'2012 President'!$X$2:$X$1000,$BF127,'2012 President'!$Y$2:$Y$1000,BZ$1)</f>
        <v>276.52410770194115</v>
      </c>
      <c r="CA127">
        <f>(GS127-SUMIF('By HD for Calcs'!$A$3:$A$42,$BF127,'By HD for Calcs'!K$3:K$42))*$BQ127*SUMIFS('2012 President'!$G$2:$G$1000,'2012 President'!$X$2:$X$1000,$BF127,'2012 President'!$Y$2:$Y$1000,CA$1)+$BQ127*SUMIFS('2012 President'!H$2:H$1000,'2012 President'!$X$2:$X$1000,$BF127,'2012 President'!$Y$2:$Y$1000,CA$1)</f>
        <v>10.028071968064729</v>
      </c>
      <c r="CB127">
        <f>(GT127-SUMIF('By HD for Calcs'!$A$3:$A$42,$BF127,'By HD for Calcs'!H$3:H$42))*$BQ127*SUMIFS('2012 President'!$G$2:$G$1000,'2012 President'!$X$2:$X$1000,$BF127,'2012 President'!$Y$2:$Y$1000,CB$1)+$BQ127*SUMIFS('2012 President'!I$2:I$1000,'2012 President'!$X$2:$X$1000,$BF127,'2012 President'!$Y$2:$Y$1000,CB$1)</f>
        <v>104.24511597943703</v>
      </c>
      <c r="CC127">
        <f>(GU127-SUMIF('By HD for Calcs'!$A$3:$A$42,$BF127,'By HD for Calcs'!I$3:I$42))*$BQ127*SUMIFS('2012 President'!$G$2:$G$1000,'2012 President'!$X$2:$X$1000,$BF127,'2012 President'!$Y$2:$Y$1000,CC$1)+$BQ127*SUMIFS('2012 President'!J$2:J$1000,'2012 President'!$X$2:$X$1000,$BF127,'2012 President'!$Y$2:$Y$1000,CC$1)</f>
        <v>153.88958359227874</v>
      </c>
      <c r="CD127">
        <f>(GV127-SUMIF('By HD for Calcs'!$A$3:$A$42,$BF127,'By HD for Calcs'!J$3:J$42))*$BQ127*SUMIFS('2012 President'!$G$2:$G$1000,'2012 President'!$X$2:$X$1000,$BF127,'2012 President'!$Y$2:$Y$1000,CD$1)+$BQ127*SUMIFS('2012 President'!K$2:K$1000,'2012 President'!$X$2:$X$1000,$BF127,'2012 President'!$Y$2:$Y$1000,CD$1)</f>
        <v>4.6362191319117834</v>
      </c>
      <c r="CE127">
        <f>(GW127-SUMIF('By HD for Calcs'!$A$3:$A$42,$BF127,'By HD for Calcs'!L$3:L$42))*$BQ127*SUMIFS('2012 President'!$G$2:$G$1000,'2012 President'!$X$2:$X$1000,$BF127,'2012 President'!$Y$2:$Y$1000,CE$1)+$BQ127*SUMIFS('2012 President'!L$2:L$1000,'2012 President'!$X$2:$X$1000,$BF127,'2012 President'!$Y$2:$Y$1000,CE$1)</f>
        <v>3.7251170302488732</v>
      </c>
      <c r="CH127">
        <f>$BQ127*SUMIFS('2012 President'!G$2:G$1000,'2012 President'!$X$2:$X$1000,$BF127,'2012 President'!$Y$2:$Y$1000,CH$1)</f>
        <v>2.3237319974953037</v>
      </c>
      <c r="CI127">
        <f>(GS127-SUMIF('By HD for Calcs'!$A$3:$A$42,$BF127,'By HD for Calcs'!K$3:K$42))*$BQ127*SUMIFS('2012 President'!$G$2:$G$1000,'2012 President'!$X$2:$X$1000,$BF127,'2012 President'!$Y$2:$Y$1000,CI$1)+$BQ127*SUMIFS('2012 President'!H$2:H$1000,'2012 President'!$X$2:$X$1000,$BF127,'2012 President'!$Y$2:$Y$1000,CI$1)</f>
        <v>-3.481794488648704E-4</v>
      </c>
      <c r="CJ127">
        <f>(GT127-SUMIF('By HD for Calcs'!$A$3:$A$42,$BF127,'By HD for Calcs'!H$3:H$42))*$BQ127*SUMIFS('2012 President'!$G$2:$G$1000,'2012 President'!$X$2:$X$1000,$BF127,'2012 President'!$Y$2:$Y$1000,CJ$1)+$BQ127*SUMIFS('2012 President'!I$2:I$1000,'2012 President'!$X$2:$X$1000,$BF127,'2012 President'!$Y$2:$Y$1000,CJ$1)</f>
        <v>1.5008784865486282</v>
      </c>
      <c r="CK127">
        <f>(GU127-SUMIF('By HD for Calcs'!$A$3:$A$42,$BF127,'By HD for Calcs'!I$3:I$42))*$BQ127*SUMIFS('2012 President'!$G$2:$G$1000,'2012 President'!$X$2:$X$1000,$BF127,'2012 President'!$Y$2:$Y$1000,CK$1)+$BQ127*SUMIFS('2012 President'!J$2:J$1000,'2012 President'!$X$2:$X$1000,$BF127,'2012 President'!$Y$2:$Y$1000,CK$1)</f>
        <v>4.99606141603171E-2</v>
      </c>
      <c r="CL127">
        <f>(GV127-SUMIF('By HD for Calcs'!$A$3:$A$42,$BF127,'By HD for Calcs'!J$3:J$42))*$BQ127*SUMIFS('2012 President'!$G$2:$G$1000,'2012 President'!$X$2:$X$1000,$BF127,'2012 President'!$Y$2:$Y$1000,CL$1)+$BQ127*SUMIFS('2012 President'!K$2:K$1000,'2012 President'!$X$2:$X$1000,$BF127,'2012 President'!$Y$2:$Y$1000,CL$1)</f>
        <v>-9.4494647721208436E-5</v>
      </c>
      <c r="CM127">
        <f>(GW127-SUMIF('By HD for Calcs'!$A$3:$A$42,$BF127,'By HD for Calcs'!L$3:L$42))*$BQ127*SUMIFS('2012 President'!$G$2:$G$1000,'2012 President'!$X$2:$X$1000,$BF127,'2012 President'!$Y$2:$Y$1000,CM$1)+$BQ127*SUMIFS('2012 President'!L$2:L$1000,'2012 President'!$X$2:$X$1000,$BF127,'2012 President'!$Y$2:$Y$1000,CM$1)</f>
        <v>0.77333557088294458</v>
      </c>
      <c r="CP127">
        <f t="shared" si="65"/>
        <v>5369.3700688791478</v>
      </c>
      <c r="CQ127">
        <f t="shared" si="65"/>
        <v>127.00073321573127</v>
      </c>
      <c r="CR127">
        <f t="shared" si="65"/>
        <v>2080.5036946361674</v>
      </c>
      <c r="CS127">
        <f t="shared" si="65"/>
        <v>3061.9344986104838</v>
      </c>
      <c r="CT127">
        <f t="shared" si="65"/>
        <v>54.776644974721044</v>
      </c>
      <c r="CU127">
        <f t="shared" si="65"/>
        <v>45.15449744204426</v>
      </c>
      <c r="GS127">
        <f t="shared" si="57"/>
        <v>2.155753166262463E-2</v>
      </c>
      <c r="GT127">
        <f t="shared" si="58"/>
        <v>0.40043115063325252</v>
      </c>
      <c r="GU127">
        <f t="shared" si="59"/>
        <v>0.55834007006197794</v>
      </c>
      <c r="GV127">
        <f t="shared" si="60"/>
        <v>1.1856642414443546E-2</v>
      </c>
      <c r="GW127">
        <f t="shared" si="61"/>
        <v>7.8146052277014277E-3</v>
      </c>
      <c r="GX127">
        <f t="shared" si="62"/>
        <v>0</v>
      </c>
      <c r="GY127">
        <f t="shared" si="63"/>
        <v>0</v>
      </c>
    </row>
    <row r="128" spans="44:207" x14ac:dyDescent="0.3">
      <c r="BE128" t="s">
        <v>1696</v>
      </c>
      <c r="BF128">
        <v>35</v>
      </c>
      <c r="BG128">
        <f>SUMIFS('2012 President'!C$2:C$1000,'2012 President'!$X$2:$X$1000,$BF128,'2012 President'!$V$2:$V$1000,$BE128)</f>
        <v>2313</v>
      </c>
      <c r="BH128">
        <f>SUMIFS('2012 President'!G$2:G$1000,'2012 President'!$X$2:$X$1000,$BF128,'2012 President'!$V$2:$V$1000,$BE128)</f>
        <v>869</v>
      </c>
      <c r="BI128">
        <f>SUMIFS('2012 President'!H$2:H$1000,'2012 President'!$X$2:$X$1000,$BF128,'2012 President'!$V$2:$V$1000,$BE128)</f>
        <v>17</v>
      </c>
      <c r="BJ128">
        <f>SUMIFS('2012 President'!I$2:I$1000,'2012 President'!$X$2:$X$1000,$BF128,'2012 President'!$V$2:$V$1000,$BE128)</f>
        <v>411</v>
      </c>
      <c r="BK128">
        <f>SUMIFS('2012 President'!J$2:J$1000,'2012 President'!$X$2:$X$1000,$BF128,'2012 President'!$V$2:$V$1000,$BE128)</f>
        <v>418</v>
      </c>
      <c r="BL128">
        <f>SUMIFS('2012 President'!K$2:K$1000,'2012 President'!$X$2:$X$1000,$BF128,'2012 President'!$V$2:$V$1000,$BE128)</f>
        <v>13</v>
      </c>
      <c r="BM128">
        <f>SUMIFS('2012 President'!L$2:L$1000,'2012 President'!$X$2:$X$1000,$BF128,'2012 President'!$V$2:$V$1000,$BE128)</f>
        <v>10</v>
      </c>
      <c r="BP128">
        <f t="shared" si="56"/>
        <v>869</v>
      </c>
      <c r="BQ128">
        <f>BP128/SUMIF('By HD for Calcs'!$A$3:$A$42,$BF128,'By HD for Calcs'!$B$3:$B$42)</f>
        <v>0.18138175746190774</v>
      </c>
      <c r="BR128">
        <f>$BQ128*SUMIFS('2012 President'!G$2:G$1000,'2012 President'!$X$2:$X$1000,$BF128,'2012 President'!$Y$2:$Y$1000,BR$1)</f>
        <v>323.04091003965766</v>
      </c>
      <c r="BS128">
        <f>(GS128-SUMIF('By HD for Calcs'!$A$3:$A$42,$BF128,'By HD for Calcs'!K$3:K$42))*$BQ128*SUMIFS('2012 President'!$G$2:$G$1000,'2012 President'!$X$2:$X$1000,$BF128,'2012 President'!$Y$2:$Y$1000,BS$1)+$BQ128*SUMIFS('2012 President'!H$2:H$1000,'2012 President'!$X$2:$X$1000,$BF128,'2012 President'!$Y$2:$Y$1000,BS$1)</f>
        <v>8.0135139544720513</v>
      </c>
      <c r="BT128">
        <f>(GT128-SUMIF('By HD for Calcs'!$A$3:$A$42,$BF128,'By HD for Calcs'!H$3:H$42))*$BQ128*SUMIFS('2012 President'!$G$2:$G$1000,'2012 President'!$X$2:$X$1000,$BF128,'2012 President'!$Y$2:$Y$1000,BT$1)+$BQ128*SUMIFS('2012 President'!I$2:I$1000,'2012 President'!$X$2:$X$1000,$BF128,'2012 President'!$Y$2:$Y$1000,BT$1)</f>
        <v>137.88070205384489</v>
      </c>
      <c r="BU128">
        <f>(GU128-SUMIF('By HD for Calcs'!$A$3:$A$42,$BF128,'By HD for Calcs'!I$3:I$42))*$BQ128*SUMIFS('2012 President'!$G$2:$G$1000,'2012 President'!$X$2:$X$1000,$BF128,'2012 President'!$Y$2:$Y$1000,BU$1)+$BQ128*SUMIFS('2012 President'!J$2:J$1000,'2012 President'!$X$2:$X$1000,$BF128,'2012 President'!$Y$2:$Y$1000,BU$1)</f>
        <v>170.7839238943854</v>
      </c>
      <c r="BV128">
        <f>(GV128-SUMIF('By HD for Calcs'!$A$3:$A$42,$BF128,'By HD for Calcs'!J$3:J$42))*$BQ128*SUMIFS('2012 President'!$G$2:$G$1000,'2012 President'!$X$2:$X$1000,$BF128,'2012 President'!$Y$2:$Y$1000,BV$1)+$BQ128*SUMIFS('2012 President'!K$2:K$1000,'2012 President'!$X$2:$X$1000,$BF128,'2012 President'!$Y$2:$Y$1000,BV$1)</f>
        <v>2.4403398304611796</v>
      </c>
      <c r="BW128">
        <f>(GW128-SUMIF('By HD for Calcs'!$A$3:$A$42,$BF128,'By HD for Calcs'!L$3:L$42))*$BQ128*SUMIFS('2012 President'!$G$2:$G$1000,'2012 President'!$X$2:$X$1000,$BF128,'2012 President'!$Y$2:$Y$1000,BW$1)+$BQ128*SUMIFS('2012 President'!L$2:L$1000,'2012 President'!$X$2:$X$1000,$BF128,'2012 President'!$Y$2:$Y$1000,BW$1)</f>
        <v>3.9224303064941957</v>
      </c>
      <c r="BZ128">
        <f>$BQ128*SUMIFS('2012 President'!G$2:G$1000,'2012 President'!$X$2:$X$1000,$BF128,'2012 President'!$Y$2:$Y$1000,BZ$1)</f>
        <v>64.753287413901063</v>
      </c>
      <c r="CA128">
        <f>(GS128-SUMIF('By HD for Calcs'!$A$3:$A$42,$BF128,'By HD for Calcs'!K$3:K$42))*$BQ128*SUMIFS('2012 President'!$G$2:$G$1000,'2012 President'!$X$2:$X$1000,$BF128,'2012 President'!$Y$2:$Y$1000,CA$1)+$BQ128*SUMIFS('2012 President'!H$2:H$1000,'2012 President'!$X$2:$X$1000,$BF128,'2012 President'!$Y$2:$Y$1000,CA$1)</f>
        <v>2.2190895656343748</v>
      </c>
      <c r="CB128">
        <f>(GT128-SUMIF('By HD for Calcs'!$A$3:$A$42,$BF128,'By HD for Calcs'!H$3:H$42))*$BQ128*SUMIFS('2012 President'!$G$2:$G$1000,'2012 President'!$X$2:$X$1000,$BF128,'2012 President'!$Y$2:$Y$1000,CB$1)+$BQ128*SUMIFS('2012 President'!I$2:I$1000,'2012 President'!$X$2:$X$1000,$BF128,'2012 President'!$Y$2:$Y$1000,CB$1)</f>
        <v>29.107256522385235</v>
      </c>
      <c r="CC128">
        <f>(GU128-SUMIF('By HD for Calcs'!$A$3:$A$42,$BF128,'By HD for Calcs'!I$3:I$42))*$BQ128*SUMIFS('2012 President'!$G$2:$G$1000,'2012 President'!$X$2:$X$1000,$BF128,'2012 President'!$Y$2:$Y$1000,CC$1)+$BQ128*SUMIFS('2012 President'!J$2:J$1000,'2012 President'!$X$2:$X$1000,$BF128,'2012 President'!$Y$2:$Y$1000,CC$1)</f>
        <v>31.028917714766532</v>
      </c>
      <c r="CD128">
        <f>(GV128-SUMIF('By HD for Calcs'!$A$3:$A$42,$BF128,'By HD for Calcs'!J$3:J$42))*$BQ128*SUMIFS('2012 President'!$G$2:$G$1000,'2012 President'!$X$2:$X$1000,$BF128,'2012 President'!$Y$2:$Y$1000,CD$1)+$BQ128*SUMIFS('2012 President'!K$2:K$1000,'2012 President'!$X$2:$X$1000,$BF128,'2012 President'!$Y$2:$Y$1000,CD$1)</f>
        <v>1.2865920720951032</v>
      </c>
      <c r="CE128">
        <f>(GW128-SUMIF('By HD for Calcs'!$A$3:$A$42,$BF128,'By HD for Calcs'!L$3:L$42))*$BQ128*SUMIFS('2012 President'!$G$2:$G$1000,'2012 President'!$X$2:$X$1000,$BF128,'2012 President'!$Y$2:$Y$1000,CE$1)+$BQ128*SUMIFS('2012 President'!L$2:L$1000,'2012 President'!$X$2:$X$1000,$BF128,'2012 President'!$Y$2:$Y$1000,CE$1)</f>
        <v>1.1114315390198199</v>
      </c>
      <c r="CH128">
        <f>$BQ128*SUMIFS('2012 President'!G$2:G$1000,'2012 President'!$X$2:$X$1000,$BF128,'2012 President'!$Y$2:$Y$1000,CH$1)</f>
        <v>0.54414527238572319</v>
      </c>
      <c r="CI128">
        <f>(GS128-SUMIF('By HD for Calcs'!$A$3:$A$42,$BF128,'By HD for Calcs'!K$3:K$42))*$BQ128*SUMIFS('2012 President'!$G$2:$G$1000,'2012 President'!$X$2:$X$1000,$BF128,'2012 President'!$Y$2:$Y$1000,CI$1)+$BQ128*SUMIFS('2012 President'!H$2:H$1000,'2012 President'!$X$2:$X$1000,$BF128,'2012 President'!$Y$2:$Y$1000,CI$1)</f>
        <v>-1.1670023644573611E-3</v>
      </c>
      <c r="CJ128">
        <f>(GT128-SUMIF('By HD for Calcs'!$A$3:$A$42,$BF128,'By HD for Calcs'!H$3:H$42))*$BQ128*SUMIFS('2012 President'!$G$2:$G$1000,'2012 President'!$X$2:$X$1000,$BF128,'2012 President'!$Y$2:$Y$1000,CJ$1)+$BQ128*SUMIFS('2012 President'!I$2:I$1000,'2012 President'!$X$2:$X$1000,$BF128,'2012 President'!$Y$2:$Y$1000,CJ$1)</f>
        <v>0.39092357343469225</v>
      </c>
      <c r="CK128">
        <f>(GU128-SUMIF('By HD for Calcs'!$A$3:$A$42,$BF128,'By HD for Calcs'!I$3:I$42))*$BQ128*SUMIFS('2012 President'!$G$2:$G$1000,'2012 President'!$X$2:$X$1000,$BF128,'2012 President'!$Y$2:$Y$1000,CK$1)+$BQ128*SUMIFS('2012 President'!J$2:J$1000,'2012 President'!$X$2:$X$1000,$BF128,'2012 President'!$Y$2:$Y$1000,CK$1)</f>
        <v>-3.0378134121494496E-2</v>
      </c>
      <c r="CL128">
        <f>(GV128-SUMIF('By HD for Calcs'!$A$3:$A$42,$BF128,'By HD for Calcs'!J$3:J$42))*$BQ128*SUMIFS('2012 President'!$G$2:$G$1000,'2012 President'!$X$2:$X$1000,$BF128,'2012 President'!$Y$2:$Y$1000,CL$1)+$BQ128*SUMIFS('2012 President'!K$2:K$1000,'2012 President'!$X$2:$X$1000,$BF128,'2012 President'!$Y$2:$Y$1000,CL$1)</f>
        <v>1.6663993892744263E-3</v>
      </c>
      <c r="CM128">
        <f>(GW128-SUMIF('By HD for Calcs'!$A$3:$A$42,$BF128,'By HD for Calcs'!L$3:L$42))*$BQ128*SUMIFS('2012 President'!$G$2:$G$1000,'2012 President'!$X$2:$X$1000,$BF128,'2012 President'!$Y$2:$Y$1000,CM$1)+$BQ128*SUMIFS('2012 President'!L$2:L$1000,'2012 President'!$X$2:$X$1000,$BF128,'2012 President'!$Y$2:$Y$1000,CM$1)</f>
        <v>0.18310043604770843</v>
      </c>
      <c r="CP128">
        <f t="shared" si="65"/>
        <v>1257.3383427259446</v>
      </c>
      <c r="CQ128">
        <f t="shared" si="65"/>
        <v>27.231436517741969</v>
      </c>
      <c r="CR128">
        <f t="shared" si="65"/>
        <v>578.37888214966483</v>
      </c>
      <c r="CS128">
        <f t="shared" si="65"/>
        <v>619.78246347503045</v>
      </c>
      <c r="CT128">
        <f t="shared" si="65"/>
        <v>16.72859830194556</v>
      </c>
      <c r="CU128">
        <f t="shared" si="65"/>
        <v>15.216962281561724</v>
      </c>
      <c r="GS128">
        <f t="shared" si="57"/>
        <v>1.9562715765247412E-2</v>
      </c>
      <c r="GT128">
        <f t="shared" si="58"/>
        <v>0.47295742232451093</v>
      </c>
      <c r="GU128">
        <f t="shared" si="59"/>
        <v>0.48101265822784811</v>
      </c>
      <c r="GV128">
        <f t="shared" si="60"/>
        <v>1.4959723820483314E-2</v>
      </c>
      <c r="GW128">
        <f t="shared" si="61"/>
        <v>1.1507479861910242E-2</v>
      </c>
      <c r="GX128">
        <f t="shared" si="62"/>
        <v>0</v>
      </c>
      <c r="GY128">
        <f t="shared" si="63"/>
        <v>0</v>
      </c>
    </row>
    <row r="129" spans="57:207" x14ac:dyDescent="0.3">
      <c r="BE129" t="s">
        <v>1670</v>
      </c>
      <c r="BF129">
        <v>35</v>
      </c>
      <c r="BG129">
        <f>SUMIFS('2012 President'!C$2:C$1000,'2012 President'!$X$2:$X$1000,$BF129,'2012 President'!$V$2:$V$1000,$BE129)</f>
        <v>444</v>
      </c>
      <c r="BH129">
        <f>SUMIFS('2012 President'!G$2:G$1000,'2012 President'!$X$2:$X$1000,$BF129,'2012 President'!$V$2:$V$1000,$BE129)</f>
        <v>211</v>
      </c>
      <c r="BI129">
        <f>SUMIFS('2012 President'!H$2:H$1000,'2012 President'!$X$2:$X$1000,$BF129,'2012 President'!$V$2:$V$1000,$BE129)</f>
        <v>7</v>
      </c>
      <c r="BJ129">
        <f>SUMIFS('2012 President'!I$2:I$1000,'2012 President'!$X$2:$X$1000,$BF129,'2012 President'!$V$2:$V$1000,$BE129)</f>
        <v>121</v>
      </c>
      <c r="BK129">
        <f>SUMIFS('2012 President'!J$2:J$1000,'2012 President'!$X$2:$X$1000,$BF129,'2012 President'!$V$2:$V$1000,$BE129)</f>
        <v>82</v>
      </c>
      <c r="BL129">
        <f>SUMIFS('2012 President'!K$2:K$1000,'2012 President'!$X$2:$X$1000,$BF129,'2012 President'!$V$2:$V$1000,$BE129)</f>
        <v>0</v>
      </c>
      <c r="BM129">
        <f>SUMIFS('2012 President'!L$2:L$1000,'2012 President'!$X$2:$X$1000,$BF129,'2012 President'!$V$2:$V$1000,$BE129)</f>
        <v>1</v>
      </c>
      <c r="BP129">
        <f t="shared" si="56"/>
        <v>211</v>
      </c>
      <c r="BQ129">
        <f>BP129/SUMIF('By HD for Calcs'!$A$3:$A$42,$BF129,'By HD for Calcs'!$B$3:$B$42)</f>
        <v>4.4040910039657689E-2</v>
      </c>
      <c r="BR129">
        <f>$BQ129*SUMIFS('2012 President'!G$2:G$1000,'2012 President'!$X$2:$X$1000,$BF129,'2012 President'!$Y$2:$Y$1000,BR$1)</f>
        <v>78.43686078063034</v>
      </c>
      <c r="BS129">
        <f>(GS129-SUMIF('By HD for Calcs'!$A$3:$A$42,$BF129,'By HD for Calcs'!K$3:K$42))*$BQ129*SUMIFS('2012 President'!$G$2:$G$1000,'2012 President'!$X$2:$X$1000,$BF129,'2012 President'!$Y$2:$Y$1000,BS$1)+$BQ129*SUMIFS('2012 President'!H$2:H$1000,'2012 President'!$X$2:$X$1000,$BF129,'2012 President'!$Y$2:$Y$1000,BS$1)</f>
        <v>3.0134766184125326</v>
      </c>
      <c r="BT129">
        <f>(GT129-SUMIF('By HD for Calcs'!$A$3:$A$42,$BF129,'By HD for Calcs'!H$3:H$42))*$BQ129*SUMIFS('2012 President'!$G$2:$G$1000,'2012 President'!$X$2:$X$1000,$BF129,'2012 President'!$Y$2:$Y$1000,BT$1)+$BQ129*SUMIFS('2012 President'!I$2:I$1000,'2012 President'!$X$2:$X$1000,$BF129,'2012 President'!$Y$2:$Y$1000,BT$1)</f>
        <v>41.36159777597328</v>
      </c>
      <c r="BU129">
        <f>(GU129-SUMIF('By HD for Calcs'!$A$3:$A$42,$BF129,'By HD for Calcs'!I$3:I$42))*$BQ129*SUMIFS('2012 President'!$G$2:$G$1000,'2012 President'!$X$2:$X$1000,$BF129,'2012 President'!$Y$2:$Y$1000,BU$1)+$BQ129*SUMIFS('2012 President'!J$2:J$1000,'2012 President'!$X$2:$X$1000,$BF129,'2012 President'!$Y$2:$Y$1000,BU$1)</f>
        <v>34.221121701569345</v>
      </c>
      <c r="BV129">
        <f>(GV129-SUMIF('By HD for Calcs'!$A$3:$A$42,$BF129,'By HD for Calcs'!J$3:J$42))*$BQ129*SUMIFS('2012 President'!$G$2:$G$1000,'2012 President'!$X$2:$X$1000,$BF129,'2012 President'!$Y$2:$Y$1000,BV$1)+$BQ129*SUMIFS('2012 President'!K$2:K$1000,'2012 President'!$X$2:$X$1000,$BF129,'2012 President'!$Y$2:$Y$1000,BV$1)</f>
        <v>-0.5808601679181653</v>
      </c>
      <c r="BW129">
        <f>(GW129-SUMIF('By HD for Calcs'!$A$3:$A$42,$BF129,'By HD for Calcs'!L$3:L$42))*$BQ129*SUMIFS('2012 President'!$G$2:$G$1000,'2012 President'!$X$2:$X$1000,$BF129,'2012 President'!$Y$2:$Y$1000,BW$1)+$BQ129*SUMIFS('2012 President'!L$2:L$1000,'2012 President'!$X$2:$X$1000,$BF129,'2012 President'!$Y$2:$Y$1000,BW$1)</f>
        <v>0.42152485259335964</v>
      </c>
      <c r="BZ129">
        <f>$BQ129*SUMIFS('2012 President'!G$2:G$1000,'2012 President'!$X$2:$X$1000,$BF129,'2012 President'!$Y$2:$Y$1000,BZ$1)</f>
        <v>15.722604884157795</v>
      </c>
      <c r="CA129">
        <f>(GS129-SUMIF('By HD for Calcs'!$A$3:$A$42,$BF129,'By HD for Calcs'!K$3:K$42))*$BQ129*SUMIFS('2012 President'!$G$2:$G$1000,'2012 President'!$X$2:$X$1000,$BF129,'2012 President'!$Y$2:$Y$1000,CA$1)+$BQ129*SUMIFS('2012 President'!H$2:H$1000,'2012 President'!$X$2:$X$1000,$BF129,'2012 President'!$Y$2:$Y$1000,CA$1)</f>
        <v>0.75283846630089535</v>
      </c>
      <c r="CB129">
        <f>(GT129-SUMIF('By HD for Calcs'!$A$3:$A$42,$BF129,'By HD for Calcs'!H$3:H$42))*$BQ129*SUMIFS('2012 President'!$G$2:$G$1000,'2012 President'!$X$2:$X$1000,$BF129,'2012 President'!$Y$2:$Y$1000,CB$1)+$BQ129*SUMIFS('2012 President'!I$2:I$1000,'2012 President'!$X$2:$X$1000,$BF129,'2012 President'!$Y$2:$Y$1000,CB$1)</f>
        <v>8.6476274981777443</v>
      </c>
      <c r="CC129">
        <f>(GU129-SUMIF('By HD for Calcs'!$A$3:$A$42,$BF129,'By HD for Calcs'!I$3:I$42))*$BQ129*SUMIFS('2012 President'!$G$2:$G$1000,'2012 President'!$X$2:$X$1000,$BF129,'2012 President'!$Y$2:$Y$1000,CC$1)+$BQ129*SUMIFS('2012 President'!J$2:J$1000,'2012 President'!$X$2:$X$1000,$BF129,'2012 President'!$Y$2:$Y$1000,CC$1)</f>
        <v>6.081498692954737</v>
      </c>
      <c r="CD129">
        <f>(GV129-SUMIF('By HD for Calcs'!$A$3:$A$42,$BF129,'By HD for Calcs'!J$3:J$42))*$BQ129*SUMIFS('2012 President'!$G$2:$G$1000,'2012 President'!$X$2:$X$1000,$BF129,'2012 President'!$Y$2:$Y$1000,CD$1)+$BQ129*SUMIFS('2012 President'!K$2:K$1000,'2012 President'!$X$2:$X$1000,$BF129,'2012 President'!$Y$2:$Y$1000,CD$1)</f>
        <v>7.7188795993113263E-2</v>
      </c>
      <c r="CE129">
        <f>(GW129-SUMIF('By HD for Calcs'!$A$3:$A$42,$BF129,'By HD for Calcs'!L$3:L$42))*$BQ129*SUMIFS('2012 President'!$G$2:$G$1000,'2012 President'!$X$2:$X$1000,$BF129,'2012 President'!$Y$2:$Y$1000,CE$1)+$BQ129*SUMIFS('2012 President'!L$2:L$1000,'2012 President'!$X$2:$X$1000,$BF129,'2012 President'!$Y$2:$Y$1000,CE$1)</f>
        <v>0.16345143073130622</v>
      </c>
      <c r="CH129">
        <f>$BQ129*SUMIFS('2012 President'!G$2:G$1000,'2012 President'!$X$2:$X$1000,$BF129,'2012 President'!$Y$2:$Y$1000,CH$1)</f>
        <v>0.13212273011897308</v>
      </c>
      <c r="CI129">
        <f>(GS129-SUMIF('By HD for Calcs'!$A$3:$A$42,$BF129,'By HD for Calcs'!K$3:K$42))*$BQ129*SUMIFS('2012 President'!$G$2:$G$1000,'2012 President'!$X$2:$X$1000,$BF129,'2012 President'!$Y$2:$Y$1000,CI$1)+$BQ129*SUMIFS('2012 President'!H$2:H$1000,'2012 President'!$X$2:$X$1000,$BF129,'2012 President'!$Y$2:$Y$1000,CI$1)</f>
        <v>1.5151818133222294E-3</v>
      </c>
      <c r="CJ129">
        <f>(GT129-SUMIF('By HD for Calcs'!$A$3:$A$42,$BF129,'By HD for Calcs'!H$3:H$42))*$BQ129*SUMIFS('2012 President'!$G$2:$G$1000,'2012 President'!$X$2:$X$1000,$BF129,'2012 President'!$Y$2:$Y$1000,CJ$1)+$BQ129*SUMIFS('2012 President'!I$2:I$1000,'2012 President'!$X$2:$X$1000,$BF129,'2012 President'!$Y$2:$Y$1000,CJ$1)</f>
        <v>0.10819794001667968</v>
      </c>
      <c r="CK129">
        <f>(GU129-SUMIF('By HD for Calcs'!$A$3:$A$42,$BF129,'By HD for Calcs'!I$3:I$42))*$BQ129*SUMIFS('2012 President'!$G$2:$G$1000,'2012 President'!$X$2:$X$1000,$BF129,'2012 President'!$Y$2:$Y$1000,CK$1)+$BQ129*SUMIFS('2012 President'!J$2:J$1000,'2012 President'!$X$2:$X$1000,$BF129,'2012 President'!$Y$2:$Y$1000,CK$1)</f>
        <v>-1.9582480038822528E-2</v>
      </c>
      <c r="CL129">
        <f>(GV129-SUMIF('By HD for Calcs'!$A$3:$A$42,$BF129,'By HD for Calcs'!J$3:J$42))*$BQ129*SUMIFS('2012 President'!$G$2:$G$1000,'2012 President'!$X$2:$X$1000,$BF129,'2012 President'!$Y$2:$Y$1000,CL$1)+$BQ129*SUMIFS('2012 President'!K$2:K$1000,'2012 President'!$X$2:$X$1000,$BF129,'2012 President'!$Y$2:$Y$1000,CL$1)</f>
        <v>-1.5719047415532175E-3</v>
      </c>
      <c r="CM129">
        <f>(GW129-SUMIF('By HD for Calcs'!$A$3:$A$42,$BF129,'By HD for Calcs'!L$3:L$42))*$BQ129*SUMIFS('2012 President'!$G$2:$G$1000,'2012 President'!$X$2:$X$1000,$BF129,'2012 President'!$Y$2:$Y$1000,CM$1)+$BQ129*SUMIFS('2012 President'!L$2:L$1000,'2012 President'!$X$2:$X$1000,$BF129,'2012 President'!$Y$2:$Y$1000,CM$1)</f>
        <v>4.3563993069346912E-2</v>
      </c>
      <c r="CP129">
        <f t="shared" si="65"/>
        <v>305.29158839490714</v>
      </c>
      <c r="CQ129">
        <f t="shared" si="65"/>
        <v>10.767830266526751</v>
      </c>
      <c r="CR129">
        <f t="shared" si="65"/>
        <v>171.1174232141677</v>
      </c>
      <c r="CS129">
        <f t="shared" si="65"/>
        <v>122.28303791448526</v>
      </c>
      <c r="CT129">
        <f t="shared" si="65"/>
        <v>-0.50524327666660529</v>
      </c>
      <c r="CU129">
        <f t="shared" si="65"/>
        <v>1.6285402763940129</v>
      </c>
      <c r="GS129">
        <f t="shared" si="57"/>
        <v>3.3175355450236969E-2</v>
      </c>
      <c r="GT129">
        <f t="shared" si="58"/>
        <v>0.57345971563981046</v>
      </c>
      <c r="GU129">
        <f t="shared" si="59"/>
        <v>0.38862559241706163</v>
      </c>
      <c r="GV129">
        <f t="shared" si="60"/>
        <v>0</v>
      </c>
      <c r="GW129">
        <f t="shared" si="61"/>
        <v>4.7393364928909956E-3</v>
      </c>
      <c r="GX129">
        <f t="shared" si="62"/>
        <v>0</v>
      </c>
      <c r="GY129">
        <f t="shared" si="63"/>
        <v>0</v>
      </c>
    </row>
    <row r="130" spans="57:207" x14ac:dyDescent="0.3">
      <c r="BE130" t="s">
        <v>1667</v>
      </c>
      <c r="BF130">
        <v>36</v>
      </c>
      <c r="BG130">
        <f>SUMIFS('2012 President'!C$2:C$1000,'2012 President'!$X$2:$X$1000,$BF130,'2012 President'!$V$2:$V$1000,$BE130)</f>
        <v>5067</v>
      </c>
      <c r="BH130">
        <f>SUMIFS('2012 President'!G$2:G$1000,'2012 President'!$X$2:$X$1000,$BF130,'2012 President'!$V$2:$V$1000,$BE130)</f>
        <v>2066</v>
      </c>
      <c r="BI130">
        <f>SUMIFS('2012 President'!H$2:H$1000,'2012 President'!$X$2:$X$1000,$BF130,'2012 President'!$V$2:$V$1000,$BE130)</f>
        <v>59</v>
      </c>
      <c r="BJ130">
        <f>SUMIFS('2012 President'!I$2:I$1000,'2012 President'!$X$2:$X$1000,$BF130,'2012 President'!$V$2:$V$1000,$BE130)</f>
        <v>1622</v>
      </c>
      <c r="BK130">
        <f>SUMIFS('2012 President'!J$2:J$1000,'2012 President'!$X$2:$X$1000,$BF130,'2012 President'!$V$2:$V$1000,$BE130)</f>
        <v>340</v>
      </c>
      <c r="BL130">
        <f>SUMIFS('2012 President'!K$2:K$1000,'2012 President'!$X$2:$X$1000,$BF130,'2012 President'!$V$2:$V$1000,$BE130)</f>
        <v>36</v>
      </c>
      <c r="BM130">
        <f>SUMIFS('2012 President'!L$2:L$1000,'2012 President'!$X$2:$X$1000,$BF130,'2012 President'!$V$2:$V$1000,$BE130)</f>
        <v>9</v>
      </c>
      <c r="BP130">
        <f t="shared" si="56"/>
        <v>2066</v>
      </c>
      <c r="BQ130">
        <f>BP130/SUMIF('By HD for Calcs'!$A$3:$A$42,$BF130,'By HD for Calcs'!$B$3:$B$42)</f>
        <v>0.52663777721131788</v>
      </c>
      <c r="BR130">
        <f>$BQ130*SUMIFS('2012 President'!G$2:G$1000,'2012 President'!$X$2:$X$1000,$BF130,'2012 President'!$Y$2:$Y$1000,BR$1)</f>
        <v>385.49885291868469</v>
      </c>
      <c r="BS130">
        <f>(GS130-SUMIF('By HD for Calcs'!$A$3:$A$42,$BF130,'By HD for Calcs'!K$3:K$42))*$BQ130*SUMIFS('2012 President'!$G$2:$G$1000,'2012 President'!$X$2:$X$1000,$BF130,'2012 President'!$Y$2:$Y$1000,BS$1)+$BQ130*SUMIFS('2012 President'!H$2:H$1000,'2012 President'!$X$2:$X$1000,$BF130,'2012 President'!$Y$2:$Y$1000,BS$1)</f>
        <v>7.0812214923148771</v>
      </c>
      <c r="BT130">
        <f>(GT130-SUMIF('By HD for Calcs'!$A$3:$A$42,$BF130,'By HD for Calcs'!H$3:H$42))*$BQ130*SUMIFS('2012 President'!$G$2:$G$1000,'2012 President'!$X$2:$X$1000,$BF130,'2012 President'!$Y$2:$Y$1000,BT$1)+$BQ130*SUMIFS('2012 President'!I$2:I$1000,'2012 President'!$X$2:$X$1000,$BF130,'2012 President'!$Y$2:$Y$1000,BT$1)</f>
        <v>243.00411496375327</v>
      </c>
      <c r="BU130">
        <f>(GU130-SUMIF('By HD for Calcs'!$A$3:$A$42,$BF130,'By HD for Calcs'!I$3:I$42))*$BQ130*SUMIFS('2012 President'!$G$2:$G$1000,'2012 President'!$X$2:$X$1000,$BF130,'2012 President'!$Y$2:$Y$1000,BU$1)+$BQ130*SUMIFS('2012 President'!J$2:J$1000,'2012 President'!$X$2:$X$1000,$BF130,'2012 President'!$Y$2:$Y$1000,BU$1)</f>
        <v>127.46995350011035</v>
      </c>
      <c r="BV130">
        <f>(GV130-SUMIF('By HD for Calcs'!$A$3:$A$42,$BF130,'By HD for Calcs'!J$3:J$42))*$BQ130*SUMIFS('2012 President'!$G$2:$G$1000,'2012 President'!$X$2:$X$1000,$BF130,'2012 President'!$Y$2:$Y$1000,BV$1)+$BQ130*SUMIFS('2012 President'!K$2:K$1000,'2012 President'!$X$2:$X$1000,$BF130,'2012 President'!$Y$2:$Y$1000,BV$1)</f>
        <v>5.3998411558623838</v>
      </c>
      <c r="BW130">
        <f>(GW130-SUMIF('By HD for Calcs'!$A$3:$A$42,$BF130,'By HD for Calcs'!L$3:L$42))*$BQ130*SUMIFS('2012 President'!$G$2:$G$1000,'2012 President'!$X$2:$X$1000,$BF130,'2012 President'!$Y$2:$Y$1000,BW$1)+$BQ130*SUMIFS('2012 President'!L$2:L$1000,'2012 President'!$X$2:$X$1000,$BF130,'2012 President'!$Y$2:$Y$1000,BW$1)</f>
        <v>2.5437218066438123</v>
      </c>
      <c r="BZ130">
        <f>$BQ130*SUMIFS('2012 President'!G$2:G$1000,'2012 President'!$X$2:$X$1000,$BF130,'2012 President'!$Y$2:$Y$1000,BZ$1)</f>
        <v>166.94417537598775</v>
      </c>
      <c r="CA130">
        <f>(GS130-SUMIF('By HD for Calcs'!$A$3:$A$42,$BF130,'By HD for Calcs'!K$3:K$42))*$BQ130*SUMIFS('2012 President'!$G$2:$G$1000,'2012 President'!$X$2:$X$1000,$BF130,'2012 President'!$Y$2:$Y$1000,CA$1)+$BQ130*SUMIFS('2012 President'!H$2:H$1000,'2012 President'!$X$2:$X$1000,$BF130,'2012 President'!$Y$2:$Y$1000,CA$1)</f>
        <v>4.0867753840839685</v>
      </c>
      <c r="CB130">
        <f>(GT130-SUMIF('By HD for Calcs'!$A$3:$A$42,$BF130,'By HD for Calcs'!H$3:H$42))*$BQ130*SUMIFS('2012 President'!$G$2:$G$1000,'2012 President'!$X$2:$X$1000,$BF130,'2012 President'!$Y$2:$Y$1000,CB$1)+$BQ130*SUMIFS('2012 President'!I$2:I$1000,'2012 President'!$X$2:$X$1000,$BF130,'2012 President'!$Y$2:$Y$1000,CB$1)</f>
        <v>121.37266364256783</v>
      </c>
      <c r="CC130">
        <f>(GU130-SUMIF('By HD for Calcs'!$A$3:$A$42,$BF130,'By HD for Calcs'!I$3:I$42))*$BQ130*SUMIFS('2012 President'!$G$2:$G$1000,'2012 President'!$X$2:$X$1000,$BF130,'2012 President'!$Y$2:$Y$1000,CC$1)+$BQ130*SUMIFS('2012 President'!J$2:J$1000,'2012 President'!$X$2:$X$1000,$BF130,'2012 President'!$Y$2:$Y$1000,CC$1)</f>
        <v>37.252581087281172</v>
      </c>
      <c r="CD130">
        <f>(GV130-SUMIF('By HD for Calcs'!$A$3:$A$42,$BF130,'By HD for Calcs'!J$3:J$42))*$BQ130*SUMIFS('2012 President'!$G$2:$G$1000,'2012 President'!$X$2:$X$1000,$BF130,'2012 President'!$Y$2:$Y$1000,CD$1)+$BQ130*SUMIFS('2012 President'!K$2:K$1000,'2012 President'!$X$2:$X$1000,$BF130,'2012 President'!$Y$2:$Y$1000,CD$1)</f>
        <v>2.6909865536091822</v>
      </c>
      <c r="CE130">
        <f>(GW130-SUMIF('By HD for Calcs'!$A$3:$A$42,$BF130,'By HD for Calcs'!L$3:L$42))*$BQ130*SUMIFS('2012 President'!$G$2:$G$1000,'2012 President'!$X$2:$X$1000,$BF130,'2012 President'!$Y$2:$Y$1000,CE$1)+$BQ130*SUMIFS('2012 President'!L$2:L$1000,'2012 President'!$X$2:$X$1000,$BF130,'2012 President'!$Y$2:$Y$1000,CE$1)</f>
        <v>1.5411687084456334</v>
      </c>
      <c r="CH130">
        <f>$BQ130*SUMIFS('2012 President'!G$2:G$1000,'2012 President'!$X$2:$X$1000,$BF130,'2012 President'!$Y$2:$Y$1000,CH$1)</f>
        <v>0</v>
      </c>
      <c r="CI130">
        <f>(GS130-SUMIF('By HD for Calcs'!$A$3:$A$42,$BF130,'By HD for Calcs'!K$3:K$42))*$BQ130*SUMIFS('2012 President'!$G$2:$G$1000,'2012 President'!$X$2:$X$1000,$BF130,'2012 President'!$Y$2:$Y$1000,CI$1)+$BQ130*SUMIFS('2012 President'!H$2:H$1000,'2012 President'!$X$2:$X$1000,$BF130,'2012 President'!$Y$2:$Y$1000,CI$1)</f>
        <v>0</v>
      </c>
      <c r="CJ130">
        <f>(GT130-SUMIF('By HD for Calcs'!$A$3:$A$42,$BF130,'By HD for Calcs'!H$3:H$42))*$BQ130*SUMIFS('2012 President'!$G$2:$G$1000,'2012 President'!$X$2:$X$1000,$BF130,'2012 President'!$Y$2:$Y$1000,CJ$1)+$BQ130*SUMIFS('2012 President'!I$2:I$1000,'2012 President'!$X$2:$X$1000,$BF130,'2012 President'!$Y$2:$Y$1000,CJ$1)</f>
        <v>0</v>
      </c>
      <c r="CK130">
        <f>(GU130-SUMIF('By HD for Calcs'!$A$3:$A$42,$BF130,'By HD for Calcs'!I$3:I$42))*$BQ130*SUMIFS('2012 President'!$G$2:$G$1000,'2012 President'!$X$2:$X$1000,$BF130,'2012 President'!$Y$2:$Y$1000,CK$1)+$BQ130*SUMIFS('2012 President'!J$2:J$1000,'2012 President'!$X$2:$X$1000,$BF130,'2012 President'!$Y$2:$Y$1000,CK$1)</f>
        <v>0</v>
      </c>
      <c r="CL130">
        <f>(GV130-SUMIF('By HD for Calcs'!$A$3:$A$42,$BF130,'By HD for Calcs'!J$3:J$42))*$BQ130*SUMIFS('2012 President'!$G$2:$G$1000,'2012 President'!$X$2:$X$1000,$BF130,'2012 President'!$Y$2:$Y$1000,CL$1)+$BQ130*SUMIFS('2012 President'!K$2:K$1000,'2012 President'!$X$2:$X$1000,$BF130,'2012 President'!$Y$2:$Y$1000,CL$1)</f>
        <v>0</v>
      </c>
      <c r="CM130">
        <f>(GW130-SUMIF('By HD for Calcs'!$A$3:$A$42,$BF130,'By HD for Calcs'!L$3:L$42))*$BQ130*SUMIFS('2012 President'!$G$2:$G$1000,'2012 President'!$X$2:$X$1000,$BF130,'2012 President'!$Y$2:$Y$1000,CM$1)+$BQ130*SUMIFS('2012 President'!L$2:L$1000,'2012 President'!$X$2:$X$1000,$BF130,'2012 President'!$Y$2:$Y$1000,CM$1)</f>
        <v>0</v>
      </c>
      <c r="CP130">
        <f t="shared" si="65"/>
        <v>2618.4430282946728</v>
      </c>
      <c r="CQ130">
        <f t="shared" si="65"/>
        <v>70.167996876398846</v>
      </c>
      <c r="CR130">
        <f t="shared" si="65"/>
        <v>1986.3767786063211</v>
      </c>
      <c r="CS130">
        <f t="shared" si="65"/>
        <v>504.72253458739152</v>
      </c>
      <c r="CT130">
        <f t="shared" si="65"/>
        <v>44.090827709471569</v>
      </c>
      <c r="CU130">
        <f t="shared" si="65"/>
        <v>13.084890515089446</v>
      </c>
      <c r="GS130">
        <f t="shared" si="57"/>
        <v>2.8557599225556632E-2</v>
      </c>
      <c r="GT130">
        <f t="shared" si="58"/>
        <v>0.78509196515004842</v>
      </c>
      <c r="GU130">
        <f t="shared" si="59"/>
        <v>0.16456921587608905</v>
      </c>
      <c r="GV130">
        <f t="shared" si="60"/>
        <v>1.7424975798644726E-2</v>
      </c>
      <c r="GW130">
        <f t="shared" si="61"/>
        <v>4.3562439496611814E-3</v>
      </c>
      <c r="GX130">
        <f t="shared" si="62"/>
        <v>0</v>
      </c>
      <c r="GY130">
        <f t="shared" si="63"/>
        <v>0</v>
      </c>
    </row>
    <row r="131" spans="57:207" x14ac:dyDescent="0.3">
      <c r="BE131" t="s">
        <v>1655</v>
      </c>
      <c r="BF131">
        <v>36</v>
      </c>
      <c r="BG131">
        <f>SUMIFS('2012 President'!C$2:C$1000,'2012 President'!$X$2:$X$1000,$BF131,'2012 President'!$V$2:$V$1000,$BE131)</f>
        <v>2433</v>
      </c>
      <c r="BH131">
        <f>SUMIFS('2012 President'!G$2:G$1000,'2012 President'!$X$2:$X$1000,$BF131,'2012 President'!$V$2:$V$1000,$BE131)</f>
        <v>1083</v>
      </c>
      <c r="BI131">
        <f>SUMIFS('2012 President'!H$2:H$1000,'2012 President'!$X$2:$X$1000,$BF131,'2012 President'!$V$2:$V$1000,$BE131)</f>
        <v>32</v>
      </c>
      <c r="BJ131">
        <f>SUMIFS('2012 President'!I$2:I$1000,'2012 President'!$X$2:$X$1000,$BF131,'2012 President'!$V$2:$V$1000,$BE131)</f>
        <v>681</v>
      </c>
      <c r="BK131">
        <f>SUMIFS('2012 President'!J$2:J$1000,'2012 President'!$X$2:$X$1000,$BF131,'2012 President'!$V$2:$V$1000,$BE131)</f>
        <v>351</v>
      </c>
      <c r="BL131">
        <f>SUMIFS('2012 President'!K$2:K$1000,'2012 President'!$X$2:$X$1000,$BF131,'2012 President'!$V$2:$V$1000,$BE131)</f>
        <v>15</v>
      </c>
      <c r="BM131">
        <f>SUMIFS('2012 President'!L$2:L$1000,'2012 President'!$X$2:$X$1000,$BF131,'2012 President'!$V$2:$V$1000,$BE131)</f>
        <v>4</v>
      </c>
      <c r="BP131">
        <f t="shared" si="56"/>
        <v>1083</v>
      </c>
      <c r="BQ131">
        <f>BP131/SUMIF('By HD for Calcs'!$A$3:$A$42,$BF131,'By HD for Calcs'!$B$3:$B$42)</f>
        <v>0.27606423655365792</v>
      </c>
      <c r="BR131">
        <f>$BQ131*SUMIFS('2012 President'!G$2:G$1000,'2012 President'!$X$2:$X$1000,$BF131,'2012 President'!$Y$2:$Y$1000,BR$1)</f>
        <v>202.07902115727759</v>
      </c>
      <c r="BS131">
        <f>(GS131-SUMIF('By HD for Calcs'!$A$3:$A$42,$BF131,'By HD for Calcs'!K$3:K$42))*$BQ131*SUMIFS('2012 President'!$G$2:$G$1000,'2012 President'!$X$2:$X$1000,$BF131,'2012 President'!$Y$2:$Y$1000,BS$1)+$BQ131*SUMIFS('2012 President'!H$2:H$1000,'2012 President'!$X$2:$X$1000,$BF131,'2012 President'!$Y$2:$Y$1000,BS$1)</f>
        <v>3.9120348118565067</v>
      </c>
      <c r="BT131">
        <f>(GT131-SUMIF('By HD for Calcs'!$A$3:$A$42,$BF131,'By HD for Calcs'!H$3:H$42))*$BQ131*SUMIFS('2012 President'!$G$2:$G$1000,'2012 President'!$X$2:$X$1000,$BF131,'2012 President'!$Y$2:$Y$1000,BT$1)+$BQ131*SUMIFS('2012 President'!I$2:I$1000,'2012 President'!$X$2:$X$1000,$BF131,'2012 President'!$Y$2:$Y$1000,BT$1)</f>
        <v>95.801550351531844</v>
      </c>
      <c r="BU131">
        <f>(GU131-SUMIF('By HD for Calcs'!$A$3:$A$42,$BF131,'By HD for Calcs'!I$3:I$42))*$BQ131*SUMIFS('2012 President'!$G$2:$G$1000,'2012 President'!$X$2:$X$1000,$BF131,'2012 President'!$Y$2:$Y$1000,BU$1)+$BQ131*SUMIFS('2012 President'!J$2:J$1000,'2012 President'!$X$2:$X$1000,$BF131,'2012 President'!$Y$2:$Y$1000,BU$1)</f>
        <v>99.057691104357914</v>
      </c>
      <c r="BV131">
        <f>(GV131-SUMIF('By HD for Calcs'!$A$3:$A$42,$BF131,'By HD for Calcs'!J$3:J$42))*$BQ131*SUMIFS('2012 President'!$G$2:$G$1000,'2012 President'!$X$2:$X$1000,$BF131,'2012 President'!$Y$2:$Y$1000,BV$1)+$BQ131*SUMIFS('2012 President'!K$2:K$1000,'2012 President'!$X$2:$X$1000,$BF131,'2012 President'!$Y$2:$Y$1000,BV$1)</f>
        <v>2.1082604084788175</v>
      </c>
      <c r="BW131">
        <f>(GW131-SUMIF('By HD for Calcs'!$A$3:$A$42,$BF131,'By HD for Calcs'!L$3:L$42))*$BQ131*SUMIFS('2012 President'!$G$2:$G$1000,'2012 President'!$X$2:$X$1000,$BF131,'2012 President'!$Y$2:$Y$1000,BW$1)+$BQ131*SUMIFS('2012 President'!L$2:L$1000,'2012 President'!$X$2:$X$1000,$BF131,'2012 President'!$Y$2:$Y$1000,BW$1)</f>
        <v>1.1994844810525116</v>
      </c>
      <c r="BZ131">
        <f>$BQ131*SUMIFS('2012 President'!G$2:G$1000,'2012 President'!$X$2:$X$1000,$BF131,'2012 President'!$Y$2:$Y$1000,BZ$1)</f>
        <v>87.512362987509562</v>
      </c>
      <c r="CA131">
        <f>(GS131-SUMIF('By HD for Calcs'!$A$3:$A$42,$BF131,'By HD for Calcs'!K$3:K$42))*$BQ131*SUMIFS('2012 President'!$G$2:$G$1000,'2012 President'!$X$2:$X$1000,$BF131,'2012 President'!$Y$2:$Y$1000,CA$1)+$BQ131*SUMIFS('2012 President'!H$2:H$1000,'2012 President'!$X$2:$X$1000,$BF131,'2012 President'!$Y$2:$Y$1000,CA$1)</f>
        <v>2.2289263972562834</v>
      </c>
      <c r="CB131">
        <f>(GT131-SUMIF('By HD for Calcs'!$A$3:$A$42,$BF131,'By HD for Calcs'!H$3:H$42))*$BQ131*SUMIFS('2012 President'!$G$2:$G$1000,'2012 President'!$X$2:$X$1000,$BF131,'2012 President'!$Y$2:$Y$1000,CB$1)+$BQ131*SUMIFS('2012 President'!I$2:I$1000,'2012 President'!$X$2:$X$1000,$BF131,'2012 President'!$Y$2:$Y$1000,CB$1)</f>
        <v>49.947011321494728</v>
      </c>
      <c r="CC131">
        <f>(GU131-SUMIF('By HD for Calcs'!$A$3:$A$42,$BF131,'By HD for Calcs'!I$3:I$42))*$BQ131*SUMIFS('2012 President'!$G$2:$G$1000,'2012 President'!$X$2:$X$1000,$BF131,'2012 President'!$Y$2:$Y$1000,CC$1)+$BQ131*SUMIFS('2012 President'!J$2:J$1000,'2012 President'!$X$2:$X$1000,$BF131,'2012 President'!$Y$2:$Y$1000,CC$1)</f>
        <v>33.488745139759899</v>
      </c>
      <c r="CD131">
        <f>(GV131-SUMIF('By HD for Calcs'!$A$3:$A$42,$BF131,'By HD for Calcs'!J$3:J$42))*$BQ131*SUMIFS('2012 President'!$G$2:$G$1000,'2012 President'!$X$2:$X$1000,$BF131,'2012 President'!$Y$2:$Y$1000,CD$1)+$BQ131*SUMIFS('2012 President'!K$2:K$1000,'2012 President'!$X$2:$X$1000,$BF131,'2012 President'!$Y$2:$Y$1000,CD$1)</f>
        <v>1.0978005811462808</v>
      </c>
      <c r="CE131">
        <f>(GW131-SUMIF('By HD for Calcs'!$A$3:$A$42,$BF131,'By HD for Calcs'!L$3:L$42))*$BQ131*SUMIFS('2012 President'!$G$2:$G$1000,'2012 President'!$X$2:$X$1000,$BF131,'2012 President'!$Y$2:$Y$1000,CE$1)+$BQ131*SUMIFS('2012 President'!L$2:L$1000,'2012 President'!$X$2:$X$1000,$BF131,'2012 President'!$Y$2:$Y$1000,CE$1)</f>
        <v>0.74987954785236499</v>
      </c>
      <c r="CH131">
        <f>$BQ131*SUMIFS('2012 President'!G$2:G$1000,'2012 President'!$X$2:$X$1000,$BF131,'2012 President'!$Y$2:$Y$1000,CH$1)</f>
        <v>0</v>
      </c>
      <c r="CI131">
        <f>(GS131-SUMIF('By HD for Calcs'!$A$3:$A$42,$BF131,'By HD for Calcs'!K$3:K$42))*$BQ131*SUMIFS('2012 President'!$G$2:$G$1000,'2012 President'!$X$2:$X$1000,$BF131,'2012 President'!$Y$2:$Y$1000,CI$1)+$BQ131*SUMIFS('2012 President'!H$2:H$1000,'2012 President'!$X$2:$X$1000,$BF131,'2012 President'!$Y$2:$Y$1000,CI$1)</f>
        <v>0</v>
      </c>
      <c r="CJ131">
        <f>(GT131-SUMIF('By HD for Calcs'!$A$3:$A$42,$BF131,'By HD for Calcs'!H$3:H$42))*$BQ131*SUMIFS('2012 President'!$G$2:$G$1000,'2012 President'!$X$2:$X$1000,$BF131,'2012 President'!$Y$2:$Y$1000,CJ$1)+$BQ131*SUMIFS('2012 President'!I$2:I$1000,'2012 President'!$X$2:$X$1000,$BF131,'2012 President'!$Y$2:$Y$1000,CJ$1)</f>
        <v>0</v>
      </c>
      <c r="CK131">
        <f>(GU131-SUMIF('By HD for Calcs'!$A$3:$A$42,$BF131,'By HD for Calcs'!I$3:I$42))*$BQ131*SUMIFS('2012 President'!$G$2:$G$1000,'2012 President'!$X$2:$X$1000,$BF131,'2012 President'!$Y$2:$Y$1000,CK$1)+$BQ131*SUMIFS('2012 President'!J$2:J$1000,'2012 President'!$X$2:$X$1000,$BF131,'2012 President'!$Y$2:$Y$1000,CK$1)</f>
        <v>0</v>
      </c>
      <c r="CL131">
        <f>(GV131-SUMIF('By HD for Calcs'!$A$3:$A$42,$BF131,'By HD for Calcs'!J$3:J$42))*$BQ131*SUMIFS('2012 President'!$G$2:$G$1000,'2012 President'!$X$2:$X$1000,$BF131,'2012 President'!$Y$2:$Y$1000,CL$1)+$BQ131*SUMIFS('2012 President'!K$2:K$1000,'2012 President'!$X$2:$X$1000,$BF131,'2012 President'!$Y$2:$Y$1000,CL$1)</f>
        <v>0</v>
      </c>
      <c r="CM131">
        <f>(GW131-SUMIF('By HD for Calcs'!$A$3:$A$42,$BF131,'By HD for Calcs'!L$3:L$42))*$BQ131*SUMIFS('2012 President'!$G$2:$G$1000,'2012 President'!$X$2:$X$1000,$BF131,'2012 President'!$Y$2:$Y$1000,CM$1)+$BQ131*SUMIFS('2012 President'!L$2:L$1000,'2012 President'!$X$2:$X$1000,$BF131,'2012 President'!$Y$2:$Y$1000,CM$1)</f>
        <v>0</v>
      </c>
      <c r="CP131">
        <f t="shared" si="65"/>
        <v>1372.5913841447871</v>
      </c>
      <c r="CQ131">
        <f t="shared" si="65"/>
        <v>38.140961209112788</v>
      </c>
      <c r="CR131">
        <f t="shared" si="65"/>
        <v>826.74856167302664</v>
      </c>
      <c r="CS131">
        <f t="shared" si="65"/>
        <v>483.54643624411779</v>
      </c>
      <c r="CT131">
        <f t="shared" si="65"/>
        <v>18.206060989625097</v>
      </c>
      <c r="CU131">
        <f t="shared" si="65"/>
        <v>5.9493640289048768</v>
      </c>
      <c r="GS131">
        <f t="shared" si="57"/>
        <v>2.9547553093259463E-2</v>
      </c>
      <c r="GT131">
        <f t="shared" si="58"/>
        <v>0.62880886426592797</v>
      </c>
      <c r="GU131">
        <f t="shared" si="59"/>
        <v>0.32409972299168976</v>
      </c>
      <c r="GV131">
        <f t="shared" si="60"/>
        <v>1.3850415512465374E-2</v>
      </c>
      <c r="GW131">
        <f t="shared" si="61"/>
        <v>3.6934441366574329E-3</v>
      </c>
      <c r="GX131">
        <f t="shared" si="62"/>
        <v>0</v>
      </c>
      <c r="GY131">
        <f t="shared" si="63"/>
        <v>0</v>
      </c>
    </row>
    <row r="132" spans="57:207" x14ac:dyDescent="0.3">
      <c r="BE132" t="s">
        <v>1703</v>
      </c>
      <c r="BF132">
        <v>36</v>
      </c>
      <c r="BG132">
        <f>SUMIFS('2012 President'!C$2:C$1000,'2012 President'!$X$2:$X$1000,$BF132,'2012 President'!$V$2:$V$1000,$BE132)</f>
        <v>254</v>
      </c>
      <c r="BH132">
        <f>SUMIFS('2012 President'!G$2:G$1000,'2012 President'!$X$2:$X$1000,$BF132,'2012 President'!$V$2:$V$1000,$BE132)</f>
        <v>107</v>
      </c>
      <c r="BI132">
        <f>SUMIFS('2012 President'!H$2:H$1000,'2012 President'!$X$2:$X$1000,$BF132,'2012 President'!$V$2:$V$1000,$BE132)</f>
        <v>1</v>
      </c>
      <c r="BJ132">
        <f>SUMIFS('2012 President'!I$2:I$1000,'2012 President'!$X$2:$X$1000,$BF132,'2012 President'!$V$2:$V$1000,$BE132)</f>
        <v>89</v>
      </c>
      <c r="BK132">
        <f>SUMIFS('2012 President'!J$2:J$1000,'2012 President'!$X$2:$X$1000,$BF132,'2012 President'!$V$2:$V$1000,$BE132)</f>
        <v>16</v>
      </c>
      <c r="BL132">
        <f>SUMIFS('2012 President'!K$2:K$1000,'2012 President'!$X$2:$X$1000,$BF132,'2012 President'!$V$2:$V$1000,$BE132)</f>
        <v>1</v>
      </c>
      <c r="BM132">
        <f>SUMIFS('2012 President'!L$2:L$1000,'2012 President'!$X$2:$X$1000,$BF132,'2012 President'!$V$2:$V$1000,$BE132)</f>
        <v>0</v>
      </c>
      <c r="BP132">
        <f t="shared" si="56"/>
        <v>107</v>
      </c>
      <c r="BQ132">
        <f>BP132/SUMIF('By HD for Calcs'!$A$3:$A$42,$BF132,'By HD for Calcs'!$B$3:$B$42)</f>
        <v>2.7275044608717817E-2</v>
      </c>
      <c r="BR132">
        <f>$BQ132*SUMIFS('2012 President'!G$2:G$1000,'2012 President'!$X$2:$X$1000,$BF132,'2012 President'!$Y$2:$Y$1000,BR$1)</f>
        <v>19.965332653581441</v>
      </c>
      <c r="BS132">
        <f>(GS132-SUMIF('By HD for Calcs'!$A$3:$A$42,$BF132,'By HD for Calcs'!K$3:K$42))*$BQ132*SUMIFS('2012 President'!$G$2:$G$1000,'2012 President'!$X$2:$X$1000,$BF132,'2012 President'!$Y$2:$Y$1000,BS$1)+$BQ132*SUMIFS('2012 President'!H$2:H$1000,'2012 President'!$X$2:$X$1000,$BF132,'2012 President'!$Y$2:$Y$1000,BS$1)</f>
        <v>-1.6827238124360488E-2</v>
      </c>
      <c r="BT132">
        <f>(GT132-SUMIF('By HD for Calcs'!$A$3:$A$42,$BF132,'By HD for Calcs'!H$3:H$42))*$BQ132*SUMIFS('2012 President'!$G$2:$G$1000,'2012 President'!$X$2:$X$1000,$BF132,'2012 President'!$Y$2:$Y$1000,BT$1)+$BQ132*SUMIFS('2012 President'!I$2:I$1000,'2012 President'!$X$2:$X$1000,$BF132,'2012 President'!$Y$2:$Y$1000,BT$1)</f>
        <v>13.517458202698661</v>
      </c>
      <c r="BU132">
        <f>(GU132-SUMIF('By HD for Calcs'!$A$3:$A$42,$BF132,'By HD for Calcs'!I$3:I$42))*$BQ132*SUMIFS('2012 President'!$G$2:$G$1000,'2012 President'!$X$2:$X$1000,$BF132,'2012 President'!$Y$2:$Y$1000,BU$1)+$BQ132*SUMIFS('2012 President'!J$2:J$1000,'2012 President'!$X$2:$X$1000,$BF132,'2012 President'!$Y$2:$Y$1000,BU$1)</f>
        <v>6.3015748155823186</v>
      </c>
      <c r="BV132">
        <f>(GV132-SUMIF('By HD for Calcs'!$A$3:$A$42,$BF132,'By HD for Calcs'!J$3:J$42))*$BQ132*SUMIFS('2012 President'!$G$2:$G$1000,'2012 President'!$X$2:$X$1000,$BF132,'2012 President'!$Y$2:$Y$1000,BV$1)+$BQ132*SUMIFS('2012 President'!K$2:K$1000,'2012 President'!$X$2:$X$1000,$BF132,'2012 President'!$Y$2:$Y$1000,BV$1)</f>
        <v>0.11835909054551197</v>
      </c>
      <c r="BW132">
        <f>(GW132-SUMIF('By HD for Calcs'!$A$3:$A$42,$BF132,'By HD for Calcs'!L$3:L$42))*$BQ132*SUMIFS('2012 President'!$G$2:$G$1000,'2012 President'!$X$2:$X$1000,$BF132,'2012 President'!$Y$2:$Y$1000,BW$1)+$BQ132*SUMIFS('2012 President'!L$2:L$1000,'2012 President'!$X$2:$X$1000,$BF132,'2012 President'!$Y$2:$Y$1000,BW$1)</f>
        <v>4.4767782879310228E-2</v>
      </c>
      <c r="BZ132">
        <f>$BQ132*SUMIFS('2012 President'!G$2:G$1000,'2012 President'!$X$2:$X$1000,$BF132,'2012 President'!$Y$2:$Y$1000,BZ$1)</f>
        <v>8.6461891409635481</v>
      </c>
      <c r="CA132">
        <f>(GS132-SUMIF('By HD for Calcs'!$A$3:$A$42,$BF132,'By HD for Calcs'!K$3:K$42))*$BQ132*SUMIFS('2012 President'!$G$2:$G$1000,'2012 President'!$X$2:$X$1000,$BF132,'2012 President'!$Y$2:$Y$1000,CA$1)+$BQ132*SUMIFS('2012 President'!H$2:H$1000,'2012 President'!$X$2:$X$1000,$BF132,'2012 President'!$Y$2:$Y$1000,CA$1)</f>
        <v>4.5548878100737156E-2</v>
      </c>
      <c r="CB132">
        <f>(GT132-SUMIF('By HD for Calcs'!$A$3:$A$42,$BF132,'By HD for Calcs'!H$3:H$42))*$BQ132*SUMIFS('2012 President'!$G$2:$G$1000,'2012 President'!$X$2:$X$1000,$BF132,'2012 President'!$Y$2:$Y$1000,CB$1)+$BQ132*SUMIFS('2012 President'!I$2:I$1000,'2012 President'!$X$2:$X$1000,$BF132,'2012 President'!$Y$2:$Y$1000,CB$1)</f>
        <v>6.6896359300942843</v>
      </c>
      <c r="CC132">
        <f>(GU132-SUMIF('By HD for Calcs'!$A$3:$A$42,$BF132,'By HD for Calcs'!I$3:I$42))*$BQ132*SUMIFS('2012 President'!$G$2:$G$1000,'2012 President'!$X$2:$X$1000,$BF132,'2012 President'!$Y$2:$Y$1000,CC$1)+$BQ132*SUMIFS('2012 President'!J$2:J$1000,'2012 President'!$X$2:$X$1000,$BF132,'2012 President'!$Y$2:$Y$1000,CC$1)</f>
        <v>1.7993362412523148</v>
      </c>
      <c r="CD132">
        <f>(GV132-SUMIF('By HD for Calcs'!$A$3:$A$42,$BF132,'By HD for Calcs'!J$3:J$42))*$BQ132*SUMIFS('2012 President'!$G$2:$G$1000,'2012 President'!$X$2:$X$1000,$BF132,'2012 President'!$Y$2:$Y$1000,CD$1)+$BQ132*SUMIFS('2012 President'!K$2:K$1000,'2012 President'!$X$2:$X$1000,$BF132,'2012 President'!$Y$2:$Y$1000,CD$1)</f>
        <v>6.9514485739342935E-2</v>
      </c>
      <c r="CE132">
        <f>(GW132-SUMIF('By HD for Calcs'!$A$3:$A$42,$BF132,'By HD for Calcs'!L$3:L$42))*$BQ132*SUMIFS('2012 President'!$G$2:$G$1000,'2012 President'!$X$2:$X$1000,$BF132,'2012 President'!$Y$2:$Y$1000,CE$1)+$BQ132*SUMIFS('2012 President'!L$2:L$1000,'2012 President'!$X$2:$X$1000,$BF132,'2012 President'!$Y$2:$Y$1000,CE$1)</f>
        <v>4.215360577686874E-2</v>
      </c>
      <c r="CH132">
        <f>$BQ132*SUMIFS('2012 President'!G$2:G$1000,'2012 President'!$X$2:$X$1000,$BF132,'2012 President'!$Y$2:$Y$1000,CH$1)</f>
        <v>0</v>
      </c>
      <c r="CI132">
        <f>(GS132-SUMIF('By HD for Calcs'!$A$3:$A$42,$BF132,'By HD for Calcs'!K$3:K$42))*$BQ132*SUMIFS('2012 President'!$G$2:$G$1000,'2012 President'!$X$2:$X$1000,$BF132,'2012 President'!$Y$2:$Y$1000,CI$1)+$BQ132*SUMIFS('2012 President'!H$2:H$1000,'2012 President'!$X$2:$X$1000,$BF132,'2012 President'!$Y$2:$Y$1000,CI$1)</f>
        <v>0</v>
      </c>
      <c r="CJ132">
        <f>(GT132-SUMIF('By HD for Calcs'!$A$3:$A$42,$BF132,'By HD for Calcs'!H$3:H$42))*$BQ132*SUMIFS('2012 President'!$G$2:$G$1000,'2012 President'!$X$2:$X$1000,$BF132,'2012 President'!$Y$2:$Y$1000,CJ$1)+$BQ132*SUMIFS('2012 President'!I$2:I$1000,'2012 President'!$X$2:$X$1000,$BF132,'2012 President'!$Y$2:$Y$1000,CJ$1)</f>
        <v>0</v>
      </c>
      <c r="CK132">
        <f>(GU132-SUMIF('By HD for Calcs'!$A$3:$A$42,$BF132,'By HD for Calcs'!I$3:I$42))*$BQ132*SUMIFS('2012 President'!$G$2:$G$1000,'2012 President'!$X$2:$X$1000,$BF132,'2012 President'!$Y$2:$Y$1000,CK$1)+$BQ132*SUMIFS('2012 President'!J$2:J$1000,'2012 President'!$X$2:$X$1000,$BF132,'2012 President'!$Y$2:$Y$1000,CK$1)</f>
        <v>0</v>
      </c>
      <c r="CL132">
        <f>(GV132-SUMIF('By HD for Calcs'!$A$3:$A$42,$BF132,'By HD for Calcs'!J$3:J$42))*$BQ132*SUMIFS('2012 President'!$G$2:$G$1000,'2012 President'!$X$2:$X$1000,$BF132,'2012 President'!$Y$2:$Y$1000,CL$1)+$BQ132*SUMIFS('2012 President'!K$2:K$1000,'2012 President'!$X$2:$X$1000,$BF132,'2012 President'!$Y$2:$Y$1000,CL$1)</f>
        <v>0</v>
      </c>
      <c r="CM132">
        <f>(GW132-SUMIF('By HD for Calcs'!$A$3:$A$42,$BF132,'By HD for Calcs'!L$3:L$42))*$BQ132*SUMIFS('2012 President'!$G$2:$G$1000,'2012 President'!$X$2:$X$1000,$BF132,'2012 President'!$Y$2:$Y$1000,CM$1)+$BQ132*SUMIFS('2012 President'!L$2:L$1000,'2012 President'!$X$2:$X$1000,$BF132,'2012 President'!$Y$2:$Y$1000,CM$1)</f>
        <v>0</v>
      </c>
      <c r="CP132">
        <f t="shared" si="65"/>
        <v>135.61152179454498</v>
      </c>
      <c r="CQ132">
        <f t="shared" si="65"/>
        <v>1.0287216399763768</v>
      </c>
      <c r="CR132">
        <f t="shared" si="65"/>
        <v>109.20709413279295</v>
      </c>
      <c r="CS132">
        <f t="shared" si="65"/>
        <v>24.100911056834637</v>
      </c>
      <c r="CT132">
        <f t="shared" si="65"/>
        <v>1.1878735762848547</v>
      </c>
      <c r="CU132">
        <f t="shared" si="65"/>
        <v>8.6921388656178961E-2</v>
      </c>
      <c r="GS132">
        <f t="shared" si="57"/>
        <v>9.3457943925233638E-3</v>
      </c>
      <c r="GT132">
        <f t="shared" si="58"/>
        <v>0.83177570093457942</v>
      </c>
      <c r="GU132">
        <f t="shared" si="59"/>
        <v>0.14953271028037382</v>
      </c>
      <c r="GV132">
        <f t="shared" si="60"/>
        <v>9.3457943925233638E-3</v>
      </c>
      <c r="GW132">
        <f t="shared" si="61"/>
        <v>0</v>
      </c>
      <c r="GX132">
        <f t="shared" si="62"/>
        <v>0</v>
      </c>
      <c r="GY132">
        <f t="shared" si="63"/>
        <v>0</v>
      </c>
    </row>
    <row r="133" spans="57:207" x14ac:dyDescent="0.3">
      <c r="BE133" t="s">
        <v>1673</v>
      </c>
      <c r="BF133">
        <v>36</v>
      </c>
      <c r="BG133">
        <f>SUMIFS('2012 President'!C$2:C$1000,'2012 President'!$X$2:$X$1000,$BF133,'2012 President'!$V$2:$V$1000,$BE133)</f>
        <v>870</v>
      </c>
      <c r="BH133">
        <f>SUMIFS('2012 President'!G$2:G$1000,'2012 President'!$X$2:$X$1000,$BF133,'2012 President'!$V$2:$V$1000,$BE133)</f>
        <v>336</v>
      </c>
      <c r="BI133">
        <f>SUMIFS('2012 President'!H$2:H$1000,'2012 President'!$X$2:$X$1000,$BF133,'2012 President'!$V$2:$V$1000,$BE133)</f>
        <v>13</v>
      </c>
      <c r="BJ133">
        <f>SUMIFS('2012 President'!I$2:I$1000,'2012 President'!$X$2:$X$1000,$BF133,'2012 President'!$V$2:$V$1000,$BE133)</f>
        <v>125</v>
      </c>
      <c r="BK133">
        <f>SUMIFS('2012 President'!J$2:J$1000,'2012 President'!$X$2:$X$1000,$BF133,'2012 President'!$V$2:$V$1000,$BE133)</f>
        <v>189</v>
      </c>
      <c r="BL133">
        <f>SUMIFS('2012 President'!K$2:K$1000,'2012 President'!$X$2:$X$1000,$BF133,'2012 President'!$V$2:$V$1000,$BE133)</f>
        <v>6</v>
      </c>
      <c r="BM133">
        <f>SUMIFS('2012 President'!L$2:L$1000,'2012 President'!$X$2:$X$1000,$BF133,'2012 President'!$V$2:$V$1000,$BE133)</f>
        <v>3</v>
      </c>
      <c r="BP133">
        <f t="shared" si="56"/>
        <v>336</v>
      </c>
      <c r="BQ133">
        <f>BP133/SUMIF('By HD for Calcs'!$A$3:$A$42,$BF133,'By HD for Calcs'!$B$3:$B$42)</f>
        <v>8.5648738210553146E-2</v>
      </c>
      <c r="BR133">
        <f>$BQ133*SUMIFS('2012 President'!G$2:G$1000,'2012 President'!$X$2:$X$1000,$BF133,'2012 President'!$Y$2:$Y$1000,BR$1)</f>
        <v>62.694876370124902</v>
      </c>
      <c r="BS133">
        <f>(GS133-SUMIF('By HD for Calcs'!$A$3:$A$42,$BF133,'By HD for Calcs'!K$3:K$42))*$BQ133*SUMIFS('2012 President'!$G$2:$G$1000,'2012 President'!$X$2:$X$1000,$BF133,'2012 President'!$Y$2:$Y$1000,BS$1)+$BQ133*SUMIFS('2012 President'!H$2:H$1000,'2012 President'!$X$2:$X$1000,$BF133,'2012 President'!$Y$2:$Y$1000,BS$1)</f>
        <v>1.7869205244546613</v>
      </c>
      <c r="BT133">
        <f>(GT133-SUMIF('By HD for Calcs'!$A$3:$A$42,$BF133,'By HD for Calcs'!H$3:H$42))*$BQ133*SUMIFS('2012 President'!$G$2:$G$1000,'2012 President'!$X$2:$X$1000,$BF133,'2012 President'!$Y$2:$Y$1000,BT$1)+$BQ133*SUMIFS('2012 President'!I$2:I$1000,'2012 President'!$X$2:$X$1000,$BF133,'2012 President'!$Y$2:$Y$1000,BT$1)</f>
        <v>13.623257391245925</v>
      </c>
      <c r="BU133">
        <f>(GU133-SUMIF('By HD for Calcs'!$A$3:$A$42,$BF133,'By HD for Calcs'!I$3:I$42))*$BQ133*SUMIFS('2012 President'!$G$2:$G$1000,'2012 President'!$X$2:$X$1000,$BF133,'2012 President'!$Y$2:$Y$1000,BU$1)+$BQ133*SUMIFS('2012 President'!J$2:J$1000,'2012 President'!$X$2:$X$1000,$BF133,'2012 President'!$Y$2:$Y$1000,BU$1)</f>
        <v>45.679055959257511</v>
      </c>
      <c r="BV133">
        <f>(GV133-SUMIF('By HD for Calcs'!$A$3:$A$42,$BF133,'By HD for Calcs'!J$3:J$42))*$BQ133*SUMIFS('2012 President'!$G$2:$G$1000,'2012 President'!$X$2:$X$1000,$BF133,'2012 President'!$Y$2:$Y$1000,BV$1)+$BQ133*SUMIFS('2012 President'!K$2:K$1000,'2012 President'!$X$2:$X$1000,$BF133,'2012 President'!$Y$2:$Y$1000,BV$1)</f>
        <v>0.90528760723977342</v>
      </c>
      <c r="BW133">
        <f>(GW133-SUMIF('By HD for Calcs'!$A$3:$A$42,$BF133,'By HD for Calcs'!L$3:L$42))*$BQ133*SUMIFS('2012 President'!$G$2:$G$1000,'2012 President'!$X$2:$X$1000,$BF133,'2012 President'!$Y$2:$Y$1000,BW$1)+$BQ133*SUMIFS('2012 President'!L$2:L$1000,'2012 President'!$X$2:$X$1000,$BF133,'2012 President'!$Y$2:$Y$1000,BW$1)</f>
        <v>0.70035488792703326</v>
      </c>
      <c r="BZ133">
        <f>$BQ133*SUMIFS('2012 President'!G$2:G$1000,'2012 President'!$X$2:$X$1000,$BF133,'2012 President'!$Y$2:$Y$1000,BZ$1)</f>
        <v>27.150650012745349</v>
      </c>
      <c r="CA133">
        <f>(GS133-SUMIF('By HD for Calcs'!$A$3:$A$42,$BF133,'By HD for Calcs'!K$3:K$42))*$BQ133*SUMIFS('2012 President'!$G$2:$G$1000,'2012 President'!$X$2:$X$1000,$BF133,'2012 President'!$Y$2:$Y$1000,CA$1)+$BQ133*SUMIFS('2012 President'!H$2:H$1000,'2012 President'!$X$2:$X$1000,$BF133,'2012 President'!$Y$2:$Y$1000,CA$1)</f>
        <v>0.93975917627690164</v>
      </c>
      <c r="CB133">
        <f>(GT133-SUMIF('By HD for Calcs'!$A$3:$A$42,$BF133,'By HD for Calcs'!H$3:H$42))*$BQ133*SUMIFS('2012 President'!$G$2:$G$1000,'2012 President'!$X$2:$X$1000,$BF133,'2012 President'!$Y$2:$Y$1000,CB$1)+$BQ133*SUMIFS('2012 President'!I$2:I$1000,'2012 President'!$X$2:$X$1000,$BF133,'2012 President'!$Y$2:$Y$1000,CB$1)</f>
        <v>8.5241445233438036</v>
      </c>
      <c r="CC133">
        <f>(GU133-SUMIF('By HD for Calcs'!$A$3:$A$42,$BF133,'By HD for Calcs'!I$3:I$42))*$BQ133*SUMIFS('2012 President'!$G$2:$G$1000,'2012 President'!$X$2:$X$1000,$BF133,'2012 President'!$Y$2:$Y$1000,CC$1)+$BQ133*SUMIFS('2012 President'!J$2:J$1000,'2012 President'!$X$2:$X$1000,$BF133,'2012 President'!$Y$2:$Y$1000,CC$1)</f>
        <v>16.862582471952926</v>
      </c>
      <c r="CD133">
        <f>(GV133-SUMIF('By HD for Calcs'!$A$3:$A$42,$BF133,'By HD for Calcs'!J$3:J$42))*$BQ133*SUMIFS('2012 President'!$G$2:$G$1000,'2012 President'!$X$2:$X$1000,$BF133,'2012 President'!$Y$2:$Y$1000,CD$1)+$BQ133*SUMIFS('2012 President'!K$2:K$1000,'2012 President'!$X$2:$X$1000,$BF133,'2012 President'!$Y$2:$Y$1000,CD$1)</f>
        <v>0.44937712188275852</v>
      </c>
      <c r="CE133">
        <f>(GW133-SUMIF('By HD for Calcs'!$A$3:$A$42,$BF133,'By HD for Calcs'!L$3:L$42))*$BQ133*SUMIFS('2012 President'!$G$2:$G$1000,'2012 President'!$X$2:$X$1000,$BF133,'2012 President'!$Y$2:$Y$1000,CE$1)+$BQ133*SUMIFS('2012 President'!L$2:L$1000,'2012 President'!$X$2:$X$1000,$BF133,'2012 President'!$Y$2:$Y$1000,CE$1)</f>
        <v>0.37478671928895835</v>
      </c>
      <c r="CH133">
        <f>$BQ133*SUMIFS('2012 President'!G$2:G$1000,'2012 President'!$X$2:$X$1000,$BF133,'2012 President'!$Y$2:$Y$1000,CH$1)</f>
        <v>0</v>
      </c>
      <c r="CI133">
        <f>(GS133-SUMIF('By HD for Calcs'!$A$3:$A$42,$BF133,'By HD for Calcs'!K$3:K$42))*$BQ133*SUMIFS('2012 President'!$G$2:$G$1000,'2012 President'!$X$2:$X$1000,$BF133,'2012 President'!$Y$2:$Y$1000,CI$1)+$BQ133*SUMIFS('2012 President'!H$2:H$1000,'2012 President'!$X$2:$X$1000,$BF133,'2012 President'!$Y$2:$Y$1000,CI$1)</f>
        <v>0</v>
      </c>
      <c r="CJ133">
        <f>(GT133-SUMIF('By HD for Calcs'!$A$3:$A$42,$BF133,'By HD for Calcs'!H$3:H$42))*$BQ133*SUMIFS('2012 President'!$G$2:$G$1000,'2012 President'!$X$2:$X$1000,$BF133,'2012 President'!$Y$2:$Y$1000,CJ$1)+$BQ133*SUMIFS('2012 President'!I$2:I$1000,'2012 President'!$X$2:$X$1000,$BF133,'2012 President'!$Y$2:$Y$1000,CJ$1)</f>
        <v>0</v>
      </c>
      <c r="CK133">
        <f>(GU133-SUMIF('By HD for Calcs'!$A$3:$A$42,$BF133,'By HD for Calcs'!I$3:I$42))*$BQ133*SUMIFS('2012 President'!$G$2:$G$1000,'2012 President'!$X$2:$X$1000,$BF133,'2012 President'!$Y$2:$Y$1000,CK$1)+$BQ133*SUMIFS('2012 President'!J$2:J$1000,'2012 President'!$X$2:$X$1000,$BF133,'2012 President'!$Y$2:$Y$1000,CK$1)</f>
        <v>0</v>
      </c>
      <c r="CL133">
        <f>(GV133-SUMIF('By HD for Calcs'!$A$3:$A$42,$BF133,'By HD for Calcs'!J$3:J$42))*$BQ133*SUMIFS('2012 President'!$G$2:$G$1000,'2012 President'!$X$2:$X$1000,$BF133,'2012 President'!$Y$2:$Y$1000,CL$1)+$BQ133*SUMIFS('2012 President'!K$2:K$1000,'2012 President'!$X$2:$X$1000,$BF133,'2012 President'!$Y$2:$Y$1000,CL$1)</f>
        <v>0</v>
      </c>
      <c r="CM133">
        <f>(GW133-SUMIF('By HD for Calcs'!$A$3:$A$42,$BF133,'By HD for Calcs'!L$3:L$42))*$BQ133*SUMIFS('2012 President'!$G$2:$G$1000,'2012 President'!$X$2:$X$1000,$BF133,'2012 President'!$Y$2:$Y$1000,CM$1)+$BQ133*SUMIFS('2012 President'!L$2:L$1000,'2012 President'!$X$2:$X$1000,$BF133,'2012 President'!$Y$2:$Y$1000,CM$1)</f>
        <v>0</v>
      </c>
      <c r="CP133">
        <f t="shared" si="65"/>
        <v>425.84552638287028</v>
      </c>
      <c r="CQ133">
        <f t="shared" si="65"/>
        <v>15.726679700731562</v>
      </c>
      <c r="CR133">
        <f t="shared" si="65"/>
        <v>147.14740191458972</v>
      </c>
      <c r="CS133">
        <f t="shared" si="65"/>
        <v>251.54163843121043</v>
      </c>
      <c r="CT133">
        <f t="shared" si="65"/>
        <v>7.3546647291225318</v>
      </c>
      <c r="CU133">
        <f t="shared" si="65"/>
        <v>4.0751416072159916</v>
      </c>
      <c r="GS133">
        <f t="shared" si="57"/>
        <v>3.8690476190476192E-2</v>
      </c>
      <c r="GT133">
        <f t="shared" si="58"/>
        <v>0.37202380952380953</v>
      </c>
      <c r="GU133">
        <f t="shared" si="59"/>
        <v>0.5625</v>
      </c>
      <c r="GV133">
        <f t="shared" si="60"/>
        <v>1.7857142857142856E-2</v>
      </c>
      <c r="GW133">
        <f t="shared" si="61"/>
        <v>8.9285714285714281E-3</v>
      </c>
      <c r="GX133">
        <f t="shared" si="62"/>
        <v>0</v>
      </c>
      <c r="GY133">
        <f t="shared" si="63"/>
        <v>0</v>
      </c>
    </row>
    <row r="134" spans="57:207" x14ac:dyDescent="0.3">
      <c r="BE134" t="s">
        <v>1662</v>
      </c>
      <c r="BF134">
        <v>36</v>
      </c>
      <c r="BG134">
        <f>SUMIFS('2012 President'!C$2:C$1000,'2012 President'!$X$2:$X$1000,$BF134,'2012 President'!$V$2:$V$1000,$BE134)</f>
        <v>773</v>
      </c>
      <c r="BH134">
        <f>SUMIFS('2012 President'!G$2:G$1000,'2012 President'!$X$2:$X$1000,$BF134,'2012 President'!$V$2:$V$1000,$BE134)</f>
        <v>224</v>
      </c>
      <c r="BI134">
        <f>SUMIFS('2012 President'!H$2:H$1000,'2012 President'!$X$2:$X$1000,$BF134,'2012 President'!$V$2:$V$1000,$BE134)</f>
        <v>5</v>
      </c>
      <c r="BJ134">
        <f>SUMIFS('2012 President'!I$2:I$1000,'2012 President'!$X$2:$X$1000,$BF134,'2012 President'!$V$2:$V$1000,$BE134)</f>
        <v>142</v>
      </c>
      <c r="BK134">
        <f>SUMIFS('2012 President'!J$2:J$1000,'2012 President'!$X$2:$X$1000,$BF134,'2012 President'!$V$2:$V$1000,$BE134)</f>
        <v>72</v>
      </c>
      <c r="BL134">
        <f>SUMIFS('2012 President'!K$2:K$1000,'2012 President'!$X$2:$X$1000,$BF134,'2012 President'!$V$2:$V$1000,$BE134)</f>
        <v>4</v>
      </c>
      <c r="BM134">
        <f>SUMIFS('2012 President'!L$2:L$1000,'2012 President'!$X$2:$X$1000,$BF134,'2012 President'!$V$2:$V$1000,$BE134)</f>
        <v>1</v>
      </c>
      <c r="BP134">
        <f t="shared" si="56"/>
        <v>224</v>
      </c>
      <c r="BQ134">
        <f>BP134/SUMIF('By HD for Calcs'!$A$3:$A$42,$BF134,'By HD for Calcs'!$B$3:$B$42)</f>
        <v>5.7099158807035429E-2</v>
      </c>
      <c r="BR134">
        <f>$BQ134*SUMIFS('2012 President'!G$2:G$1000,'2012 President'!$X$2:$X$1000,$BF134,'2012 President'!$Y$2:$Y$1000,BR$1)</f>
        <v>41.796584246749937</v>
      </c>
      <c r="BS134">
        <f>(GS134-SUMIF('By HD for Calcs'!$A$3:$A$42,$BF134,'By HD for Calcs'!K$3:K$42))*$BQ134*SUMIFS('2012 President'!$G$2:$G$1000,'2012 President'!$X$2:$X$1000,$BF134,'2012 President'!$Y$2:$Y$1000,BS$1)+$BQ134*SUMIFS('2012 President'!H$2:H$1000,'2012 President'!$X$2:$X$1000,$BF134,'2012 President'!$Y$2:$Y$1000,BS$1)</f>
        <v>0.50711007178785561</v>
      </c>
      <c r="BT134">
        <f>(GT134-SUMIF('By HD for Calcs'!$A$3:$A$42,$BF134,'By HD for Calcs'!H$3:H$42))*$BQ134*SUMIFS('2012 President'!$G$2:$G$1000,'2012 President'!$X$2:$X$1000,$BF134,'2012 President'!$Y$2:$Y$1000,BT$1)+$BQ134*SUMIFS('2012 President'!I$2:I$1000,'2012 President'!$X$2:$X$1000,$BF134,'2012 President'!$Y$2:$Y$1000,BT$1)</f>
        <v>20.028896039741316</v>
      </c>
      <c r="BU134">
        <f>(GU134-SUMIF('By HD for Calcs'!$A$3:$A$42,$BF134,'By HD for Calcs'!I$3:I$42))*$BQ134*SUMIFS('2012 President'!$G$2:$G$1000,'2012 President'!$X$2:$X$1000,$BF134,'2012 President'!$Y$2:$Y$1000,BU$1)+$BQ134*SUMIFS('2012 President'!J$2:J$1000,'2012 President'!$X$2:$X$1000,$BF134,'2012 President'!$Y$2:$Y$1000,BU$1)</f>
        <v>20.376741699068265</v>
      </c>
      <c r="BV134">
        <f>(GV134-SUMIF('By HD for Calcs'!$A$3:$A$42,$BF134,'By HD for Calcs'!J$3:J$42))*$BQ134*SUMIFS('2012 President'!$G$2:$G$1000,'2012 President'!$X$2:$X$1000,$BF134,'2012 President'!$Y$2:$Y$1000,BV$1)+$BQ134*SUMIFS('2012 President'!K$2:K$1000,'2012 President'!$X$2:$X$1000,$BF134,'2012 President'!$Y$2:$Y$1000,BV$1)</f>
        <v>0.60352507149318235</v>
      </c>
      <c r="BW134">
        <f>(GW134-SUMIF('By HD for Calcs'!$A$3:$A$42,$BF134,'By HD for Calcs'!L$3:L$42))*$BQ134*SUMIFS('2012 President'!$G$2:$G$1000,'2012 President'!$X$2:$X$1000,$BF134,'2012 President'!$Y$2:$Y$1000,BW$1)+$BQ134*SUMIFS('2012 President'!L$2:L$1000,'2012 President'!$X$2:$X$1000,$BF134,'2012 President'!$Y$2:$Y$1000,BW$1)</f>
        <v>0.28031136465931711</v>
      </c>
      <c r="BZ134">
        <f>$BQ134*SUMIFS('2012 President'!G$2:G$1000,'2012 President'!$X$2:$X$1000,$BF134,'2012 President'!$Y$2:$Y$1000,BZ$1)</f>
        <v>18.100433341830232</v>
      </c>
      <c r="CA134">
        <f>(GS134-SUMIF('By HD for Calcs'!$A$3:$A$42,$BF134,'By HD for Calcs'!K$3:K$42))*$BQ134*SUMIFS('2012 President'!$G$2:$G$1000,'2012 President'!$X$2:$X$1000,$BF134,'2012 President'!$Y$2:$Y$1000,CA$1)+$BQ134*SUMIFS('2012 President'!H$2:H$1000,'2012 President'!$X$2:$X$1000,$BF134,'2012 President'!$Y$2:$Y$1000,CA$1)</f>
        <v>0.3302192622201181</v>
      </c>
      <c r="CB134">
        <f>(GT134-SUMIF('By HD for Calcs'!$A$3:$A$42,$BF134,'By HD for Calcs'!H$3:H$42))*$BQ134*SUMIFS('2012 President'!$G$2:$G$1000,'2012 President'!$X$2:$X$1000,$BF134,'2012 President'!$Y$2:$Y$1000,CB$1)+$BQ134*SUMIFS('2012 President'!I$2:I$1000,'2012 President'!$X$2:$X$1000,$BF134,'2012 President'!$Y$2:$Y$1000,CB$1)</f>
        <v>10.423352700327596</v>
      </c>
      <c r="CC134">
        <f>(GU134-SUMIF('By HD for Calcs'!$A$3:$A$42,$BF134,'By HD for Calcs'!I$3:I$42))*$BQ134*SUMIFS('2012 President'!$G$2:$G$1000,'2012 President'!$X$2:$X$1000,$BF134,'2012 President'!$Y$2:$Y$1000,CC$1)+$BQ134*SUMIFS('2012 President'!J$2:J$1000,'2012 President'!$X$2:$X$1000,$BF134,'2012 President'!$Y$2:$Y$1000,CC$1)</f>
        <v>6.8782243244916854</v>
      </c>
      <c r="CD134">
        <f>(GV134-SUMIF('By HD for Calcs'!$A$3:$A$42,$BF134,'By HD for Calcs'!J$3:J$42))*$BQ134*SUMIFS('2012 President'!$G$2:$G$1000,'2012 President'!$X$2:$X$1000,$BF134,'2012 President'!$Y$2:$Y$1000,CD$1)+$BQ134*SUMIFS('2012 President'!K$2:K$1000,'2012 President'!$X$2:$X$1000,$BF134,'2012 President'!$Y$2:$Y$1000,CD$1)</f>
        <v>0.29958474792183903</v>
      </c>
      <c r="CE134">
        <f>(GW134-SUMIF('By HD for Calcs'!$A$3:$A$42,$BF134,'By HD for Calcs'!L$3:L$42))*$BQ134*SUMIFS('2012 President'!$G$2:$G$1000,'2012 President'!$X$2:$X$1000,$BF134,'2012 President'!$Y$2:$Y$1000,CE$1)+$BQ134*SUMIFS('2012 President'!L$2:L$1000,'2012 President'!$X$2:$X$1000,$BF134,'2012 President'!$Y$2:$Y$1000,CE$1)</f>
        <v>0.16905230686899203</v>
      </c>
      <c r="CH134">
        <f>$BQ134*SUMIFS('2012 President'!G$2:G$1000,'2012 President'!$X$2:$X$1000,$BF134,'2012 President'!$Y$2:$Y$1000,CH$1)</f>
        <v>0</v>
      </c>
      <c r="CI134">
        <f>(GS134-SUMIF('By HD for Calcs'!$A$3:$A$42,$BF134,'By HD for Calcs'!K$3:K$42))*$BQ134*SUMIFS('2012 President'!$G$2:$G$1000,'2012 President'!$X$2:$X$1000,$BF134,'2012 President'!$Y$2:$Y$1000,CI$1)+$BQ134*SUMIFS('2012 President'!H$2:H$1000,'2012 President'!$X$2:$X$1000,$BF134,'2012 President'!$Y$2:$Y$1000,CI$1)</f>
        <v>0</v>
      </c>
      <c r="CJ134">
        <f>(GT134-SUMIF('By HD for Calcs'!$A$3:$A$42,$BF134,'By HD for Calcs'!H$3:H$42))*$BQ134*SUMIFS('2012 President'!$G$2:$G$1000,'2012 President'!$X$2:$X$1000,$BF134,'2012 President'!$Y$2:$Y$1000,CJ$1)+$BQ134*SUMIFS('2012 President'!I$2:I$1000,'2012 President'!$X$2:$X$1000,$BF134,'2012 President'!$Y$2:$Y$1000,CJ$1)</f>
        <v>0</v>
      </c>
      <c r="CK134">
        <f>(GU134-SUMIF('By HD for Calcs'!$A$3:$A$42,$BF134,'By HD for Calcs'!I$3:I$42))*$BQ134*SUMIFS('2012 President'!$G$2:$G$1000,'2012 President'!$X$2:$X$1000,$BF134,'2012 President'!$Y$2:$Y$1000,CK$1)+$BQ134*SUMIFS('2012 President'!J$2:J$1000,'2012 President'!$X$2:$X$1000,$BF134,'2012 President'!$Y$2:$Y$1000,CK$1)</f>
        <v>0</v>
      </c>
      <c r="CL134">
        <f>(GV134-SUMIF('By HD for Calcs'!$A$3:$A$42,$BF134,'By HD for Calcs'!J$3:J$42))*$BQ134*SUMIFS('2012 President'!$G$2:$G$1000,'2012 President'!$X$2:$X$1000,$BF134,'2012 President'!$Y$2:$Y$1000,CL$1)+$BQ134*SUMIFS('2012 President'!K$2:K$1000,'2012 President'!$X$2:$X$1000,$BF134,'2012 President'!$Y$2:$Y$1000,CL$1)</f>
        <v>0</v>
      </c>
      <c r="CM134">
        <f>(GW134-SUMIF('By HD for Calcs'!$A$3:$A$42,$BF134,'By HD for Calcs'!L$3:L$42))*$BQ134*SUMIFS('2012 President'!$G$2:$G$1000,'2012 President'!$X$2:$X$1000,$BF134,'2012 President'!$Y$2:$Y$1000,CM$1)+$BQ134*SUMIFS('2012 President'!L$2:L$1000,'2012 President'!$X$2:$X$1000,$BF134,'2012 President'!$Y$2:$Y$1000,CM$1)</f>
        <v>0</v>
      </c>
      <c r="CP134">
        <f t="shared" si="65"/>
        <v>283.89701758858018</v>
      </c>
      <c r="CQ134">
        <f t="shared" si="65"/>
        <v>5.8373293340079737</v>
      </c>
      <c r="CR134">
        <f t="shared" si="65"/>
        <v>172.45224874006891</v>
      </c>
      <c r="CS134">
        <f t="shared" si="65"/>
        <v>99.254966023559945</v>
      </c>
      <c r="CT134">
        <f t="shared" si="65"/>
        <v>4.9031098194150218</v>
      </c>
      <c r="CU134">
        <f t="shared" si="65"/>
        <v>1.4493636715283091</v>
      </c>
      <c r="GS134">
        <f t="shared" si="57"/>
        <v>2.2321428571428572E-2</v>
      </c>
      <c r="GT134">
        <f t="shared" si="58"/>
        <v>0.6339285714285714</v>
      </c>
      <c r="GU134">
        <f t="shared" si="59"/>
        <v>0.32142857142857145</v>
      </c>
      <c r="GV134">
        <f t="shared" si="60"/>
        <v>1.7857142857142856E-2</v>
      </c>
      <c r="GW134">
        <f t="shared" si="61"/>
        <v>4.464285714285714E-3</v>
      </c>
      <c r="GX134">
        <f t="shared" si="62"/>
        <v>0</v>
      </c>
      <c r="GY134">
        <f t="shared" si="63"/>
        <v>0</v>
      </c>
    </row>
    <row r="135" spans="57:207" x14ac:dyDescent="0.3">
      <c r="BE135" t="s">
        <v>1702</v>
      </c>
      <c r="BF135">
        <v>36</v>
      </c>
      <c r="BG135">
        <f>SUMIFS('2012 President'!C$2:C$1000,'2012 President'!$X$2:$X$1000,$BF135,'2012 President'!$V$2:$V$1000,$BE135)</f>
        <v>168</v>
      </c>
      <c r="BH135">
        <f>SUMIFS('2012 President'!G$2:G$1000,'2012 President'!$X$2:$X$1000,$BF135,'2012 President'!$V$2:$V$1000,$BE135)</f>
        <v>83</v>
      </c>
      <c r="BI135">
        <f>SUMIFS('2012 President'!H$2:H$1000,'2012 President'!$X$2:$X$1000,$BF135,'2012 President'!$V$2:$V$1000,$BE135)</f>
        <v>4</v>
      </c>
      <c r="BJ135">
        <f>SUMIFS('2012 President'!I$2:I$1000,'2012 President'!$X$2:$X$1000,$BF135,'2012 President'!$V$2:$V$1000,$BE135)</f>
        <v>59</v>
      </c>
      <c r="BK135">
        <f>SUMIFS('2012 President'!J$2:J$1000,'2012 President'!$X$2:$X$1000,$BF135,'2012 President'!$V$2:$V$1000,$BE135)</f>
        <v>15</v>
      </c>
      <c r="BL135">
        <f>SUMIFS('2012 President'!K$2:K$1000,'2012 President'!$X$2:$X$1000,$BF135,'2012 President'!$V$2:$V$1000,$BE135)</f>
        <v>5</v>
      </c>
      <c r="BM135">
        <f>SUMIFS('2012 President'!L$2:L$1000,'2012 President'!$X$2:$X$1000,$BF135,'2012 President'!$V$2:$V$1000,$BE135)</f>
        <v>0</v>
      </c>
      <c r="BP135">
        <f t="shared" si="56"/>
        <v>83</v>
      </c>
      <c r="BQ135">
        <f>BP135/SUMIF('By HD for Calcs'!$A$3:$A$42,$BF135,'By HD for Calcs'!$B$3:$B$42)</f>
        <v>2.1157277593678307E-2</v>
      </c>
      <c r="BR135">
        <f>$BQ135*SUMIFS('2012 President'!G$2:G$1000,'2012 President'!$X$2:$X$1000,$BF135,'2012 President'!$Y$2:$Y$1000,BR$1)</f>
        <v>15.487127198572521</v>
      </c>
      <c r="BS135">
        <f>(GS135-SUMIF('By HD for Calcs'!$A$3:$A$42,$BF135,'By HD for Calcs'!K$3:K$42))*$BQ135*SUMIFS('2012 President'!$G$2:$G$1000,'2012 President'!$X$2:$X$1000,$BF135,'2012 President'!$Y$2:$Y$1000,BS$1)+$BQ135*SUMIFS('2012 President'!H$2:H$1000,'2012 President'!$X$2:$X$1000,$BF135,'2012 President'!$Y$2:$Y$1000,BS$1)</f>
        <v>0.58857516496664797</v>
      </c>
      <c r="BT135">
        <f>(GT135-SUMIF('By HD for Calcs'!$A$3:$A$42,$BF135,'By HD for Calcs'!H$3:H$42))*$BQ135*SUMIFS('2012 President'!$G$2:$G$1000,'2012 President'!$X$2:$X$1000,$BF135,'2012 President'!$Y$2:$Y$1000,BT$1)+$BQ135*SUMIFS('2012 President'!I$2:I$1000,'2012 President'!$X$2:$X$1000,$BF135,'2012 President'!$Y$2:$Y$1000,BT$1)</f>
        <v>8.6126106234798083</v>
      </c>
      <c r="BU135">
        <f>(GU135-SUMIF('By HD for Calcs'!$A$3:$A$42,$BF135,'By HD for Calcs'!I$3:I$42))*$BQ135*SUMIFS('2012 President'!$G$2:$G$1000,'2012 President'!$X$2:$X$1000,$BF135,'2012 President'!$Y$2:$Y$1000,BU$1)+$BQ135*SUMIFS('2012 President'!J$2:J$1000,'2012 President'!$X$2:$X$1000,$BF135,'2012 President'!$Y$2:$Y$1000,BU$1)</f>
        <v>5.3711837786905967</v>
      </c>
      <c r="BV135">
        <f>(GV135-SUMIF('By HD for Calcs'!$A$3:$A$42,$BF135,'By HD for Calcs'!J$3:J$42))*$BQ135*SUMIFS('2012 President'!$G$2:$G$1000,'2012 President'!$X$2:$X$1000,$BF135,'2012 President'!$Y$2:$Y$1000,BV$1)+$BQ135*SUMIFS('2012 President'!K$2:K$1000,'2012 President'!$X$2:$X$1000,$BF135,'2012 President'!$Y$2:$Y$1000,BV$1)</f>
        <v>0.88003122041693616</v>
      </c>
      <c r="BW135">
        <f>(GW135-SUMIF('By HD for Calcs'!$A$3:$A$42,$BF135,'By HD for Calcs'!L$3:L$42))*$BQ135*SUMIFS('2012 President'!$G$2:$G$1000,'2012 President'!$X$2:$X$1000,$BF135,'2012 President'!$Y$2:$Y$1000,BW$1)+$BQ135*SUMIFS('2012 President'!L$2:L$1000,'2012 President'!$X$2:$X$1000,$BF135,'2012 President'!$Y$2:$Y$1000,BW$1)</f>
        <v>3.4726411018530357E-2</v>
      </c>
      <c r="BZ135">
        <f>$BQ135*SUMIFS('2012 President'!G$2:G$1000,'2012 President'!$X$2:$X$1000,$BF135,'2012 President'!$Y$2:$Y$1000,BZ$1)</f>
        <v>6.7068569971960228</v>
      </c>
      <c r="CA135">
        <f>(GS135-SUMIF('By HD for Calcs'!$A$3:$A$42,$BF135,'By HD for Calcs'!K$3:K$42))*$BQ135*SUMIFS('2012 President'!$G$2:$G$1000,'2012 President'!$X$2:$X$1000,$BF135,'2012 President'!$Y$2:$Y$1000,CA$1)+$BQ135*SUMIFS('2012 President'!H$2:H$1000,'2012 President'!$X$2:$X$1000,$BF135,'2012 President'!$Y$2:$Y$1000,CA$1)</f>
        <v>0.29587342475719025</v>
      </c>
      <c r="CB135">
        <f>(GT135-SUMIF('By HD for Calcs'!$A$3:$A$42,$BF135,'By HD for Calcs'!H$3:H$42))*$BQ135*SUMIFS('2012 President'!$G$2:$G$1000,'2012 President'!$X$2:$X$1000,$BF135,'2012 President'!$Y$2:$Y$1000,CB$1)+$BQ135*SUMIFS('2012 President'!I$2:I$1000,'2012 President'!$X$2:$X$1000,$BF135,'2012 President'!$Y$2:$Y$1000,CB$1)</f>
        <v>4.3780810164881201</v>
      </c>
      <c r="CC135">
        <f>(GU135-SUMIF('By HD for Calcs'!$A$3:$A$42,$BF135,'By HD for Calcs'!I$3:I$42))*$BQ135*SUMIFS('2012 President'!$G$2:$G$1000,'2012 President'!$X$2:$X$1000,$BF135,'2012 President'!$Y$2:$Y$1000,CC$1)+$BQ135*SUMIFS('2012 President'!J$2:J$1000,'2012 President'!$X$2:$X$1000,$BF135,'2012 President'!$Y$2:$Y$1000,CC$1)</f>
        <v>1.6049348895631683</v>
      </c>
      <c r="CD135">
        <f>(GV135-SUMIF('By HD for Calcs'!$A$3:$A$42,$BF135,'By HD for Calcs'!J$3:J$42))*$BQ135*SUMIFS('2012 President'!$G$2:$G$1000,'2012 President'!$X$2:$X$1000,$BF135,'2012 President'!$Y$2:$Y$1000,CD$1)+$BQ135*SUMIFS('2012 President'!K$2:K$1000,'2012 President'!$X$2:$X$1000,$BF135,'2012 President'!$Y$2:$Y$1000,CD$1)</f>
        <v>0.39526907499053437</v>
      </c>
      <c r="CE135">
        <f>(GW135-SUMIF('By HD for Calcs'!$A$3:$A$42,$BF135,'By HD for Calcs'!L$3:L$42))*$BQ135*SUMIFS('2012 President'!$G$2:$G$1000,'2012 President'!$X$2:$X$1000,$BF135,'2012 President'!$Y$2:$Y$1000,CE$1)+$BQ135*SUMIFS('2012 President'!L$2:L$1000,'2012 President'!$X$2:$X$1000,$BF135,'2012 President'!$Y$2:$Y$1000,CE$1)</f>
        <v>3.269859139701034E-2</v>
      </c>
      <c r="CH135">
        <f>$BQ135*SUMIFS('2012 President'!G$2:G$1000,'2012 President'!$X$2:$X$1000,$BF135,'2012 President'!$Y$2:$Y$1000,CH$1)</f>
        <v>0</v>
      </c>
      <c r="CI135">
        <f>(GS135-SUMIF('By HD for Calcs'!$A$3:$A$42,$BF135,'By HD for Calcs'!K$3:K$42))*$BQ135*SUMIFS('2012 President'!$G$2:$G$1000,'2012 President'!$X$2:$X$1000,$BF135,'2012 President'!$Y$2:$Y$1000,CI$1)+$BQ135*SUMIFS('2012 President'!H$2:H$1000,'2012 President'!$X$2:$X$1000,$BF135,'2012 President'!$Y$2:$Y$1000,CI$1)</f>
        <v>0</v>
      </c>
      <c r="CJ135">
        <f>(GT135-SUMIF('By HD for Calcs'!$A$3:$A$42,$BF135,'By HD for Calcs'!H$3:H$42))*$BQ135*SUMIFS('2012 President'!$G$2:$G$1000,'2012 President'!$X$2:$X$1000,$BF135,'2012 President'!$Y$2:$Y$1000,CJ$1)+$BQ135*SUMIFS('2012 President'!I$2:I$1000,'2012 President'!$X$2:$X$1000,$BF135,'2012 President'!$Y$2:$Y$1000,CJ$1)</f>
        <v>0</v>
      </c>
      <c r="CK135">
        <f>(GU135-SUMIF('By HD for Calcs'!$A$3:$A$42,$BF135,'By HD for Calcs'!I$3:I$42))*$BQ135*SUMIFS('2012 President'!$G$2:$G$1000,'2012 President'!$X$2:$X$1000,$BF135,'2012 President'!$Y$2:$Y$1000,CK$1)+$BQ135*SUMIFS('2012 President'!J$2:J$1000,'2012 President'!$X$2:$X$1000,$BF135,'2012 President'!$Y$2:$Y$1000,CK$1)</f>
        <v>0</v>
      </c>
      <c r="CL135">
        <f>(GV135-SUMIF('By HD for Calcs'!$A$3:$A$42,$BF135,'By HD for Calcs'!J$3:J$42))*$BQ135*SUMIFS('2012 President'!$G$2:$G$1000,'2012 President'!$X$2:$X$1000,$BF135,'2012 President'!$Y$2:$Y$1000,CL$1)+$BQ135*SUMIFS('2012 President'!K$2:K$1000,'2012 President'!$X$2:$X$1000,$BF135,'2012 President'!$Y$2:$Y$1000,CL$1)</f>
        <v>0</v>
      </c>
      <c r="CM135">
        <f>(GW135-SUMIF('By HD for Calcs'!$A$3:$A$42,$BF135,'By HD for Calcs'!L$3:L$42))*$BQ135*SUMIFS('2012 President'!$G$2:$G$1000,'2012 President'!$X$2:$X$1000,$BF135,'2012 President'!$Y$2:$Y$1000,CM$1)+$BQ135*SUMIFS('2012 President'!L$2:L$1000,'2012 President'!$X$2:$X$1000,$BF135,'2012 President'!$Y$2:$Y$1000,CM$1)</f>
        <v>0</v>
      </c>
      <c r="CP135">
        <f t="shared" si="65"/>
        <v>105.19398419576855</v>
      </c>
      <c r="CQ135">
        <f t="shared" si="65"/>
        <v>4.8844485897238386</v>
      </c>
      <c r="CR135">
        <f t="shared" si="65"/>
        <v>71.990691639967935</v>
      </c>
      <c r="CS135">
        <f t="shared" si="65"/>
        <v>21.976118668253765</v>
      </c>
      <c r="CT135">
        <f t="shared" si="65"/>
        <v>6.2753002954074706</v>
      </c>
      <c r="CU135">
        <f t="shared" si="65"/>
        <v>6.7425002415540697E-2</v>
      </c>
      <c r="GS135">
        <f t="shared" si="57"/>
        <v>4.8192771084337352E-2</v>
      </c>
      <c r="GT135">
        <f t="shared" si="58"/>
        <v>0.71084337349397586</v>
      </c>
      <c r="GU135">
        <f t="shared" si="59"/>
        <v>0.18072289156626506</v>
      </c>
      <c r="GV135">
        <f t="shared" si="60"/>
        <v>6.0240963855421686E-2</v>
      </c>
      <c r="GW135">
        <f t="shared" si="61"/>
        <v>0</v>
      </c>
      <c r="GX135">
        <f t="shared" si="62"/>
        <v>0</v>
      </c>
      <c r="GY135">
        <f t="shared" si="63"/>
        <v>0</v>
      </c>
    </row>
    <row r="136" spans="57:207" x14ac:dyDescent="0.3">
      <c r="BE136" t="s">
        <v>1698</v>
      </c>
      <c r="BF136">
        <v>36</v>
      </c>
      <c r="BG136">
        <f>SUMIFS('2012 President'!C$2:C$1000,'2012 President'!$X$2:$X$1000,$BF136,'2012 President'!$V$2:$V$1000,$BE136)</f>
        <v>333</v>
      </c>
      <c r="BH136">
        <f>SUMIFS('2012 President'!G$2:G$1000,'2012 President'!$X$2:$X$1000,$BF136,'2012 President'!$V$2:$V$1000,$BE136)</f>
        <v>24</v>
      </c>
      <c r="BI136">
        <f>SUMIFS('2012 President'!H$2:H$1000,'2012 President'!$X$2:$X$1000,$BF136,'2012 President'!$V$2:$V$1000,$BE136)</f>
        <v>1</v>
      </c>
      <c r="BJ136">
        <f>SUMIFS('2012 President'!I$2:I$1000,'2012 President'!$X$2:$X$1000,$BF136,'2012 President'!$V$2:$V$1000,$BE136)</f>
        <v>22</v>
      </c>
      <c r="BK136">
        <f>SUMIFS('2012 President'!J$2:J$1000,'2012 President'!$X$2:$X$1000,$BF136,'2012 President'!$V$2:$V$1000,$BE136)</f>
        <v>0</v>
      </c>
      <c r="BL136">
        <f>SUMIFS('2012 President'!K$2:K$1000,'2012 President'!$X$2:$X$1000,$BF136,'2012 President'!$V$2:$V$1000,$BE136)</f>
        <v>0</v>
      </c>
      <c r="BM136">
        <f>SUMIFS('2012 President'!L$2:L$1000,'2012 President'!$X$2:$X$1000,$BF136,'2012 President'!$V$2:$V$1000,$BE136)</f>
        <v>1</v>
      </c>
      <c r="BP136">
        <f t="shared" si="56"/>
        <v>24</v>
      </c>
      <c r="BQ136">
        <f>BP136/SUMIF('By HD for Calcs'!$A$3:$A$42,$BF136,'By HD for Calcs'!$B$3:$B$42)</f>
        <v>6.117767015039511E-3</v>
      </c>
      <c r="BR136">
        <f>$BQ136*SUMIFS('2012 President'!G$2:G$1000,'2012 President'!$X$2:$X$1000,$BF136,'2012 President'!$Y$2:$Y$1000,BR$1)</f>
        <v>4.4782054550089221</v>
      </c>
      <c r="BS136">
        <f>(GS136-SUMIF('By HD for Calcs'!$A$3:$A$42,$BF136,'By HD for Calcs'!K$3:K$42))*$BQ136*SUMIFS('2012 President'!$G$2:$G$1000,'2012 President'!$X$2:$X$1000,$BF136,'2012 President'!$Y$2:$Y$1000,BS$1)+$BQ136*SUMIFS('2012 President'!H$2:H$1000,'2012 President'!$X$2:$X$1000,$BF136,'2012 President'!$Y$2:$Y$1000,BS$1)</f>
        <v>0.14096517274381187</v>
      </c>
      <c r="BT136">
        <f>(GT136-SUMIF('By HD for Calcs'!$A$3:$A$42,$BF136,'By HD for Calcs'!H$3:H$42))*$BQ136*SUMIFS('2012 President'!$G$2:$G$1000,'2012 President'!$X$2:$X$1000,$BF136,'2012 President'!$Y$2:$Y$1000,BT$1)+$BQ136*SUMIFS('2012 President'!I$2:I$1000,'2012 President'!$X$2:$X$1000,$BF136,'2012 President'!$Y$2:$Y$1000,BT$1)</f>
        <v>3.4121124275492112</v>
      </c>
      <c r="BU136">
        <f>(GU136-SUMIF('By HD for Calcs'!$A$3:$A$42,$BF136,'By HD for Calcs'!I$3:I$42))*$BQ136*SUMIFS('2012 President'!$G$2:$G$1000,'2012 President'!$X$2:$X$1000,$BF136,'2012 President'!$Y$2:$Y$1000,BU$1)+$BQ136*SUMIFS('2012 President'!J$2:J$1000,'2012 President'!$X$2:$X$1000,$BF136,'2012 President'!$Y$2:$Y$1000,BU$1)</f>
        <v>0.74379914293301796</v>
      </c>
      <c r="BV136">
        <f>(GV136-SUMIF('By HD for Calcs'!$A$3:$A$42,$BF136,'By HD for Calcs'!J$3:J$42))*$BQ136*SUMIFS('2012 President'!$G$2:$G$1000,'2012 President'!$X$2:$X$1000,$BF136,'2012 President'!$Y$2:$Y$1000,BV$1)+$BQ136*SUMIFS('2012 President'!K$2:K$1000,'2012 President'!$X$2:$X$1000,$BF136,'2012 President'!$Y$2:$Y$1000,BV$1)</f>
        <v>-1.5304554036604072E-2</v>
      </c>
      <c r="BW136">
        <f>(GW136-SUMIF('By HD for Calcs'!$A$3:$A$42,$BF136,'By HD for Calcs'!L$3:L$42))*$BQ136*SUMIFS('2012 President'!$G$2:$G$1000,'2012 President'!$X$2:$X$1000,$BF136,'2012 President'!$Y$2:$Y$1000,BW$1)+$BQ136*SUMIFS('2012 President'!L$2:L$1000,'2012 President'!$X$2:$X$1000,$BF136,'2012 President'!$Y$2:$Y$1000,BW$1)</f>
        <v>0.19663326581948493</v>
      </c>
      <c r="BZ136">
        <f>$BQ136*SUMIFS('2012 President'!G$2:G$1000,'2012 President'!$X$2:$X$1000,$BF136,'2012 President'!$Y$2:$Y$1000,BZ$1)</f>
        <v>1.9393321437675251</v>
      </c>
      <c r="CA136">
        <f>(GS136-SUMIF('By HD for Calcs'!$A$3:$A$42,$BF136,'By HD for Calcs'!K$3:K$42))*$BQ136*SUMIFS('2012 President'!$G$2:$G$1000,'2012 President'!$X$2:$X$1000,$BF136,'2012 President'!$Y$2:$Y$1000,CA$1)+$BQ136*SUMIFS('2012 President'!H$2:H$1000,'2012 President'!$X$2:$X$1000,$BF136,'2012 President'!$Y$2:$Y$1000,CA$1)</f>
        <v>7.2897477304801089E-2</v>
      </c>
      <c r="CB136">
        <f>(GT136-SUMIF('By HD for Calcs'!$A$3:$A$42,$BF136,'By HD for Calcs'!H$3:H$42))*$BQ136*SUMIFS('2012 President'!$G$2:$G$1000,'2012 President'!$X$2:$X$1000,$BF136,'2012 President'!$Y$2:$Y$1000,CB$1)+$BQ136*SUMIFS('2012 President'!I$2:I$1000,'2012 President'!$X$2:$X$1000,$BF136,'2012 President'!$Y$2:$Y$1000,CB$1)</f>
        <v>1.665110865683656</v>
      </c>
      <c r="CC136">
        <f>(GU136-SUMIF('By HD for Calcs'!$A$3:$A$42,$BF136,'By HD for Calcs'!I$3:I$42))*$BQ136*SUMIFS('2012 President'!$G$2:$G$1000,'2012 President'!$X$2:$X$1000,$BF136,'2012 President'!$Y$2:$Y$1000,CC$1)+$BQ136*SUMIFS('2012 President'!J$2:J$1000,'2012 President'!$X$2:$X$1000,$BF136,'2012 President'!$Y$2:$Y$1000,CC$1)</f>
        <v>0.1135958456988333</v>
      </c>
      <c r="CD136">
        <f>(GV136-SUMIF('By HD for Calcs'!$A$3:$A$42,$BF136,'By HD for Calcs'!J$3:J$42))*$BQ136*SUMIFS('2012 President'!$G$2:$G$1000,'2012 President'!$X$2:$X$1000,$BF136,'2012 President'!$Y$2:$Y$1000,CD$1)+$BQ136*SUMIFS('2012 President'!K$2:K$1000,'2012 President'!$X$2:$X$1000,$BF136,'2012 President'!$Y$2:$Y$1000,CD$1)</f>
        <v>-2.5325652899373351E-3</v>
      </c>
      <c r="CE136">
        <f>(GW136-SUMIF('By HD for Calcs'!$A$3:$A$42,$BF136,'By HD for Calcs'!L$3:L$42))*$BQ136*SUMIFS('2012 President'!$G$2:$G$1000,'2012 President'!$X$2:$X$1000,$BF136,'2012 President'!$Y$2:$Y$1000,CE$1)+$BQ136*SUMIFS('2012 President'!L$2:L$1000,'2012 President'!$X$2:$X$1000,$BF136,'2012 President'!$Y$2:$Y$1000,CE$1)</f>
        <v>9.0260520370171946E-2</v>
      </c>
      <c r="CH136">
        <f>$BQ136*SUMIFS('2012 President'!G$2:G$1000,'2012 President'!$X$2:$X$1000,$BF136,'2012 President'!$Y$2:$Y$1000,CH$1)</f>
        <v>0</v>
      </c>
      <c r="CI136">
        <f>(GS136-SUMIF('By HD for Calcs'!$A$3:$A$42,$BF136,'By HD for Calcs'!K$3:K$42))*$BQ136*SUMIFS('2012 President'!$G$2:$G$1000,'2012 President'!$X$2:$X$1000,$BF136,'2012 President'!$Y$2:$Y$1000,CI$1)+$BQ136*SUMIFS('2012 President'!H$2:H$1000,'2012 President'!$X$2:$X$1000,$BF136,'2012 President'!$Y$2:$Y$1000,CI$1)</f>
        <v>0</v>
      </c>
      <c r="CJ136">
        <f>(GT136-SUMIF('By HD for Calcs'!$A$3:$A$42,$BF136,'By HD for Calcs'!H$3:H$42))*$BQ136*SUMIFS('2012 President'!$G$2:$G$1000,'2012 President'!$X$2:$X$1000,$BF136,'2012 President'!$Y$2:$Y$1000,CJ$1)+$BQ136*SUMIFS('2012 President'!I$2:I$1000,'2012 President'!$X$2:$X$1000,$BF136,'2012 President'!$Y$2:$Y$1000,CJ$1)</f>
        <v>0</v>
      </c>
      <c r="CK136">
        <f>(GU136-SUMIF('By HD for Calcs'!$A$3:$A$42,$BF136,'By HD for Calcs'!I$3:I$42))*$BQ136*SUMIFS('2012 President'!$G$2:$G$1000,'2012 President'!$X$2:$X$1000,$BF136,'2012 President'!$Y$2:$Y$1000,CK$1)+$BQ136*SUMIFS('2012 President'!J$2:J$1000,'2012 President'!$X$2:$X$1000,$BF136,'2012 President'!$Y$2:$Y$1000,CK$1)</f>
        <v>0</v>
      </c>
      <c r="CL136">
        <f>(GV136-SUMIF('By HD for Calcs'!$A$3:$A$42,$BF136,'By HD for Calcs'!J$3:J$42))*$BQ136*SUMIFS('2012 President'!$G$2:$G$1000,'2012 President'!$X$2:$X$1000,$BF136,'2012 President'!$Y$2:$Y$1000,CL$1)+$BQ136*SUMIFS('2012 President'!K$2:K$1000,'2012 President'!$X$2:$X$1000,$BF136,'2012 President'!$Y$2:$Y$1000,CL$1)</f>
        <v>0</v>
      </c>
      <c r="CM136">
        <f>(GW136-SUMIF('By HD for Calcs'!$A$3:$A$42,$BF136,'By HD for Calcs'!L$3:L$42))*$BQ136*SUMIFS('2012 President'!$G$2:$G$1000,'2012 President'!$X$2:$X$1000,$BF136,'2012 President'!$Y$2:$Y$1000,CM$1)+$BQ136*SUMIFS('2012 President'!L$2:L$1000,'2012 President'!$X$2:$X$1000,$BF136,'2012 President'!$Y$2:$Y$1000,CM$1)</f>
        <v>0</v>
      </c>
      <c r="CP136">
        <f t="shared" si="65"/>
        <v>30.417537598776448</v>
      </c>
      <c r="CQ136">
        <f t="shared" si="65"/>
        <v>1.2138626500486129</v>
      </c>
      <c r="CR136">
        <f t="shared" si="65"/>
        <v>27.077223293232866</v>
      </c>
      <c r="CS136">
        <f t="shared" si="65"/>
        <v>0.85739498863185126</v>
      </c>
      <c r="CT136">
        <f t="shared" si="65"/>
        <v>-1.7837119326541407E-2</v>
      </c>
      <c r="CU136">
        <f t="shared" si="65"/>
        <v>1.2868937861896568</v>
      </c>
      <c r="GS136">
        <f t="shared" si="57"/>
        <v>4.1666666666666664E-2</v>
      </c>
      <c r="GT136">
        <f t="shared" si="58"/>
        <v>0.91666666666666663</v>
      </c>
      <c r="GU136">
        <f t="shared" si="59"/>
        <v>0</v>
      </c>
      <c r="GV136">
        <f t="shared" si="60"/>
        <v>0</v>
      </c>
      <c r="GW136">
        <f t="shared" si="61"/>
        <v>4.1666666666666664E-2</v>
      </c>
      <c r="GX136">
        <f t="shared" si="62"/>
        <v>0</v>
      </c>
      <c r="GY136">
        <f t="shared" si="63"/>
        <v>0</v>
      </c>
    </row>
    <row r="137" spans="57:207" x14ac:dyDescent="0.3">
      <c r="BE137" t="s">
        <v>1671</v>
      </c>
      <c r="BF137">
        <v>37</v>
      </c>
      <c r="BG137">
        <f>SUMIFS('2012 President'!C$2:C$1000,'2012 President'!$X$2:$X$1000,$BF137,'2012 President'!$V$2:$V$1000,$BE137)</f>
        <v>1405</v>
      </c>
      <c r="BH137">
        <f>SUMIFS('2012 President'!G$2:G$1000,'2012 President'!$X$2:$X$1000,$BF137,'2012 President'!$V$2:$V$1000,$BE137)</f>
        <v>412</v>
      </c>
      <c r="BI137">
        <f>SUMIFS('2012 President'!H$2:H$1000,'2012 President'!$X$2:$X$1000,$BF137,'2012 President'!$V$2:$V$1000,$BE137)</f>
        <v>9</v>
      </c>
      <c r="BJ137">
        <f>SUMIFS('2012 President'!I$2:I$1000,'2012 President'!$X$2:$X$1000,$BF137,'2012 President'!$V$2:$V$1000,$BE137)</f>
        <v>180</v>
      </c>
      <c r="BK137">
        <f>SUMIFS('2012 President'!J$2:J$1000,'2012 President'!$X$2:$X$1000,$BF137,'2012 President'!$V$2:$V$1000,$BE137)</f>
        <v>214</v>
      </c>
      <c r="BL137">
        <f>SUMIFS('2012 President'!K$2:K$1000,'2012 President'!$X$2:$X$1000,$BF137,'2012 President'!$V$2:$V$1000,$BE137)</f>
        <v>4</v>
      </c>
      <c r="BM137">
        <f>SUMIFS('2012 President'!L$2:L$1000,'2012 President'!$X$2:$X$1000,$BF137,'2012 President'!$V$2:$V$1000,$BE137)</f>
        <v>5</v>
      </c>
      <c r="BP137">
        <f t="shared" si="56"/>
        <v>412</v>
      </c>
      <c r="BQ137">
        <f>BP137/SUMIF('By HD for Calcs'!$A$3:$A$42,$BF137,'By HD for Calcs'!$B$3:$B$42)</f>
        <v>0.12673023685019993</v>
      </c>
      <c r="BR137">
        <f>$BQ137*SUMIFS('2012 President'!G$2:G$1000,'2012 President'!$X$2:$X$1000,$BF137,'2012 President'!$Y$2:$Y$1000,BR$1)</f>
        <v>90.231928637342349</v>
      </c>
      <c r="BS137">
        <f>(GS137-SUMIF('By HD for Calcs'!$A$3:$A$42,$BF137,'By HD for Calcs'!K$3:K$42))*$BQ137*SUMIFS('2012 President'!$G$2:$G$1000,'2012 President'!$X$2:$X$1000,$BF137,'2012 President'!$Y$2:$Y$1000,BS$1)+$BQ137*SUMIFS('2012 President'!H$2:H$1000,'2012 President'!$X$2:$X$1000,$BF137,'2012 President'!$Y$2:$Y$1000,BS$1)</f>
        <v>0.39165518103366626</v>
      </c>
      <c r="BT137">
        <f>(GT137-SUMIF('By HD for Calcs'!$A$3:$A$42,$BF137,'By HD for Calcs'!H$3:H$42))*$BQ137*SUMIFS('2012 President'!$G$2:$G$1000,'2012 President'!$X$2:$X$1000,$BF137,'2012 President'!$Y$2:$Y$1000,BT$1)+$BQ137*SUMIFS('2012 President'!I$2:I$1000,'2012 President'!$X$2:$X$1000,$BF137,'2012 President'!$Y$2:$Y$1000,BT$1)</f>
        <v>36.53592349929761</v>
      </c>
      <c r="BU137">
        <f>(GU137-SUMIF('By HD for Calcs'!$A$3:$A$42,$BF137,'By HD for Calcs'!I$3:I$42))*$BQ137*SUMIFS('2012 President'!$G$2:$G$1000,'2012 President'!$X$2:$X$1000,$BF137,'2012 President'!$Y$2:$Y$1000,BU$1)+$BQ137*SUMIFS('2012 President'!J$2:J$1000,'2012 President'!$X$2:$X$1000,$BF137,'2012 President'!$Y$2:$Y$1000,BU$1)</f>
        <v>50.919042206543452</v>
      </c>
      <c r="BV137">
        <f>(GV137-SUMIF('By HD for Calcs'!$A$3:$A$42,$BF137,'By HD for Calcs'!J$3:J$42))*$BQ137*SUMIFS('2012 President'!$G$2:$G$1000,'2012 President'!$X$2:$X$1000,$BF137,'2012 President'!$Y$2:$Y$1000,BV$1)+$BQ137*SUMIFS('2012 President'!K$2:K$1000,'2012 President'!$X$2:$X$1000,$BF137,'2012 President'!$Y$2:$Y$1000,BV$1)</f>
        <v>1.5761924897159152</v>
      </c>
      <c r="BW137">
        <f>(GW137-SUMIF('By HD for Calcs'!$A$3:$A$42,$BF137,'By HD for Calcs'!L$3:L$42))*$BQ137*SUMIFS('2012 President'!$G$2:$G$1000,'2012 President'!$X$2:$X$1000,$BF137,'2012 President'!$Y$2:$Y$1000,BW$1)+$BQ137*SUMIFS('2012 President'!L$2:L$1000,'2012 President'!$X$2:$X$1000,$BF137,'2012 President'!$Y$2:$Y$1000,BW$1)</f>
        <v>0.80911526075170204</v>
      </c>
      <c r="BZ137">
        <f>$BQ137*SUMIFS('2012 President'!G$2:G$1000,'2012 President'!$X$2:$X$1000,$BF137,'2012 President'!$Y$2:$Y$1000,BZ$1)</f>
        <v>47.143648108274377</v>
      </c>
      <c r="CA137">
        <f>(GS137-SUMIF('By HD for Calcs'!$A$3:$A$42,$BF137,'By HD for Calcs'!K$3:K$42))*$BQ137*SUMIFS('2012 President'!$G$2:$G$1000,'2012 President'!$X$2:$X$1000,$BF137,'2012 President'!$Y$2:$Y$1000,CA$1)+$BQ137*SUMIFS('2012 President'!H$2:H$1000,'2012 President'!$X$2:$X$1000,$BF137,'2012 President'!$Y$2:$Y$1000,CA$1)</f>
        <v>0.74928406194681973</v>
      </c>
      <c r="CB137">
        <f>(GT137-SUMIF('By HD for Calcs'!$A$3:$A$42,$BF137,'By HD for Calcs'!H$3:H$42))*$BQ137*SUMIFS('2012 President'!$G$2:$G$1000,'2012 President'!$X$2:$X$1000,$BF137,'2012 President'!$Y$2:$Y$1000,CB$1)+$BQ137*SUMIFS('2012 President'!I$2:I$1000,'2012 President'!$X$2:$X$1000,$BF137,'2012 President'!$Y$2:$Y$1000,CB$1)</f>
        <v>17.584606151518006</v>
      </c>
      <c r="CC137">
        <f>(GU137-SUMIF('By HD for Calcs'!$A$3:$A$42,$BF137,'By HD for Calcs'!I$3:I$42))*$BQ137*SUMIFS('2012 President'!$G$2:$G$1000,'2012 President'!$X$2:$X$1000,$BF137,'2012 President'!$Y$2:$Y$1000,CC$1)+$BQ137*SUMIFS('2012 President'!J$2:J$1000,'2012 President'!$X$2:$X$1000,$BF137,'2012 President'!$Y$2:$Y$1000,CC$1)</f>
        <v>27.476641548240934</v>
      </c>
      <c r="CD137">
        <f>(GV137-SUMIF('By HD for Calcs'!$A$3:$A$42,$BF137,'By HD for Calcs'!J$3:J$42))*$BQ137*SUMIFS('2012 President'!$G$2:$G$1000,'2012 President'!$X$2:$X$1000,$BF137,'2012 President'!$Y$2:$Y$1000,CD$1)+$BQ137*SUMIFS('2012 President'!K$2:K$1000,'2012 President'!$X$2:$X$1000,$BF137,'2012 President'!$Y$2:$Y$1000,CD$1)</f>
        <v>0.85555484383055691</v>
      </c>
      <c r="CE137">
        <f>(GW137-SUMIF('By HD for Calcs'!$A$3:$A$42,$BF137,'By HD for Calcs'!L$3:L$42))*$BQ137*SUMIFS('2012 President'!$G$2:$G$1000,'2012 President'!$X$2:$X$1000,$BF137,'2012 President'!$Y$2:$Y$1000,CE$1)+$BQ137*SUMIFS('2012 President'!L$2:L$1000,'2012 President'!$X$2:$X$1000,$BF137,'2012 President'!$Y$2:$Y$1000,CE$1)</f>
        <v>0.47756150273805442</v>
      </c>
      <c r="CH137">
        <f>$BQ137*SUMIFS('2012 President'!G$2:G$1000,'2012 President'!$X$2:$X$1000,$BF137,'2012 President'!$Y$2:$Y$1000,CH$1)</f>
        <v>0</v>
      </c>
      <c r="CI137">
        <f>(GS137-SUMIF('By HD for Calcs'!$A$3:$A$42,$BF137,'By HD for Calcs'!K$3:K$42))*$BQ137*SUMIFS('2012 President'!$G$2:$G$1000,'2012 President'!$X$2:$X$1000,$BF137,'2012 President'!$Y$2:$Y$1000,CI$1)+$BQ137*SUMIFS('2012 President'!H$2:H$1000,'2012 President'!$X$2:$X$1000,$BF137,'2012 President'!$Y$2:$Y$1000,CI$1)</f>
        <v>0</v>
      </c>
      <c r="CJ137">
        <f>(GT137-SUMIF('By HD for Calcs'!$A$3:$A$42,$BF137,'By HD for Calcs'!H$3:H$42))*$BQ137*SUMIFS('2012 President'!$G$2:$G$1000,'2012 President'!$X$2:$X$1000,$BF137,'2012 President'!$Y$2:$Y$1000,CJ$1)+$BQ137*SUMIFS('2012 President'!I$2:I$1000,'2012 President'!$X$2:$X$1000,$BF137,'2012 President'!$Y$2:$Y$1000,CJ$1)</f>
        <v>0</v>
      </c>
      <c r="CK137">
        <f>(GU137-SUMIF('By HD for Calcs'!$A$3:$A$42,$BF137,'By HD for Calcs'!I$3:I$42))*$BQ137*SUMIFS('2012 President'!$G$2:$G$1000,'2012 President'!$X$2:$X$1000,$BF137,'2012 President'!$Y$2:$Y$1000,CK$1)+$BQ137*SUMIFS('2012 President'!J$2:J$1000,'2012 President'!$X$2:$X$1000,$BF137,'2012 President'!$Y$2:$Y$1000,CK$1)</f>
        <v>0</v>
      </c>
      <c r="CL137">
        <f>(GV137-SUMIF('By HD for Calcs'!$A$3:$A$42,$BF137,'By HD for Calcs'!J$3:J$42))*$BQ137*SUMIFS('2012 President'!$G$2:$G$1000,'2012 President'!$X$2:$X$1000,$BF137,'2012 President'!$Y$2:$Y$1000,CL$1)+$BQ137*SUMIFS('2012 President'!K$2:K$1000,'2012 President'!$X$2:$X$1000,$BF137,'2012 President'!$Y$2:$Y$1000,CL$1)</f>
        <v>0</v>
      </c>
      <c r="CM137">
        <f>(GW137-SUMIF('By HD for Calcs'!$A$3:$A$42,$BF137,'By HD for Calcs'!L$3:L$42))*$BQ137*SUMIFS('2012 President'!$G$2:$G$1000,'2012 President'!$X$2:$X$1000,$BF137,'2012 President'!$Y$2:$Y$1000,CM$1)+$BQ137*SUMIFS('2012 President'!L$2:L$1000,'2012 President'!$X$2:$X$1000,$BF137,'2012 President'!$Y$2:$Y$1000,CM$1)</f>
        <v>0</v>
      </c>
      <c r="CP137">
        <f t="shared" si="65"/>
        <v>549.37557674561674</v>
      </c>
      <c r="CQ137">
        <f t="shared" si="65"/>
        <v>10.140939242980487</v>
      </c>
      <c r="CR137">
        <f t="shared" si="65"/>
        <v>234.12052965081563</v>
      </c>
      <c r="CS137">
        <f t="shared" si="65"/>
        <v>292.39568375478439</v>
      </c>
      <c r="CT137">
        <f t="shared" si="65"/>
        <v>6.4317473335464719</v>
      </c>
      <c r="CU137">
        <f t="shared" si="65"/>
        <v>6.2866767634897567</v>
      </c>
      <c r="GS137">
        <f t="shared" si="57"/>
        <v>2.1844660194174758E-2</v>
      </c>
      <c r="GT137">
        <f t="shared" si="58"/>
        <v>0.43689320388349512</v>
      </c>
      <c r="GU137">
        <f t="shared" si="59"/>
        <v>0.51941747572815533</v>
      </c>
      <c r="GV137">
        <f t="shared" si="60"/>
        <v>9.7087378640776691E-3</v>
      </c>
      <c r="GW137">
        <f t="shared" si="61"/>
        <v>1.2135922330097087E-2</v>
      </c>
      <c r="GX137">
        <f t="shared" si="62"/>
        <v>0</v>
      </c>
      <c r="GY137">
        <f t="shared" si="63"/>
        <v>0</v>
      </c>
    </row>
    <row r="138" spans="57:207" x14ac:dyDescent="0.3">
      <c r="BE138" t="s">
        <v>1653</v>
      </c>
      <c r="BF138">
        <v>37</v>
      </c>
      <c r="BG138">
        <f>SUMIFS('2012 President'!C$2:C$1000,'2012 President'!$X$2:$X$1000,$BF138,'2012 President'!$V$2:$V$1000,$BE138)</f>
        <v>2421</v>
      </c>
      <c r="BH138">
        <f>SUMIFS('2012 President'!G$2:G$1000,'2012 President'!$X$2:$X$1000,$BF138,'2012 President'!$V$2:$V$1000,$BE138)</f>
        <v>929</v>
      </c>
      <c r="BI138">
        <f>SUMIFS('2012 President'!H$2:H$1000,'2012 President'!$X$2:$X$1000,$BF138,'2012 President'!$V$2:$V$1000,$BE138)</f>
        <v>19</v>
      </c>
      <c r="BJ138">
        <f>SUMIFS('2012 President'!I$2:I$1000,'2012 President'!$X$2:$X$1000,$BF138,'2012 President'!$V$2:$V$1000,$BE138)</f>
        <v>593</v>
      </c>
      <c r="BK138">
        <f>SUMIFS('2012 President'!J$2:J$1000,'2012 President'!$X$2:$X$1000,$BF138,'2012 President'!$V$2:$V$1000,$BE138)</f>
        <v>308</v>
      </c>
      <c r="BL138">
        <f>SUMIFS('2012 President'!K$2:K$1000,'2012 President'!$X$2:$X$1000,$BF138,'2012 President'!$V$2:$V$1000,$BE138)</f>
        <v>3</v>
      </c>
      <c r="BM138">
        <f>SUMIFS('2012 President'!L$2:L$1000,'2012 President'!$X$2:$X$1000,$BF138,'2012 President'!$V$2:$V$1000,$BE138)</f>
        <v>6</v>
      </c>
      <c r="BP138">
        <f t="shared" si="56"/>
        <v>929</v>
      </c>
      <c r="BQ138">
        <f>BP138/SUMIF('By HD for Calcs'!$A$3:$A$42,$BF138,'By HD for Calcs'!$B$3:$B$42)</f>
        <v>0.28575822823746538</v>
      </c>
      <c r="BR138">
        <f>$BQ138*SUMIFS('2012 President'!G$2:G$1000,'2012 President'!$X$2:$X$1000,$BF138,'2012 President'!$Y$2:$Y$1000,BR$1)</f>
        <v>203.45985850507535</v>
      </c>
      <c r="BS138">
        <f>(GS138-SUMIF('By HD for Calcs'!$A$3:$A$42,$BF138,'By HD for Calcs'!K$3:K$42))*$BQ138*SUMIFS('2012 President'!$G$2:$G$1000,'2012 President'!$X$2:$X$1000,$BF138,'2012 President'!$Y$2:$Y$1000,BS$1)+$BQ138*SUMIFS('2012 President'!H$2:H$1000,'2012 President'!$X$2:$X$1000,$BF138,'2012 President'!$Y$2:$Y$1000,BS$1)</f>
        <v>0.59979509889345195</v>
      </c>
      <c r="BT138">
        <f>(GT138-SUMIF('By HD for Calcs'!$A$3:$A$42,$BF138,'By HD for Calcs'!H$3:H$42))*$BQ138*SUMIFS('2012 President'!$G$2:$G$1000,'2012 President'!$X$2:$X$1000,$BF138,'2012 President'!$Y$2:$Y$1000,BT$1)+$BQ138*SUMIFS('2012 President'!I$2:I$1000,'2012 President'!$X$2:$X$1000,$BF138,'2012 President'!$Y$2:$Y$1000,BT$1)</f>
        <v>123.36561184921827</v>
      </c>
      <c r="BU138">
        <f>(GU138-SUMIF('By HD for Calcs'!$A$3:$A$42,$BF138,'By HD for Calcs'!I$3:I$42))*$BQ138*SUMIFS('2012 President'!$G$2:$G$1000,'2012 President'!$X$2:$X$1000,$BF138,'2012 President'!$Y$2:$Y$1000,BU$1)+$BQ138*SUMIFS('2012 President'!J$2:J$1000,'2012 President'!$X$2:$X$1000,$BF138,'2012 President'!$Y$2:$Y$1000,BU$1)</f>
        <v>76.589355607024729</v>
      </c>
      <c r="BV138">
        <f>(GV138-SUMIF('By HD for Calcs'!$A$3:$A$42,$BF138,'By HD for Calcs'!J$3:J$42))*$BQ138*SUMIFS('2012 President'!$G$2:$G$1000,'2012 President'!$X$2:$X$1000,$BF138,'2012 President'!$Y$2:$Y$1000,BV$1)+$BQ138*SUMIFS('2012 President'!K$2:K$1000,'2012 President'!$X$2:$X$1000,$BF138,'2012 President'!$Y$2:$Y$1000,BV$1)</f>
        <v>2.2357746962082792</v>
      </c>
      <c r="BW138">
        <f>(GW138-SUMIF('By HD for Calcs'!$A$3:$A$42,$BF138,'By HD for Calcs'!L$3:L$42))*$BQ138*SUMIFS('2012 President'!$G$2:$G$1000,'2012 President'!$X$2:$X$1000,$BF138,'2012 President'!$Y$2:$Y$1000,BW$1)+$BQ138*SUMIFS('2012 President'!L$2:L$1000,'2012 President'!$X$2:$X$1000,$BF138,'2012 President'!$Y$2:$Y$1000,BW$1)</f>
        <v>0.66932125373060336</v>
      </c>
      <c r="BZ138">
        <f>$BQ138*SUMIFS('2012 President'!G$2:G$1000,'2012 President'!$X$2:$X$1000,$BF138,'2012 President'!$Y$2:$Y$1000,BZ$1)</f>
        <v>106.30206090433713</v>
      </c>
      <c r="CA138">
        <f>(GS138-SUMIF('By HD for Calcs'!$A$3:$A$42,$BF138,'By HD for Calcs'!K$3:K$42))*$BQ138*SUMIFS('2012 President'!$G$2:$G$1000,'2012 President'!$X$2:$X$1000,$BF138,'2012 President'!$Y$2:$Y$1000,CA$1)+$BQ138*SUMIFS('2012 President'!H$2:H$1000,'2012 President'!$X$2:$X$1000,$BF138,'2012 President'!$Y$2:$Y$1000,CA$1)</f>
        <v>1.5414943190941126</v>
      </c>
      <c r="CB138">
        <f>(GT138-SUMIF('By HD for Calcs'!$A$3:$A$42,$BF138,'By HD for Calcs'!H$3:H$42))*$BQ138*SUMIFS('2012 President'!$G$2:$G$1000,'2012 President'!$X$2:$X$1000,$BF138,'2012 President'!$Y$2:$Y$1000,CB$1)+$BQ138*SUMIFS('2012 President'!I$2:I$1000,'2012 President'!$X$2:$X$1000,$BF138,'2012 President'!$Y$2:$Y$1000,CB$1)</f>
        <v>61.062891942199641</v>
      </c>
      <c r="CC138">
        <f>(GU138-SUMIF('By HD for Calcs'!$A$3:$A$42,$BF138,'By HD for Calcs'!I$3:I$42))*$BQ138*SUMIFS('2012 President'!$G$2:$G$1000,'2012 President'!$X$2:$X$1000,$BF138,'2012 President'!$Y$2:$Y$1000,CC$1)+$BQ138*SUMIFS('2012 President'!J$2:J$1000,'2012 President'!$X$2:$X$1000,$BF138,'2012 President'!$Y$2:$Y$1000,CC$1)</f>
        <v>41.983986849845124</v>
      </c>
      <c r="CD138">
        <f>(GV138-SUMIF('By HD for Calcs'!$A$3:$A$42,$BF138,'By HD for Calcs'!J$3:J$42))*$BQ138*SUMIFS('2012 President'!$G$2:$G$1000,'2012 President'!$X$2:$X$1000,$BF138,'2012 President'!$Y$2:$Y$1000,CD$1)+$BQ138*SUMIFS('2012 President'!K$2:K$1000,'2012 President'!$X$2:$X$1000,$BF138,'2012 President'!$Y$2:$Y$1000,CD$1)</f>
        <v>1.240371724820539</v>
      </c>
      <c r="CE138">
        <f>(GW138-SUMIF('By HD for Calcs'!$A$3:$A$42,$BF138,'By HD for Calcs'!L$3:L$42))*$BQ138*SUMIFS('2012 President'!$G$2:$G$1000,'2012 President'!$X$2:$X$1000,$BF138,'2012 President'!$Y$2:$Y$1000,CE$1)+$BQ138*SUMIFS('2012 President'!L$2:L$1000,'2012 President'!$X$2:$X$1000,$BF138,'2012 President'!$Y$2:$Y$1000,CE$1)</f>
        <v>0.4733160683777019</v>
      </c>
      <c r="CH138">
        <f>$BQ138*SUMIFS('2012 President'!G$2:G$1000,'2012 President'!$X$2:$X$1000,$BF138,'2012 President'!$Y$2:$Y$1000,CH$1)</f>
        <v>0</v>
      </c>
      <c r="CI138">
        <f>(GS138-SUMIF('By HD for Calcs'!$A$3:$A$42,$BF138,'By HD for Calcs'!K$3:K$42))*$BQ138*SUMIFS('2012 President'!$G$2:$G$1000,'2012 President'!$X$2:$X$1000,$BF138,'2012 President'!$Y$2:$Y$1000,CI$1)+$BQ138*SUMIFS('2012 President'!H$2:H$1000,'2012 President'!$X$2:$X$1000,$BF138,'2012 President'!$Y$2:$Y$1000,CI$1)</f>
        <v>0</v>
      </c>
      <c r="CJ138">
        <f>(GT138-SUMIF('By HD for Calcs'!$A$3:$A$42,$BF138,'By HD for Calcs'!H$3:H$42))*$BQ138*SUMIFS('2012 President'!$G$2:$G$1000,'2012 President'!$X$2:$X$1000,$BF138,'2012 President'!$Y$2:$Y$1000,CJ$1)+$BQ138*SUMIFS('2012 President'!I$2:I$1000,'2012 President'!$X$2:$X$1000,$BF138,'2012 President'!$Y$2:$Y$1000,CJ$1)</f>
        <v>0</v>
      </c>
      <c r="CK138">
        <f>(GU138-SUMIF('By HD for Calcs'!$A$3:$A$42,$BF138,'By HD for Calcs'!I$3:I$42))*$BQ138*SUMIFS('2012 President'!$G$2:$G$1000,'2012 President'!$X$2:$X$1000,$BF138,'2012 President'!$Y$2:$Y$1000,CK$1)+$BQ138*SUMIFS('2012 President'!J$2:J$1000,'2012 President'!$X$2:$X$1000,$BF138,'2012 President'!$Y$2:$Y$1000,CK$1)</f>
        <v>0</v>
      </c>
      <c r="CL138">
        <f>(GV138-SUMIF('By HD for Calcs'!$A$3:$A$42,$BF138,'By HD for Calcs'!J$3:J$42))*$BQ138*SUMIFS('2012 President'!$G$2:$G$1000,'2012 President'!$X$2:$X$1000,$BF138,'2012 President'!$Y$2:$Y$1000,CL$1)+$BQ138*SUMIFS('2012 President'!K$2:K$1000,'2012 President'!$X$2:$X$1000,$BF138,'2012 President'!$Y$2:$Y$1000,CL$1)</f>
        <v>0</v>
      </c>
      <c r="CM138">
        <f>(GW138-SUMIF('By HD for Calcs'!$A$3:$A$42,$BF138,'By HD for Calcs'!L$3:L$42))*$BQ138*SUMIFS('2012 President'!$G$2:$G$1000,'2012 President'!$X$2:$X$1000,$BF138,'2012 President'!$Y$2:$Y$1000,CM$1)+$BQ138*SUMIFS('2012 President'!L$2:L$1000,'2012 President'!$X$2:$X$1000,$BF138,'2012 President'!$Y$2:$Y$1000,CM$1)</f>
        <v>0</v>
      </c>
      <c r="CP138">
        <f t="shared" si="65"/>
        <v>1238.7619194094125</v>
      </c>
      <c r="CQ138">
        <f t="shared" si="65"/>
        <v>21.141289417987565</v>
      </c>
      <c r="CR138">
        <f t="shared" si="65"/>
        <v>777.42850379141782</v>
      </c>
      <c r="CS138">
        <f t="shared" si="65"/>
        <v>426.57334245686985</v>
      </c>
      <c r="CT138">
        <f t="shared" si="65"/>
        <v>6.4761464210288189</v>
      </c>
      <c r="CU138">
        <f t="shared" si="65"/>
        <v>7.1426373221083059</v>
      </c>
      <c r="GS138">
        <f t="shared" si="57"/>
        <v>2.0452099031216361E-2</v>
      </c>
      <c r="GT138">
        <f t="shared" si="58"/>
        <v>0.63832077502691065</v>
      </c>
      <c r="GU138">
        <f t="shared" si="59"/>
        <v>0.33153928955866524</v>
      </c>
      <c r="GV138">
        <f t="shared" si="60"/>
        <v>3.2292787944025836E-3</v>
      </c>
      <c r="GW138">
        <f t="shared" si="61"/>
        <v>6.4585575888051671E-3</v>
      </c>
      <c r="GX138">
        <f t="shared" si="62"/>
        <v>0</v>
      </c>
      <c r="GY138">
        <f t="shared" si="63"/>
        <v>0</v>
      </c>
    </row>
    <row r="139" spans="57:207" x14ac:dyDescent="0.3">
      <c r="BE139" t="s">
        <v>1667</v>
      </c>
      <c r="BF139">
        <v>37</v>
      </c>
      <c r="BG139">
        <f>SUMIFS('2012 President'!C$2:C$1000,'2012 President'!$X$2:$X$1000,$BF139,'2012 President'!$V$2:$V$1000,$BE139)</f>
        <v>4698</v>
      </c>
      <c r="BH139">
        <f>SUMIFS('2012 President'!G$2:G$1000,'2012 President'!$X$2:$X$1000,$BF139,'2012 President'!$V$2:$V$1000,$BE139)</f>
        <v>1644</v>
      </c>
      <c r="BI139">
        <f>SUMIFS('2012 President'!H$2:H$1000,'2012 President'!$X$2:$X$1000,$BF139,'2012 President'!$V$2:$V$1000,$BE139)</f>
        <v>58</v>
      </c>
      <c r="BJ139">
        <f>SUMIFS('2012 President'!I$2:I$1000,'2012 President'!$X$2:$X$1000,$BF139,'2012 President'!$V$2:$V$1000,$BE139)</f>
        <v>1097</v>
      </c>
      <c r="BK139">
        <f>SUMIFS('2012 President'!J$2:J$1000,'2012 President'!$X$2:$X$1000,$BF139,'2012 President'!$V$2:$V$1000,$BE139)</f>
        <v>464</v>
      </c>
      <c r="BL139">
        <f>SUMIFS('2012 President'!K$2:K$1000,'2012 President'!$X$2:$X$1000,$BF139,'2012 President'!$V$2:$V$1000,$BE139)</f>
        <v>14</v>
      </c>
      <c r="BM139">
        <f>SUMIFS('2012 President'!L$2:L$1000,'2012 President'!$X$2:$X$1000,$BF139,'2012 President'!$V$2:$V$1000,$BE139)</f>
        <v>11</v>
      </c>
      <c r="BP139">
        <f t="shared" si="56"/>
        <v>1644</v>
      </c>
      <c r="BQ139">
        <f>BP139/SUMIF('By HD for Calcs'!$A$3:$A$42,$BF139,'By HD for Calcs'!$B$3:$B$42)</f>
        <v>0.50569055675176866</v>
      </c>
      <c r="BR139">
        <f>$BQ139*SUMIFS('2012 President'!G$2:G$1000,'2012 President'!$X$2:$X$1000,$BF139,'2012 President'!$Y$2:$Y$1000,BR$1)</f>
        <v>360.05167640725927</v>
      </c>
      <c r="BS139">
        <f>(GS139-SUMIF('By HD for Calcs'!$A$3:$A$42,$BF139,'By HD for Calcs'!K$3:K$42))*$BQ139*SUMIFS('2012 President'!$G$2:$G$1000,'2012 President'!$X$2:$X$1000,$BF139,'2012 President'!$Y$2:$Y$1000,BS$1)+$BQ139*SUMIFS('2012 President'!H$2:H$1000,'2012 President'!$X$2:$X$1000,$BF139,'2012 President'!$Y$2:$Y$1000,BS$1)</f>
        <v>6.4001647837860922</v>
      </c>
      <c r="BT139">
        <f>(GT139-SUMIF('By HD for Calcs'!$A$3:$A$42,$BF139,'By HD for Calcs'!H$3:H$42))*$BQ139*SUMIFS('2012 President'!$G$2:$G$1000,'2012 President'!$X$2:$X$1000,$BF139,'2012 President'!$Y$2:$Y$1000,BT$1)+$BQ139*SUMIFS('2012 President'!I$2:I$1000,'2012 President'!$X$2:$X$1000,$BF139,'2012 President'!$Y$2:$Y$1000,BT$1)</f>
        <v>228.73830629782321</v>
      </c>
      <c r="BU139">
        <f>(GU139-SUMIF('By HD for Calcs'!$A$3:$A$42,$BF139,'By HD for Calcs'!I$3:I$42))*$BQ139*SUMIFS('2012 President'!$G$2:$G$1000,'2012 President'!$X$2:$X$1000,$BF139,'2012 President'!$Y$2:$Y$1000,BU$1)+$BQ139*SUMIFS('2012 President'!J$2:J$1000,'2012 President'!$X$2:$X$1000,$BF139,'2012 President'!$Y$2:$Y$1000,BU$1)</f>
        <v>117.78510078672525</v>
      </c>
      <c r="BV139">
        <f>(GV139-SUMIF('By HD for Calcs'!$A$3:$A$42,$BF139,'By HD for Calcs'!J$3:J$42))*$BQ139*SUMIFS('2012 President'!$G$2:$G$1000,'2012 President'!$X$2:$X$1000,$BF139,'2012 President'!$Y$2:$Y$1000,BV$1)+$BQ139*SUMIFS('2012 President'!K$2:K$1000,'2012 President'!$X$2:$X$1000,$BF139,'2012 President'!$Y$2:$Y$1000,BV$1)</f>
        <v>5.8599532727833026</v>
      </c>
      <c r="BW139">
        <f>(GW139-SUMIF('By HD for Calcs'!$A$3:$A$42,$BF139,'By HD for Calcs'!L$3:L$42))*$BQ139*SUMIFS('2012 President'!$G$2:$G$1000,'2012 President'!$X$2:$X$1000,$BF139,'2012 President'!$Y$2:$Y$1000,BW$1)+$BQ139*SUMIFS('2012 President'!L$2:L$1000,'2012 President'!$X$2:$X$1000,$BF139,'2012 President'!$Y$2:$Y$1000,BW$1)</f>
        <v>1.268151266141426</v>
      </c>
      <c r="BZ139">
        <f>$BQ139*SUMIFS('2012 President'!G$2:G$1000,'2012 President'!$X$2:$X$1000,$BF139,'2012 President'!$Y$2:$Y$1000,BZ$1)</f>
        <v>188.11688711165795</v>
      </c>
      <c r="CA139">
        <f>(GS139-SUMIF('By HD for Calcs'!$A$3:$A$42,$BF139,'By HD for Calcs'!K$3:K$42))*$BQ139*SUMIFS('2012 President'!$G$2:$G$1000,'2012 President'!$X$2:$X$1000,$BF139,'2012 President'!$Y$2:$Y$1000,CA$1)+$BQ139*SUMIFS('2012 President'!H$2:H$1000,'2012 President'!$X$2:$X$1000,$BF139,'2012 President'!$Y$2:$Y$1000,CA$1)</f>
        <v>5.5172393303775813</v>
      </c>
      <c r="CB139">
        <f>(GT139-SUMIF('By HD for Calcs'!$A$3:$A$42,$BF139,'By HD for Calcs'!H$3:H$42))*$BQ139*SUMIFS('2012 President'!$G$2:$G$1000,'2012 President'!$X$2:$X$1000,$BF139,'2012 President'!$Y$2:$Y$1000,CB$1)+$BQ139*SUMIFS('2012 President'!I$2:I$1000,'2012 President'!$X$2:$X$1000,$BF139,'2012 President'!$Y$2:$Y$1000,CB$1)</f>
        <v>113.5063951645004</v>
      </c>
      <c r="CC139">
        <f>(GU139-SUMIF('By HD for Calcs'!$A$3:$A$42,$BF139,'By HD for Calcs'!I$3:I$42))*$BQ139*SUMIFS('2012 President'!$G$2:$G$1000,'2012 President'!$X$2:$X$1000,$BF139,'2012 President'!$Y$2:$Y$1000,CC$1)+$BQ139*SUMIFS('2012 President'!J$2:J$1000,'2012 President'!$X$2:$X$1000,$BF139,'2012 President'!$Y$2:$Y$1000,CC$1)</f>
        <v>65.022421324399517</v>
      </c>
      <c r="CD139">
        <f>(GV139-SUMIF('By HD for Calcs'!$A$3:$A$42,$BF139,'By HD for Calcs'!J$3:J$42))*$BQ139*SUMIFS('2012 President'!$G$2:$G$1000,'2012 President'!$X$2:$X$1000,$BF139,'2012 President'!$Y$2:$Y$1000,CD$1)+$BQ139*SUMIFS('2012 President'!K$2:K$1000,'2012 President'!$X$2:$X$1000,$BF139,'2012 President'!$Y$2:$Y$1000,CD$1)</f>
        <v>3.1895040978802065</v>
      </c>
      <c r="CE139">
        <f>(GW139-SUMIF('By HD for Calcs'!$A$3:$A$42,$BF139,'By HD for Calcs'!L$3:L$42))*$BQ139*SUMIFS('2012 President'!$G$2:$G$1000,'2012 President'!$X$2:$X$1000,$BF139,'2012 President'!$Y$2:$Y$1000,CE$1)+$BQ139*SUMIFS('2012 President'!L$2:L$1000,'2012 President'!$X$2:$X$1000,$BF139,'2012 President'!$Y$2:$Y$1000,CE$1)</f>
        <v>0.88132719450021801</v>
      </c>
      <c r="CH139">
        <f>$BQ139*SUMIFS('2012 President'!G$2:G$1000,'2012 President'!$X$2:$X$1000,$BF139,'2012 President'!$Y$2:$Y$1000,CH$1)</f>
        <v>0</v>
      </c>
      <c r="CI139">
        <f>(GS139-SUMIF('By HD for Calcs'!$A$3:$A$42,$BF139,'By HD for Calcs'!K$3:K$42))*$BQ139*SUMIFS('2012 President'!$G$2:$G$1000,'2012 President'!$X$2:$X$1000,$BF139,'2012 President'!$Y$2:$Y$1000,CI$1)+$BQ139*SUMIFS('2012 President'!H$2:H$1000,'2012 President'!$X$2:$X$1000,$BF139,'2012 President'!$Y$2:$Y$1000,CI$1)</f>
        <v>0</v>
      </c>
      <c r="CJ139">
        <f>(GT139-SUMIF('By HD for Calcs'!$A$3:$A$42,$BF139,'By HD for Calcs'!H$3:H$42))*$BQ139*SUMIFS('2012 President'!$G$2:$G$1000,'2012 President'!$X$2:$X$1000,$BF139,'2012 President'!$Y$2:$Y$1000,CJ$1)+$BQ139*SUMIFS('2012 President'!I$2:I$1000,'2012 President'!$X$2:$X$1000,$BF139,'2012 President'!$Y$2:$Y$1000,CJ$1)</f>
        <v>0</v>
      </c>
      <c r="CK139">
        <f>(GU139-SUMIF('By HD for Calcs'!$A$3:$A$42,$BF139,'By HD for Calcs'!I$3:I$42))*$BQ139*SUMIFS('2012 President'!$G$2:$G$1000,'2012 President'!$X$2:$X$1000,$BF139,'2012 President'!$Y$2:$Y$1000,CK$1)+$BQ139*SUMIFS('2012 President'!J$2:J$1000,'2012 President'!$X$2:$X$1000,$BF139,'2012 President'!$Y$2:$Y$1000,CK$1)</f>
        <v>0</v>
      </c>
      <c r="CL139">
        <f>(GV139-SUMIF('By HD for Calcs'!$A$3:$A$42,$BF139,'By HD for Calcs'!J$3:J$42))*$BQ139*SUMIFS('2012 President'!$G$2:$G$1000,'2012 President'!$X$2:$X$1000,$BF139,'2012 President'!$Y$2:$Y$1000,CL$1)+$BQ139*SUMIFS('2012 President'!K$2:K$1000,'2012 President'!$X$2:$X$1000,$BF139,'2012 President'!$Y$2:$Y$1000,CL$1)</f>
        <v>0</v>
      </c>
      <c r="CM139">
        <f>(GW139-SUMIF('By HD for Calcs'!$A$3:$A$42,$BF139,'By HD for Calcs'!L$3:L$42))*$BQ139*SUMIFS('2012 President'!$G$2:$G$1000,'2012 President'!$X$2:$X$1000,$BF139,'2012 President'!$Y$2:$Y$1000,CM$1)+$BQ139*SUMIFS('2012 President'!L$2:L$1000,'2012 President'!$X$2:$X$1000,$BF139,'2012 President'!$Y$2:$Y$1000,CM$1)</f>
        <v>0</v>
      </c>
      <c r="CP139">
        <f t="shared" si="65"/>
        <v>2192.1685635189174</v>
      </c>
      <c r="CQ139">
        <f t="shared" si="65"/>
        <v>69.917404114163674</v>
      </c>
      <c r="CR139">
        <f t="shared" si="65"/>
        <v>1439.2447014623237</v>
      </c>
      <c r="CS139">
        <f t="shared" si="65"/>
        <v>646.80752211112474</v>
      </c>
      <c r="CT139">
        <f t="shared" si="65"/>
        <v>23.049457370663507</v>
      </c>
      <c r="CU139">
        <f t="shared" si="65"/>
        <v>13.149478460641644</v>
      </c>
      <c r="GS139">
        <f t="shared" si="57"/>
        <v>3.5279805352798052E-2</v>
      </c>
      <c r="GT139">
        <f t="shared" si="58"/>
        <v>0.66727493917274938</v>
      </c>
      <c r="GU139">
        <f t="shared" si="59"/>
        <v>0.28223844282238442</v>
      </c>
      <c r="GV139">
        <f t="shared" si="60"/>
        <v>8.5158150851581509E-3</v>
      </c>
      <c r="GW139">
        <f t="shared" si="61"/>
        <v>6.6909975669099753E-3</v>
      </c>
      <c r="GX139">
        <f t="shared" si="62"/>
        <v>0</v>
      </c>
      <c r="GY139">
        <f t="shared" si="63"/>
        <v>0</v>
      </c>
    </row>
    <row r="140" spans="57:207" x14ac:dyDescent="0.3">
      <c r="BE140" t="s">
        <v>1662</v>
      </c>
      <c r="BF140">
        <v>37</v>
      </c>
      <c r="BG140">
        <f>SUMIFS('2012 President'!C$2:C$1000,'2012 President'!$X$2:$X$1000,$BF140,'2012 President'!$V$2:$V$1000,$BE140)</f>
        <v>421</v>
      </c>
      <c r="BH140">
        <f>SUMIFS('2012 President'!G$2:G$1000,'2012 President'!$X$2:$X$1000,$BF140,'2012 President'!$V$2:$V$1000,$BE140)</f>
        <v>66</v>
      </c>
      <c r="BI140">
        <f>SUMIFS('2012 President'!H$2:H$1000,'2012 President'!$X$2:$X$1000,$BF140,'2012 President'!$V$2:$V$1000,$BE140)</f>
        <v>3</v>
      </c>
      <c r="BJ140">
        <f>SUMIFS('2012 President'!I$2:I$1000,'2012 President'!$X$2:$X$1000,$BF140,'2012 President'!$V$2:$V$1000,$BE140)</f>
        <v>30</v>
      </c>
      <c r="BK140">
        <f>SUMIFS('2012 President'!J$2:J$1000,'2012 President'!$X$2:$X$1000,$BF140,'2012 President'!$V$2:$V$1000,$BE140)</f>
        <v>32</v>
      </c>
      <c r="BL140">
        <f>SUMIFS('2012 President'!K$2:K$1000,'2012 President'!$X$2:$X$1000,$BF140,'2012 President'!$V$2:$V$1000,$BE140)</f>
        <v>1</v>
      </c>
      <c r="BM140">
        <f>SUMIFS('2012 President'!L$2:L$1000,'2012 President'!$X$2:$X$1000,$BF140,'2012 President'!$V$2:$V$1000,$BE140)</f>
        <v>0</v>
      </c>
      <c r="BP140">
        <f t="shared" si="56"/>
        <v>66</v>
      </c>
      <c r="BQ140">
        <f>BP140/SUMIF('By HD for Calcs'!$A$3:$A$42,$BF140,'By HD for Calcs'!$B$3:$B$42)</f>
        <v>2.030144570901261E-2</v>
      </c>
      <c r="BR140">
        <f>$BQ140*SUMIFS('2012 President'!G$2:G$1000,'2012 President'!$X$2:$X$1000,$BF140,'2012 President'!$Y$2:$Y$1000,BR$1)</f>
        <v>14.454629344816979</v>
      </c>
      <c r="BS140">
        <f>(GS140-SUMIF('By HD for Calcs'!$A$3:$A$42,$BF140,'By HD for Calcs'!K$3:K$42))*$BQ140*SUMIFS('2012 President'!$G$2:$G$1000,'2012 President'!$X$2:$X$1000,$BF140,'2012 President'!$Y$2:$Y$1000,BS$1)+$BQ140*SUMIFS('2012 President'!H$2:H$1000,'2012 President'!$X$2:$X$1000,$BF140,'2012 President'!$Y$2:$Y$1000,BS$1)</f>
        <v>0.40401301882741802</v>
      </c>
      <c r="BT140">
        <f>(GT140-SUMIF('By HD for Calcs'!$A$3:$A$42,$BF140,'By HD for Calcs'!H$3:H$42))*$BQ140*SUMIFS('2012 President'!$G$2:$G$1000,'2012 President'!$X$2:$X$1000,$BF140,'2012 President'!$Y$2:$Y$1000,BT$1)+$BQ140*SUMIFS('2012 President'!I$2:I$1000,'2012 President'!$X$2:$X$1000,$BF140,'2012 President'!$Y$2:$Y$1000,BT$1)</f>
        <v>6.1079988543855732</v>
      </c>
      <c r="BU140">
        <f>(GU140-SUMIF('By HD for Calcs'!$A$3:$A$42,$BF140,'By HD for Calcs'!I$3:I$42))*$BQ140*SUMIFS('2012 President'!$G$2:$G$1000,'2012 President'!$X$2:$X$1000,$BF140,'2012 President'!$Y$2:$Y$1000,BU$1)+$BQ140*SUMIFS('2012 President'!J$2:J$1000,'2012 President'!$X$2:$X$1000,$BF140,'2012 President'!$Y$2:$Y$1000,BU$1)</f>
        <v>7.657251995718422</v>
      </c>
      <c r="BV140">
        <f>(GV140-SUMIF('By HD for Calcs'!$A$3:$A$42,$BF140,'By HD for Calcs'!J$3:J$42))*$BQ140*SUMIFS('2012 President'!$G$2:$G$1000,'2012 President'!$X$2:$X$1000,$BF140,'2012 President'!$Y$2:$Y$1000,BV$1)+$BQ140*SUMIFS('2012 President'!K$2:K$1000,'2012 President'!$X$2:$X$1000,$BF140,'2012 President'!$Y$2:$Y$1000,BV$1)</f>
        <v>0.33117018344496324</v>
      </c>
      <c r="BW140">
        <f>(GW140-SUMIF('By HD for Calcs'!$A$3:$A$42,$BF140,'By HD for Calcs'!L$3:L$42))*$BQ140*SUMIFS('2012 President'!$G$2:$G$1000,'2012 President'!$X$2:$X$1000,$BF140,'2012 President'!$Y$2:$Y$1000,BW$1)+$BQ140*SUMIFS('2012 President'!L$2:L$1000,'2012 President'!$X$2:$X$1000,$BF140,'2012 President'!$Y$2:$Y$1000,BW$1)</f>
        <v>-4.5804707559399416E-2</v>
      </c>
      <c r="BZ140">
        <f>$BQ140*SUMIFS('2012 President'!G$2:G$1000,'2012 President'!$X$2:$X$1000,$BF140,'2012 President'!$Y$2:$Y$1000,BZ$1)</f>
        <v>7.5521378037526912</v>
      </c>
      <c r="CA140">
        <f>(GS140-SUMIF('By HD for Calcs'!$A$3:$A$42,$BF140,'By HD for Calcs'!K$3:K$42))*$BQ140*SUMIFS('2012 President'!$G$2:$G$1000,'2012 President'!$X$2:$X$1000,$BF140,'2012 President'!$Y$2:$Y$1000,CA$1)+$BQ140*SUMIFS('2012 President'!H$2:H$1000,'2012 President'!$X$2:$X$1000,$BF140,'2012 President'!$Y$2:$Y$1000,CA$1)</f>
        <v>0.29833604897946359</v>
      </c>
      <c r="CB140">
        <f>(GT140-SUMIF('By HD for Calcs'!$A$3:$A$42,$BF140,'By HD for Calcs'!H$3:H$42))*$BQ140*SUMIFS('2012 President'!$G$2:$G$1000,'2012 President'!$X$2:$X$1000,$BF140,'2012 President'!$Y$2:$Y$1000,CB$1)+$BQ140*SUMIFS('2012 President'!I$2:I$1000,'2012 President'!$X$2:$X$1000,$BF140,'2012 President'!$Y$2:$Y$1000,CB$1)</f>
        <v>2.9502637004197458</v>
      </c>
      <c r="CC140">
        <f>(GU140-SUMIF('By HD for Calcs'!$A$3:$A$42,$BF140,'By HD for Calcs'!I$3:I$42))*$BQ140*SUMIFS('2012 President'!$G$2:$G$1000,'2012 President'!$X$2:$X$1000,$BF140,'2012 President'!$Y$2:$Y$1000,CC$1)+$BQ140*SUMIFS('2012 President'!J$2:J$1000,'2012 President'!$X$2:$X$1000,$BF140,'2012 President'!$Y$2:$Y$1000,CC$1)</f>
        <v>4.1405281350621497</v>
      </c>
      <c r="CD140">
        <f>(GV140-SUMIF('By HD for Calcs'!$A$3:$A$42,$BF140,'By HD for Calcs'!J$3:J$42))*$BQ140*SUMIFS('2012 President'!$G$2:$G$1000,'2012 President'!$X$2:$X$1000,$BF140,'2012 President'!$Y$2:$Y$1000,CD$1)+$BQ140*SUMIFS('2012 President'!K$2:K$1000,'2012 President'!$X$2:$X$1000,$BF140,'2012 President'!$Y$2:$Y$1000,CD$1)</f>
        <v>0.17815950627689409</v>
      </c>
      <c r="CE140">
        <f>(GW140-SUMIF('By HD for Calcs'!$A$3:$A$42,$BF140,'By HD for Calcs'!L$3:L$42))*$BQ140*SUMIFS('2012 President'!$G$2:$G$1000,'2012 President'!$X$2:$X$1000,$BF140,'2012 President'!$Y$2:$Y$1000,CE$1)+$BQ140*SUMIFS('2012 President'!L$2:L$1000,'2012 President'!$X$2:$X$1000,$BF140,'2012 President'!$Y$2:$Y$1000,CE$1)</f>
        <v>-1.5149586985562777E-2</v>
      </c>
      <c r="CH140">
        <f>$BQ140*SUMIFS('2012 President'!G$2:G$1000,'2012 President'!$X$2:$X$1000,$BF140,'2012 President'!$Y$2:$Y$1000,CH$1)</f>
        <v>0</v>
      </c>
      <c r="CI140">
        <f>(GS140-SUMIF('By HD for Calcs'!$A$3:$A$42,$BF140,'By HD for Calcs'!K$3:K$42))*$BQ140*SUMIFS('2012 President'!$G$2:$G$1000,'2012 President'!$X$2:$X$1000,$BF140,'2012 President'!$Y$2:$Y$1000,CI$1)+$BQ140*SUMIFS('2012 President'!H$2:H$1000,'2012 President'!$X$2:$X$1000,$BF140,'2012 President'!$Y$2:$Y$1000,CI$1)</f>
        <v>0</v>
      </c>
      <c r="CJ140">
        <f>(GT140-SUMIF('By HD for Calcs'!$A$3:$A$42,$BF140,'By HD for Calcs'!H$3:H$42))*$BQ140*SUMIFS('2012 President'!$G$2:$G$1000,'2012 President'!$X$2:$X$1000,$BF140,'2012 President'!$Y$2:$Y$1000,CJ$1)+$BQ140*SUMIFS('2012 President'!I$2:I$1000,'2012 President'!$X$2:$X$1000,$BF140,'2012 President'!$Y$2:$Y$1000,CJ$1)</f>
        <v>0</v>
      </c>
      <c r="CK140">
        <f>(GU140-SUMIF('By HD for Calcs'!$A$3:$A$42,$BF140,'By HD for Calcs'!I$3:I$42))*$BQ140*SUMIFS('2012 President'!$G$2:$G$1000,'2012 President'!$X$2:$X$1000,$BF140,'2012 President'!$Y$2:$Y$1000,CK$1)+$BQ140*SUMIFS('2012 President'!J$2:J$1000,'2012 President'!$X$2:$X$1000,$BF140,'2012 President'!$Y$2:$Y$1000,CK$1)</f>
        <v>0</v>
      </c>
      <c r="CL140">
        <f>(GV140-SUMIF('By HD for Calcs'!$A$3:$A$42,$BF140,'By HD for Calcs'!J$3:J$42))*$BQ140*SUMIFS('2012 President'!$G$2:$G$1000,'2012 President'!$X$2:$X$1000,$BF140,'2012 President'!$Y$2:$Y$1000,CL$1)+$BQ140*SUMIFS('2012 President'!K$2:K$1000,'2012 President'!$X$2:$X$1000,$BF140,'2012 President'!$Y$2:$Y$1000,CL$1)</f>
        <v>0</v>
      </c>
      <c r="CM140">
        <f>(GW140-SUMIF('By HD for Calcs'!$A$3:$A$42,$BF140,'By HD for Calcs'!L$3:L$42))*$BQ140*SUMIFS('2012 President'!$G$2:$G$1000,'2012 President'!$X$2:$X$1000,$BF140,'2012 President'!$Y$2:$Y$1000,CM$1)+$BQ140*SUMIFS('2012 President'!L$2:L$1000,'2012 President'!$X$2:$X$1000,$BF140,'2012 President'!$Y$2:$Y$1000,CM$1)</f>
        <v>0</v>
      </c>
      <c r="CP140">
        <f t="shared" si="65"/>
        <v>88.006767148569665</v>
      </c>
      <c r="CQ140">
        <f t="shared" si="65"/>
        <v>3.7023490678068813</v>
      </c>
      <c r="CR140">
        <f t="shared" si="65"/>
        <v>39.058262554805317</v>
      </c>
      <c r="CS140">
        <f t="shared" si="65"/>
        <v>43.797780130780573</v>
      </c>
      <c r="CT140">
        <f t="shared" si="65"/>
        <v>1.5093296897218573</v>
      </c>
      <c r="CU140">
        <f t="shared" si="65"/>
        <v>-6.0954294544962193E-2</v>
      </c>
      <c r="GS140">
        <f t="shared" si="57"/>
        <v>4.5454545454545456E-2</v>
      </c>
      <c r="GT140">
        <f t="shared" si="58"/>
        <v>0.45454545454545453</v>
      </c>
      <c r="GU140">
        <f t="shared" si="59"/>
        <v>0.48484848484848486</v>
      </c>
      <c r="GV140">
        <f t="shared" si="60"/>
        <v>1.5151515151515152E-2</v>
      </c>
      <c r="GW140">
        <f t="shared" si="61"/>
        <v>0</v>
      </c>
      <c r="GX140">
        <f t="shared" si="62"/>
        <v>0</v>
      </c>
      <c r="GY140">
        <f t="shared" si="63"/>
        <v>0</v>
      </c>
    </row>
    <row r="141" spans="57:207" x14ac:dyDescent="0.3">
      <c r="BE141" t="s">
        <v>1655</v>
      </c>
      <c r="BF141">
        <v>37</v>
      </c>
      <c r="BG141">
        <f>SUMIFS('2012 President'!C$2:C$1000,'2012 President'!$X$2:$X$1000,$BF141,'2012 President'!$V$2:$V$1000,$BE141)</f>
        <v>571</v>
      </c>
      <c r="BH141">
        <f>SUMIFS('2012 President'!G$2:G$1000,'2012 President'!$X$2:$X$1000,$BF141,'2012 President'!$V$2:$V$1000,$BE141)</f>
        <v>200</v>
      </c>
      <c r="BI141">
        <f>SUMIFS('2012 President'!H$2:H$1000,'2012 President'!$X$2:$X$1000,$BF141,'2012 President'!$V$2:$V$1000,$BE141)</f>
        <v>9</v>
      </c>
      <c r="BJ141">
        <f>SUMIFS('2012 President'!I$2:I$1000,'2012 President'!$X$2:$X$1000,$BF141,'2012 President'!$V$2:$V$1000,$BE141)</f>
        <v>108</v>
      </c>
      <c r="BK141">
        <f>SUMIFS('2012 President'!J$2:J$1000,'2012 President'!$X$2:$X$1000,$BF141,'2012 President'!$V$2:$V$1000,$BE141)</f>
        <v>78</v>
      </c>
      <c r="BL141">
        <f>SUMIFS('2012 President'!K$2:K$1000,'2012 President'!$X$2:$X$1000,$BF141,'2012 President'!$V$2:$V$1000,$BE141)</f>
        <v>3</v>
      </c>
      <c r="BM141">
        <f>SUMIFS('2012 President'!L$2:L$1000,'2012 President'!$X$2:$X$1000,$BF141,'2012 President'!$V$2:$V$1000,$BE141)</f>
        <v>2</v>
      </c>
      <c r="BP141">
        <f t="shared" si="56"/>
        <v>200</v>
      </c>
      <c r="BQ141">
        <f>BP141/SUMIF('By HD for Calcs'!$A$3:$A$42,$BF141,'By HD for Calcs'!$B$3:$B$42)</f>
        <v>6.1519532451553366E-2</v>
      </c>
      <c r="BR141">
        <f>$BQ141*SUMIFS('2012 President'!G$2:G$1000,'2012 President'!$X$2:$X$1000,$BF141,'2012 President'!$Y$2:$Y$1000,BR$1)</f>
        <v>43.801907105505997</v>
      </c>
      <c r="BS141">
        <f>(GS141-SUMIF('By HD for Calcs'!$A$3:$A$42,$BF141,'By HD for Calcs'!K$3:K$42))*$BQ141*SUMIFS('2012 President'!$G$2:$G$1000,'2012 President'!$X$2:$X$1000,$BF141,'2012 President'!$Y$2:$Y$1000,BS$1)+$BQ141*SUMIFS('2012 President'!H$2:H$1000,'2012 President'!$X$2:$X$1000,$BF141,'2012 President'!$Y$2:$Y$1000,BS$1)</f>
        <v>1.2043719174593699</v>
      </c>
      <c r="BT141">
        <f>(GT141-SUMIF('By HD for Calcs'!$A$3:$A$42,$BF141,'By HD for Calcs'!H$3:H$42))*$BQ141*SUMIFS('2012 President'!$G$2:$G$1000,'2012 President'!$X$2:$X$1000,$BF141,'2012 President'!$Y$2:$Y$1000,BT$1)+$BQ141*SUMIFS('2012 President'!I$2:I$1000,'2012 President'!$X$2:$X$1000,$BF141,'2012 President'!$Y$2:$Y$1000,BT$1)</f>
        <v>22.252159499275283</v>
      </c>
      <c r="BU141">
        <f>(GU141-SUMIF('By HD for Calcs'!$A$3:$A$42,$BF141,'By HD for Calcs'!I$3:I$42))*$BQ141*SUMIFS('2012 President'!$G$2:$G$1000,'2012 President'!$X$2:$X$1000,$BF141,'2012 President'!$Y$2:$Y$1000,BU$1)+$BQ141*SUMIFS('2012 President'!J$2:J$1000,'2012 President'!$X$2:$X$1000,$BF141,'2012 President'!$Y$2:$Y$1000,BU$1)</f>
        <v>19.049249403988135</v>
      </c>
      <c r="BV141">
        <f>(GV141-SUMIF('By HD for Calcs'!$A$3:$A$42,$BF141,'By HD for Calcs'!J$3:J$42))*$BQ141*SUMIFS('2012 President'!$G$2:$G$1000,'2012 President'!$X$2:$X$1000,$BF141,'2012 President'!$Y$2:$Y$1000,BV$1)+$BQ141*SUMIFS('2012 President'!K$2:K$1000,'2012 President'!$X$2:$X$1000,$BF141,'2012 President'!$Y$2:$Y$1000,BV$1)</f>
        <v>0.9969093578475392</v>
      </c>
      <c r="BW141">
        <f>(GW141-SUMIF('By HD for Calcs'!$A$3:$A$42,$BF141,'By HD for Calcs'!L$3:L$42))*$BQ141*SUMIFS('2012 President'!$G$2:$G$1000,'2012 President'!$X$2:$X$1000,$BF141,'2012 President'!$Y$2:$Y$1000,BW$1)+$BQ141*SUMIFS('2012 President'!L$2:L$1000,'2012 President'!$X$2:$X$1000,$BF141,'2012 President'!$Y$2:$Y$1000,BW$1)</f>
        <v>0.29921692693566782</v>
      </c>
      <c r="BZ141">
        <f>$BQ141*SUMIFS('2012 President'!G$2:G$1000,'2012 President'!$X$2:$X$1000,$BF141,'2012 President'!$Y$2:$Y$1000,BZ$1)</f>
        <v>22.885266071977853</v>
      </c>
      <c r="CA141">
        <f>(GS141-SUMIF('By HD for Calcs'!$A$3:$A$42,$BF141,'By HD for Calcs'!K$3:K$42))*$BQ141*SUMIFS('2012 President'!$G$2:$G$1000,'2012 President'!$X$2:$X$1000,$BF141,'2012 President'!$Y$2:$Y$1000,CA$1)+$BQ141*SUMIFS('2012 President'!H$2:H$1000,'2012 President'!$X$2:$X$1000,$BF141,'2012 President'!$Y$2:$Y$1000,CA$1)</f>
        <v>0.89364623960202105</v>
      </c>
      <c r="CB141">
        <f>(GT141-SUMIF('By HD for Calcs'!$A$3:$A$42,$BF141,'By HD for Calcs'!H$3:H$42))*$BQ141*SUMIFS('2012 President'!$G$2:$G$1000,'2012 President'!$X$2:$X$1000,$BF141,'2012 President'!$Y$2:$Y$1000,CB$1)+$BQ141*SUMIFS('2012 President'!I$2:I$1000,'2012 President'!$X$2:$X$1000,$BF141,'2012 President'!$Y$2:$Y$1000,CB$1)</f>
        <v>10.895843041362186</v>
      </c>
      <c r="CC141">
        <f>(GU141-SUMIF('By HD for Calcs'!$A$3:$A$42,$BF141,'By HD for Calcs'!I$3:I$42))*$BQ141*SUMIFS('2012 President'!$G$2:$G$1000,'2012 President'!$X$2:$X$1000,$BF141,'2012 President'!$Y$2:$Y$1000,CC$1)+$BQ141*SUMIFS('2012 President'!J$2:J$1000,'2012 President'!$X$2:$X$1000,$BF141,'2012 President'!$Y$2:$Y$1000,CC$1)</f>
        <v>10.376422142452252</v>
      </c>
      <c r="CD141">
        <f>(GV141-SUMIF('By HD for Calcs'!$A$3:$A$42,$BF141,'By HD for Calcs'!J$3:J$42))*$BQ141*SUMIFS('2012 President'!$G$2:$G$1000,'2012 President'!$X$2:$X$1000,$BF141,'2012 President'!$Y$2:$Y$1000,CD$1)+$BQ141*SUMIFS('2012 President'!K$2:K$1000,'2012 President'!$X$2:$X$1000,$BF141,'2012 President'!$Y$2:$Y$1000,CD$1)</f>
        <v>0.53640982719180363</v>
      </c>
      <c r="CE141">
        <f>(GW141-SUMIF('By HD for Calcs'!$A$3:$A$42,$BF141,'By HD for Calcs'!L$3:L$42))*$BQ141*SUMIFS('2012 President'!$G$2:$G$1000,'2012 President'!$X$2:$X$1000,$BF141,'2012 President'!$Y$2:$Y$1000,CE$1)+$BQ141*SUMIFS('2012 President'!L$2:L$1000,'2012 President'!$X$2:$X$1000,$BF141,'2012 President'!$Y$2:$Y$1000,CE$1)</f>
        <v>0.18294482136958828</v>
      </c>
      <c r="CH141">
        <f>$BQ141*SUMIFS('2012 President'!G$2:G$1000,'2012 President'!$X$2:$X$1000,$BF141,'2012 President'!$Y$2:$Y$1000,CH$1)</f>
        <v>0</v>
      </c>
      <c r="CI141">
        <f>(GS141-SUMIF('By HD for Calcs'!$A$3:$A$42,$BF141,'By HD for Calcs'!K$3:K$42))*$BQ141*SUMIFS('2012 President'!$G$2:$G$1000,'2012 President'!$X$2:$X$1000,$BF141,'2012 President'!$Y$2:$Y$1000,CI$1)+$BQ141*SUMIFS('2012 President'!H$2:H$1000,'2012 President'!$X$2:$X$1000,$BF141,'2012 President'!$Y$2:$Y$1000,CI$1)</f>
        <v>0</v>
      </c>
      <c r="CJ141">
        <f>(GT141-SUMIF('By HD for Calcs'!$A$3:$A$42,$BF141,'By HD for Calcs'!H$3:H$42))*$BQ141*SUMIFS('2012 President'!$G$2:$G$1000,'2012 President'!$X$2:$X$1000,$BF141,'2012 President'!$Y$2:$Y$1000,CJ$1)+$BQ141*SUMIFS('2012 President'!I$2:I$1000,'2012 President'!$X$2:$X$1000,$BF141,'2012 President'!$Y$2:$Y$1000,CJ$1)</f>
        <v>0</v>
      </c>
      <c r="CK141">
        <f>(GU141-SUMIF('By HD for Calcs'!$A$3:$A$42,$BF141,'By HD for Calcs'!I$3:I$42))*$BQ141*SUMIFS('2012 President'!$G$2:$G$1000,'2012 President'!$X$2:$X$1000,$BF141,'2012 President'!$Y$2:$Y$1000,CK$1)+$BQ141*SUMIFS('2012 President'!J$2:J$1000,'2012 President'!$X$2:$X$1000,$BF141,'2012 President'!$Y$2:$Y$1000,CK$1)</f>
        <v>0</v>
      </c>
      <c r="CL141">
        <f>(GV141-SUMIF('By HD for Calcs'!$A$3:$A$42,$BF141,'By HD for Calcs'!J$3:J$42))*$BQ141*SUMIFS('2012 President'!$G$2:$G$1000,'2012 President'!$X$2:$X$1000,$BF141,'2012 President'!$Y$2:$Y$1000,CL$1)+$BQ141*SUMIFS('2012 President'!K$2:K$1000,'2012 President'!$X$2:$X$1000,$BF141,'2012 President'!$Y$2:$Y$1000,CL$1)</f>
        <v>0</v>
      </c>
      <c r="CM141">
        <f>(GW141-SUMIF('By HD for Calcs'!$A$3:$A$42,$BF141,'By HD for Calcs'!L$3:L$42))*$BQ141*SUMIFS('2012 President'!$G$2:$G$1000,'2012 President'!$X$2:$X$1000,$BF141,'2012 President'!$Y$2:$Y$1000,CM$1)+$BQ141*SUMIFS('2012 President'!L$2:L$1000,'2012 President'!$X$2:$X$1000,$BF141,'2012 President'!$Y$2:$Y$1000,CM$1)</f>
        <v>0</v>
      </c>
      <c r="CP141">
        <f t="shared" si="65"/>
        <v>266.68717317748383</v>
      </c>
      <c r="CQ141">
        <f t="shared" si="65"/>
        <v>11.098018157061389</v>
      </c>
      <c r="CR141">
        <f t="shared" si="65"/>
        <v>141.14800254063746</v>
      </c>
      <c r="CS141">
        <f t="shared" si="65"/>
        <v>107.4256715464404</v>
      </c>
      <c r="CT141">
        <f t="shared" si="65"/>
        <v>4.5333191850393426</v>
      </c>
      <c r="CU141">
        <f t="shared" si="65"/>
        <v>2.482161748305256</v>
      </c>
      <c r="GS141">
        <f t="shared" si="57"/>
        <v>4.4999999999999998E-2</v>
      </c>
      <c r="GT141">
        <f t="shared" si="58"/>
        <v>0.54</v>
      </c>
      <c r="GU141">
        <f t="shared" si="59"/>
        <v>0.39</v>
      </c>
      <c r="GV141">
        <f t="shared" si="60"/>
        <v>1.4999999999999999E-2</v>
      </c>
      <c r="GW141">
        <f t="shared" si="61"/>
        <v>0.01</v>
      </c>
      <c r="GX141">
        <f t="shared" si="62"/>
        <v>0</v>
      </c>
      <c r="GY141">
        <f t="shared" si="63"/>
        <v>0</v>
      </c>
    </row>
    <row r="142" spans="57:207" x14ac:dyDescent="0.3">
      <c r="BE142" t="s">
        <v>1652</v>
      </c>
      <c r="BF142">
        <v>38</v>
      </c>
      <c r="BG142">
        <f>SUMIFS('2012 President'!C$2:C$1000,'2012 President'!$X$2:$X$1000,$BF142,'2012 President'!$V$2:$V$1000,$BE142)</f>
        <v>1743</v>
      </c>
      <c r="BH142">
        <f>SUMIFS('2012 President'!G$2:G$1000,'2012 President'!$X$2:$X$1000,$BF142,'2012 President'!$V$2:$V$1000,$BE142)</f>
        <v>682</v>
      </c>
      <c r="BI142">
        <f>SUMIFS('2012 President'!H$2:H$1000,'2012 President'!$X$2:$X$1000,$BF142,'2012 President'!$V$2:$V$1000,$BE142)</f>
        <v>14</v>
      </c>
      <c r="BJ142">
        <f>SUMIFS('2012 President'!I$2:I$1000,'2012 President'!$X$2:$X$1000,$BF142,'2012 President'!$V$2:$V$1000,$BE142)</f>
        <v>309</v>
      </c>
      <c r="BK142">
        <f>SUMIFS('2012 President'!J$2:J$1000,'2012 President'!$X$2:$X$1000,$BF142,'2012 President'!$V$2:$V$1000,$BE142)</f>
        <v>340</v>
      </c>
      <c r="BL142">
        <f>SUMIFS('2012 President'!K$2:K$1000,'2012 President'!$X$2:$X$1000,$BF142,'2012 President'!$V$2:$V$1000,$BE142)</f>
        <v>16</v>
      </c>
      <c r="BM142">
        <f>SUMIFS('2012 President'!L$2:L$1000,'2012 President'!$X$2:$X$1000,$BF142,'2012 President'!$V$2:$V$1000,$BE142)</f>
        <v>3</v>
      </c>
      <c r="BP142">
        <f t="shared" si="56"/>
        <v>682</v>
      </c>
      <c r="BQ142">
        <f>BP142/SUMIF('By HD for Calcs'!$A$3:$A$42,$BF142,'By HD for Calcs'!$B$3:$B$42)</f>
        <v>0.13542494042891184</v>
      </c>
      <c r="BR142">
        <f>$BQ142*SUMIFS('2012 President'!G$2:G$1000,'2012 President'!$X$2:$X$1000,$BF142,'2012 President'!$Y$2:$Y$1000,BR$1)</f>
        <v>136.64376489277205</v>
      </c>
      <c r="BS142">
        <f>(GS142-SUMIF('By HD for Calcs'!$A$3:$A$42,$BF142,'By HD for Calcs'!K$3:K$42))*$BQ142*SUMIFS('2012 President'!$G$2:$G$1000,'2012 President'!$X$2:$X$1000,$BF142,'2012 President'!$Y$2:$Y$1000,BS$1)+$BQ142*SUMIFS('2012 President'!H$2:H$1000,'2012 President'!$X$2:$X$1000,$BF142,'2012 President'!$Y$2:$Y$1000,BS$1)</f>
        <v>1.0912438386429464</v>
      </c>
      <c r="BT142">
        <f>(GT142-SUMIF('By HD for Calcs'!$A$3:$A$42,$BF142,'By HD for Calcs'!H$3:H$42))*$BQ142*SUMIFS('2012 President'!$G$2:$G$1000,'2012 President'!$X$2:$X$1000,$BF142,'2012 President'!$Y$2:$Y$1000,BT$1)+$BQ142*SUMIFS('2012 President'!I$2:I$1000,'2012 President'!$X$2:$X$1000,$BF142,'2012 President'!$Y$2:$Y$1000,BT$1)</f>
        <v>48.136980775745855</v>
      </c>
      <c r="BU142">
        <f>(GU142-SUMIF('By HD for Calcs'!$A$3:$A$42,$BF142,'By HD for Calcs'!I$3:I$42))*$BQ142*SUMIFS('2012 President'!$G$2:$G$1000,'2012 President'!$X$2:$X$1000,$BF142,'2012 President'!$Y$2:$Y$1000,BU$1)+$BQ142*SUMIFS('2012 President'!J$2:J$1000,'2012 President'!$X$2:$X$1000,$BF142,'2012 President'!$Y$2:$Y$1000,BU$1)</f>
        <v>83.780746378260801</v>
      </c>
      <c r="BV142">
        <f>(GV142-SUMIF('By HD for Calcs'!$A$3:$A$42,$BF142,'By HD for Calcs'!J$3:J$42))*$BQ142*SUMIFS('2012 President'!$G$2:$G$1000,'2012 President'!$X$2:$X$1000,$BF142,'2012 President'!$Y$2:$Y$1000,BV$1)+$BQ142*SUMIFS('2012 President'!K$2:K$1000,'2012 President'!$X$2:$X$1000,$BF142,'2012 President'!$Y$2:$Y$1000,BV$1)</f>
        <v>3.1715667842842103</v>
      </c>
      <c r="BW142">
        <f>(GW142-SUMIF('By HD for Calcs'!$A$3:$A$42,$BF142,'By HD for Calcs'!L$3:L$42))*$BQ142*SUMIFS('2012 President'!$G$2:$G$1000,'2012 President'!$X$2:$X$1000,$BF142,'2012 President'!$Y$2:$Y$1000,BW$1)+$BQ142*SUMIFS('2012 President'!L$2:L$1000,'2012 President'!$X$2:$X$1000,$BF142,'2012 President'!$Y$2:$Y$1000,BW$1)</f>
        <v>0.46322711583824427</v>
      </c>
      <c r="BZ142">
        <f>$BQ142*SUMIFS('2012 President'!G$2:G$1000,'2012 President'!$X$2:$X$1000,$BF142,'2012 President'!$Y$2:$Y$1000,BZ$1)</f>
        <v>53.628276409849093</v>
      </c>
      <c r="CA142">
        <f>(GS142-SUMIF('By HD for Calcs'!$A$3:$A$42,$BF142,'By HD for Calcs'!K$3:K$42))*$BQ142*SUMIFS('2012 President'!$G$2:$G$1000,'2012 President'!$X$2:$X$1000,$BF142,'2012 President'!$Y$2:$Y$1000,CA$1)+$BQ142*SUMIFS('2012 President'!H$2:H$1000,'2012 President'!$X$2:$X$1000,$BF142,'2012 President'!$Y$2:$Y$1000,CA$1)</f>
        <v>1.232103595967651</v>
      </c>
      <c r="CB142">
        <f>(GT142-SUMIF('By HD for Calcs'!$A$3:$A$42,$BF142,'By HD for Calcs'!H$3:H$42))*$BQ142*SUMIFS('2012 President'!$G$2:$G$1000,'2012 President'!$X$2:$X$1000,$BF142,'2012 President'!$Y$2:$Y$1000,CB$1)+$BQ142*SUMIFS('2012 President'!I$2:I$1000,'2012 President'!$X$2:$X$1000,$BF142,'2012 President'!$Y$2:$Y$1000,CB$1)</f>
        <v>22.914563356699119</v>
      </c>
      <c r="CC142">
        <f>(GU142-SUMIF('By HD for Calcs'!$A$3:$A$42,$BF142,'By HD for Calcs'!I$3:I$42))*$BQ142*SUMIFS('2012 President'!$G$2:$G$1000,'2012 President'!$X$2:$X$1000,$BF142,'2012 President'!$Y$2:$Y$1000,CC$1)+$BQ142*SUMIFS('2012 President'!J$2:J$1000,'2012 President'!$X$2:$X$1000,$BF142,'2012 President'!$Y$2:$Y$1000,CC$1)</f>
        <v>27.50169328886032</v>
      </c>
      <c r="CD142">
        <f>(GV142-SUMIF('By HD for Calcs'!$A$3:$A$42,$BF142,'By HD for Calcs'!J$3:J$42))*$BQ142*SUMIFS('2012 President'!$G$2:$G$1000,'2012 President'!$X$2:$X$1000,$BF142,'2012 President'!$Y$2:$Y$1000,CD$1)+$BQ142*SUMIFS('2012 President'!K$2:K$1000,'2012 President'!$X$2:$X$1000,$BF142,'2012 President'!$Y$2:$Y$1000,CD$1)</f>
        <v>1.4639141469741925</v>
      </c>
      <c r="CE142">
        <f>(GW142-SUMIF('By HD for Calcs'!$A$3:$A$42,$BF142,'By HD for Calcs'!L$3:L$42))*$BQ142*SUMIFS('2012 President'!$G$2:$G$1000,'2012 President'!$X$2:$X$1000,$BF142,'2012 President'!$Y$2:$Y$1000,CE$1)+$BQ142*SUMIFS('2012 President'!L$2:L$1000,'2012 President'!$X$2:$X$1000,$BF142,'2012 President'!$Y$2:$Y$1000,CE$1)</f>
        <v>0.51600202134780493</v>
      </c>
      <c r="CH142">
        <f>$BQ142*SUMIFS('2012 President'!G$2:G$1000,'2012 President'!$X$2:$X$1000,$BF142,'2012 President'!$Y$2:$Y$1000,CH$1)</f>
        <v>50.513502779984115</v>
      </c>
      <c r="CI142">
        <f>(GS142-SUMIF('By HD for Calcs'!$A$3:$A$42,$BF142,'By HD for Calcs'!K$3:K$42))*$BQ142*SUMIFS('2012 President'!$G$2:$G$1000,'2012 President'!$X$2:$X$1000,$BF142,'2012 President'!$Y$2:$Y$1000,CI$1)+$BQ142*SUMIFS('2012 President'!H$2:H$1000,'2012 President'!$X$2:$X$1000,$BF142,'2012 President'!$Y$2:$Y$1000,CI$1)</f>
        <v>0.3148201101394818</v>
      </c>
      <c r="CJ142">
        <f>(GT142-SUMIF('By HD for Calcs'!$A$3:$A$42,$BF142,'By HD for Calcs'!H$3:H$42))*$BQ142*SUMIFS('2012 President'!$G$2:$G$1000,'2012 President'!$X$2:$X$1000,$BF142,'2012 President'!$Y$2:$Y$1000,CJ$1)+$BQ142*SUMIFS('2012 President'!I$2:I$1000,'2012 President'!$X$2:$X$1000,$BF142,'2012 President'!$Y$2:$Y$1000,CJ$1)</f>
        <v>26.666548034453761</v>
      </c>
      <c r="CK142">
        <f>(GU142-SUMIF('By HD for Calcs'!$A$3:$A$42,$BF142,'By HD for Calcs'!I$3:I$42))*$BQ142*SUMIFS('2012 President'!$G$2:$G$1000,'2012 President'!$X$2:$X$1000,$BF142,'2012 President'!$Y$2:$Y$1000,CK$1)+$BQ142*SUMIFS('2012 President'!J$2:J$1000,'2012 President'!$X$2:$X$1000,$BF142,'2012 President'!$Y$2:$Y$1000,CK$1)</f>
        <v>22.60116691197485</v>
      </c>
      <c r="CL142">
        <f>(GV142-SUMIF('By HD for Calcs'!$A$3:$A$42,$BF142,'By HD for Calcs'!J$3:J$42))*$BQ142*SUMIFS('2012 President'!$G$2:$G$1000,'2012 President'!$X$2:$X$1000,$BF142,'2012 President'!$Y$2:$Y$1000,CL$1)+$BQ142*SUMIFS('2012 President'!K$2:K$1000,'2012 President'!$X$2:$X$1000,$BF142,'2012 President'!$Y$2:$Y$1000,CL$1)</f>
        <v>0.93944173830864164</v>
      </c>
      <c r="CM142">
        <f>(GW142-SUMIF('By HD for Calcs'!$A$3:$A$42,$BF142,'By HD for Calcs'!L$3:L$42))*$BQ142*SUMIFS('2012 President'!$G$2:$G$1000,'2012 President'!$X$2:$X$1000,$BF142,'2012 President'!$Y$2:$Y$1000,CM$1)+$BQ142*SUMIFS('2012 President'!L$2:L$1000,'2012 President'!$X$2:$X$1000,$BF142,'2012 President'!$Y$2:$Y$1000,CM$1)</f>
        <v>-8.47401489261429E-3</v>
      </c>
      <c r="CP142">
        <f t="shared" si="65"/>
        <v>922.78554408260527</v>
      </c>
      <c r="CQ142">
        <f t="shared" si="65"/>
        <v>16.638167544750079</v>
      </c>
      <c r="CR142">
        <f t="shared" si="65"/>
        <v>406.71809216689871</v>
      </c>
      <c r="CS142">
        <f t="shared" si="65"/>
        <v>473.88360657909601</v>
      </c>
      <c r="CT142">
        <f t="shared" si="65"/>
        <v>21.574922669567044</v>
      </c>
      <c r="CU142">
        <f t="shared" si="65"/>
        <v>3.970755122293435</v>
      </c>
      <c r="GS142">
        <f t="shared" si="57"/>
        <v>2.0527859237536656E-2</v>
      </c>
      <c r="GT142">
        <f t="shared" si="58"/>
        <v>0.45307917888563048</v>
      </c>
      <c r="GU142">
        <f t="shared" si="59"/>
        <v>0.49853372434017595</v>
      </c>
      <c r="GV142">
        <f t="shared" si="60"/>
        <v>2.3460410557184751E-2</v>
      </c>
      <c r="GW142">
        <f t="shared" si="61"/>
        <v>4.3988269794721412E-3</v>
      </c>
      <c r="GX142">
        <f t="shared" si="62"/>
        <v>0</v>
      </c>
      <c r="GY142">
        <f t="shared" si="63"/>
        <v>0</v>
      </c>
    </row>
    <row r="143" spans="57:207" x14ac:dyDescent="0.3">
      <c r="BE143" t="s">
        <v>1693</v>
      </c>
      <c r="BF143">
        <v>38</v>
      </c>
      <c r="BG143">
        <f>SUMIFS('2012 President'!C$2:C$1000,'2012 President'!$X$2:$X$1000,$BF143,'2012 President'!$V$2:$V$1000,$BE143)</f>
        <v>4238</v>
      </c>
      <c r="BH143">
        <f>SUMIFS('2012 President'!G$2:G$1000,'2012 President'!$X$2:$X$1000,$BF143,'2012 President'!$V$2:$V$1000,$BE143)</f>
        <v>2040</v>
      </c>
      <c r="BI143">
        <f>SUMIFS('2012 President'!H$2:H$1000,'2012 President'!$X$2:$X$1000,$BF143,'2012 President'!$V$2:$V$1000,$BE143)</f>
        <v>86</v>
      </c>
      <c r="BJ143">
        <f>SUMIFS('2012 President'!I$2:I$1000,'2012 President'!$X$2:$X$1000,$BF143,'2012 President'!$V$2:$V$1000,$BE143)</f>
        <v>1174</v>
      </c>
      <c r="BK143">
        <f>SUMIFS('2012 President'!J$2:J$1000,'2012 President'!$X$2:$X$1000,$BF143,'2012 President'!$V$2:$V$1000,$BE143)</f>
        <v>683</v>
      </c>
      <c r="BL143">
        <f>SUMIFS('2012 President'!K$2:K$1000,'2012 President'!$X$2:$X$1000,$BF143,'2012 President'!$V$2:$V$1000,$BE143)</f>
        <v>61</v>
      </c>
      <c r="BM143">
        <f>SUMIFS('2012 President'!L$2:L$1000,'2012 President'!$X$2:$X$1000,$BF143,'2012 President'!$V$2:$V$1000,$BE143)</f>
        <v>36</v>
      </c>
      <c r="BP143">
        <f t="shared" si="56"/>
        <v>2040</v>
      </c>
      <c r="BQ143">
        <f>BP143/SUMIF('By HD for Calcs'!$A$3:$A$42,$BF143,'By HD for Calcs'!$B$3:$B$42)</f>
        <v>0.40508339952343131</v>
      </c>
      <c r="BR143">
        <f>$BQ143*SUMIFS('2012 President'!G$2:G$1000,'2012 President'!$X$2:$X$1000,$BF143,'2012 President'!$Y$2:$Y$1000,BR$1)</f>
        <v>408.72915011914222</v>
      </c>
      <c r="BS143">
        <f>(GS143-SUMIF('By HD for Calcs'!$A$3:$A$42,$BF143,'By HD for Calcs'!K$3:K$42))*$BQ143*SUMIFS('2012 President'!$G$2:$G$1000,'2012 President'!$X$2:$X$1000,$BF143,'2012 President'!$Y$2:$Y$1000,BS$1)+$BQ143*SUMIFS('2012 President'!H$2:H$1000,'2012 President'!$X$2:$X$1000,$BF143,'2012 President'!$Y$2:$Y$1000,BS$1)</f>
        <v>12.10453535182114</v>
      </c>
      <c r="BT143">
        <f>(GT143-SUMIF('By HD for Calcs'!$A$3:$A$42,$BF143,'By HD for Calcs'!H$3:H$42))*$BQ143*SUMIFS('2012 President'!$G$2:$G$1000,'2012 President'!$X$2:$X$1000,$BF143,'2012 President'!$Y$2:$Y$1000,BT$1)+$BQ143*SUMIFS('2012 President'!I$2:I$1000,'2012 President'!$X$2:$X$1000,$BF143,'2012 President'!$Y$2:$Y$1000,BT$1)</f>
        <v>194.02040085017737</v>
      </c>
      <c r="BU143">
        <f>(GU143-SUMIF('By HD for Calcs'!$A$3:$A$42,$BF143,'By HD for Calcs'!I$3:I$42))*$BQ143*SUMIFS('2012 President'!$G$2:$G$1000,'2012 President'!$X$2:$X$1000,$BF143,'2012 President'!$Y$2:$Y$1000,BU$1)+$BQ143*SUMIFS('2012 President'!J$2:J$1000,'2012 President'!$X$2:$X$1000,$BF143,'2012 President'!$Y$2:$Y$1000,BU$1)</f>
        <v>183.68402198373457</v>
      </c>
      <c r="BV143">
        <f>(GV143-SUMIF('By HD for Calcs'!$A$3:$A$42,$BF143,'By HD for Calcs'!J$3:J$42))*$BQ143*SUMIFS('2012 President'!$G$2:$G$1000,'2012 President'!$X$2:$X$1000,$BF143,'2012 President'!$Y$2:$Y$1000,BV$1)+$BQ143*SUMIFS('2012 President'!K$2:K$1000,'2012 President'!$X$2:$X$1000,$BF143,'2012 President'!$Y$2:$Y$1000,BV$1)</f>
        <v>12.11964735556101</v>
      </c>
      <c r="BW143">
        <f>(GW143-SUMIF('By HD for Calcs'!$A$3:$A$42,$BF143,'By HD for Calcs'!L$3:L$42))*$BQ143*SUMIFS('2012 President'!$G$2:$G$1000,'2012 President'!$X$2:$X$1000,$BF143,'2012 President'!$Y$2:$Y$1000,BW$1)+$BQ143*SUMIFS('2012 President'!L$2:L$1000,'2012 President'!$X$2:$X$1000,$BF143,'2012 President'!$Y$2:$Y$1000,BW$1)</f>
        <v>6.800544577848072</v>
      </c>
      <c r="BZ143">
        <f>$BQ143*SUMIFS('2012 President'!G$2:G$1000,'2012 President'!$X$2:$X$1000,$BF143,'2012 President'!$Y$2:$Y$1000,BZ$1)</f>
        <v>160.4130262112788</v>
      </c>
      <c r="CA143">
        <f>(GS143-SUMIF('By HD for Calcs'!$A$3:$A$42,$BF143,'By HD for Calcs'!K$3:K$42))*$BQ143*SUMIFS('2012 President'!$G$2:$G$1000,'2012 President'!$X$2:$X$1000,$BF143,'2012 President'!$Y$2:$Y$1000,CA$1)+$BQ143*SUMIFS('2012 President'!H$2:H$1000,'2012 President'!$X$2:$X$1000,$BF143,'2012 President'!$Y$2:$Y$1000,CA$1)</f>
        <v>7.1550450734063444</v>
      </c>
      <c r="CB143">
        <f>(GT143-SUMIF('By HD for Calcs'!$A$3:$A$42,$BF143,'By HD for Calcs'!H$3:H$42))*$BQ143*SUMIFS('2012 President'!$G$2:$G$1000,'2012 President'!$X$2:$X$1000,$BF143,'2012 President'!$Y$2:$Y$1000,CB$1)+$BQ143*SUMIFS('2012 President'!I$2:I$1000,'2012 President'!$X$2:$X$1000,$BF143,'2012 President'!$Y$2:$Y$1000,CB$1)</f>
        <v>88.178417380562891</v>
      </c>
      <c r="CC143">
        <f>(GU143-SUMIF('By HD for Calcs'!$A$3:$A$42,$BF143,'By HD for Calcs'!I$3:I$42))*$BQ143*SUMIFS('2012 President'!$G$2:$G$1000,'2012 President'!$X$2:$X$1000,$BF143,'2012 President'!$Y$2:$Y$1000,CC$1)+$BQ143*SUMIFS('2012 President'!J$2:J$1000,'2012 President'!$X$2:$X$1000,$BF143,'2012 President'!$Y$2:$Y$1000,CC$1)</f>
        <v>55.998736342180621</v>
      </c>
      <c r="CD143">
        <f>(GV143-SUMIF('By HD for Calcs'!$A$3:$A$42,$BF143,'By HD for Calcs'!J$3:J$42))*$BQ143*SUMIFS('2012 President'!$G$2:$G$1000,'2012 President'!$X$2:$X$1000,$BF143,'2012 President'!$Y$2:$Y$1000,CD$1)+$BQ143*SUMIFS('2012 President'!K$2:K$1000,'2012 President'!$X$2:$X$1000,$BF143,'2012 President'!$Y$2:$Y$1000,CD$1)</f>
        <v>5.4121719962576051</v>
      </c>
      <c r="CE143">
        <f>(GW143-SUMIF('By HD for Calcs'!$A$3:$A$42,$BF143,'By HD for Calcs'!L$3:L$42))*$BQ143*SUMIFS('2012 President'!$G$2:$G$1000,'2012 President'!$X$2:$X$1000,$BF143,'2012 President'!$Y$2:$Y$1000,CE$1)+$BQ143*SUMIFS('2012 President'!L$2:L$1000,'2012 President'!$X$2:$X$1000,$BF143,'2012 President'!$Y$2:$Y$1000,CE$1)</f>
        <v>3.6686554188713387</v>
      </c>
      <c r="CH143">
        <f>$BQ143*SUMIFS('2012 President'!G$2:G$1000,'2012 President'!$X$2:$X$1000,$BF143,'2012 President'!$Y$2:$Y$1000,CH$1)</f>
        <v>151.09610802223989</v>
      </c>
      <c r="CI143">
        <f>(GS143-SUMIF('By HD for Calcs'!$A$3:$A$42,$BF143,'By HD for Calcs'!K$3:K$42))*$BQ143*SUMIFS('2012 President'!$G$2:$G$1000,'2012 President'!$X$2:$X$1000,$BF143,'2012 President'!$Y$2:$Y$1000,CI$1)+$BQ143*SUMIFS('2012 President'!H$2:H$1000,'2012 President'!$X$2:$X$1000,$BF143,'2012 President'!$Y$2:$Y$1000,CI$1)</f>
        <v>4.2097489024220218</v>
      </c>
      <c r="CJ143">
        <f>(GT143-SUMIF('By HD for Calcs'!$A$3:$A$42,$BF143,'By HD for Calcs'!H$3:H$42))*$BQ143*SUMIFS('2012 President'!$G$2:$G$1000,'2012 President'!$X$2:$X$1000,$BF143,'2012 President'!$Y$2:$Y$1000,CJ$1)+$BQ143*SUMIFS('2012 President'!I$2:I$1000,'2012 President'!$X$2:$X$1000,$BF143,'2012 President'!$Y$2:$Y$1000,CJ$1)</f>
        <v>98.260869318350288</v>
      </c>
      <c r="CK143">
        <f>(GU143-SUMIF('By HD for Calcs'!$A$3:$A$42,$BF143,'By HD for Calcs'!I$3:I$42))*$BQ143*SUMIFS('2012 President'!$G$2:$G$1000,'2012 President'!$X$2:$X$1000,$BF143,'2012 President'!$Y$2:$Y$1000,CK$1)+$BQ143*SUMIFS('2012 President'!J$2:J$1000,'2012 President'!$X$2:$X$1000,$BF143,'2012 President'!$Y$2:$Y$1000,CK$1)</f>
        <v>42.865727524334716</v>
      </c>
      <c r="CL143">
        <f>(GV143-SUMIF('By HD for Calcs'!$A$3:$A$42,$BF143,'By HD for Calcs'!J$3:J$42))*$BQ143*SUMIFS('2012 President'!$G$2:$G$1000,'2012 President'!$X$2:$X$1000,$BF143,'2012 President'!$Y$2:$Y$1000,CL$1)+$BQ143*SUMIFS('2012 President'!K$2:K$1000,'2012 President'!$X$2:$X$1000,$BF143,'2012 President'!$Y$2:$Y$1000,CL$1)</f>
        <v>3.7833535005466601</v>
      </c>
      <c r="CM143">
        <f>(GW143-SUMIF('By HD for Calcs'!$A$3:$A$42,$BF143,'By HD for Calcs'!L$3:L$42))*$BQ143*SUMIFS('2012 President'!$G$2:$G$1000,'2012 President'!$X$2:$X$1000,$BF143,'2012 President'!$Y$2:$Y$1000,CM$1)+$BQ143*SUMIFS('2012 President'!L$2:L$1000,'2012 President'!$X$2:$X$1000,$BF143,'2012 President'!$Y$2:$Y$1000,CM$1)</f>
        <v>1.9764087765861809</v>
      </c>
      <c r="CP143">
        <f t="shared" si="65"/>
        <v>2760.2382843526611</v>
      </c>
      <c r="CQ143">
        <f t="shared" si="65"/>
        <v>109.4693293276495</v>
      </c>
      <c r="CR143">
        <f t="shared" si="65"/>
        <v>1554.4596875490906</v>
      </c>
      <c r="CS143">
        <f t="shared" si="65"/>
        <v>965.54848585024979</v>
      </c>
      <c r="CT143">
        <f t="shared" si="65"/>
        <v>82.315172852365293</v>
      </c>
      <c r="CU143">
        <f t="shared" si="65"/>
        <v>48.445608773305594</v>
      </c>
      <c r="GS143">
        <f t="shared" si="57"/>
        <v>4.2156862745098042E-2</v>
      </c>
      <c r="GT143">
        <f t="shared" si="58"/>
        <v>0.57549019607843133</v>
      </c>
      <c r="GU143">
        <f t="shared" si="59"/>
        <v>0.33480392156862743</v>
      </c>
      <c r="GV143">
        <f t="shared" si="60"/>
        <v>2.9901960784313727E-2</v>
      </c>
      <c r="GW143">
        <f t="shared" si="61"/>
        <v>1.7647058823529412E-2</v>
      </c>
      <c r="GX143">
        <f t="shared" si="62"/>
        <v>0</v>
      </c>
      <c r="GY143">
        <f t="shared" si="63"/>
        <v>0</v>
      </c>
    </row>
    <row r="144" spans="57:207" x14ac:dyDescent="0.3">
      <c r="BE144" t="s">
        <v>1703</v>
      </c>
      <c r="BF144">
        <v>38</v>
      </c>
      <c r="BG144">
        <f>SUMIFS('2012 President'!C$2:C$1000,'2012 President'!$X$2:$X$1000,$BF144,'2012 President'!$V$2:$V$1000,$BE144)</f>
        <v>1696</v>
      </c>
      <c r="BH144">
        <f>SUMIFS('2012 President'!G$2:G$1000,'2012 President'!$X$2:$X$1000,$BF144,'2012 President'!$V$2:$V$1000,$BE144)</f>
        <v>745</v>
      </c>
      <c r="BI144">
        <f>SUMIFS('2012 President'!H$2:H$1000,'2012 President'!$X$2:$X$1000,$BF144,'2012 President'!$V$2:$V$1000,$BE144)</f>
        <v>29</v>
      </c>
      <c r="BJ144">
        <f>SUMIFS('2012 President'!I$2:I$1000,'2012 President'!$X$2:$X$1000,$BF144,'2012 President'!$V$2:$V$1000,$BE144)</f>
        <v>376</v>
      </c>
      <c r="BK144">
        <f>SUMIFS('2012 President'!J$2:J$1000,'2012 President'!$X$2:$X$1000,$BF144,'2012 President'!$V$2:$V$1000,$BE144)</f>
        <v>323</v>
      </c>
      <c r="BL144">
        <f>SUMIFS('2012 President'!K$2:K$1000,'2012 President'!$X$2:$X$1000,$BF144,'2012 President'!$V$2:$V$1000,$BE144)</f>
        <v>8</v>
      </c>
      <c r="BM144">
        <f>SUMIFS('2012 President'!L$2:L$1000,'2012 President'!$X$2:$X$1000,$BF144,'2012 President'!$V$2:$V$1000,$BE144)</f>
        <v>9</v>
      </c>
      <c r="BP144">
        <f t="shared" si="56"/>
        <v>745</v>
      </c>
      <c r="BQ144">
        <f>BP144/SUMIF('By HD for Calcs'!$A$3:$A$42,$BF144,'By HD for Calcs'!$B$3:$B$42)</f>
        <v>0.14793486894360602</v>
      </c>
      <c r="BR144">
        <f>$BQ144*SUMIFS('2012 President'!G$2:G$1000,'2012 President'!$X$2:$X$1000,$BF144,'2012 President'!$Y$2:$Y$1000,BR$1)</f>
        <v>149.26628276409849</v>
      </c>
      <c r="BS144">
        <f>(GS144-SUMIF('By HD for Calcs'!$A$3:$A$42,$BF144,'By HD for Calcs'!K$3:K$42))*$BQ144*SUMIFS('2012 President'!$G$2:$G$1000,'2012 President'!$X$2:$X$1000,$BF144,'2012 President'!$Y$2:$Y$1000,BS$1)+$BQ144*SUMIFS('2012 President'!H$2:H$1000,'2012 President'!$X$2:$X$1000,$BF144,'2012 President'!$Y$2:$Y$1000,BS$1)</f>
        <v>3.9382960161026466</v>
      </c>
      <c r="BT144">
        <f>(GT144-SUMIF('By HD for Calcs'!$A$3:$A$42,$BF144,'By HD for Calcs'!H$3:H$42))*$BQ144*SUMIFS('2012 President'!$G$2:$G$1000,'2012 President'!$X$2:$X$1000,$BF144,'2012 President'!$Y$2:$Y$1000,BT$1)+$BQ144*SUMIFS('2012 President'!I$2:I$1000,'2012 President'!$X$2:$X$1000,$BF144,'2012 President'!$Y$2:$Y$1000,BT$1)</f>
        <v>60.288599565258806</v>
      </c>
      <c r="BU144">
        <f>(GU144-SUMIF('By HD for Calcs'!$A$3:$A$42,$BF144,'By HD for Calcs'!I$3:I$42))*$BQ144*SUMIFS('2012 President'!$G$2:$G$1000,'2012 President'!$X$2:$X$1000,$BF144,'2012 President'!$Y$2:$Y$1000,BU$1)+$BQ144*SUMIFS('2012 President'!J$2:J$1000,'2012 President'!$X$2:$X$1000,$BF144,'2012 President'!$Y$2:$Y$1000,BU$1)</f>
        <v>81.821196440434278</v>
      </c>
      <c r="BV144">
        <f>(GV144-SUMIF('By HD for Calcs'!$A$3:$A$42,$BF144,'By HD for Calcs'!J$3:J$42))*$BQ144*SUMIFS('2012 President'!$G$2:$G$1000,'2012 President'!$X$2:$X$1000,$BF144,'2012 President'!$Y$2:$Y$1000,BV$1)+$BQ144*SUMIFS('2012 President'!K$2:K$1000,'2012 President'!$X$2:$X$1000,$BF144,'2012 President'!$Y$2:$Y$1000,BV$1)</f>
        <v>1.5655525648216084</v>
      </c>
      <c r="BW144">
        <f>(GW144-SUMIF('By HD for Calcs'!$A$3:$A$42,$BF144,'By HD for Calcs'!L$3:L$42))*$BQ144*SUMIFS('2012 President'!$G$2:$G$1000,'2012 President'!$X$2:$X$1000,$BF144,'2012 President'!$Y$2:$Y$1000,BW$1)+$BQ144*SUMIFS('2012 President'!L$2:L$1000,'2012 President'!$X$2:$X$1000,$BF144,'2012 President'!$Y$2:$Y$1000,BW$1)</f>
        <v>1.6526381774811505</v>
      </c>
      <c r="BZ144">
        <f>$BQ144*SUMIFS('2012 President'!G$2:G$1000,'2012 President'!$X$2:$X$1000,$BF144,'2012 President'!$Y$2:$Y$1000,BZ$1)</f>
        <v>58.582208101667987</v>
      </c>
      <c r="CA144">
        <f>(GS144-SUMIF('By HD for Calcs'!$A$3:$A$42,$BF144,'By HD for Calcs'!K$3:K$42))*$BQ144*SUMIFS('2012 President'!$G$2:$G$1000,'2012 President'!$X$2:$X$1000,$BF144,'2012 President'!$Y$2:$Y$1000,CA$1)+$BQ144*SUMIFS('2012 President'!H$2:H$1000,'2012 President'!$X$2:$X$1000,$BF144,'2012 President'!$Y$2:$Y$1000,CA$1)</f>
        <v>2.4237335505251778</v>
      </c>
      <c r="CB144">
        <f>(GT144-SUMIF('By HD for Calcs'!$A$3:$A$42,$BF144,'By HD for Calcs'!H$3:H$42))*$BQ144*SUMIFS('2012 President'!$G$2:$G$1000,'2012 President'!$X$2:$X$1000,$BF144,'2012 President'!$Y$2:$Y$1000,CB$1)+$BQ144*SUMIFS('2012 President'!I$2:I$1000,'2012 President'!$X$2:$X$1000,$BF144,'2012 President'!$Y$2:$Y$1000,CB$1)</f>
        <v>28.055248280687231</v>
      </c>
      <c r="CC144">
        <f>(GU144-SUMIF('By HD for Calcs'!$A$3:$A$42,$BF144,'By HD for Calcs'!I$3:I$42))*$BQ144*SUMIFS('2012 President'!$G$2:$G$1000,'2012 President'!$X$2:$X$1000,$BF144,'2012 President'!$Y$2:$Y$1000,CC$1)+$BQ144*SUMIFS('2012 President'!J$2:J$1000,'2012 President'!$X$2:$X$1000,$BF144,'2012 President'!$Y$2:$Y$1000,CC$1)</f>
        <v>26.235695052808023</v>
      </c>
      <c r="CD144">
        <f>(GV144-SUMIF('By HD for Calcs'!$A$3:$A$42,$BF144,'By HD for Calcs'!J$3:J$42))*$BQ144*SUMIFS('2012 President'!$G$2:$G$1000,'2012 President'!$X$2:$X$1000,$BF144,'2012 President'!$Y$2:$Y$1000,CD$1)+$BQ144*SUMIFS('2012 President'!K$2:K$1000,'2012 President'!$X$2:$X$1000,$BF144,'2012 President'!$Y$2:$Y$1000,CD$1)</f>
        <v>0.85385179053941074</v>
      </c>
      <c r="CE144">
        <f>(GW144-SUMIF('By HD for Calcs'!$A$3:$A$42,$BF144,'By HD for Calcs'!L$3:L$42))*$BQ144*SUMIFS('2012 President'!$G$2:$G$1000,'2012 President'!$X$2:$X$1000,$BF144,'2012 President'!$Y$2:$Y$1000,CE$1)+$BQ144*SUMIFS('2012 President'!L$2:L$1000,'2012 President'!$X$2:$X$1000,$BF144,'2012 President'!$Y$2:$Y$1000,CE$1)</f>
        <v>1.0136794271081413</v>
      </c>
      <c r="CH144">
        <f>$BQ144*SUMIFS('2012 President'!G$2:G$1000,'2012 President'!$X$2:$X$1000,$BF144,'2012 President'!$Y$2:$Y$1000,CH$1)</f>
        <v>55.179706115965047</v>
      </c>
      <c r="CI144">
        <f>(GS144-SUMIF('By HD for Calcs'!$A$3:$A$42,$BF144,'By HD for Calcs'!K$3:K$42))*$BQ144*SUMIFS('2012 President'!$G$2:$G$1000,'2012 President'!$X$2:$X$1000,$BF144,'2012 President'!$Y$2:$Y$1000,CI$1)+$BQ144*SUMIFS('2012 President'!H$2:H$1000,'2012 President'!$X$2:$X$1000,$BF144,'2012 President'!$Y$2:$Y$1000,CI$1)</f>
        <v>1.3591153622433174</v>
      </c>
      <c r="CJ144">
        <f>(GT144-SUMIF('By HD for Calcs'!$A$3:$A$42,$BF144,'By HD for Calcs'!H$3:H$42))*$BQ144*SUMIFS('2012 President'!$G$2:$G$1000,'2012 President'!$X$2:$X$1000,$BF144,'2012 President'!$Y$2:$Y$1000,CJ$1)+$BQ144*SUMIFS('2012 President'!I$2:I$1000,'2012 President'!$X$2:$X$1000,$BF144,'2012 President'!$Y$2:$Y$1000,CJ$1)</f>
        <v>31.978190822740292</v>
      </c>
      <c r="CK144">
        <f>(GU144-SUMIF('By HD for Calcs'!$A$3:$A$42,$BF144,'By HD for Calcs'!I$3:I$42))*$BQ144*SUMIFS('2012 President'!$G$2:$G$1000,'2012 President'!$X$2:$X$1000,$BF144,'2012 President'!$Y$2:$Y$1000,CK$1)+$BQ144*SUMIFS('2012 President'!J$2:J$1000,'2012 President'!$X$2:$X$1000,$BF144,'2012 President'!$Y$2:$Y$1000,CK$1)</f>
        <v>21.103564029219957</v>
      </c>
      <c r="CL144">
        <f>(GV144-SUMIF('By HD for Calcs'!$A$3:$A$42,$BF144,'By HD for Calcs'!J$3:J$42))*$BQ144*SUMIFS('2012 President'!$G$2:$G$1000,'2012 President'!$X$2:$X$1000,$BF144,'2012 President'!$Y$2:$Y$1000,CL$1)+$BQ144*SUMIFS('2012 President'!K$2:K$1000,'2012 President'!$X$2:$X$1000,$BF144,'2012 President'!$Y$2:$Y$1000,CL$1)</f>
        <v>0.32421821029966269</v>
      </c>
      <c r="CM144">
        <f>(GW144-SUMIF('By HD for Calcs'!$A$3:$A$42,$BF144,'By HD for Calcs'!L$3:L$42))*$BQ144*SUMIFS('2012 President'!$G$2:$G$1000,'2012 President'!$X$2:$X$1000,$BF144,'2012 President'!$Y$2:$Y$1000,CM$1)+$BQ144*SUMIFS('2012 President'!L$2:L$1000,'2012 President'!$X$2:$X$1000,$BF144,'2012 President'!$Y$2:$Y$1000,CM$1)</f>
        <v>0.41461769146182426</v>
      </c>
      <c r="CP144">
        <f t="shared" si="65"/>
        <v>1008.0281969817315</v>
      </c>
      <c r="CQ144">
        <f t="shared" si="65"/>
        <v>36.721144928871141</v>
      </c>
      <c r="CR144">
        <f t="shared" si="65"/>
        <v>496.32203866868633</v>
      </c>
      <c r="CS144">
        <f t="shared" si="65"/>
        <v>452.16045552246226</v>
      </c>
      <c r="CT144">
        <f t="shared" si="65"/>
        <v>10.743622565660681</v>
      </c>
      <c r="CU144">
        <f t="shared" si="65"/>
        <v>12.080935296051116</v>
      </c>
      <c r="GS144">
        <f t="shared" si="57"/>
        <v>3.8926174496644296E-2</v>
      </c>
      <c r="GT144">
        <f t="shared" si="58"/>
        <v>0.50469798657718123</v>
      </c>
      <c r="GU144">
        <f t="shared" si="59"/>
        <v>0.43355704697986575</v>
      </c>
      <c r="GV144">
        <f t="shared" si="60"/>
        <v>1.0738255033557046E-2</v>
      </c>
      <c r="GW144">
        <f t="shared" si="61"/>
        <v>1.2080536912751677E-2</v>
      </c>
      <c r="GX144">
        <f t="shared" si="62"/>
        <v>0</v>
      </c>
      <c r="GY144">
        <f t="shared" si="63"/>
        <v>0</v>
      </c>
    </row>
    <row r="145" spans="57:207" x14ac:dyDescent="0.3">
      <c r="BE145" t="s">
        <v>1702</v>
      </c>
      <c r="BF145">
        <v>38</v>
      </c>
      <c r="BG145">
        <f>SUMIFS('2012 President'!C$2:C$1000,'2012 President'!$X$2:$X$1000,$BF145,'2012 President'!$V$2:$V$1000,$BE145)</f>
        <v>3605</v>
      </c>
      <c r="BH145">
        <f>SUMIFS('2012 President'!G$2:G$1000,'2012 President'!$X$2:$X$1000,$BF145,'2012 President'!$V$2:$V$1000,$BE145)</f>
        <v>1569</v>
      </c>
      <c r="BI145">
        <f>SUMIFS('2012 President'!H$2:H$1000,'2012 President'!$X$2:$X$1000,$BF145,'2012 President'!$V$2:$V$1000,$BE145)</f>
        <v>24</v>
      </c>
      <c r="BJ145">
        <f>SUMIFS('2012 President'!I$2:I$1000,'2012 President'!$X$2:$X$1000,$BF145,'2012 President'!$V$2:$V$1000,$BE145)</f>
        <v>1234</v>
      </c>
      <c r="BK145">
        <f>SUMIFS('2012 President'!J$2:J$1000,'2012 President'!$X$2:$X$1000,$BF145,'2012 President'!$V$2:$V$1000,$BE145)</f>
        <v>248</v>
      </c>
      <c r="BL145">
        <f>SUMIFS('2012 President'!K$2:K$1000,'2012 President'!$X$2:$X$1000,$BF145,'2012 President'!$V$2:$V$1000,$BE145)</f>
        <v>61</v>
      </c>
      <c r="BM145">
        <f>SUMIFS('2012 President'!L$2:L$1000,'2012 President'!$X$2:$X$1000,$BF145,'2012 President'!$V$2:$V$1000,$BE145)</f>
        <v>2</v>
      </c>
      <c r="BP145">
        <f t="shared" si="56"/>
        <v>1569</v>
      </c>
      <c r="BQ145">
        <f>BP145/SUMIF('By HD for Calcs'!$A$3:$A$42,$BF145,'By HD for Calcs'!$B$3:$B$42)</f>
        <v>0.31155679110405082</v>
      </c>
      <c r="BR145">
        <f>$BQ145*SUMIFS('2012 President'!G$2:G$1000,'2012 President'!$X$2:$X$1000,$BF145,'2012 President'!$Y$2:$Y$1000,BR$1)</f>
        <v>314.36080222398726</v>
      </c>
      <c r="BS145">
        <f>(GS145-SUMIF('By HD for Calcs'!$A$3:$A$42,$BF145,'By HD for Calcs'!K$3:K$42))*$BQ145*SUMIFS('2012 President'!$G$2:$G$1000,'2012 President'!$X$2:$X$1000,$BF145,'2012 President'!$Y$2:$Y$1000,BS$1)+$BQ145*SUMIFS('2012 President'!H$2:H$1000,'2012 President'!$X$2:$X$1000,$BF145,'2012 President'!$Y$2:$Y$1000,BS$1)</f>
        <v>0.86592479343326811</v>
      </c>
      <c r="BT145">
        <f>(GT145-SUMIF('By HD for Calcs'!$A$3:$A$42,$BF145,'By HD for Calcs'!H$3:H$42))*$BQ145*SUMIFS('2012 President'!$G$2:$G$1000,'2012 President'!$X$2:$X$1000,$BF145,'2012 President'!$Y$2:$Y$1000,BT$1)+$BQ145*SUMIFS('2012 President'!I$2:I$1000,'2012 President'!$X$2:$X$1000,$BF145,'2012 President'!$Y$2:$Y$1000,BT$1)</f>
        <v>215.554018808818</v>
      </c>
      <c r="BU145">
        <f>(GU145-SUMIF('By HD for Calcs'!$A$3:$A$42,$BF145,'By HD for Calcs'!I$3:I$42))*$BQ145*SUMIFS('2012 President'!$G$2:$G$1000,'2012 President'!$X$2:$X$1000,$BF145,'2012 President'!$Y$2:$Y$1000,BU$1)+$BQ145*SUMIFS('2012 President'!J$2:J$1000,'2012 President'!$X$2:$X$1000,$BF145,'2012 President'!$Y$2:$Y$1000,BU$1)</f>
        <v>85.714035197570354</v>
      </c>
      <c r="BV145">
        <f>(GV145-SUMIF('By HD for Calcs'!$A$3:$A$42,$BF145,'By HD for Calcs'!J$3:J$42))*$BQ145*SUMIFS('2012 President'!$G$2:$G$1000,'2012 President'!$X$2:$X$1000,$BF145,'2012 President'!$Y$2:$Y$1000,BV$1)+$BQ145*SUMIFS('2012 President'!K$2:K$1000,'2012 President'!$X$2:$X$1000,$BF145,'2012 President'!$Y$2:$Y$1000,BV$1)</f>
        <v>12.143233295333172</v>
      </c>
      <c r="BW145">
        <f>(GW145-SUMIF('By HD for Calcs'!$A$3:$A$42,$BF145,'By HD for Calcs'!L$3:L$42))*$BQ145*SUMIFS('2012 President'!$G$2:$G$1000,'2012 President'!$X$2:$X$1000,$BF145,'2012 President'!$Y$2:$Y$1000,BW$1)+$BQ145*SUMIFS('2012 President'!L$2:L$1000,'2012 President'!$X$2:$X$1000,$BF145,'2012 President'!$Y$2:$Y$1000,BW$1)</f>
        <v>8.3590128832532251E-2</v>
      </c>
      <c r="BZ145">
        <f>$BQ145*SUMIFS('2012 President'!G$2:G$1000,'2012 President'!$X$2:$X$1000,$BF145,'2012 President'!$Y$2:$Y$1000,BZ$1)</f>
        <v>123.37648927720413</v>
      </c>
      <c r="CA145">
        <f>(GS145-SUMIF('By HD for Calcs'!$A$3:$A$42,$BF145,'By HD for Calcs'!K$3:K$42))*$BQ145*SUMIFS('2012 President'!$G$2:$G$1000,'2012 President'!$X$2:$X$1000,$BF145,'2012 President'!$Y$2:$Y$1000,CA$1)+$BQ145*SUMIFS('2012 President'!H$2:H$1000,'2012 President'!$X$2:$X$1000,$BF145,'2012 President'!$Y$2:$Y$1000,CA$1)</f>
        <v>2.1891177801008275</v>
      </c>
      <c r="CB145">
        <f>(GT145-SUMIF('By HD for Calcs'!$A$3:$A$42,$BF145,'By HD for Calcs'!H$3:H$42))*$BQ145*SUMIFS('2012 President'!$G$2:$G$1000,'2012 President'!$X$2:$X$1000,$BF145,'2012 President'!$Y$2:$Y$1000,CB$1)+$BQ145*SUMIFS('2012 President'!I$2:I$1000,'2012 President'!$X$2:$X$1000,$BF145,'2012 President'!$Y$2:$Y$1000,CB$1)</f>
        <v>93.851770982050752</v>
      </c>
      <c r="CC145">
        <f>(GU145-SUMIF('By HD for Calcs'!$A$3:$A$42,$BF145,'By HD for Calcs'!I$3:I$42))*$BQ145*SUMIFS('2012 President'!$G$2:$G$1000,'2012 President'!$X$2:$X$1000,$BF145,'2012 President'!$Y$2:$Y$1000,CC$1)+$BQ145*SUMIFS('2012 President'!J$2:J$1000,'2012 President'!$X$2:$X$1000,$BF145,'2012 President'!$Y$2:$Y$1000,CC$1)</f>
        <v>21.263875316151037</v>
      </c>
      <c r="CD145">
        <f>(GV145-SUMIF('By HD for Calcs'!$A$3:$A$42,$BF145,'By HD for Calcs'!J$3:J$42))*$BQ145*SUMIFS('2012 President'!$G$2:$G$1000,'2012 President'!$X$2:$X$1000,$BF145,'2012 President'!$Y$2:$Y$1000,CD$1)+$BQ145*SUMIFS('2012 President'!K$2:K$1000,'2012 President'!$X$2:$X$1000,$BF145,'2012 President'!$Y$2:$Y$1000,CD$1)</f>
        <v>5.2700620662287916</v>
      </c>
      <c r="CE145">
        <f>(GW145-SUMIF('By HD for Calcs'!$A$3:$A$42,$BF145,'By HD for Calcs'!L$3:L$42))*$BQ145*SUMIFS('2012 President'!$G$2:$G$1000,'2012 President'!$X$2:$X$1000,$BF145,'2012 President'!$Y$2:$Y$1000,CE$1)+$BQ145*SUMIFS('2012 President'!L$2:L$1000,'2012 President'!$X$2:$X$1000,$BF145,'2012 President'!$Y$2:$Y$1000,CE$1)</f>
        <v>0.80166313267271483</v>
      </c>
      <c r="CH145">
        <f>$BQ145*SUMIFS('2012 President'!G$2:G$1000,'2012 President'!$X$2:$X$1000,$BF145,'2012 President'!$Y$2:$Y$1000,CH$1)</f>
        <v>116.21068308181096</v>
      </c>
      <c r="CI145">
        <f>(GS145-SUMIF('By HD for Calcs'!$A$3:$A$42,$BF145,'By HD for Calcs'!K$3:K$42))*$BQ145*SUMIFS('2012 President'!$G$2:$G$1000,'2012 President'!$X$2:$X$1000,$BF145,'2012 President'!$Y$2:$Y$1000,CI$1)+$BQ145*SUMIFS('2012 President'!H$2:H$1000,'2012 President'!$X$2:$X$1000,$BF145,'2012 President'!$Y$2:$Y$1000,CI$1)</f>
        <v>0.11631562519517891</v>
      </c>
      <c r="CJ145">
        <f>(GT145-SUMIF('By HD for Calcs'!$A$3:$A$42,$BF145,'By HD for Calcs'!H$3:H$42))*$BQ145*SUMIFS('2012 President'!$G$2:$G$1000,'2012 President'!$X$2:$X$1000,$BF145,'2012 President'!$Y$2:$Y$1000,CJ$1)+$BQ145*SUMIFS('2012 President'!I$2:I$1000,'2012 President'!$X$2:$X$1000,$BF145,'2012 President'!$Y$2:$Y$1000,CJ$1)</f>
        <v>100.09439182445566</v>
      </c>
      <c r="CK145">
        <f>(GU145-SUMIF('By HD for Calcs'!$A$3:$A$42,$BF145,'By HD for Calcs'!I$3:I$42))*$BQ145*SUMIFS('2012 President'!$G$2:$G$1000,'2012 President'!$X$2:$X$1000,$BF145,'2012 President'!$Y$2:$Y$1000,CK$1)+$BQ145*SUMIFS('2012 President'!J$2:J$1000,'2012 President'!$X$2:$X$1000,$BF145,'2012 President'!$Y$2:$Y$1000,CK$1)</f>
        <v>12.429541534470481</v>
      </c>
      <c r="CL145">
        <f>(GV145-SUMIF('By HD for Calcs'!$A$3:$A$42,$BF145,'By HD for Calcs'!J$3:J$42))*$BQ145*SUMIFS('2012 President'!$G$2:$G$1000,'2012 President'!$X$2:$X$1000,$BF145,'2012 President'!$Y$2:$Y$1000,CL$1)+$BQ145*SUMIFS('2012 President'!K$2:K$1000,'2012 President'!$X$2:$X$1000,$BF145,'2012 President'!$Y$2:$Y$1000,CL$1)</f>
        <v>3.9529865508450355</v>
      </c>
      <c r="CM145">
        <f>(GW145-SUMIF('By HD for Calcs'!$A$3:$A$42,$BF145,'By HD for Calcs'!L$3:L$42))*$BQ145*SUMIFS('2012 President'!$G$2:$G$1000,'2012 President'!$X$2:$X$1000,$BF145,'2012 President'!$Y$2:$Y$1000,CM$1)+$BQ145*SUMIFS('2012 President'!L$2:L$1000,'2012 President'!$X$2:$X$1000,$BF145,'2012 President'!$Y$2:$Y$1000,CM$1)</f>
        <v>-0.38255245315539088</v>
      </c>
      <c r="CP145">
        <f t="shared" si="65"/>
        <v>2122.9479745830026</v>
      </c>
      <c r="CQ145">
        <f t="shared" si="65"/>
        <v>27.171358198729273</v>
      </c>
      <c r="CR145">
        <f t="shared" si="65"/>
        <v>1643.5001816153244</v>
      </c>
      <c r="CS145">
        <f t="shared" si="65"/>
        <v>367.40745204819189</v>
      </c>
      <c r="CT145">
        <f t="shared" si="65"/>
        <v>82.366281912407004</v>
      </c>
      <c r="CU145">
        <f t="shared" si="65"/>
        <v>2.5027008083498563</v>
      </c>
      <c r="GS145">
        <f t="shared" si="57"/>
        <v>1.5296367112810707E-2</v>
      </c>
      <c r="GT145">
        <f t="shared" si="58"/>
        <v>0.78648820905035055</v>
      </c>
      <c r="GU145">
        <f t="shared" si="59"/>
        <v>0.15806246016571066</v>
      </c>
      <c r="GV145">
        <f t="shared" si="60"/>
        <v>3.8878266411727216E-2</v>
      </c>
      <c r="GW145">
        <f t="shared" si="61"/>
        <v>1.2746972594008922E-3</v>
      </c>
      <c r="GX145">
        <f t="shared" si="62"/>
        <v>0</v>
      </c>
      <c r="GY145">
        <f t="shared" si="63"/>
        <v>0</v>
      </c>
    </row>
    <row r="146" spans="57:207" x14ac:dyDescent="0.3">
      <c r="BE146" t="s">
        <v>1703</v>
      </c>
      <c r="BF146">
        <v>39</v>
      </c>
      <c r="BG146">
        <f>SUMIFS('2012 President'!C$2:C$1000,'2012 President'!$X$2:$X$1000,$BF146,'2012 President'!$V$2:$V$1000,$BE146)</f>
        <v>2218</v>
      </c>
      <c r="BH146">
        <f>SUMIFS('2012 President'!G$2:G$1000,'2012 President'!$X$2:$X$1000,$BF146,'2012 President'!$V$2:$V$1000,$BE146)</f>
        <v>968</v>
      </c>
      <c r="BI146">
        <f>SUMIFS('2012 President'!H$2:H$1000,'2012 President'!$X$2:$X$1000,$BF146,'2012 President'!$V$2:$V$1000,$BE146)</f>
        <v>19</v>
      </c>
      <c r="BJ146">
        <f>SUMIFS('2012 President'!I$2:I$1000,'2012 President'!$X$2:$X$1000,$BF146,'2012 President'!$V$2:$V$1000,$BE146)</f>
        <v>696</v>
      </c>
      <c r="BK146">
        <f>SUMIFS('2012 President'!J$2:J$1000,'2012 President'!$X$2:$X$1000,$BF146,'2012 President'!$V$2:$V$1000,$BE146)</f>
        <v>241</v>
      </c>
      <c r="BL146">
        <f>SUMIFS('2012 President'!K$2:K$1000,'2012 President'!$X$2:$X$1000,$BF146,'2012 President'!$V$2:$V$1000,$BE146)</f>
        <v>11</v>
      </c>
      <c r="BM146">
        <f>SUMIFS('2012 President'!L$2:L$1000,'2012 President'!$X$2:$X$1000,$BF146,'2012 President'!$V$2:$V$1000,$BE146)</f>
        <v>1</v>
      </c>
      <c r="BP146">
        <f t="shared" si="56"/>
        <v>968</v>
      </c>
      <c r="BQ146">
        <f>BP146/SUMIF('By HD for Calcs'!$A$3:$A$42,$BF146,'By HD for Calcs'!$B$3:$B$42)</f>
        <v>0.18984114532261229</v>
      </c>
      <c r="BR146">
        <f>$BQ146*SUMIFS('2012 President'!G$2:G$1000,'2012 President'!$X$2:$X$1000,$BF146,'2012 President'!$Y$2:$Y$1000,BR$1)</f>
        <v>176.36242400470681</v>
      </c>
      <c r="BS146">
        <f>(GS146-SUMIF('By HD for Calcs'!$A$3:$A$42,$BF146,'By HD for Calcs'!K$3:K$42))*$BQ146*SUMIFS('2012 President'!$G$2:$G$1000,'2012 President'!$X$2:$X$1000,$BF146,'2012 President'!$Y$2:$Y$1000,BS$1)+$BQ146*SUMIFS('2012 President'!H$2:H$1000,'2012 President'!$X$2:$X$1000,$BF146,'2012 President'!$Y$2:$Y$1000,BS$1)</f>
        <v>6.0915863548340239</v>
      </c>
      <c r="BT146">
        <f>(GT146-SUMIF('By HD for Calcs'!$A$3:$A$42,$BF146,'By HD for Calcs'!H$3:H$42))*$BQ146*SUMIFS('2012 President'!$G$2:$G$1000,'2012 President'!$X$2:$X$1000,$BF146,'2012 President'!$Y$2:$Y$1000,BT$1)+$BQ146*SUMIFS('2012 President'!I$2:I$1000,'2012 President'!$X$2:$X$1000,$BF146,'2012 President'!$Y$2:$Y$1000,BT$1)</f>
        <v>92.21757197295473</v>
      </c>
      <c r="BU146">
        <f>(GU146-SUMIF('By HD for Calcs'!$A$3:$A$42,$BF146,'By HD for Calcs'!I$3:I$42))*$BQ146*SUMIFS('2012 President'!$G$2:$G$1000,'2012 President'!$X$2:$X$1000,$BF146,'2012 President'!$Y$2:$Y$1000,BU$1)+$BQ146*SUMIFS('2012 President'!J$2:J$1000,'2012 President'!$X$2:$X$1000,$BF146,'2012 President'!$Y$2:$Y$1000,BU$1)</f>
        <v>75.149996224971105</v>
      </c>
      <c r="BV146">
        <f>(GV146-SUMIF('By HD for Calcs'!$A$3:$A$42,$BF146,'By HD for Calcs'!J$3:J$42))*$BQ146*SUMIFS('2012 President'!$G$2:$G$1000,'2012 President'!$X$2:$X$1000,$BF146,'2012 President'!$Y$2:$Y$1000,BV$1)+$BQ146*SUMIFS('2012 President'!K$2:K$1000,'2012 President'!$X$2:$X$1000,$BF146,'2012 President'!$Y$2:$Y$1000,BV$1)</f>
        <v>2.4306001803629194</v>
      </c>
      <c r="BW146">
        <f>(GW146-SUMIF('By HD for Calcs'!$A$3:$A$42,$BF146,'By HD for Calcs'!L$3:L$42))*$BQ146*SUMIFS('2012 President'!$G$2:$G$1000,'2012 President'!$X$2:$X$1000,$BF146,'2012 President'!$Y$2:$Y$1000,BW$1)+$BQ146*SUMIFS('2012 President'!L$2:L$1000,'2012 President'!$X$2:$X$1000,$BF146,'2012 President'!$Y$2:$Y$1000,BW$1)</f>
        <v>0.47266927158404015</v>
      </c>
      <c r="BZ146">
        <f>$BQ146*SUMIFS('2012 President'!G$2:G$1000,'2012 President'!$X$2:$X$1000,$BF146,'2012 President'!$Y$2:$Y$1000,BZ$1)</f>
        <v>57.711708178074133</v>
      </c>
      <c r="CA146">
        <f>(GS146-SUMIF('By HD for Calcs'!$A$3:$A$42,$BF146,'By HD for Calcs'!K$3:K$42))*$BQ146*SUMIFS('2012 President'!$G$2:$G$1000,'2012 President'!$X$2:$X$1000,$BF146,'2012 President'!$Y$2:$Y$1000,CA$1)+$BQ146*SUMIFS('2012 President'!H$2:H$1000,'2012 President'!$X$2:$X$1000,$BF146,'2012 President'!$Y$2:$Y$1000,CA$1)</f>
        <v>0.5854001728705539</v>
      </c>
      <c r="CB146">
        <f>(GT146-SUMIF('By HD for Calcs'!$A$3:$A$42,$BF146,'By HD for Calcs'!H$3:H$42))*$BQ146*SUMIFS('2012 President'!$G$2:$G$1000,'2012 President'!$X$2:$X$1000,$BF146,'2012 President'!$Y$2:$Y$1000,CB$1)+$BQ146*SUMIFS('2012 President'!I$2:I$1000,'2012 President'!$X$2:$X$1000,$BF146,'2012 President'!$Y$2:$Y$1000,CB$1)</f>
        <v>44.700453822704269</v>
      </c>
      <c r="CC146">
        <f>(GU146-SUMIF('By HD for Calcs'!$A$3:$A$42,$BF146,'By HD for Calcs'!I$3:I$42))*$BQ146*SUMIFS('2012 President'!$G$2:$G$1000,'2012 President'!$X$2:$X$1000,$BF146,'2012 President'!$Y$2:$Y$1000,CC$1)+$BQ146*SUMIFS('2012 President'!J$2:J$1000,'2012 President'!$X$2:$X$1000,$BF146,'2012 President'!$Y$2:$Y$1000,CC$1)</f>
        <v>11.068333023010446</v>
      </c>
      <c r="CD146">
        <f>(GV146-SUMIF('By HD for Calcs'!$A$3:$A$42,$BF146,'By HD for Calcs'!J$3:J$42))*$BQ146*SUMIFS('2012 President'!$G$2:$G$1000,'2012 President'!$X$2:$X$1000,$BF146,'2012 President'!$Y$2:$Y$1000,CD$1)+$BQ146*SUMIFS('2012 President'!K$2:K$1000,'2012 President'!$X$2:$X$1000,$BF146,'2012 President'!$Y$2:$Y$1000,CD$1)</f>
        <v>0.81274375907723306</v>
      </c>
      <c r="CE146">
        <f>(GW146-SUMIF('By HD for Calcs'!$A$3:$A$42,$BF146,'By HD for Calcs'!L$3:L$42))*$BQ146*SUMIFS('2012 President'!$G$2:$G$1000,'2012 President'!$X$2:$X$1000,$BF146,'2012 President'!$Y$2:$Y$1000,CE$1)+$BQ146*SUMIFS('2012 President'!L$2:L$1000,'2012 President'!$X$2:$X$1000,$BF146,'2012 President'!$Y$2:$Y$1000,CE$1)</f>
        <v>0.54477740041164169</v>
      </c>
      <c r="CH146">
        <f>$BQ146*SUMIFS('2012 President'!G$2:G$1000,'2012 President'!$X$2:$X$1000,$BF146,'2012 President'!$Y$2:$Y$1000,CH$1)</f>
        <v>43.2837811335556</v>
      </c>
      <c r="CI146">
        <f>(GS146-SUMIF('By HD for Calcs'!$A$3:$A$42,$BF146,'By HD for Calcs'!K$3:K$42))*$BQ146*SUMIFS('2012 President'!$G$2:$G$1000,'2012 President'!$X$2:$X$1000,$BF146,'2012 President'!$Y$2:$Y$1000,CI$1)+$BQ146*SUMIFS('2012 President'!H$2:H$1000,'2012 President'!$X$2:$X$1000,$BF146,'2012 President'!$Y$2:$Y$1000,CI$1)</f>
        <v>0.15428841166899698</v>
      </c>
      <c r="CJ146">
        <f>(GT146-SUMIF('By HD for Calcs'!$A$3:$A$42,$BF146,'By HD for Calcs'!H$3:H$42))*$BQ146*SUMIFS('2012 President'!$G$2:$G$1000,'2012 President'!$X$2:$X$1000,$BF146,'2012 President'!$Y$2:$Y$1000,CJ$1)+$BQ146*SUMIFS('2012 President'!I$2:I$1000,'2012 President'!$X$2:$X$1000,$BF146,'2012 President'!$Y$2:$Y$1000,CJ$1)</f>
        <v>33.003277217391016</v>
      </c>
      <c r="CK146">
        <f>(GU146-SUMIF('By HD for Calcs'!$A$3:$A$42,$BF146,'By HD for Calcs'!I$3:I$42))*$BQ146*SUMIFS('2012 President'!$G$2:$G$1000,'2012 President'!$X$2:$X$1000,$BF146,'2012 President'!$Y$2:$Y$1000,CK$1)+$BQ146*SUMIFS('2012 President'!J$2:J$1000,'2012 President'!$X$2:$X$1000,$BF146,'2012 President'!$Y$2:$Y$1000,CK$1)</f>
        <v>9.5826774981854683</v>
      </c>
      <c r="CL146">
        <f>(GV146-SUMIF('By HD for Calcs'!$A$3:$A$42,$BF146,'By HD for Calcs'!J$3:J$42))*$BQ146*SUMIFS('2012 President'!$G$2:$G$1000,'2012 President'!$X$2:$X$1000,$BF146,'2012 President'!$Y$2:$Y$1000,CL$1)+$BQ146*SUMIFS('2012 President'!K$2:K$1000,'2012 President'!$X$2:$X$1000,$BF146,'2012 President'!$Y$2:$Y$1000,CL$1)</f>
        <v>0.2773358149933533</v>
      </c>
      <c r="CM146">
        <f>(GW146-SUMIF('By HD for Calcs'!$A$3:$A$42,$BF146,'By HD for Calcs'!L$3:L$42))*$BQ146*SUMIFS('2012 President'!$G$2:$G$1000,'2012 President'!$X$2:$X$1000,$BF146,'2012 President'!$Y$2:$Y$1000,CM$1)+$BQ146*SUMIFS('2012 President'!L$2:L$1000,'2012 President'!$X$2:$X$1000,$BF146,'2012 President'!$Y$2:$Y$1000,CM$1)</f>
        <v>0.26620219131677197</v>
      </c>
      <c r="CP146">
        <f t="shared" si="65"/>
        <v>1245.3579133163364</v>
      </c>
      <c r="CQ146">
        <f t="shared" si="65"/>
        <v>25.831274939373575</v>
      </c>
      <c r="CR146">
        <f t="shared" si="65"/>
        <v>865.92130301304996</v>
      </c>
      <c r="CS146">
        <f t="shared" si="65"/>
        <v>336.80100674616705</v>
      </c>
      <c r="CT146">
        <f t="shared" si="65"/>
        <v>14.520679754433505</v>
      </c>
      <c r="CU146">
        <f t="shared" si="65"/>
        <v>2.2836488633124539</v>
      </c>
      <c r="GS146">
        <f t="shared" si="57"/>
        <v>1.962809917355372E-2</v>
      </c>
      <c r="GT146">
        <f t="shared" si="58"/>
        <v>0.71900826446280997</v>
      </c>
      <c r="GU146">
        <f t="shared" si="59"/>
        <v>0.24896694214876033</v>
      </c>
      <c r="GV146">
        <f t="shared" si="60"/>
        <v>1.1363636363636364E-2</v>
      </c>
      <c r="GW146">
        <f t="shared" si="61"/>
        <v>1.0330578512396695E-3</v>
      </c>
      <c r="GX146">
        <f t="shared" si="62"/>
        <v>0</v>
      </c>
      <c r="GY146">
        <f t="shared" si="63"/>
        <v>0</v>
      </c>
    </row>
    <row r="147" spans="57:207" x14ac:dyDescent="0.3">
      <c r="BE147" t="s">
        <v>1696</v>
      </c>
      <c r="BF147">
        <v>39</v>
      </c>
      <c r="BG147">
        <f>SUMIFS('2012 President'!C$2:C$1000,'2012 President'!$X$2:$X$1000,$BF147,'2012 President'!$V$2:$V$1000,$BE147)</f>
        <v>1754</v>
      </c>
      <c r="BH147">
        <f>SUMIFS('2012 President'!G$2:G$1000,'2012 President'!$X$2:$X$1000,$BF147,'2012 President'!$V$2:$V$1000,$BE147)</f>
        <v>616</v>
      </c>
      <c r="BI147">
        <f>SUMIFS('2012 President'!H$2:H$1000,'2012 President'!$X$2:$X$1000,$BF147,'2012 President'!$V$2:$V$1000,$BE147)</f>
        <v>23</v>
      </c>
      <c r="BJ147">
        <f>SUMIFS('2012 President'!I$2:I$1000,'2012 President'!$X$2:$X$1000,$BF147,'2012 President'!$V$2:$V$1000,$BE147)</f>
        <v>169</v>
      </c>
      <c r="BK147">
        <f>SUMIFS('2012 President'!J$2:J$1000,'2012 President'!$X$2:$X$1000,$BF147,'2012 President'!$V$2:$V$1000,$BE147)</f>
        <v>410</v>
      </c>
      <c r="BL147">
        <f>SUMIFS('2012 President'!K$2:K$1000,'2012 President'!$X$2:$X$1000,$BF147,'2012 President'!$V$2:$V$1000,$BE147)</f>
        <v>7</v>
      </c>
      <c r="BM147">
        <f>SUMIFS('2012 President'!L$2:L$1000,'2012 President'!$X$2:$X$1000,$BF147,'2012 President'!$V$2:$V$1000,$BE147)</f>
        <v>7</v>
      </c>
      <c r="BP147">
        <f t="shared" ref="BP147:BP150" si="66">SUM(BI147:BO147)</f>
        <v>616</v>
      </c>
      <c r="BQ147">
        <f>BP147/SUMIF('By HD for Calcs'!$A$3:$A$42,$BF147,'By HD for Calcs'!$B$3:$B$42)</f>
        <v>0.12080800156893509</v>
      </c>
      <c r="BR147">
        <f>$BQ147*SUMIFS('2012 President'!G$2:G$1000,'2012 President'!$X$2:$X$1000,$BF147,'2012 President'!$Y$2:$Y$1000,BR$1)</f>
        <v>112.2306334575407</v>
      </c>
      <c r="BS147">
        <f>(GS147-SUMIF('By HD for Calcs'!$A$3:$A$42,$BF147,'By HD for Calcs'!K$3:K$42))*$BQ147*SUMIFS('2012 President'!$G$2:$G$1000,'2012 President'!$X$2:$X$1000,$BF147,'2012 President'!$Y$2:$Y$1000,BS$1)+$BQ147*SUMIFS('2012 President'!H$2:H$1000,'2012 President'!$X$2:$X$1000,$BF147,'2012 President'!$Y$2:$Y$1000,BS$1)</f>
        <v>5.8640195361495264</v>
      </c>
      <c r="BT147">
        <f>(GT147-SUMIF('By HD for Calcs'!$A$3:$A$42,$BF147,'By HD for Calcs'!H$3:H$42))*$BQ147*SUMIFS('2012 President'!$G$2:$G$1000,'2012 President'!$X$2:$X$1000,$BF147,'2012 President'!$Y$2:$Y$1000,BT$1)+$BQ147*SUMIFS('2012 President'!I$2:I$1000,'2012 President'!$X$2:$X$1000,$BF147,'2012 President'!$Y$2:$Y$1000,BT$1)</f>
        <v>8.779703621577724</v>
      </c>
      <c r="BU147">
        <f>(GU147-SUMIF('By HD for Calcs'!$A$3:$A$42,$BF147,'By HD for Calcs'!I$3:I$42))*$BQ147*SUMIFS('2012 President'!$G$2:$G$1000,'2012 President'!$X$2:$X$1000,$BF147,'2012 President'!$Y$2:$Y$1000,BU$1)+$BQ147*SUMIFS('2012 President'!J$2:J$1000,'2012 President'!$X$2:$X$1000,$BF147,'2012 President'!$Y$2:$Y$1000,BU$1)</f>
        <v>94.579967823599887</v>
      </c>
      <c r="BV147">
        <f>(GV147-SUMIF('By HD for Calcs'!$A$3:$A$42,$BF147,'By HD for Calcs'!J$3:J$42))*$BQ147*SUMIFS('2012 President'!$G$2:$G$1000,'2012 President'!$X$2:$X$1000,$BF147,'2012 President'!$Y$2:$Y$1000,BV$1)+$BQ147*SUMIFS('2012 President'!K$2:K$1000,'2012 President'!$X$2:$X$1000,$BF147,'2012 President'!$Y$2:$Y$1000,BV$1)</f>
        <v>1.5467455693218577</v>
      </c>
      <c r="BW147">
        <f>(GW147-SUMIF('By HD for Calcs'!$A$3:$A$42,$BF147,'By HD for Calcs'!L$3:L$42))*$BQ147*SUMIFS('2012 President'!$G$2:$G$1000,'2012 President'!$X$2:$X$1000,$BF147,'2012 President'!$Y$2:$Y$1000,BW$1)+$BQ147*SUMIFS('2012 President'!L$2:L$1000,'2012 President'!$X$2:$X$1000,$BF147,'2012 President'!$Y$2:$Y$1000,BW$1)</f>
        <v>1.4601969068917104</v>
      </c>
      <c r="BZ147">
        <f>$BQ147*SUMIFS('2012 President'!G$2:G$1000,'2012 President'!$X$2:$X$1000,$BF147,'2012 President'!$Y$2:$Y$1000,BZ$1)</f>
        <v>36.725632476956271</v>
      </c>
      <c r="CA147">
        <f>(GS147-SUMIF('By HD for Calcs'!$A$3:$A$42,$BF147,'By HD for Calcs'!K$3:K$42))*$BQ147*SUMIFS('2012 President'!$G$2:$G$1000,'2012 President'!$X$2:$X$1000,$BF147,'2012 President'!$Y$2:$Y$1000,CA$1)+$BQ147*SUMIFS('2012 President'!H$2:H$1000,'2012 President'!$X$2:$X$1000,$BF147,'2012 President'!$Y$2:$Y$1000,CA$1)</f>
        <v>1.0229222908283027</v>
      </c>
      <c r="CB147">
        <f>(GT147-SUMIF('By HD for Calcs'!$A$3:$A$42,$BF147,'By HD for Calcs'!H$3:H$42))*$BQ147*SUMIFS('2012 President'!$G$2:$G$1000,'2012 President'!$X$2:$X$1000,$BF147,'2012 President'!$Y$2:$Y$1000,CB$1)+$BQ147*SUMIFS('2012 President'!I$2:I$1000,'2012 President'!$X$2:$X$1000,$BF147,'2012 President'!$Y$2:$Y$1000,CB$1)</f>
        <v>12.115411191031809</v>
      </c>
      <c r="CC147">
        <f>(GU147-SUMIF('By HD for Calcs'!$A$3:$A$42,$BF147,'By HD for Calcs'!I$3:I$42))*$BQ147*SUMIFS('2012 President'!$G$2:$G$1000,'2012 President'!$X$2:$X$1000,$BF147,'2012 President'!$Y$2:$Y$1000,CC$1)+$BQ147*SUMIFS('2012 President'!J$2:J$1000,'2012 President'!$X$2:$X$1000,$BF147,'2012 President'!$Y$2:$Y$1000,CC$1)</f>
        <v>22.344024863882616</v>
      </c>
      <c r="CD147">
        <f>(GV147-SUMIF('By HD for Calcs'!$A$3:$A$42,$BF147,'By HD for Calcs'!J$3:J$42))*$BQ147*SUMIFS('2012 President'!$G$2:$G$1000,'2012 President'!$X$2:$X$1000,$BF147,'2012 President'!$Y$2:$Y$1000,CD$1)+$BQ147*SUMIFS('2012 President'!K$2:K$1000,'2012 President'!$X$2:$X$1000,$BF147,'2012 President'!$Y$2:$Y$1000,CD$1)</f>
        <v>0.51720057395823926</v>
      </c>
      <c r="CE147">
        <f>(GW147-SUMIF('By HD for Calcs'!$A$3:$A$42,$BF147,'By HD for Calcs'!L$3:L$42))*$BQ147*SUMIFS('2012 President'!$G$2:$G$1000,'2012 President'!$X$2:$X$1000,$BF147,'2012 President'!$Y$2:$Y$1000,CE$1)+$BQ147*SUMIFS('2012 President'!L$2:L$1000,'2012 President'!$X$2:$X$1000,$BF147,'2012 President'!$Y$2:$Y$1000,CE$1)</f>
        <v>0.72607355725530365</v>
      </c>
      <c r="CH147">
        <f>$BQ147*SUMIFS('2012 President'!G$2:G$1000,'2012 President'!$X$2:$X$1000,$BF147,'2012 President'!$Y$2:$Y$1000,CH$1)</f>
        <v>27.544224357717201</v>
      </c>
      <c r="CI147">
        <f>(GS147-SUMIF('By HD for Calcs'!$A$3:$A$42,$BF147,'By HD for Calcs'!K$3:K$42))*$BQ147*SUMIFS('2012 President'!$G$2:$G$1000,'2012 President'!$X$2:$X$1000,$BF147,'2012 President'!$Y$2:$Y$1000,CI$1)+$BQ147*SUMIFS('2012 President'!H$2:H$1000,'2012 President'!$X$2:$X$1000,$BF147,'2012 President'!$Y$2:$Y$1000,CI$1)</f>
        <v>0.58597971576782448</v>
      </c>
      <c r="CJ147">
        <f>(GT147-SUMIF('By HD for Calcs'!$A$3:$A$42,$BF147,'By HD for Calcs'!H$3:H$42))*$BQ147*SUMIFS('2012 President'!$G$2:$G$1000,'2012 President'!$X$2:$X$1000,$BF147,'2012 President'!$Y$2:$Y$1000,CJ$1)+$BQ147*SUMIFS('2012 President'!I$2:I$1000,'2012 President'!$X$2:$X$1000,$BF147,'2012 President'!$Y$2:$Y$1000,CJ$1)</f>
        <v>8.7543363889592882</v>
      </c>
      <c r="CK147">
        <f>(GU147-SUMIF('By HD for Calcs'!$A$3:$A$42,$BF147,'By HD for Calcs'!I$3:I$42))*$BQ147*SUMIFS('2012 President'!$G$2:$G$1000,'2012 President'!$X$2:$X$1000,$BF147,'2012 President'!$Y$2:$Y$1000,CK$1)+$BQ147*SUMIFS('2012 President'!J$2:J$1000,'2012 President'!$X$2:$X$1000,$BF147,'2012 President'!$Y$2:$Y$1000,CK$1)</f>
        <v>17.573472658502272</v>
      </c>
      <c r="CL147">
        <f>(GV147-SUMIF('By HD for Calcs'!$A$3:$A$42,$BF147,'By HD for Calcs'!J$3:J$42))*$BQ147*SUMIFS('2012 President'!$G$2:$G$1000,'2012 President'!$X$2:$X$1000,$BF147,'2012 President'!$Y$2:$Y$1000,CL$1)+$BQ147*SUMIFS('2012 President'!K$2:K$1000,'2012 President'!$X$2:$X$1000,$BF147,'2012 President'!$Y$2:$Y$1000,CL$1)</f>
        <v>0.17648642772304302</v>
      </c>
      <c r="CM147">
        <f>(GW147-SUMIF('By HD for Calcs'!$A$3:$A$42,$BF147,'By HD for Calcs'!L$3:L$42))*$BQ147*SUMIFS('2012 President'!$G$2:$G$1000,'2012 President'!$X$2:$X$1000,$BF147,'2012 President'!$Y$2:$Y$1000,CM$1)+$BQ147*SUMIFS('2012 President'!L$2:L$1000,'2012 President'!$X$2:$X$1000,$BF147,'2012 President'!$Y$2:$Y$1000,CM$1)</f>
        <v>0.45394916676477637</v>
      </c>
      <c r="CP147">
        <f t="shared" si="65"/>
        <v>792.50049029221429</v>
      </c>
      <c r="CQ147">
        <f t="shared" si="65"/>
        <v>30.472921542745652</v>
      </c>
      <c r="CR147">
        <f t="shared" si="65"/>
        <v>198.64945120156881</v>
      </c>
      <c r="CS147">
        <f t="shared" si="65"/>
        <v>544.49746534598478</v>
      </c>
      <c r="CT147">
        <f t="shared" si="65"/>
        <v>9.2404325710031401</v>
      </c>
      <c r="CU147">
        <f t="shared" si="65"/>
        <v>9.6402196309117905</v>
      </c>
      <c r="GS147">
        <f t="shared" ref="GS147:GS152" si="67">BI147/SUM($BI147:$BO147)</f>
        <v>3.7337662337662336E-2</v>
      </c>
      <c r="GT147">
        <f t="shared" ref="GT147:GT152" si="68">BJ147/SUM($BI147:$BO147)</f>
        <v>0.27435064935064934</v>
      </c>
      <c r="GU147">
        <f t="shared" ref="GU147:GU152" si="69">BK147/SUM($BI147:$BO147)</f>
        <v>0.66558441558441561</v>
      </c>
      <c r="GV147">
        <f t="shared" ref="GV147:GV152" si="70">BL147/SUM($BI147:$BO147)</f>
        <v>1.1363636363636364E-2</v>
      </c>
      <c r="GW147">
        <f t="shared" ref="GW147:GW152" si="71">BM147/SUM($BI147:$BO147)</f>
        <v>1.1363636363636364E-2</v>
      </c>
      <c r="GX147">
        <f t="shared" ref="GX147:GX152" si="72">BN147/SUM($BI147:$BO147)</f>
        <v>0</v>
      </c>
      <c r="GY147">
        <f t="shared" ref="GY147:GY152" si="73">BO147/SUM($BI147:$BO147)</f>
        <v>0</v>
      </c>
    </row>
    <row r="148" spans="57:207" x14ac:dyDescent="0.3">
      <c r="BE148" t="s">
        <v>1694</v>
      </c>
      <c r="BF148">
        <v>39</v>
      </c>
      <c r="BG148">
        <f>SUMIFS('2012 President'!C$2:C$1000,'2012 President'!$X$2:$X$1000,$BF148,'2012 President'!$V$2:$V$1000,$BE148)</f>
        <v>1895</v>
      </c>
      <c r="BH148">
        <f>SUMIFS('2012 President'!G$2:G$1000,'2012 President'!$X$2:$X$1000,$BF148,'2012 President'!$V$2:$V$1000,$BE148)</f>
        <v>749</v>
      </c>
      <c r="BI148">
        <f>SUMIFS('2012 President'!H$2:H$1000,'2012 President'!$X$2:$X$1000,$BF148,'2012 President'!$V$2:$V$1000,$BE148)</f>
        <v>27</v>
      </c>
      <c r="BJ148">
        <f>SUMIFS('2012 President'!I$2:I$1000,'2012 President'!$X$2:$X$1000,$BF148,'2012 President'!$V$2:$V$1000,$BE148)</f>
        <v>263</v>
      </c>
      <c r="BK148">
        <f>SUMIFS('2012 President'!J$2:J$1000,'2012 President'!$X$2:$X$1000,$BF148,'2012 President'!$V$2:$V$1000,$BE148)</f>
        <v>442</v>
      </c>
      <c r="BL148">
        <f>SUMIFS('2012 President'!K$2:K$1000,'2012 President'!$X$2:$X$1000,$BF148,'2012 President'!$V$2:$V$1000,$BE148)</f>
        <v>5</v>
      </c>
      <c r="BM148">
        <f>SUMIFS('2012 President'!L$2:L$1000,'2012 President'!$X$2:$X$1000,$BF148,'2012 President'!$V$2:$V$1000,$BE148)</f>
        <v>12</v>
      </c>
      <c r="BP148">
        <f t="shared" si="66"/>
        <v>749</v>
      </c>
      <c r="BQ148">
        <f>BP148/SUMIF('By HD for Calcs'!$A$3:$A$42,$BF148,'By HD for Calcs'!$B$3:$B$42)</f>
        <v>0.1468915473622279</v>
      </c>
      <c r="BR148">
        <f>$BQ148*SUMIFS('2012 President'!G$2:G$1000,'2012 President'!$X$2:$X$1000,$BF148,'2012 President'!$Y$2:$Y$1000,BR$1)</f>
        <v>136.46224749950971</v>
      </c>
      <c r="BS148">
        <f>(GS148-SUMIF('By HD for Calcs'!$A$3:$A$42,$BF148,'By HD for Calcs'!K$3:K$42))*$BQ148*SUMIFS('2012 President'!$G$2:$G$1000,'2012 President'!$X$2:$X$1000,$BF148,'2012 President'!$Y$2:$Y$1000,BS$1)+$BQ148*SUMIFS('2012 President'!H$2:H$1000,'2012 President'!$X$2:$X$1000,$BF148,'2012 President'!$Y$2:$Y$1000,BS$1)</f>
        <v>6.954133187404012</v>
      </c>
      <c r="BT148">
        <f>(GT148-SUMIF('By HD for Calcs'!$A$3:$A$42,$BF148,'By HD for Calcs'!H$3:H$42))*$BQ148*SUMIFS('2012 President'!$G$2:$G$1000,'2012 President'!$X$2:$X$1000,$BF148,'2012 President'!$Y$2:$Y$1000,BT$1)+$BQ148*SUMIFS('2012 President'!I$2:I$1000,'2012 President'!$X$2:$X$1000,$BF148,'2012 President'!$Y$2:$Y$1000,BT$1)</f>
        <v>21.153465559217164</v>
      </c>
      <c r="BU148">
        <f>(GU148-SUMIF('By HD for Calcs'!$A$3:$A$42,$BF148,'By HD for Calcs'!I$3:I$42))*$BQ148*SUMIFS('2012 President'!$G$2:$G$1000,'2012 President'!$X$2:$X$1000,$BF148,'2012 President'!$Y$2:$Y$1000,BU$1)+$BQ148*SUMIFS('2012 President'!J$2:J$1000,'2012 President'!$X$2:$X$1000,$BF148,'2012 President'!$Y$2:$Y$1000,BU$1)</f>
        <v>104.70262080082844</v>
      </c>
      <c r="BV148">
        <f>(GV148-SUMIF('By HD for Calcs'!$A$3:$A$42,$BF148,'By HD for Calcs'!J$3:J$42))*$BQ148*SUMIFS('2012 President'!$G$2:$G$1000,'2012 President'!$X$2:$X$1000,$BF148,'2012 President'!$Y$2:$Y$1000,BV$1)+$BQ148*SUMIFS('2012 President'!K$2:K$1000,'2012 President'!$X$2:$X$1000,$BF148,'2012 President'!$Y$2:$Y$1000,BV$1)</f>
        <v>1.2409575750214397</v>
      </c>
      <c r="BW148">
        <f>(GW148-SUMIF('By HD for Calcs'!$A$3:$A$42,$BF148,'By HD for Calcs'!L$3:L$42))*$BQ148*SUMIFS('2012 President'!$G$2:$G$1000,'2012 President'!$X$2:$X$1000,$BF148,'2012 President'!$Y$2:$Y$1000,BW$1)+$BQ148*SUMIFS('2012 President'!L$2:L$1000,'2012 President'!$X$2:$X$1000,$BF148,'2012 President'!$Y$2:$Y$1000,BW$1)</f>
        <v>2.411070377038655</v>
      </c>
      <c r="BZ148">
        <f>$BQ148*SUMIFS('2012 President'!G$2:G$1000,'2012 President'!$X$2:$X$1000,$BF148,'2012 President'!$Y$2:$Y$1000,BZ$1)</f>
        <v>44.655030398117283</v>
      </c>
      <c r="CA148">
        <f>(GS148-SUMIF('By HD for Calcs'!$A$3:$A$42,$BF148,'By HD for Calcs'!K$3:K$42))*$BQ148*SUMIFS('2012 President'!$G$2:$G$1000,'2012 President'!$X$2:$X$1000,$BF148,'2012 President'!$Y$2:$Y$1000,CA$1)+$BQ148*SUMIFS('2012 President'!H$2:H$1000,'2012 President'!$X$2:$X$1000,$BF148,'2012 President'!$Y$2:$Y$1000,CA$1)</f>
        <v>1.1861934635576636</v>
      </c>
      <c r="CB148">
        <f>(GT148-SUMIF('By HD for Calcs'!$A$3:$A$42,$BF148,'By HD for Calcs'!H$3:H$42))*$BQ148*SUMIFS('2012 President'!$G$2:$G$1000,'2012 President'!$X$2:$X$1000,$BF148,'2012 President'!$Y$2:$Y$1000,CB$1)+$BQ148*SUMIFS('2012 President'!I$2:I$1000,'2012 President'!$X$2:$X$1000,$BF148,'2012 President'!$Y$2:$Y$1000,CB$1)</f>
        <v>18.160039263377442</v>
      </c>
      <c r="CC148">
        <f>(GU148-SUMIF('By HD for Calcs'!$A$3:$A$42,$BF148,'By HD for Calcs'!I$3:I$42))*$BQ148*SUMIFS('2012 President'!$G$2:$G$1000,'2012 President'!$X$2:$X$1000,$BF148,'2012 President'!$Y$2:$Y$1000,CC$1)+$BQ148*SUMIFS('2012 President'!J$2:J$1000,'2012 President'!$X$2:$X$1000,$BF148,'2012 President'!$Y$2:$Y$1000,CC$1)</f>
        <v>23.798444341939387</v>
      </c>
      <c r="CD148">
        <f>(GV148-SUMIF('By HD for Calcs'!$A$3:$A$42,$BF148,'By HD for Calcs'!J$3:J$42))*$BQ148*SUMIFS('2012 President'!$G$2:$G$1000,'2012 President'!$X$2:$X$1000,$BF148,'2012 President'!$Y$2:$Y$1000,CD$1)+$BQ148*SUMIFS('2012 President'!K$2:K$1000,'2012 President'!$X$2:$X$1000,$BF148,'2012 President'!$Y$2:$Y$1000,CD$1)</f>
        <v>0.41952301865695052</v>
      </c>
      <c r="CE148">
        <f>(GW148-SUMIF('By HD for Calcs'!$A$3:$A$42,$BF148,'By HD for Calcs'!L$3:L$42))*$BQ148*SUMIFS('2012 President'!$G$2:$G$1000,'2012 President'!$X$2:$X$1000,$BF148,'2012 President'!$Y$2:$Y$1000,CE$1)+$BQ148*SUMIFS('2012 President'!L$2:L$1000,'2012 President'!$X$2:$X$1000,$BF148,'2012 President'!$Y$2:$Y$1000,CE$1)</f>
        <v>1.0908303105858388</v>
      </c>
      <c r="CH148">
        <f>$BQ148*SUMIFS('2012 President'!G$2:G$1000,'2012 President'!$X$2:$X$1000,$BF148,'2012 President'!$Y$2:$Y$1000,CH$1)</f>
        <v>33.491272798587964</v>
      </c>
      <c r="CI148">
        <f>(GS148-SUMIF('By HD for Calcs'!$A$3:$A$42,$BF148,'By HD for Calcs'!K$3:K$42))*$BQ148*SUMIFS('2012 President'!$G$2:$G$1000,'2012 President'!$X$2:$X$1000,$BF148,'2012 President'!$Y$2:$Y$1000,CI$1)+$BQ148*SUMIFS('2012 President'!H$2:H$1000,'2012 President'!$X$2:$X$1000,$BF148,'2012 President'!$Y$2:$Y$1000,CI$1)</f>
        <v>0.66930777662490581</v>
      </c>
      <c r="CJ148">
        <f>(GT148-SUMIF('By HD for Calcs'!$A$3:$A$42,$BF148,'By HD for Calcs'!H$3:H$42))*$BQ148*SUMIFS('2012 President'!$G$2:$G$1000,'2012 President'!$X$2:$X$1000,$BF148,'2012 President'!$Y$2:$Y$1000,CJ$1)+$BQ148*SUMIFS('2012 President'!I$2:I$1000,'2012 President'!$X$2:$X$1000,$BF148,'2012 President'!$Y$2:$Y$1000,CJ$1)</f>
        <v>13.216077692286952</v>
      </c>
      <c r="CK148">
        <f>(GU148-SUMIF('By HD for Calcs'!$A$3:$A$42,$BF148,'By HD for Calcs'!I$3:I$42))*$BQ148*SUMIFS('2012 President'!$G$2:$G$1000,'2012 President'!$X$2:$X$1000,$BF148,'2012 President'!$Y$2:$Y$1000,CK$1)+$BQ148*SUMIFS('2012 President'!J$2:J$1000,'2012 President'!$X$2:$X$1000,$BF148,'2012 President'!$Y$2:$Y$1000,CK$1)</f>
        <v>18.840351201149577</v>
      </c>
      <c r="CL148">
        <f>(GV148-SUMIF('By HD for Calcs'!$A$3:$A$42,$BF148,'By HD for Calcs'!J$3:J$42))*$BQ148*SUMIFS('2012 President'!$G$2:$G$1000,'2012 President'!$X$2:$X$1000,$BF148,'2012 President'!$Y$2:$Y$1000,CL$1)+$BQ148*SUMIFS('2012 President'!K$2:K$1000,'2012 President'!$X$2:$X$1000,$BF148,'2012 President'!$Y$2:$Y$1000,CL$1)</f>
        <v>5.7582056108814089E-2</v>
      </c>
      <c r="CM148">
        <f>(GW148-SUMIF('By HD for Calcs'!$A$3:$A$42,$BF148,'By HD for Calcs'!L$3:L$42))*$BQ148*SUMIFS('2012 President'!$G$2:$G$1000,'2012 President'!$X$2:$X$1000,$BF148,'2012 President'!$Y$2:$Y$1000,CM$1)+$BQ148*SUMIFS('2012 President'!L$2:L$1000,'2012 President'!$X$2:$X$1000,$BF148,'2012 President'!$Y$2:$Y$1000,CM$1)</f>
        <v>0.70795407241770825</v>
      </c>
      <c r="CP148">
        <f t="shared" si="65"/>
        <v>963.60855069621493</v>
      </c>
      <c r="CQ148">
        <f t="shared" si="65"/>
        <v>35.80963442758658</v>
      </c>
      <c r="CR148">
        <f t="shared" si="65"/>
        <v>315.52958251488155</v>
      </c>
      <c r="CS148">
        <f t="shared" si="65"/>
        <v>589.34141634391744</v>
      </c>
      <c r="CT148">
        <f t="shared" si="65"/>
        <v>6.7180626497872051</v>
      </c>
      <c r="CU148">
        <f t="shared" si="65"/>
        <v>16.209854760042202</v>
      </c>
      <c r="GS148">
        <f t="shared" si="67"/>
        <v>3.6048064085447265E-2</v>
      </c>
      <c r="GT148">
        <f t="shared" si="68"/>
        <v>0.35113484646194926</v>
      </c>
      <c r="GU148">
        <f t="shared" si="69"/>
        <v>0.59012016021361813</v>
      </c>
      <c r="GV148">
        <f t="shared" si="70"/>
        <v>6.6755674232309749E-3</v>
      </c>
      <c r="GW148">
        <f t="shared" si="71"/>
        <v>1.602136181575434E-2</v>
      </c>
      <c r="GX148">
        <f t="shared" si="72"/>
        <v>0</v>
      </c>
      <c r="GY148">
        <f t="shared" si="73"/>
        <v>0</v>
      </c>
    </row>
    <row r="149" spans="57:207" x14ac:dyDescent="0.3">
      <c r="BE149" t="s">
        <v>1674</v>
      </c>
      <c r="BF149">
        <v>39</v>
      </c>
      <c r="BG149">
        <f>SUMIFS('2012 President'!C$2:C$1000,'2012 President'!$X$2:$X$1000,$BF149,'2012 President'!$V$2:$V$1000,$BE149)</f>
        <v>5896</v>
      </c>
      <c r="BH149">
        <f>SUMIFS('2012 President'!G$2:G$1000,'2012 President'!$X$2:$X$1000,$BF149,'2012 President'!$V$2:$V$1000,$BE149)</f>
        <v>2766</v>
      </c>
      <c r="BI149">
        <f>SUMIFS('2012 President'!H$2:H$1000,'2012 President'!$X$2:$X$1000,$BF149,'2012 President'!$V$2:$V$1000,$BE149)</f>
        <v>80</v>
      </c>
      <c r="BJ149">
        <f>SUMIFS('2012 President'!I$2:I$1000,'2012 President'!$X$2:$X$1000,$BF149,'2012 President'!$V$2:$V$1000,$BE149)</f>
        <v>1826</v>
      </c>
      <c r="BK149">
        <f>SUMIFS('2012 President'!J$2:J$1000,'2012 President'!$X$2:$X$1000,$BF149,'2012 President'!$V$2:$V$1000,$BE149)</f>
        <v>792</v>
      </c>
      <c r="BL149">
        <f>SUMIFS('2012 President'!K$2:K$1000,'2012 President'!$X$2:$X$1000,$BF149,'2012 President'!$V$2:$V$1000,$BE149)</f>
        <v>47</v>
      </c>
      <c r="BM149">
        <f>SUMIFS('2012 President'!L$2:L$1000,'2012 President'!$X$2:$X$1000,$BF149,'2012 President'!$V$2:$V$1000,$BE149)</f>
        <v>21</v>
      </c>
      <c r="BP149">
        <f t="shared" si="66"/>
        <v>2766</v>
      </c>
      <c r="BQ149">
        <f>BP149/SUMIF('By HD for Calcs'!$A$3:$A$42,$BF149,'By HD for Calcs'!$B$3:$B$42)</f>
        <v>0.5424593057462247</v>
      </c>
      <c r="BR149">
        <f>$BQ149*SUMIFS('2012 President'!G$2:G$1000,'2012 President'!$X$2:$X$1000,$BF149,'2012 President'!$Y$2:$Y$1000,BR$1)</f>
        <v>503.94469503824274</v>
      </c>
      <c r="BS149">
        <f>(GS149-SUMIF('By HD for Calcs'!$A$3:$A$42,$BF149,'By HD for Calcs'!K$3:K$42))*$BQ149*SUMIFS('2012 President'!$G$2:$G$1000,'2012 President'!$X$2:$X$1000,$BF149,'2012 President'!$Y$2:$Y$1000,BS$1)+$BQ149*SUMIFS('2012 President'!H$2:H$1000,'2012 President'!$X$2:$X$1000,$BF149,'2012 President'!$Y$2:$Y$1000,BS$1)</f>
        <v>22.090260921612437</v>
      </c>
      <c r="BT149">
        <f>(GT149-SUMIF('By HD for Calcs'!$A$3:$A$42,$BF149,'By HD for Calcs'!H$3:H$42))*$BQ149*SUMIFS('2012 President'!$G$2:$G$1000,'2012 President'!$X$2:$X$1000,$BF149,'2012 President'!$Y$2:$Y$1000,BT$1)+$BQ149*SUMIFS('2012 President'!I$2:I$1000,'2012 President'!$X$2:$X$1000,$BF149,'2012 President'!$Y$2:$Y$1000,BT$1)</f>
        <v>233.84925884625036</v>
      </c>
      <c r="BU149">
        <f>(GU149-SUMIF('By HD for Calcs'!$A$3:$A$42,$BF149,'By HD for Calcs'!I$3:I$42))*$BQ149*SUMIFS('2012 President'!$G$2:$G$1000,'2012 President'!$X$2:$X$1000,$BF149,'2012 President'!$Y$2:$Y$1000,BU$1)+$BQ149*SUMIFS('2012 President'!J$2:J$1000,'2012 President'!$X$2:$X$1000,$BF149,'2012 President'!$Y$2:$Y$1000,BU$1)</f>
        <v>233.56741515060057</v>
      </c>
      <c r="BV149">
        <f>(GV149-SUMIF('By HD for Calcs'!$A$3:$A$42,$BF149,'By HD for Calcs'!J$3:J$42))*$BQ149*SUMIFS('2012 President'!$G$2:$G$1000,'2012 President'!$X$2:$X$1000,$BF149,'2012 President'!$Y$2:$Y$1000,BV$1)+$BQ149*SUMIFS('2012 President'!K$2:K$1000,'2012 President'!$X$2:$X$1000,$BF149,'2012 President'!$Y$2:$Y$1000,BV$1)</f>
        <v>9.7816966752937837</v>
      </c>
      <c r="BW149">
        <f>(GW149-SUMIF('By HD for Calcs'!$A$3:$A$42,$BF149,'By HD for Calcs'!L$3:L$42))*$BQ149*SUMIFS('2012 President'!$G$2:$G$1000,'2012 President'!$X$2:$X$1000,$BF149,'2012 President'!$Y$2:$Y$1000,BW$1)+$BQ149*SUMIFS('2012 President'!L$2:L$1000,'2012 President'!$X$2:$X$1000,$BF149,'2012 President'!$Y$2:$Y$1000,BW$1)</f>
        <v>4.6560634444855937</v>
      </c>
      <c r="BZ149">
        <f>$BQ149*SUMIFS('2012 President'!G$2:G$1000,'2012 President'!$X$2:$X$1000,$BF149,'2012 President'!$Y$2:$Y$1000,BZ$1)</f>
        <v>164.9076289468523</v>
      </c>
      <c r="CA149">
        <f>(GS149-SUMIF('By HD for Calcs'!$A$3:$A$42,$BF149,'By HD for Calcs'!K$3:K$42))*$BQ149*SUMIFS('2012 President'!$G$2:$G$1000,'2012 President'!$X$2:$X$1000,$BF149,'2012 President'!$Y$2:$Y$1000,CA$1)+$BQ149*SUMIFS('2012 President'!H$2:H$1000,'2012 President'!$X$2:$X$1000,$BF149,'2012 President'!$Y$2:$Y$1000,CA$1)</f>
        <v>3.205484072743479</v>
      </c>
      <c r="CB149">
        <f>(GT149-SUMIF('By HD for Calcs'!$A$3:$A$42,$BF149,'By HD for Calcs'!H$3:H$42))*$BQ149*SUMIFS('2012 President'!$G$2:$G$1000,'2012 President'!$X$2:$X$1000,$BF149,'2012 President'!$Y$2:$Y$1000,CB$1)+$BQ149*SUMIFS('2012 President'!I$2:I$1000,'2012 President'!$X$2:$X$1000,$BF149,'2012 President'!$Y$2:$Y$1000,CB$1)</f>
        <v>118.02409572288649</v>
      </c>
      <c r="CC149">
        <f>(GU149-SUMIF('By HD for Calcs'!$A$3:$A$42,$BF149,'By HD for Calcs'!I$3:I$42))*$BQ149*SUMIFS('2012 President'!$G$2:$G$1000,'2012 President'!$X$2:$X$1000,$BF149,'2012 President'!$Y$2:$Y$1000,CC$1)+$BQ149*SUMIFS('2012 President'!J$2:J$1000,'2012 President'!$X$2:$X$1000,$BF149,'2012 President'!$Y$2:$Y$1000,CC$1)</f>
        <v>37.789197771167558</v>
      </c>
      <c r="CD149">
        <f>(GV149-SUMIF('By HD for Calcs'!$A$3:$A$42,$BF149,'By HD for Calcs'!J$3:J$42))*$BQ149*SUMIFS('2012 President'!$G$2:$G$1000,'2012 President'!$X$2:$X$1000,$BF149,'2012 President'!$Y$2:$Y$1000,CD$1)+$BQ149*SUMIFS('2012 President'!K$2:K$1000,'2012 President'!$X$2:$X$1000,$BF149,'2012 President'!$Y$2:$Y$1000,CD$1)</f>
        <v>3.2505326483075772</v>
      </c>
      <c r="CE149">
        <f>(GW149-SUMIF('By HD for Calcs'!$A$3:$A$42,$BF149,'By HD for Calcs'!L$3:L$42))*$BQ149*SUMIFS('2012 President'!$G$2:$G$1000,'2012 President'!$X$2:$X$1000,$BF149,'2012 President'!$Y$2:$Y$1000,CE$1)+$BQ149*SUMIFS('2012 President'!L$2:L$1000,'2012 President'!$X$2:$X$1000,$BF149,'2012 President'!$Y$2:$Y$1000,CE$1)</f>
        <v>2.6383187317472157</v>
      </c>
      <c r="CH149">
        <f>$BQ149*SUMIFS('2012 President'!G$2:G$1000,'2012 President'!$X$2:$X$1000,$BF149,'2012 President'!$Y$2:$Y$1000,CH$1)</f>
        <v>123.68072171013922</v>
      </c>
      <c r="CI149">
        <f>(GS149-SUMIF('By HD for Calcs'!$A$3:$A$42,$BF149,'By HD for Calcs'!K$3:K$42))*$BQ149*SUMIFS('2012 President'!$G$2:$G$1000,'2012 President'!$X$2:$X$1000,$BF149,'2012 President'!$Y$2:$Y$1000,CI$1)+$BQ149*SUMIFS('2012 President'!H$2:H$1000,'2012 President'!$X$2:$X$1000,$BF149,'2012 President'!$Y$2:$Y$1000,CI$1)</f>
        <v>1.5904240959382723</v>
      </c>
      <c r="CJ149">
        <f>(GT149-SUMIF('By HD for Calcs'!$A$3:$A$42,$BF149,'By HD for Calcs'!H$3:H$42))*$BQ149*SUMIFS('2012 President'!$G$2:$G$1000,'2012 President'!$X$2:$X$1000,$BF149,'2012 President'!$Y$2:$Y$1000,CJ$1)+$BQ149*SUMIFS('2012 President'!I$2:I$1000,'2012 President'!$X$2:$X$1000,$BF149,'2012 President'!$Y$2:$Y$1000,CJ$1)</f>
        <v>87.026308701362737</v>
      </c>
      <c r="CK149">
        <f>(GU149-SUMIF('By HD for Calcs'!$A$3:$A$42,$BF149,'By HD for Calcs'!I$3:I$42))*$BQ149*SUMIFS('2012 President'!$G$2:$G$1000,'2012 President'!$X$2:$X$1000,$BF149,'2012 President'!$Y$2:$Y$1000,CK$1)+$BQ149*SUMIFS('2012 President'!J$2:J$1000,'2012 President'!$X$2:$X$1000,$BF149,'2012 President'!$Y$2:$Y$1000,CK$1)</f>
        <v>32.003498642162683</v>
      </c>
      <c r="CL149">
        <f>(GV149-SUMIF('By HD for Calcs'!$A$3:$A$42,$BF149,'By HD for Calcs'!J$3:J$42))*$BQ149*SUMIFS('2012 President'!$G$2:$G$1000,'2012 President'!$X$2:$X$1000,$BF149,'2012 President'!$Y$2:$Y$1000,CL$1)+$BQ149*SUMIFS('2012 President'!K$2:K$1000,'2012 President'!$X$2:$X$1000,$BF149,'2012 President'!$Y$2:$Y$1000,CL$1)</f>
        <v>1.4885957011747895</v>
      </c>
      <c r="CM149">
        <f>(GW149-SUMIF('By HD for Calcs'!$A$3:$A$42,$BF149,'By HD for Calcs'!L$3:L$42))*$BQ149*SUMIFS('2012 President'!$G$2:$G$1000,'2012 President'!$X$2:$X$1000,$BF149,'2012 President'!$Y$2:$Y$1000,CM$1)+$BQ149*SUMIFS('2012 President'!L$2:L$1000,'2012 President'!$X$2:$X$1000,$BF149,'2012 President'!$Y$2:$Y$1000,CM$1)</f>
        <v>1.5718945695007431</v>
      </c>
      <c r="CP149">
        <f t="shared" si="65"/>
        <v>3558.5330456952338</v>
      </c>
      <c r="CQ149">
        <f t="shared" si="65"/>
        <v>106.88616909029419</v>
      </c>
      <c r="CR149">
        <f t="shared" si="65"/>
        <v>2264.8996632704998</v>
      </c>
      <c r="CS149">
        <f t="shared" si="65"/>
        <v>1095.3601115639308</v>
      </c>
      <c r="CT149">
        <f t="shared" si="65"/>
        <v>61.520825024776151</v>
      </c>
      <c r="CU149">
        <f t="shared" si="65"/>
        <v>29.866276745733551</v>
      </c>
      <c r="GS149">
        <f t="shared" si="67"/>
        <v>2.8922631959508314E-2</v>
      </c>
      <c r="GT149">
        <f t="shared" si="68"/>
        <v>0.66015907447577726</v>
      </c>
      <c r="GU149">
        <f t="shared" si="69"/>
        <v>0.28633405639913234</v>
      </c>
      <c r="GV149">
        <f t="shared" si="70"/>
        <v>1.6992046276211134E-2</v>
      </c>
      <c r="GW149">
        <f t="shared" si="71"/>
        <v>7.5921908893709323E-3</v>
      </c>
      <c r="GX149">
        <f t="shared" si="72"/>
        <v>0</v>
      </c>
      <c r="GY149">
        <f t="shared" si="73"/>
        <v>0</v>
      </c>
    </row>
    <row r="150" spans="57:207" x14ac:dyDescent="0.3">
      <c r="BE150" t="s">
        <v>1669</v>
      </c>
      <c r="BF150">
        <v>40</v>
      </c>
      <c r="BG150">
        <f>SUMIFS('2012 President'!C$2:C$1000,'2012 President'!$X$2:$X$1000,$BF150,'2012 President'!$V$2:$V$1000,$BE150)</f>
        <v>4482</v>
      </c>
      <c r="BH150">
        <f>SUMIFS('2012 President'!G$2:G$1000,'2012 President'!$X$2:$X$1000,$BF150,'2012 President'!$V$2:$V$1000,$BE150)</f>
        <v>1837</v>
      </c>
      <c r="BI150">
        <f>SUMIFS('2012 President'!H$2:H$1000,'2012 President'!$X$2:$X$1000,$BF150,'2012 President'!$V$2:$V$1000,$BE150)</f>
        <v>30</v>
      </c>
      <c r="BJ150">
        <f>SUMIFS('2012 President'!I$2:I$1000,'2012 President'!$X$2:$X$1000,$BF150,'2012 President'!$V$2:$V$1000,$BE150)</f>
        <v>1200</v>
      </c>
      <c r="BK150">
        <f>SUMIFS('2012 President'!J$2:J$1000,'2012 President'!$X$2:$X$1000,$BF150,'2012 President'!$V$2:$V$1000,$BE150)</f>
        <v>558</v>
      </c>
      <c r="BL150">
        <f>SUMIFS('2012 President'!K$2:K$1000,'2012 President'!$X$2:$X$1000,$BF150,'2012 President'!$V$2:$V$1000,$BE150)</f>
        <v>27</v>
      </c>
      <c r="BM150">
        <f>SUMIFS('2012 President'!L$2:L$1000,'2012 President'!$X$2:$X$1000,$BF150,'2012 President'!$V$2:$V$1000,$BE150)</f>
        <v>22</v>
      </c>
      <c r="BP150">
        <f t="shared" si="66"/>
        <v>1837</v>
      </c>
      <c r="BQ150">
        <f>BP150/SUMIF('By HD for Calcs'!$A$3:$A$42,$BF150,'By HD for Calcs'!$B$3:$B$42)</f>
        <v>0.52726750861079219</v>
      </c>
      <c r="BR150">
        <f>$BQ150*SUMIFS('2012 President'!G$2:G$1000,'2012 President'!$X$2:$X$1000,$BF150,'2012 President'!$Y$2:$Y$1000,BR$1)</f>
        <v>253.08840413318026</v>
      </c>
      <c r="BS150">
        <f>(GS150-SUMIF('By HD for Calcs'!$A$3:$A$42,$BF150,'By HD for Calcs'!K$3:K$42))*$BQ150*SUMIFS('2012 President'!$G$2:$G$1000,'2012 President'!$X$2:$X$1000,$BF150,'2012 President'!$Y$2:$Y$1000,BS$1)+$BQ150*SUMIFS('2012 President'!H$2:H$1000,'2012 President'!$X$2:$X$1000,$BF150,'2012 President'!$Y$2:$Y$1000,BS$1)</f>
        <v>2.0664853336426576</v>
      </c>
      <c r="BT150">
        <f>(GT150-SUMIF('By HD for Calcs'!$A$3:$A$42,$BF150,'By HD for Calcs'!H$3:H$42))*$BQ150*SUMIFS('2012 President'!$G$2:$G$1000,'2012 President'!$X$2:$X$1000,$BF150,'2012 President'!$Y$2:$Y$1000,BT$1)+$BQ150*SUMIFS('2012 President'!I$2:I$1000,'2012 President'!$X$2:$X$1000,$BF150,'2012 President'!$Y$2:$Y$1000,BT$1)</f>
        <v>124.15736395739225</v>
      </c>
      <c r="BU150">
        <f>(GU150-SUMIF('By HD for Calcs'!$A$3:$A$42,$BF150,'By HD for Calcs'!I$3:I$42))*$BQ150*SUMIFS('2012 President'!$G$2:$G$1000,'2012 President'!$X$2:$X$1000,$BF150,'2012 President'!$Y$2:$Y$1000,BU$1)+$BQ150*SUMIFS('2012 President'!J$2:J$1000,'2012 President'!$X$2:$X$1000,$BF150,'2012 President'!$Y$2:$Y$1000,BU$1)</f>
        <v>123.59813897482472</v>
      </c>
      <c r="BV150">
        <f>(GV150-SUMIF('By HD for Calcs'!$A$3:$A$42,$BF150,'By HD for Calcs'!J$3:J$42))*$BQ150*SUMIFS('2012 President'!$G$2:$G$1000,'2012 President'!$X$2:$X$1000,$BF150,'2012 President'!$Y$2:$Y$1000,BV$1)+$BQ150*SUMIFS('2012 President'!K$2:K$1000,'2012 President'!$X$2:$X$1000,$BF150,'2012 President'!$Y$2:$Y$1000,BV$1)</f>
        <v>2.2694225595505646</v>
      </c>
      <c r="BW150">
        <f>(GW150-SUMIF('By HD for Calcs'!$A$3:$A$42,$BF150,'By HD for Calcs'!L$3:L$42))*$BQ150*SUMIFS('2012 President'!$G$2:$G$1000,'2012 President'!$X$2:$X$1000,$BF150,'2012 President'!$Y$2:$Y$1000,BW$1)+$BQ150*SUMIFS('2012 President'!L$2:L$1000,'2012 President'!$X$2:$X$1000,$BF150,'2012 President'!$Y$2:$Y$1000,BW$1)</f>
        <v>0.99699330777007844</v>
      </c>
      <c r="BZ150">
        <f>$BQ150*SUMIFS('2012 President'!G$2:G$1000,'2012 President'!$X$2:$X$1000,$BF150,'2012 President'!$Y$2:$Y$1000,BZ$1)</f>
        <v>141.30769230769232</v>
      </c>
      <c r="CA150">
        <f>(GS150-SUMIF('By HD for Calcs'!$A$3:$A$42,$BF150,'By HD for Calcs'!K$3:K$42))*$BQ150*SUMIFS('2012 President'!$G$2:$G$1000,'2012 President'!$X$2:$X$1000,$BF150,'2012 President'!$Y$2:$Y$1000,CA$1)+$BQ150*SUMIFS('2012 President'!H$2:H$1000,'2012 President'!$X$2:$X$1000,$BF150,'2012 President'!$Y$2:$Y$1000,CA$1)</f>
        <v>2.0237790338249582</v>
      </c>
      <c r="CB150">
        <f>(GT150-SUMIF('By HD for Calcs'!$A$3:$A$42,$BF150,'By HD for Calcs'!H$3:H$42))*$BQ150*SUMIFS('2012 President'!$G$2:$G$1000,'2012 President'!$X$2:$X$1000,$BF150,'2012 President'!$Y$2:$Y$1000,CB$1)+$BQ150*SUMIFS('2012 President'!I$2:I$1000,'2012 President'!$X$2:$X$1000,$BF150,'2012 President'!$Y$2:$Y$1000,CB$1)</f>
        <v>81.153956548617856</v>
      </c>
      <c r="CC150">
        <f>(GU150-SUMIF('By HD for Calcs'!$A$3:$A$42,$BF150,'By HD for Calcs'!I$3:I$42))*$BQ150*SUMIFS('2012 President'!$G$2:$G$1000,'2012 President'!$X$2:$X$1000,$BF150,'2012 President'!$Y$2:$Y$1000,CC$1)+$BQ150*SUMIFS('2012 President'!J$2:J$1000,'2012 President'!$X$2:$X$1000,$BF150,'2012 President'!$Y$2:$Y$1000,CC$1)</f>
        <v>53.792899408284022</v>
      </c>
      <c r="CD150">
        <f>(GV150-SUMIF('By HD for Calcs'!$A$3:$A$42,$BF150,'By HD for Calcs'!J$3:J$42))*$BQ150*SUMIFS('2012 President'!$G$2:$G$1000,'2012 President'!$X$2:$X$1000,$BF150,'2012 President'!$Y$2:$Y$1000,CD$1)+$BQ150*SUMIFS('2012 President'!K$2:K$1000,'2012 President'!$X$2:$X$1000,$BF150,'2012 President'!$Y$2:$Y$1000,CD$1)</f>
        <v>2.7258677029055902</v>
      </c>
      <c r="CE150">
        <f>(GW150-SUMIF('By HD for Calcs'!$A$3:$A$42,$BF150,'By HD for Calcs'!L$3:L$42))*$BQ150*SUMIFS('2012 President'!$G$2:$G$1000,'2012 President'!$X$2:$X$1000,$BF150,'2012 President'!$Y$2:$Y$1000,CE$1)+$BQ150*SUMIFS('2012 President'!L$2:L$1000,'2012 President'!$X$2:$X$1000,$BF150,'2012 President'!$Y$2:$Y$1000,CE$1)</f>
        <v>1.611189614059878</v>
      </c>
      <c r="CH150">
        <f>$BQ150*SUMIFS('2012 President'!G$2:G$1000,'2012 President'!$X$2:$X$1000,$BF150,'2012 President'!$Y$2:$Y$1000,CH$1)</f>
        <v>1.5818025258323765</v>
      </c>
      <c r="CI150">
        <f>(GS150-SUMIF('By HD for Calcs'!$A$3:$A$42,$BF150,'By HD for Calcs'!K$3:K$42))*$BQ150*SUMIFS('2012 President'!$G$2:$G$1000,'2012 President'!$X$2:$X$1000,$BF150,'2012 President'!$Y$2:$Y$1000,CI$1)+$BQ150*SUMIFS('2012 President'!H$2:H$1000,'2012 President'!$X$2:$X$1000,$BF150,'2012 President'!$Y$2:$Y$1000,CI$1)</f>
        <v>-6.8569982376380945E-3</v>
      </c>
      <c r="CJ150">
        <f>(GT150-SUMIF('By HD for Calcs'!$A$3:$A$42,$BF150,'By HD for Calcs'!H$3:H$42))*$BQ150*SUMIFS('2012 President'!$G$2:$G$1000,'2012 President'!$X$2:$X$1000,$BF150,'2012 President'!$Y$2:$Y$1000,CJ$1)+$BQ150*SUMIFS('2012 President'!I$2:I$1000,'2012 President'!$X$2:$X$1000,$BF150,'2012 President'!$Y$2:$Y$1000,CJ$1)</f>
        <v>1.5635893657210722</v>
      </c>
      <c r="CK150">
        <f>(GU150-SUMIF('By HD for Calcs'!$A$3:$A$42,$BF150,'By HD for Calcs'!I$3:I$42))*$BQ150*SUMIFS('2012 President'!$G$2:$G$1000,'2012 President'!$X$2:$X$1000,$BF150,'2012 President'!$Y$2:$Y$1000,CK$1)+$BQ150*SUMIFS('2012 President'!J$2:J$1000,'2012 President'!$X$2:$X$1000,$BF150,'2012 President'!$Y$2:$Y$1000,CK$1)</f>
        <v>1.7836746893458131E-2</v>
      </c>
      <c r="CL150">
        <f>(GV150-SUMIF('By HD for Calcs'!$A$3:$A$42,$BF150,'By HD for Calcs'!J$3:J$42))*$BQ150*SUMIFS('2012 President'!$G$2:$G$1000,'2012 President'!$X$2:$X$1000,$BF150,'2012 President'!$Y$2:$Y$1000,CL$1)+$BQ150*SUMIFS('2012 President'!K$2:K$1000,'2012 President'!$X$2:$X$1000,$BF150,'2012 President'!$Y$2:$Y$1000,CL$1)</f>
        <v>1.0022032819212228E-3</v>
      </c>
      <c r="CM150">
        <f>(GW150-SUMIF('By HD for Calcs'!$A$3:$A$42,$BF150,'By HD for Calcs'!L$3:L$42))*$BQ150*SUMIFS('2012 President'!$G$2:$G$1000,'2012 President'!$X$2:$X$1000,$BF150,'2012 President'!$Y$2:$Y$1000,CM$1)+$BQ150*SUMIFS('2012 President'!L$2:L$1000,'2012 President'!$X$2:$X$1000,$BF150,'2012 President'!$Y$2:$Y$1000,CM$1)</f>
        <v>6.2312081735629906E-3</v>
      </c>
      <c r="CP150">
        <f t="shared" si="65"/>
        <v>2232.9778989667047</v>
      </c>
      <c r="CQ150">
        <f t="shared" si="65"/>
        <v>34.083407369229981</v>
      </c>
      <c r="CR150">
        <f t="shared" si="65"/>
        <v>1406.874909871731</v>
      </c>
      <c r="CS150">
        <f t="shared" ref="CS150:CU150" si="74">BK150+BU150+CC150+CK150</f>
        <v>735.40887513000212</v>
      </c>
      <c r="CT150">
        <f t="shared" si="74"/>
        <v>31.996292465738073</v>
      </c>
      <c r="CU150">
        <f t="shared" si="74"/>
        <v>24.614414130003521</v>
      </c>
      <c r="GS150">
        <f t="shared" si="67"/>
        <v>1.633097441480675E-2</v>
      </c>
      <c r="GT150">
        <f t="shared" si="68"/>
        <v>0.65323897659227004</v>
      </c>
      <c r="GU150">
        <f t="shared" si="69"/>
        <v>0.30375612411540553</v>
      </c>
      <c r="GV150">
        <f t="shared" si="70"/>
        <v>1.4697876973326075E-2</v>
      </c>
      <c r="GW150">
        <f t="shared" si="71"/>
        <v>1.1976047904191617E-2</v>
      </c>
      <c r="GX150">
        <f t="shared" si="72"/>
        <v>0</v>
      </c>
      <c r="GY150">
        <f t="shared" si="73"/>
        <v>0</v>
      </c>
    </row>
    <row r="151" spans="57:207" x14ac:dyDescent="0.3">
      <c r="BE151" t="s">
        <v>1704</v>
      </c>
      <c r="BF151">
        <v>40</v>
      </c>
      <c r="BG151">
        <f>SUMIFS('2012 President'!C$2:C$1000,'2012 President'!$X$2:$X$1000,$BF151,'2012 President'!$V$2:$V$1000,$BE151)</f>
        <v>4286</v>
      </c>
      <c r="BH151">
        <f>SUMIFS('2012 President'!G$2:G$1000,'2012 President'!$X$2:$X$1000,$BF151,'2012 President'!$V$2:$V$1000,$BE151)</f>
        <v>1647</v>
      </c>
      <c r="BI151">
        <f>SUMIFS('2012 President'!H$2:H$1000,'2012 President'!$X$2:$X$1000,$BF151,'2012 President'!$V$2:$V$1000,$BE151)</f>
        <v>42</v>
      </c>
      <c r="BJ151">
        <f>SUMIFS('2012 President'!I$2:I$1000,'2012 President'!$X$2:$X$1000,$BF151,'2012 President'!$V$2:$V$1000,$BE151)</f>
        <v>1116</v>
      </c>
      <c r="BK151">
        <f>SUMIFS('2012 President'!J$2:J$1000,'2012 President'!$X$2:$X$1000,$BF151,'2012 President'!$V$2:$V$1000,$BE151)</f>
        <v>461</v>
      </c>
      <c r="BL151">
        <f>SUMIFS('2012 President'!K$2:K$1000,'2012 President'!$X$2:$X$1000,$BF151,'2012 President'!$V$2:$V$1000,$BE151)</f>
        <v>22</v>
      </c>
      <c r="BM151">
        <f>SUMIFS('2012 President'!L$2:L$1000,'2012 President'!$X$2:$X$1000,$BF151,'2012 President'!$V$2:$V$1000,$BE151)</f>
        <v>6</v>
      </c>
      <c r="BP151">
        <f t="shared" ref="BP151" si="75">SUM(BI151:BO151)</f>
        <v>1647</v>
      </c>
      <c r="BQ151">
        <f>BP151/SUMIF('By HD for Calcs'!$A$3:$A$42,$BF151,'By HD for Calcs'!$B$3:$B$42)</f>
        <v>0.47273249138920781</v>
      </c>
      <c r="BR151">
        <f>$BQ151*SUMIFS('2012 President'!G$2:G$1000,'2012 President'!$X$2:$X$1000,$BF151,'2012 President'!$Y$2:$Y$1000,BR$1)</f>
        <v>226.91159586681974</v>
      </c>
      <c r="BS151">
        <f>(GS151-SUMIF('By HD for Calcs'!$A$3:$A$42,$BF151,'By HD for Calcs'!K$3:K$42))*$BQ151*SUMIFS('2012 President'!$G$2:$G$1000,'2012 President'!$X$2:$X$1000,$BF151,'2012 President'!$Y$2:$Y$1000,BS$1)+$BQ151*SUMIFS('2012 President'!H$2:H$1000,'2012 President'!$X$2:$X$1000,$BF151,'2012 President'!$Y$2:$Y$1000,BS$1)</f>
        <v>3.9335146663573424</v>
      </c>
      <c r="BT151">
        <f>(GT151-SUMIF('By HD for Calcs'!$A$3:$A$42,$BF151,'By HD for Calcs'!H$3:H$42))*$BQ151*SUMIFS('2012 President'!$G$2:$G$1000,'2012 President'!$X$2:$X$1000,$BF151,'2012 President'!$Y$2:$Y$1000,BT$1)+$BQ151*SUMIFS('2012 President'!I$2:I$1000,'2012 President'!$X$2:$X$1000,$BF151,'2012 President'!$Y$2:$Y$1000,BT$1)</f>
        <v>116.84263604260777</v>
      </c>
      <c r="BU151">
        <f>(GU151-SUMIF('By HD for Calcs'!$A$3:$A$42,$BF151,'By HD for Calcs'!I$3:I$42))*$BQ151*SUMIFS('2012 President'!$G$2:$G$1000,'2012 President'!$X$2:$X$1000,$BF151,'2012 President'!$Y$2:$Y$1000,BU$1)+$BQ151*SUMIFS('2012 President'!J$2:J$1000,'2012 President'!$X$2:$X$1000,$BF151,'2012 President'!$Y$2:$Y$1000,BU$1)</f>
        <v>105.40186102517528</v>
      </c>
      <c r="BV151">
        <f>(GV151-SUMIF('By HD for Calcs'!$A$3:$A$42,$BF151,'By HD for Calcs'!J$3:J$42))*$BQ151*SUMIFS('2012 President'!$G$2:$G$1000,'2012 President'!$X$2:$X$1000,$BF151,'2012 President'!$Y$2:$Y$1000,BV$1)+$BQ151*SUMIFS('2012 President'!K$2:K$1000,'2012 President'!$X$2:$X$1000,$BF151,'2012 President'!$Y$2:$Y$1000,BV$1)</f>
        <v>1.7305774404494352</v>
      </c>
      <c r="BW151">
        <f>(GW151-SUMIF('By HD for Calcs'!$A$3:$A$42,$BF151,'By HD for Calcs'!L$3:L$42))*$BQ151*SUMIFS('2012 President'!$G$2:$G$1000,'2012 President'!$X$2:$X$1000,$BF151,'2012 President'!$Y$2:$Y$1000,BW$1)+$BQ151*SUMIFS('2012 President'!L$2:L$1000,'2012 President'!$X$2:$X$1000,$BF151,'2012 President'!$Y$2:$Y$1000,BW$1)</f>
        <v>-0.99699330777007844</v>
      </c>
      <c r="BZ151">
        <f>$BQ151*SUMIFS('2012 President'!G$2:G$1000,'2012 President'!$X$2:$X$1000,$BF151,'2012 President'!$Y$2:$Y$1000,BZ$1)</f>
        <v>126.69230769230769</v>
      </c>
      <c r="CA151">
        <f>(GS151-SUMIF('By HD for Calcs'!$A$3:$A$42,$BF151,'By HD for Calcs'!K$3:K$42))*$BQ151*SUMIFS('2012 President'!$G$2:$G$1000,'2012 President'!$X$2:$X$1000,$BF151,'2012 President'!$Y$2:$Y$1000,CA$1)+$BQ151*SUMIFS('2012 President'!H$2:H$1000,'2012 President'!$X$2:$X$1000,$BF151,'2012 President'!$Y$2:$Y$1000,CA$1)</f>
        <v>2.9762209661750418</v>
      </c>
      <c r="CB151">
        <f>(GT151-SUMIF('By HD for Calcs'!$A$3:$A$42,$BF151,'By HD for Calcs'!H$3:H$42))*$BQ151*SUMIFS('2012 President'!$G$2:$G$1000,'2012 President'!$X$2:$X$1000,$BF151,'2012 President'!$Y$2:$Y$1000,CB$1)+$BQ151*SUMIFS('2012 President'!I$2:I$1000,'2012 President'!$X$2:$X$1000,$BF151,'2012 President'!$Y$2:$Y$1000,CB$1)</f>
        <v>75.846043451382158</v>
      </c>
      <c r="CC151">
        <f>(GU151-SUMIF('By HD for Calcs'!$A$3:$A$42,$BF151,'By HD for Calcs'!I$3:I$42))*$BQ151*SUMIFS('2012 President'!$G$2:$G$1000,'2012 President'!$X$2:$X$1000,$BF151,'2012 President'!$Y$2:$Y$1000,CC$1)+$BQ151*SUMIFS('2012 President'!J$2:J$1000,'2012 President'!$X$2:$X$1000,$BF151,'2012 President'!$Y$2:$Y$1000,CC$1)</f>
        <v>45.207100591715978</v>
      </c>
      <c r="CD151">
        <f>(GV151-SUMIF('By HD for Calcs'!$A$3:$A$42,$BF151,'By HD for Calcs'!J$3:J$42))*$BQ151*SUMIFS('2012 President'!$G$2:$G$1000,'2012 President'!$X$2:$X$1000,$BF151,'2012 President'!$Y$2:$Y$1000,CD$1)+$BQ151*SUMIFS('2012 President'!K$2:K$1000,'2012 President'!$X$2:$X$1000,$BF151,'2012 President'!$Y$2:$Y$1000,CD$1)</f>
        <v>2.2741322970944093</v>
      </c>
      <c r="CE151">
        <f>(GW151-SUMIF('By HD for Calcs'!$A$3:$A$42,$BF151,'By HD for Calcs'!L$3:L$42))*$BQ151*SUMIFS('2012 President'!$G$2:$G$1000,'2012 President'!$X$2:$X$1000,$BF151,'2012 President'!$Y$2:$Y$1000,CE$1)+$BQ151*SUMIFS('2012 President'!L$2:L$1000,'2012 President'!$X$2:$X$1000,$BF151,'2012 President'!$Y$2:$Y$1000,CE$1)</f>
        <v>0.38881038594012185</v>
      </c>
      <c r="CH151">
        <f>$BQ151*SUMIFS('2012 President'!G$2:G$1000,'2012 President'!$X$2:$X$1000,$BF151,'2012 President'!$Y$2:$Y$1000,CH$1)</f>
        <v>1.4181974741676235</v>
      </c>
      <c r="CI151">
        <f>(GS151-SUMIF('By HD for Calcs'!$A$3:$A$42,$BF151,'By HD for Calcs'!K$3:K$42))*$BQ151*SUMIFS('2012 President'!$G$2:$G$1000,'2012 President'!$X$2:$X$1000,$BF151,'2012 President'!$Y$2:$Y$1000,CI$1)+$BQ151*SUMIFS('2012 President'!H$2:H$1000,'2012 President'!$X$2:$X$1000,$BF151,'2012 President'!$Y$2:$Y$1000,CI$1)</f>
        <v>6.8569982376380945E-3</v>
      </c>
      <c r="CJ151">
        <f>(GT151-SUMIF('By HD for Calcs'!$A$3:$A$42,$BF151,'By HD for Calcs'!H$3:H$42))*$BQ151*SUMIFS('2012 President'!$G$2:$G$1000,'2012 President'!$X$2:$X$1000,$BF151,'2012 President'!$Y$2:$Y$1000,CJ$1)+$BQ151*SUMIFS('2012 President'!I$2:I$1000,'2012 President'!$X$2:$X$1000,$BF151,'2012 President'!$Y$2:$Y$1000,CJ$1)</f>
        <v>1.4364106342789278</v>
      </c>
      <c r="CK151">
        <f>(GU151-SUMIF('By HD for Calcs'!$A$3:$A$42,$BF151,'By HD for Calcs'!I$3:I$42))*$BQ151*SUMIFS('2012 President'!$G$2:$G$1000,'2012 President'!$X$2:$X$1000,$BF151,'2012 President'!$Y$2:$Y$1000,CK$1)+$BQ151*SUMIFS('2012 President'!J$2:J$1000,'2012 President'!$X$2:$X$1000,$BF151,'2012 President'!$Y$2:$Y$1000,CK$1)</f>
        <v>-1.7836746893458152E-2</v>
      </c>
      <c r="CL151">
        <f>(GV151-SUMIF('By HD for Calcs'!$A$3:$A$42,$BF151,'By HD for Calcs'!J$3:J$42))*$BQ151*SUMIFS('2012 President'!$G$2:$G$1000,'2012 President'!$X$2:$X$1000,$BF151,'2012 President'!$Y$2:$Y$1000,CL$1)+$BQ151*SUMIFS('2012 President'!K$2:K$1000,'2012 President'!$X$2:$X$1000,$BF151,'2012 President'!$Y$2:$Y$1000,CL$1)</f>
        <v>-1.0022032819212252E-3</v>
      </c>
      <c r="CM151">
        <f>(GW151-SUMIF('By HD for Calcs'!$A$3:$A$42,$BF151,'By HD for Calcs'!L$3:L$42))*$BQ151*SUMIFS('2012 President'!$G$2:$G$1000,'2012 President'!$X$2:$X$1000,$BF151,'2012 President'!$Y$2:$Y$1000,CM$1)+$BQ151*SUMIFS('2012 President'!L$2:L$1000,'2012 President'!$X$2:$X$1000,$BF151,'2012 President'!$Y$2:$Y$1000,CM$1)</f>
        <v>-6.2312081735629906E-3</v>
      </c>
      <c r="CP151">
        <f t="shared" ref="CP151:CR151" si="76">BH151+BR151+BZ151+CH151</f>
        <v>2002.0221010332948</v>
      </c>
      <c r="CQ151">
        <f t="shared" si="76"/>
        <v>48.916592630770019</v>
      </c>
      <c r="CR151">
        <f t="shared" si="76"/>
        <v>1310.125090128269</v>
      </c>
      <c r="CS151">
        <f t="shared" ref="CS151" si="77">BK151+BU151+CC151+CK151</f>
        <v>611.59112486999788</v>
      </c>
      <c r="CT151">
        <f t="shared" ref="CT151" si="78">BL151+BV151+CD151+CL151</f>
        <v>26.00370753426192</v>
      </c>
      <c r="CU151">
        <f t="shared" ref="CU151" si="79">BM151+BW151+CE151+CM151</f>
        <v>5.38558586999648</v>
      </c>
      <c r="GS151">
        <f t="shared" si="67"/>
        <v>2.5500910746812388E-2</v>
      </c>
      <c r="GT151">
        <f t="shared" si="68"/>
        <v>0.67759562841530052</v>
      </c>
      <c r="GU151">
        <f t="shared" si="69"/>
        <v>0.2799028536733455</v>
      </c>
      <c r="GV151">
        <f t="shared" si="70"/>
        <v>1.3357619914996965E-2</v>
      </c>
      <c r="GW151">
        <f t="shared" si="71"/>
        <v>3.6429872495446266E-3</v>
      </c>
      <c r="GX151">
        <f t="shared" si="72"/>
        <v>0</v>
      </c>
      <c r="GY151">
        <f t="shared" si="73"/>
        <v>0</v>
      </c>
    </row>
    <row r="152" spans="57:207" x14ac:dyDescent="0.3">
      <c r="BE152" t="s">
        <v>20</v>
      </c>
      <c r="BF152" t="s">
        <v>20</v>
      </c>
      <c r="BG152">
        <f>SUM(BG82:BG151)</f>
        <v>506432</v>
      </c>
      <c r="BH152">
        <f t="shared" ref="BH152:BQ152" si="80">SUM(BH82:BH151)</f>
        <v>203048</v>
      </c>
      <c r="BI152">
        <f t="shared" si="80"/>
        <v>5285</v>
      </c>
      <c r="BJ152">
        <f t="shared" si="80"/>
        <v>82508</v>
      </c>
      <c r="BK152">
        <f t="shared" si="80"/>
        <v>111249</v>
      </c>
      <c r="BL152">
        <f t="shared" si="80"/>
        <v>1987</v>
      </c>
      <c r="BM152">
        <f t="shared" si="80"/>
        <v>2019</v>
      </c>
      <c r="BN152">
        <f t="shared" si="80"/>
        <v>0</v>
      </c>
      <c r="BO152">
        <f t="shared" si="80"/>
        <v>0</v>
      </c>
      <c r="BP152">
        <f t="shared" si="80"/>
        <v>203048</v>
      </c>
      <c r="BQ152">
        <f t="shared" si="80"/>
        <v>40</v>
      </c>
      <c r="BR152">
        <f t="shared" ref="BR152" si="81">SUM(BR82:BR151)</f>
        <v>59692.000000000007</v>
      </c>
      <c r="BS152">
        <f t="shared" ref="BS152" si="82">SUM(BS82:BS151)</f>
        <v>1307.0000000000005</v>
      </c>
      <c r="BT152">
        <f t="shared" ref="BT152" si="83">SUM(BT82:BT151)</f>
        <v>23186.000000000007</v>
      </c>
      <c r="BU152">
        <f t="shared" ref="BU152" si="84">SUM(BU82:BU151)</f>
        <v>34152</v>
      </c>
      <c r="BV152">
        <f t="shared" ref="BV152" si="85">SUM(BV82:BV151)</f>
        <v>562.00000000000023</v>
      </c>
      <c r="BW152">
        <f t="shared" ref="BW152" si="86">SUM(BW82:BW151)</f>
        <v>485.00000000000006</v>
      </c>
      <c r="BX152">
        <f t="shared" ref="BX152" si="87">SUM(BX82:BX151)</f>
        <v>0</v>
      </c>
      <c r="BY152">
        <f t="shared" ref="BY152" si="88">SUM(BY82:BY151)</f>
        <v>0</v>
      </c>
      <c r="BZ152">
        <f t="shared" ref="BZ152" si="89">SUM(BZ82:BZ151)</f>
        <v>17876.000000000007</v>
      </c>
      <c r="CA152">
        <f t="shared" ref="CA152" si="90">SUM(CA82:CA151)</f>
        <v>540.99999999999977</v>
      </c>
      <c r="CB152">
        <f t="shared" ref="CB152" si="91">SUM(CB82:CB151)</f>
        <v>7645</v>
      </c>
      <c r="CC152">
        <f t="shared" ref="CC152" si="92">SUM(CC82:CC151)</f>
        <v>9209.0000000000018</v>
      </c>
      <c r="CD152">
        <f t="shared" ref="CD152" si="93">SUM(CD82:CD151)</f>
        <v>224.99999999999997</v>
      </c>
      <c r="CE152">
        <f t="shared" ref="CE152" si="94">SUM(CE82:CE151)</f>
        <v>255.99999999999991</v>
      </c>
      <c r="CF152">
        <f t="shared" ref="CF152" si="95">SUM(CF82:CF151)</f>
        <v>0</v>
      </c>
      <c r="CG152">
        <f t="shared" ref="CG152" si="96">SUM(CG82:CG151)</f>
        <v>0</v>
      </c>
      <c r="CH152">
        <f t="shared" ref="CH152" si="97">SUM(CH82:CH151)</f>
        <v>19878.999999999996</v>
      </c>
      <c r="CI152">
        <f t="shared" ref="CI152" si="98">SUM(CI82:CI151)</f>
        <v>259.00000000000006</v>
      </c>
      <c r="CJ152">
        <f t="shared" ref="CJ152" si="99">SUM(CJ82:CJ151)</f>
        <v>9301</v>
      </c>
      <c r="CK152">
        <f t="shared" ref="CK152" si="100">SUM(CK82:CK151)</f>
        <v>10066.000000000002</v>
      </c>
      <c r="CL152">
        <f t="shared" ref="CL152" si="101">SUM(CL82:CL151)</f>
        <v>143.00000000000006</v>
      </c>
      <c r="CM152">
        <f t="shared" ref="CM152" si="102">SUM(CM82:CM151)</f>
        <v>109.99999999999999</v>
      </c>
      <c r="CN152">
        <f t="shared" ref="CN152" si="103">SUM(CN82:CN151)</f>
        <v>0</v>
      </c>
      <c r="CO152">
        <f t="shared" ref="CO152" si="104">SUM(CO82:CO151)</f>
        <v>0</v>
      </c>
      <c r="CP152">
        <f t="shared" ref="CP152" si="105">SUM(CP82:CP151)</f>
        <v>300494.99999999988</v>
      </c>
      <c r="CQ152">
        <f t="shared" ref="CQ152" si="106">SUM(CQ82:CQ151)</f>
        <v>7392</v>
      </c>
      <c r="CR152">
        <f t="shared" ref="CR152" si="107">SUM(CR82:CR151)</f>
        <v>122639.99999999997</v>
      </c>
      <c r="CS152">
        <f t="shared" ref="CS152" si="108">SUM(CS82:CS151)</f>
        <v>164675.99999999997</v>
      </c>
      <c r="CT152">
        <f t="shared" ref="CT152" si="109">SUM(CT82:CT151)</f>
        <v>2916.9999999999991</v>
      </c>
      <c r="CU152">
        <f t="shared" ref="CU152" si="110">SUM(CU82:CU151)</f>
        <v>2869.9999999999991</v>
      </c>
      <c r="GS152">
        <f t="shared" si="67"/>
        <v>2.6028328277057641E-2</v>
      </c>
      <c r="GT152">
        <f t="shared" si="68"/>
        <v>0.40634726764114887</v>
      </c>
      <c r="GU152">
        <f t="shared" si="69"/>
        <v>0.54789507899609946</v>
      </c>
      <c r="GV152">
        <f t="shared" si="70"/>
        <v>9.7858634411567714E-3</v>
      </c>
      <c r="GW152">
        <f t="shared" si="71"/>
        <v>9.9434616445372524E-3</v>
      </c>
      <c r="GX152">
        <f t="shared" si="72"/>
        <v>0</v>
      </c>
      <c r="GY152">
        <f t="shared" si="73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596EB-FA35-46B1-9B54-6BF993681EB4}">
  <dimension ref="A1:AB31"/>
  <sheetViews>
    <sheetView topLeftCell="F18" workbookViewId="0">
      <selection activeCell="L30" sqref="L30"/>
    </sheetView>
  </sheetViews>
  <sheetFormatPr defaultRowHeight="14.4" x14ac:dyDescent="0.3"/>
  <sheetData>
    <row r="1" spans="1:28" x14ac:dyDescent="0.3">
      <c r="A1" t="s">
        <v>1722</v>
      </c>
      <c r="B1" t="s">
        <v>1723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1759</v>
      </c>
      <c r="J1" t="s">
        <v>1760</v>
      </c>
      <c r="K1" t="s">
        <v>1742</v>
      </c>
      <c r="L1" t="s">
        <v>1743</v>
      </c>
      <c r="M1" t="s">
        <v>1728</v>
      </c>
      <c r="N1" t="s">
        <v>1727</v>
      </c>
      <c r="O1" t="s">
        <v>1744</v>
      </c>
      <c r="P1" t="s">
        <v>1729</v>
      </c>
      <c r="Q1" t="s">
        <v>1753</v>
      </c>
      <c r="R1" t="s">
        <v>1754</v>
      </c>
      <c r="S1" t="s">
        <v>1755</v>
      </c>
      <c r="T1" t="s">
        <v>1756</v>
      </c>
      <c r="U1" t="s">
        <v>1757</v>
      </c>
      <c r="V1" t="s">
        <v>1758</v>
      </c>
      <c r="W1" t="s">
        <v>1736</v>
      </c>
      <c r="X1" t="s">
        <v>1737</v>
      </c>
      <c r="Y1" t="s">
        <v>1738</v>
      </c>
      <c r="Z1" t="s">
        <v>1739</v>
      </c>
      <c r="AA1" t="s">
        <v>1740</v>
      </c>
      <c r="AB1" t="s">
        <v>1741</v>
      </c>
    </row>
    <row r="2" spans="1:28" x14ac:dyDescent="0.3">
      <c r="A2" t="s">
        <v>1675</v>
      </c>
      <c r="B2" t="s">
        <v>1700</v>
      </c>
      <c r="C2">
        <v>4097</v>
      </c>
      <c r="D2">
        <v>149</v>
      </c>
      <c r="E2">
        <v>1572</v>
      </c>
      <c r="F2">
        <v>2269</v>
      </c>
      <c r="G2">
        <v>53</v>
      </c>
      <c r="H2">
        <v>54</v>
      </c>
      <c r="I2">
        <v>5905.5927069264908</v>
      </c>
      <c r="J2">
        <v>5905.5927069264908</v>
      </c>
      <c r="K2">
        <v>0.55381986819624118</v>
      </c>
      <c r="L2">
        <v>0.38369538686844035</v>
      </c>
      <c r="M2">
        <v>1.2936294849890163E-2</v>
      </c>
      <c r="N2">
        <v>3.6368074200634613E-2</v>
      </c>
      <c r="O2">
        <v>1.3180375884793752E-2</v>
      </c>
      <c r="P2">
        <v>0.55381986819624118</v>
      </c>
      <c r="Q2">
        <v>0.55955673629515701</v>
      </c>
      <c r="R2">
        <v>0.3771507415525534</v>
      </c>
      <c r="S2">
        <v>1.3391623103598007E-2</v>
      </c>
      <c r="T2">
        <v>3.5938392260994399E-2</v>
      </c>
      <c r="U2">
        <v>1.396250678769723E-2</v>
      </c>
      <c r="V2">
        <v>0.55955673629515701</v>
      </c>
      <c r="W2">
        <v>0.55314268547572731</v>
      </c>
      <c r="X2">
        <v>0.38315954428328503</v>
      </c>
      <c r="Y2">
        <v>1.3749032909431365E-2</v>
      </c>
      <c r="Z2">
        <v>3.5908596092047114E-2</v>
      </c>
      <c r="AA2">
        <v>1.4040141239509068E-2</v>
      </c>
      <c r="AB2">
        <v>0.55314268547572731</v>
      </c>
    </row>
    <row r="3" spans="1:28" x14ac:dyDescent="0.3">
      <c r="A3" t="s">
        <v>1680</v>
      </c>
      <c r="B3" t="s">
        <v>1680</v>
      </c>
      <c r="C3">
        <v>1783</v>
      </c>
      <c r="D3">
        <v>58</v>
      </c>
      <c r="E3">
        <v>947</v>
      </c>
      <c r="F3">
        <v>736</v>
      </c>
      <c r="G3">
        <v>20</v>
      </c>
      <c r="H3">
        <v>22</v>
      </c>
      <c r="I3">
        <v>2482.0627620016485</v>
      </c>
      <c r="J3">
        <v>2482.0627620016485</v>
      </c>
      <c r="K3">
        <v>0.4127874369040942</v>
      </c>
      <c r="L3">
        <v>0.53112731351654519</v>
      </c>
      <c r="M3">
        <v>1.1217049915872126E-2</v>
      </c>
      <c r="N3">
        <v>3.2529444756029167E-2</v>
      </c>
      <c r="O3">
        <v>1.2338754907459339E-2</v>
      </c>
      <c r="P3">
        <v>2.5311273135165453</v>
      </c>
      <c r="Q3">
        <v>0.42474965836166556</v>
      </c>
      <c r="R3">
        <v>0.52013417080698965</v>
      </c>
      <c r="S3">
        <v>1.3036930467825033E-2</v>
      </c>
      <c r="T3">
        <v>3.0089798858640188E-2</v>
      </c>
      <c r="U3">
        <v>1.1989441504879617E-2</v>
      </c>
      <c r="V3">
        <v>2.5201341708069895</v>
      </c>
      <c r="W3">
        <v>0.4210617255962541</v>
      </c>
      <c r="X3">
        <v>0.52305229713744716</v>
      </c>
      <c r="Y3">
        <v>1.2660853536237186E-2</v>
      </c>
      <c r="Z3">
        <v>3.071771157163539E-2</v>
      </c>
      <c r="AA3">
        <v>1.2507412158426276E-2</v>
      </c>
      <c r="AB3">
        <v>2.5230522971374469</v>
      </c>
    </row>
    <row r="4" spans="1:28" x14ac:dyDescent="0.3">
      <c r="A4" t="s">
        <v>1661</v>
      </c>
      <c r="B4" t="s">
        <v>1661</v>
      </c>
      <c r="C4">
        <v>3194</v>
      </c>
      <c r="D4">
        <v>104</v>
      </c>
      <c r="E4">
        <v>1715</v>
      </c>
      <c r="F4">
        <v>1299</v>
      </c>
      <c r="G4">
        <v>39</v>
      </c>
      <c r="H4">
        <v>37</v>
      </c>
      <c r="I4">
        <v>4415.2653649167733</v>
      </c>
      <c r="J4">
        <v>4415.2653649167733</v>
      </c>
      <c r="K4">
        <v>0.40670006261740765</v>
      </c>
      <c r="L4">
        <v>0.53694427050720095</v>
      </c>
      <c r="M4">
        <v>1.2210394489668128E-2</v>
      </c>
      <c r="N4">
        <v>3.2561051972448338E-2</v>
      </c>
      <c r="O4">
        <v>1.1584220413274891E-2</v>
      </c>
      <c r="P4">
        <v>2.5369442705072007</v>
      </c>
      <c r="Q4">
        <v>0.41276623726219325</v>
      </c>
      <c r="R4">
        <v>0.53268817901227195</v>
      </c>
      <c r="S4">
        <v>1.3927352642288579E-2</v>
      </c>
      <c r="T4">
        <v>2.9459471196463728E-2</v>
      </c>
      <c r="U4">
        <v>1.1158759886782624E-2</v>
      </c>
      <c r="V4">
        <v>2.5326881790122719</v>
      </c>
      <c r="W4">
        <v>0.41462833313624414</v>
      </c>
      <c r="X4">
        <v>0.52998006905547701</v>
      </c>
      <c r="Y4">
        <v>1.3763134043180641E-2</v>
      </c>
      <c r="Z4">
        <v>3.0143068538462679E-2</v>
      </c>
      <c r="AA4">
        <v>1.1485395226635567E-2</v>
      </c>
      <c r="AB4">
        <v>2.529980069055477</v>
      </c>
    </row>
    <row r="5" spans="1:28" x14ac:dyDescent="0.3">
      <c r="A5" t="s">
        <v>1672</v>
      </c>
      <c r="B5" t="s">
        <v>1672</v>
      </c>
      <c r="C5">
        <v>1140</v>
      </c>
      <c r="D5">
        <v>42</v>
      </c>
      <c r="E5">
        <v>508</v>
      </c>
      <c r="F5">
        <v>573</v>
      </c>
      <c r="G5">
        <v>8</v>
      </c>
      <c r="H5">
        <v>9</v>
      </c>
      <c r="I5">
        <v>1729.8805542283803</v>
      </c>
      <c r="J5">
        <v>1729.8805542283803</v>
      </c>
      <c r="K5">
        <v>0.50263157894736843</v>
      </c>
      <c r="L5">
        <v>0.4456140350877193</v>
      </c>
      <c r="M5">
        <v>7.0175438596491229E-3</v>
      </c>
      <c r="N5">
        <v>3.6842105263157891E-2</v>
      </c>
      <c r="O5">
        <v>7.8947368421052634E-3</v>
      </c>
      <c r="P5">
        <v>0.50263157894736843</v>
      </c>
      <c r="Q5">
        <v>0.4412283463697026</v>
      </c>
      <c r="R5">
        <v>0.50787264130098553</v>
      </c>
      <c r="S5">
        <v>1.0606964514560962E-2</v>
      </c>
      <c r="T5">
        <v>3.225562331521499E-2</v>
      </c>
      <c r="U5">
        <v>8.0364244995359928E-3</v>
      </c>
      <c r="V5">
        <v>2.5078726413009855</v>
      </c>
      <c r="W5">
        <v>0.50145632682753194</v>
      </c>
      <c r="X5">
        <v>0.44862404847447129</v>
      </c>
      <c r="Y5">
        <v>6.8088898480162486E-3</v>
      </c>
      <c r="Z5">
        <v>3.4228689948505031E-2</v>
      </c>
      <c r="AA5">
        <v>8.8820449014755283E-3</v>
      </c>
      <c r="AB5">
        <v>0.50145632682753194</v>
      </c>
    </row>
    <row r="6" spans="1:28" x14ac:dyDescent="0.3">
      <c r="A6" t="s">
        <v>1678</v>
      </c>
      <c r="B6" t="s">
        <v>1678</v>
      </c>
      <c r="C6">
        <v>793</v>
      </c>
      <c r="D6">
        <v>19</v>
      </c>
      <c r="E6">
        <v>252</v>
      </c>
      <c r="F6">
        <v>513</v>
      </c>
      <c r="G6">
        <v>4</v>
      </c>
      <c r="H6">
        <v>5</v>
      </c>
      <c r="I6">
        <v>1143.0644414431797</v>
      </c>
      <c r="J6">
        <v>1143.0644414431797</v>
      </c>
      <c r="K6">
        <v>0.64691046658259777</v>
      </c>
      <c r="L6">
        <v>0.31778058007566207</v>
      </c>
      <c r="M6">
        <v>5.0441361916771753E-3</v>
      </c>
      <c r="N6">
        <v>2.3959646910466582E-2</v>
      </c>
      <c r="O6">
        <v>6.3051702395964691E-3</v>
      </c>
      <c r="P6">
        <v>0.64691046658259777</v>
      </c>
      <c r="Q6">
        <v>0.62413826104907011</v>
      </c>
      <c r="R6">
        <v>0.33142239948228569</v>
      </c>
      <c r="S6">
        <v>7.9164446367906288E-3</v>
      </c>
      <c r="T6">
        <v>2.7330056208934316E-2</v>
      </c>
      <c r="U6">
        <v>9.1928386229190862E-3</v>
      </c>
      <c r="V6">
        <v>0.62413826104907011</v>
      </c>
      <c r="W6">
        <v>0.6462332838620839</v>
      </c>
      <c r="X6">
        <v>0.3172447374905068</v>
      </c>
      <c r="Y6">
        <v>5.8568742512183792E-3</v>
      </c>
      <c r="Z6">
        <v>2.3500168801879086E-2</v>
      </c>
      <c r="AA6">
        <v>7.1649355943117846E-3</v>
      </c>
      <c r="AB6">
        <v>0.6462332838620839</v>
      </c>
    </row>
    <row r="7" spans="1:28" x14ac:dyDescent="0.3">
      <c r="A7" t="s">
        <v>1656</v>
      </c>
      <c r="B7" t="s">
        <v>1656</v>
      </c>
      <c r="C7">
        <v>882</v>
      </c>
      <c r="D7">
        <v>26</v>
      </c>
      <c r="E7">
        <v>527</v>
      </c>
      <c r="F7">
        <v>314</v>
      </c>
      <c r="G7">
        <v>10</v>
      </c>
      <c r="H7">
        <v>5</v>
      </c>
      <c r="I7">
        <v>1255.1740072542277</v>
      </c>
      <c r="J7">
        <v>1255.1740072542277</v>
      </c>
      <c r="K7">
        <v>0.35600907029478457</v>
      </c>
      <c r="L7">
        <v>0.5975056689342404</v>
      </c>
      <c r="M7">
        <v>1.1337868480725623E-2</v>
      </c>
      <c r="N7">
        <v>2.9478458049886622E-2</v>
      </c>
      <c r="O7">
        <v>5.6689342403628117E-3</v>
      </c>
      <c r="P7">
        <v>2.5975056689342404</v>
      </c>
      <c r="Q7">
        <v>0.36596887946044659</v>
      </c>
      <c r="R7">
        <v>0.58661893433341505</v>
      </c>
      <c r="S7">
        <v>1.3346949340295304E-2</v>
      </c>
      <c r="T7">
        <v>2.7285292537052374E-2</v>
      </c>
      <c r="U7">
        <v>6.7799443287906158E-3</v>
      </c>
      <c r="V7">
        <v>2.5866189343334152</v>
      </c>
      <c r="W7">
        <v>0.36136513385838592</v>
      </c>
      <c r="X7">
        <v>0.59246441651909776</v>
      </c>
      <c r="Y7">
        <v>1.232247098806008E-2</v>
      </c>
      <c r="Z7">
        <v>2.776802109395549E-2</v>
      </c>
      <c r="AA7">
        <v>6.0799575405007279E-3</v>
      </c>
      <c r="AB7">
        <v>2.592464416519098</v>
      </c>
    </row>
    <row r="8" spans="1:28" x14ac:dyDescent="0.3">
      <c r="A8" t="s">
        <v>1664</v>
      </c>
      <c r="B8" t="s">
        <v>1699</v>
      </c>
      <c r="C8">
        <v>10676</v>
      </c>
      <c r="D8">
        <v>286</v>
      </c>
      <c r="E8">
        <v>5995</v>
      </c>
      <c r="F8">
        <v>4174</v>
      </c>
      <c r="G8">
        <v>154</v>
      </c>
      <c r="H8">
        <v>67</v>
      </c>
      <c r="I8">
        <v>16116.435260391783</v>
      </c>
      <c r="J8">
        <v>16116.435260391783</v>
      </c>
      <c r="K8">
        <v>0.3909704008992132</v>
      </c>
      <c r="L8">
        <v>0.56153990258523789</v>
      </c>
      <c r="M8">
        <v>1.4424878231547396E-2</v>
      </c>
      <c r="N8">
        <v>2.6789059572873735E-2</v>
      </c>
      <c r="O8">
        <v>6.2757587111277628E-3</v>
      </c>
      <c r="P8">
        <v>2.5615399025852379</v>
      </c>
      <c r="Q8">
        <v>0.38574913367591313</v>
      </c>
      <c r="R8">
        <v>0.56666726649809929</v>
      </c>
      <c r="S8">
        <v>1.4430550918884932E-2</v>
      </c>
      <c r="T8">
        <v>2.5817871393512278E-2</v>
      </c>
      <c r="U8">
        <v>7.3351775135904063E-3</v>
      </c>
      <c r="V8">
        <v>2.5666672664980994</v>
      </c>
      <c r="W8">
        <v>0.37916969457500516</v>
      </c>
      <c r="X8">
        <v>0.57414972656566898</v>
      </c>
      <c r="Y8">
        <v>1.4297692508910156E-2</v>
      </c>
      <c r="Z8">
        <v>2.5214631932450271E-2</v>
      </c>
      <c r="AA8">
        <v>7.1682544179653227E-3</v>
      </c>
      <c r="AB8">
        <v>2.5741497265656692</v>
      </c>
    </row>
    <row r="9" spans="1:28" x14ac:dyDescent="0.3">
      <c r="A9" t="s">
        <v>1676</v>
      </c>
      <c r="B9" t="s">
        <v>1696</v>
      </c>
      <c r="C9">
        <v>3024</v>
      </c>
      <c r="D9">
        <v>94</v>
      </c>
      <c r="E9">
        <v>1092</v>
      </c>
      <c r="F9">
        <v>1761</v>
      </c>
      <c r="G9">
        <v>32</v>
      </c>
      <c r="H9">
        <v>45</v>
      </c>
      <c r="I9">
        <v>4343.9143877235911</v>
      </c>
      <c r="J9">
        <v>4343.9143877235911</v>
      </c>
      <c r="K9">
        <v>0.58234126984126988</v>
      </c>
      <c r="L9">
        <v>0.3611111111111111</v>
      </c>
      <c r="M9">
        <v>1.0582010582010581E-2</v>
      </c>
      <c r="N9">
        <v>3.1084656084656083E-2</v>
      </c>
      <c r="O9">
        <v>1.488095238095238E-2</v>
      </c>
      <c r="P9">
        <v>0.58234126984126988</v>
      </c>
      <c r="Q9">
        <v>0.58806737388400787</v>
      </c>
      <c r="R9">
        <v>0.35777413065912034</v>
      </c>
      <c r="S9">
        <v>1.0189463032251659E-2</v>
      </c>
      <c r="T9">
        <v>3.0253050483971314E-2</v>
      </c>
      <c r="U9">
        <v>1.3715981940648807E-2</v>
      </c>
      <c r="V9">
        <v>0.58806737388400787</v>
      </c>
      <c r="W9">
        <v>0.58088285989985333</v>
      </c>
      <c r="X9">
        <v>0.36265222802259206</v>
      </c>
      <c r="Y9">
        <v>1.0425817226540061E-2</v>
      </c>
      <c r="Z9">
        <v>3.1336642942163262E-2</v>
      </c>
      <c r="AA9">
        <v>1.4702451908851282E-2</v>
      </c>
      <c r="AB9">
        <v>0.58088285989985333</v>
      </c>
    </row>
    <row r="10" spans="1:28" x14ac:dyDescent="0.3">
      <c r="A10" t="s">
        <v>1668</v>
      </c>
      <c r="B10" t="s">
        <v>1668</v>
      </c>
      <c r="C10">
        <v>948</v>
      </c>
      <c r="D10">
        <v>36</v>
      </c>
      <c r="E10">
        <v>437</v>
      </c>
      <c r="F10">
        <v>445</v>
      </c>
      <c r="G10">
        <v>18</v>
      </c>
      <c r="H10">
        <v>12</v>
      </c>
      <c r="I10">
        <v>1310.4795134443025</v>
      </c>
      <c r="J10">
        <v>1310.4795134443025</v>
      </c>
      <c r="K10">
        <v>0.46940928270042193</v>
      </c>
      <c r="L10">
        <v>0.46097046413502107</v>
      </c>
      <c r="M10">
        <v>1.8987341772151899E-2</v>
      </c>
      <c r="N10">
        <v>3.7974683544303799E-2</v>
      </c>
      <c r="O10">
        <v>1.2658227848101266E-2</v>
      </c>
      <c r="P10">
        <v>0.46940928270042193</v>
      </c>
      <c r="Q10">
        <v>0.4581300449591566</v>
      </c>
      <c r="R10">
        <v>0.47772877850128648</v>
      </c>
      <c r="S10">
        <v>1.8829791755517546E-2</v>
      </c>
      <c r="T10">
        <v>3.3375688640130838E-2</v>
      </c>
      <c r="U10">
        <v>1.1935696143908381E-2</v>
      </c>
      <c r="V10">
        <v>2.4777287785012865</v>
      </c>
      <c r="W10">
        <v>0.47733755321925825</v>
      </c>
      <c r="X10">
        <v>0.45400626268329697</v>
      </c>
      <c r="Y10">
        <v>2.0540081325664407E-2</v>
      </c>
      <c r="Z10">
        <v>3.5556700110318126E-2</v>
      </c>
      <c r="AA10">
        <v>1.255940266146194E-2</v>
      </c>
      <c r="AB10">
        <v>0.47733755321925825</v>
      </c>
    </row>
    <row r="11" spans="1:28" x14ac:dyDescent="0.3">
      <c r="A11" t="s">
        <v>1654</v>
      </c>
      <c r="B11" t="s">
        <v>1654</v>
      </c>
      <c r="C11">
        <v>404</v>
      </c>
      <c r="D11">
        <v>18</v>
      </c>
      <c r="E11">
        <v>233</v>
      </c>
      <c r="F11">
        <v>124</v>
      </c>
      <c r="G11">
        <v>26</v>
      </c>
      <c r="H11">
        <v>3</v>
      </c>
      <c r="I11">
        <v>613.04538939321549</v>
      </c>
      <c r="J11">
        <v>613.04538939321549</v>
      </c>
      <c r="K11">
        <v>0.30693069306930693</v>
      </c>
      <c r="L11">
        <v>0.57673267326732669</v>
      </c>
      <c r="M11">
        <v>6.4356435643564358E-2</v>
      </c>
      <c r="N11">
        <v>4.4554455445544552E-2</v>
      </c>
      <c r="O11">
        <v>7.4257425742574254E-3</v>
      </c>
      <c r="P11">
        <v>2.5767326732673266</v>
      </c>
      <c r="Q11">
        <v>0.31226047667739065</v>
      </c>
      <c r="R11">
        <v>0.59428048440864234</v>
      </c>
      <c r="S11">
        <v>4.8393583061076891E-2</v>
      </c>
      <c r="T11">
        <v>3.7338100938557328E-2</v>
      </c>
      <c r="U11">
        <v>7.7273549143327437E-3</v>
      </c>
      <c r="V11">
        <v>2.5942804844086425</v>
      </c>
      <c r="W11">
        <v>0.30575544094947044</v>
      </c>
      <c r="X11">
        <v>0.57974268665407869</v>
      </c>
      <c r="Y11">
        <v>6.414778163193148E-2</v>
      </c>
      <c r="Z11">
        <v>4.1941040130891706E-2</v>
      </c>
      <c r="AA11">
        <v>8.413050633627692E-3</v>
      </c>
      <c r="AB11">
        <v>2.5797426866540789</v>
      </c>
    </row>
    <row r="12" spans="1:28" x14ac:dyDescent="0.3">
      <c r="A12" t="s">
        <v>1670</v>
      </c>
      <c r="B12" t="s">
        <v>1670</v>
      </c>
      <c r="C12">
        <v>211</v>
      </c>
      <c r="D12">
        <v>7</v>
      </c>
      <c r="E12">
        <v>121</v>
      </c>
      <c r="F12">
        <v>82</v>
      </c>
      <c r="G12">
        <v>0</v>
      </c>
      <c r="H12">
        <v>1</v>
      </c>
      <c r="I12">
        <v>305.29158839490714</v>
      </c>
      <c r="J12">
        <v>305.29158839490714</v>
      </c>
      <c r="K12">
        <v>0.38862559241706163</v>
      </c>
      <c r="L12">
        <v>0.57345971563981046</v>
      </c>
      <c r="M12">
        <v>0</v>
      </c>
      <c r="N12">
        <v>3.3175355450236969E-2</v>
      </c>
      <c r="O12">
        <v>4.7393364928909956E-3</v>
      </c>
      <c r="P12">
        <v>2.5734597156398102</v>
      </c>
      <c r="Q12">
        <v>0.44632216002165931</v>
      </c>
      <c r="R12">
        <v>0.51348030837136915</v>
      </c>
      <c r="S12">
        <v>2.0196191575302942E-3</v>
      </c>
      <c r="T12">
        <v>3.1728668199954603E-2</v>
      </c>
      <c r="U12">
        <v>6.4492442494865484E-3</v>
      </c>
      <c r="V12">
        <v>2.5134803083713693</v>
      </c>
      <c r="W12">
        <v>0.40054506105915749</v>
      </c>
      <c r="X12">
        <v>0.56050487376291658</v>
      </c>
      <c r="Y12">
        <v>-1.6549531525678737E-3</v>
      </c>
      <c r="Z12">
        <v>3.5270641825211779E-2</v>
      </c>
      <c r="AA12">
        <v>5.3343765052819916E-3</v>
      </c>
      <c r="AB12">
        <v>2.5605048737629166</v>
      </c>
    </row>
    <row r="13" spans="1:28" x14ac:dyDescent="0.3">
      <c r="A13" t="s">
        <v>1677</v>
      </c>
      <c r="B13" t="s">
        <v>1703</v>
      </c>
      <c r="C13">
        <v>1820</v>
      </c>
      <c r="D13">
        <v>49</v>
      </c>
      <c r="E13">
        <v>1161</v>
      </c>
      <c r="F13">
        <v>580</v>
      </c>
      <c r="G13">
        <v>20</v>
      </c>
      <c r="H13">
        <v>10</v>
      </c>
      <c r="I13">
        <v>2388.997632092613</v>
      </c>
      <c r="J13">
        <v>2388.997632092613</v>
      </c>
      <c r="K13">
        <v>0.31868131868131866</v>
      </c>
      <c r="L13">
        <v>0.63791208791208787</v>
      </c>
      <c r="M13">
        <v>1.098901098901099E-2</v>
      </c>
      <c r="N13">
        <v>2.6923076923076925E-2</v>
      </c>
      <c r="O13">
        <v>5.4945054945054949E-3</v>
      </c>
      <c r="P13">
        <v>2.6379120879120879</v>
      </c>
      <c r="Q13">
        <v>0.3426752457985584</v>
      </c>
      <c r="R13">
        <v>0.61016840767902869</v>
      </c>
      <c r="S13">
        <v>1.3449284650068068E-2</v>
      </c>
      <c r="T13">
        <v>2.7026271408180629E-2</v>
      </c>
      <c r="U13">
        <v>6.6807904641643127E-3</v>
      </c>
      <c r="V13">
        <v>2.6101684076790286</v>
      </c>
      <c r="W13">
        <v>0.34033619891589095</v>
      </c>
      <c r="X13">
        <v>0.61592795909371845</v>
      </c>
      <c r="Y13">
        <v>1.1072499838858602E-2</v>
      </c>
      <c r="Z13">
        <v>2.6614150074534808E-2</v>
      </c>
      <c r="AA13">
        <v>6.0491920769972177E-3</v>
      </c>
      <c r="AB13">
        <v>2.6159279590937183</v>
      </c>
    </row>
    <row r="14" spans="1:28" x14ac:dyDescent="0.3">
      <c r="A14" t="s">
        <v>1667</v>
      </c>
      <c r="B14" t="s">
        <v>1667</v>
      </c>
      <c r="C14">
        <v>3710</v>
      </c>
      <c r="D14">
        <v>117</v>
      </c>
      <c r="E14">
        <v>2719</v>
      </c>
      <c r="F14">
        <v>804</v>
      </c>
      <c r="G14">
        <v>50</v>
      </c>
      <c r="H14">
        <v>20</v>
      </c>
      <c r="I14">
        <v>4810.6115918135902</v>
      </c>
      <c r="J14">
        <v>4810.6115918135902</v>
      </c>
      <c r="K14">
        <v>0.21671159029649595</v>
      </c>
      <c r="L14">
        <v>0.73288409703504043</v>
      </c>
      <c r="M14">
        <v>1.3477088948787063E-2</v>
      </c>
      <c r="N14">
        <v>3.1536388140161728E-2</v>
      </c>
      <c r="O14">
        <v>5.3908355795148251E-3</v>
      </c>
      <c r="P14">
        <v>2.7328840970350403</v>
      </c>
      <c r="Q14">
        <v>0.25550405081555877</v>
      </c>
      <c r="R14">
        <v>0.69649242243171872</v>
      </c>
      <c r="S14">
        <v>1.3822838292767026E-2</v>
      </c>
      <c r="T14">
        <v>2.8621820426012103E-2</v>
      </c>
      <c r="U14">
        <v>5.558868033943243E-3</v>
      </c>
      <c r="V14">
        <v>2.6964924224317186</v>
      </c>
      <c r="W14">
        <v>0.23937290191087573</v>
      </c>
      <c r="X14">
        <v>0.71209687472964178</v>
      </c>
      <c r="Y14">
        <v>1.3956704630735596E-2</v>
      </c>
      <c r="Z14">
        <v>2.9120081369477309E-2</v>
      </c>
      <c r="AA14">
        <v>5.4534373592694876E-3</v>
      </c>
      <c r="AB14">
        <v>2.7120968747296419</v>
      </c>
    </row>
    <row r="15" spans="1:28" x14ac:dyDescent="0.3">
      <c r="A15" t="s">
        <v>1663</v>
      </c>
      <c r="B15" t="s">
        <v>1694</v>
      </c>
      <c r="C15">
        <v>2175</v>
      </c>
      <c r="D15">
        <v>61</v>
      </c>
      <c r="E15">
        <v>486</v>
      </c>
      <c r="F15">
        <v>1576</v>
      </c>
      <c r="G15">
        <v>15</v>
      </c>
      <c r="H15">
        <v>37</v>
      </c>
      <c r="I15">
        <v>3089.2432102218463</v>
      </c>
      <c r="J15">
        <v>3089.2432102218463</v>
      </c>
      <c r="K15">
        <v>0.72459770114942523</v>
      </c>
      <c r="L15">
        <v>0.22344827586206897</v>
      </c>
      <c r="M15">
        <v>6.8965517241379309E-3</v>
      </c>
      <c r="N15">
        <v>2.8045977011494253E-2</v>
      </c>
      <c r="O15">
        <v>1.7011494252873564E-2</v>
      </c>
      <c r="P15">
        <v>0.72459770114942523</v>
      </c>
      <c r="Q15">
        <v>0.68884180254455363</v>
      </c>
      <c r="R15">
        <v>0.25957588197162657</v>
      </c>
      <c r="S15">
        <v>8.0207033139761685E-3</v>
      </c>
      <c r="T15">
        <v>2.8215699742904696E-2</v>
      </c>
      <c r="U15">
        <v>1.5345912426938951E-2</v>
      </c>
      <c r="V15">
        <v>0.68884180254455363</v>
      </c>
      <c r="W15">
        <v>0.7284349584531834</v>
      </c>
      <c r="X15">
        <v>0.22026848502362739</v>
      </c>
      <c r="Y15">
        <v>7.4294794598964717E-3</v>
      </c>
      <c r="Z15">
        <v>2.7375230373710136E-2</v>
      </c>
      <c r="AA15">
        <v>1.6491846689582645E-2</v>
      </c>
      <c r="AB15">
        <v>0.7284349584531834</v>
      </c>
    </row>
    <row r="16" spans="1:28" x14ac:dyDescent="0.3">
      <c r="A16" t="s">
        <v>1658</v>
      </c>
      <c r="B16" t="s">
        <v>1702</v>
      </c>
      <c r="C16">
        <v>1652</v>
      </c>
      <c r="D16">
        <v>28</v>
      </c>
      <c r="E16">
        <v>1293</v>
      </c>
      <c r="F16">
        <v>263</v>
      </c>
      <c r="G16">
        <v>66</v>
      </c>
      <c r="H16">
        <v>2</v>
      </c>
      <c r="I16">
        <v>2228.1419587787714</v>
      </c>
      <c r="J16">
        <v>2228.1419587787714</v>
      </c>
      <c r="K16">
        <v>0.15920096852300242</v>
      </c>
      <c r="L16">
        <v>0.78268765133171914</v>
      </c>
      <c r="M16">
        <v>3.9951573849878935E-2</v>
      </c>
      <c r="N16">
        <v>1.6949152542372881E-2</v>
      </c>
      <c r="O16">
        <v>1.2106537530266344E-3</v>
      </c>
      <c r="P16">
        <v>2.7826876513317194</v>
      </c>
      <c r="Q16">
        <v>0.21484791266029774</v>
      </c>
      <c r="R16">
        <v>0.72695761725813257</v>
      </c>
      <c r="S16">
        <v>3.6894756721546011E-2</v>
      </c>
      <c r="T16">
        <v>1.7949063442901415E-2</v>
      </c>
      <c r="U16">
        <v>3.3506499171220669E-3</v>
      </c>
      <c r="V16">
        <v>2.7269576172581327</v>
      </c>
      <c r="W16">
        <v>0.17475707469279203</v>
      </c>
      <c r="X16">
        <v>0.76991991757811551</v>
      </c>
      <c r="Y16">
        <v>3.9782735502363727E-2</v>
      </c>
      <c r="Z16">
        <v>1.4386788356170389E-2</v>
      </c>
      <c r="AA16">
        <v>1.1534838705582586E-3</v>
      </c>
      <c r="AB16">
        <v>2.7699199175781155</v>
      </c>
    </row>
    <row r="17" spans="1:28" x14ac:dyDescent="0.3">
      <c r="A17" t="s">
        <v>1659</v>
      </c>
      <c r="B17" t="s">
        <v>1698</v>
      </c>
      <c r="C17">
        <v>17150</v>
      </c>
      <c r="D17">
        <v>401</v>
      </c>
      <c r="E17">
        <v>5036</v>
      </c>
      <c r="F17">
        <v>11338</v>
      </c>
      <c r="G17">
        <v>183</v>
      </c>
      <c r="H17">
        <v>192</v>
      </c>
      <c r="I17">
        <v>25995.417537598776</v>
      </c>
      <c r="J17">
        <v>25995.417537598776</v>
      </c>
      <c r="K17">
        <v>0.66110787172011665</v>
      </c>
      <c r="L17">
        <v>0.29364431486880466</v>
      </c>
      <c r="M17">
        <v>1.0670553935860059E-2</v>
      </c>
      <c r="N17">
        <v>2.338192419825073E-2</v>
      </c>
      <c r="O17">
        <v>1.119533527696793E-2</v>
      </c>
      <c r="P17">
        <v>0.66110787172011665</v>
      </c>
      <c r="Q17">
        <v>0.65974956683428088</v>
      </c>
      <c r="R17">
        <v>0.29715532619560203</v>
      </c>
      <c r="S17">
        <v>1.0428444402292398E-2</v>
      </c>
      <c r="T17">
        <v>2.2778422005258817E-2</v>
      </c>
      <c r="U17">
        <v>9.8882405625658667E-3</v>
      </c>
      <c r="V17">
        <v>0.65974956683428088</v>
      </c>
      <c r="W17">
        <v>0.65968770727322157</v>
      </c>
      <c r="X17">
        <v>0.29720919897203157</v>
      </c>
      <c r="Y17">
        <v>1.0424228135160177E-2</v>
      </c>
      <c r="Z17">
        <v>2.278147145717099E-2</v>
      </c>
      <c r="AA17">
        <v>9.8973941624157305E-3</v>
      </c>
      <c r="AB17">
        <v>0.65968770727322157</v>
      </c>
    </row>
    <row r="18" spans="1:28" x14ac:dyDescent="0.3">
      <c r="A18" t="s">
        <v>1657</v>
      </c>
      <c r="B18" t="s">
        <v>1693</v>
      </c>
      <c r="C18">
        <v>26615</v>
      </c>
      <c r="D18">
        <v>805</v>
      </c>
      <c r="E18">
        <v>9248</v>
      </c>
      <c r="F18">
        <v>15931</v>
      </c>
      <c r="G18">
        <v>293</v>
      </c>
      <c r="H18">
        <v>338</v>
      </c>
      <c r="I18">
        <v>40539.238284352658</v>
      </c>
      <c r="J18">
        <v>40539.238284352658</v>
      </c>
      <c r="K18">
        <v>0.59857223370279922</v>
      </c>
      <c r="L18">
        <v>0.34747322938192748</v>
      </c>
      <c r="M18">
        <v>1.1008829607364268E-2</v>
      </c>
      <c r="N18">
        <v>3.0246101822280668E-2</v>
      </c>
      <c r="O18">
        <v>1.2699605485628405E-2</v>
      </c>
      <c r="P18">
        <v>0.59857223370279922</v>
      </c>
      <c r="Q18">
        <v>0.58566419758920751</v>
      </c>
      <c r="R18">
        <v>0.36355700527329149</v>
      </c>
      <c r="S18">
        <v>1.0573934575903193E-2</v>
      </c>
      <c r="T18">
        <v>2.8441286382714235E-2</v>
      </c>
      <c r="U18">
        <v>1.1763576178883633E-2</v>
      </c>
      <c r="V18">
        <v>0.58566419758920751</v>
      </c>
      <c r="W18">
        <v>0.58598901931069136</v>
      </c>
      <c r="X18">
        <v>0.36286966184135322</v>
      </c>
      <c r="Y18">
        <v>1.0590114442729243E-2</v>
      </c>
      <c r="Z18">
        <v>2.8650497110498344E-2</v>
      </c>
      <c r="AA18">
        <v>1.1900707294727836E-2</v>
      </c>
      <c r="AB18">
        <v>0.58598901931069136</v>
      </c>
    </row>
    <row r="19" spans="1:28" x14ac:dyDescent="0.3">
      <c r="A19" t="s">
        <v>1652</v>
      </c>
      <c r="B19" t="s">
        <v>1652</v>
      </c>
      <c r="C19">
        <v>682</v>
      </c>
      <c r="D19">
        <v>14</v>
      </c>
      <c r="E19">
        <v>309</v>
      </c>
      <c r="F19">
        <v>340</v>
      </c>
      <c r="G19">
        <v>16</v>
      </c>
      <c r="H19">
        <v>3</v>
      </c>
      <c r="I19">
        <v>922.78554408260527</v>
      </c>
      <c r="J19">
        <v>922.78554408260527</v>
      </c>
      <c r="K19">
        <v>0.49853372434017595</v>
      </c>
      <c r="L19">
        <v>0.45307917888563048</v>
      </c>
      <c r="M19">
        <v>2.3460410557184751E-2</v>
      </c>
      <c r="N19">
        <v>2.0527859237536656E-2</v>
      </c>
      <c r="O19">
        <v>4.3988269794721412E-3</v>
      </c>
      <c r="P19">
        <v>0.49853372434017595</v>
      </c>
      <c r="Q19">
        <v>0.46604282884900589</v>
      </c>
      <c r="R19">
        <v>0.48278643159202156</v>
      </c>
      <c r="S19">
        <v>2.4823397059874137E-2</v>
      </c>
      <c r="T19">
        <v>2.0601452761995098E-2</v>
      </c>
      <c r="U19">
        <v>5.7458897371032731E-3</v>
      </c>
      <c r="V19">
        <v>2.4827864315920216</v>
      </c>
      <c r="W19">
        <v>0.51353601020073547</v>
      </c>
      <c r="X19">
        <v>0.44075039403791355</v>
      </c>
      <c r="Y19">
        <v>2.338021310359378E-2</v>
      </c>
      <c r="Z19">
        <v>1.8030372984755683E-2</v>
      </c>
      <c r="AA19">
        <v>4.3030096730015347E-3</v>
      </c>
      <c r="AB19">
        <v>0.51353601020073547</v>
      </c>
    </row>
    <row r="20" spans="1:28" x14ac:dyDescent="0.3">
      <c r="A20" t="s">
        <v>1665</v>
      </c>
      <c r="B20" t="s">
        <v>1695</v>
      </c>
      <c r="C20">
        <v>25012</v>
      </c>
      <c r="D20">
        <v>668</v>
      </c>
      <c r="E20">
        <v>5923</v>
      </c>
      <c r="F20">
        <v>17925</v>
      </c>
      <c r="G20">
        <v>193</v>
      </c>
      <c r="H20">
        <v>303</v>
      </c>
      <c r="I20">
        <v>38343.15653007105</v>
      </c>
      <c r="J20">
        <v>38343.15653007105</v>
      </c>
      <c r="K20">
        <v>0.71665600511754357</v>
      </c>
      <c r="L20">
        <v>0.23680633296017911</v>
      </c>
      <c r="M20">
        <v>7.7162961778346395E-3</v>
      </c>
      <c r="N20">
        <v>2.67071805533344E-2</v>
      </c>
      <c r="O20">
        <v>1.2114185191108268E-2</v>
      </c>
      <c r="P20">
        <v>0.71665600511754357</v>
      </c>
      <c r="Q20">
        <v>0.71279653367367879</v>
      </c>
      <c r="R20">
        <v>0.2431339111904337</v>
      </c>
      <c r="S20">
        <v>7.6984546930067201E-3</v>
      </c>
      <c r="T20">
        <v>2.5116362714502488E-2</v>
      </c>
      <c r="U20">
        <v>1.1254737728378228E-2</v>
      </c>
      <c r="V20">
        <v>0.71279653367367879</v>
      </c>
      <c r="W20">
        <v>0.71266742202439004</v>
      </c>
      <c r="X20">
        <v>0.24325082732835915</v>
      </c>
      <c r="Y20">
        <v>7.7160858727015197E-3</v>
      </c>
      <c r="Z20">
        <v>2.5156747902753164E-2</v>
      </c>
      <c r="AA20">
        <v>1.1208916871796044E-2</v>
      </c>
      <c r="AB20">
        <v>0.71266742202439004</v>
      </c>
    </row>
    <row r="21" spans="1:28" x14ac:dyDescent="0.3">
      <c r="A21" t="s">
        <v>1666</v>
      </c>
      <c r="B21" t="s">
        <v>1697</v>
      </c>
      <c r="C21">
        <v>83869</v>
      </c>
      <c r="D21">
        <v>1981</v>
      </c>
      <c r="E21">
        <v>35447</v>
      </c>
      <c r="F21">
        <v>45075</v>
      </c>
      <c r="G21">
        <v>611</v>
      </c>
      <c r="H21">
        <v>755</v>
      </c>
      <c r="I21">
        <v>125169.13325569789</v>
      </c>
      <c r="J21">
        <v>125169.13325569789</v>
      </c>
      <c r="K21">
        <v>0.53744530160130677</v>
      </c>
      <c r="L21">
        <v>0.42264722364640095</v>
      </c>
      <c r="M21">
        <v>7.2851709213177691E-3</v>
      </c>
      <c r="N21">
        <v>2.3620169550131753E-2</v>
      </c>
      <c r="O21">
        <v>9.0021342808427433E-3</v>
      </c>
      <c r="P21">
        <v>0.53744530160130677</v>
      </c>
      <c r="Q21">
        <v>0.53044533215586143</v>
      </c>
      <c r="R21">
        <v>0.43165360445382928</v>
      </c>
      <c r="S21">
        <v>7.367676031921992E-3</v>
      </c>
      <c r="T21">
        <v>2.1952910801802349E-2</v>
      </c>
      <c r="U21">
        <v>8.5804765565849032E-3</v>
      </c>
      <c r="V21">
        <v>0.53044533215586143</v>
      </c>
      <c r="W21">
        <v>0.53037903946170184</v>
      </c>
      <c r="X21">
        <v>0.43175788478389104</v>
      </c>
      <c r="Y21">
        <v>7.3627391570453967E-3</v>
      </c>
      <c r="Z21">
        <v>2.1940172946277054E-2</v>
      </c>
      <c r="AA21">
        <v>8.5601636510846801E-3</v>
      </c>
      <c r="AB21">
        <v>0.53037903946170184</v>
      </c>
    </row>
    <row r="22" spans="1:28" x14ac:dyDescent="0.3">
      <c r="A22" t="s">
        <v>1679</v>
      </c>
      <c r="B22" t="s">
        <v>1701</v>
      </c>
      <c r="C22">
        <v>3711</v>
      </c>
      <c r="D22">
        <v>80</v>
      </c>
      <c r="E22">
        <v>1486</v>
      </c>
      <c r="F22">
        <v>2072</v>
      </c>
      <c r="G22">
        <v>44</v>
      </c>
      <c r="H22">
        <v>29</v>
      </c>
      <c r="I22">
        <v>5369.3700688791478</v>
      </c>
      <c r="J22">
        <v>5369.3700688791478</v>
      </c>
      <c r="K22">
        <v>0.55834007006197794</v>
      </c>
      <c r="L22">
        <v>0.40043115063325252</v>
      </c>
      <c r="M22">
        <v>1.1856642414443546E-2</v>
      </c>
      <c r="N22">
        <v>2.155753166262463E-2</v>
      </c>
      <c r="O22">
        <v>7.8146052277014277E-3</v>
      </c>
      <c r="P22">
        <v>0.55834007006197794</v>
      </c>
      <c r="Q22">
        <v>0.56361905303908488</v>
      </c>
      <c r="R22">
        <v>0.39389290863876414</v>
      </c>
      <c r="S22">
        <v>1.0214248962434946E-2</v>
      </c>
      <c r="T22">
        <v>2.3699096104390454E-2</v>
      </c>
      <c r="U22">
        <v>8.5746932553256699E-3</v>
      </c>
      <c r="V22">
        <v>0.56361905303908488</v>
      </c>
      <c r="W22">
        <v>0.57025953870407387</v>
      </c>
      <c r="X22">
        <v>0.38747630875635869</v>
      </c>
      <c r="Y22">
        <v>1.0201689261875674E-2</v>
      </c>
      <c r="Z22">
        <v>2.3652818037599443E-2</v>
      </c>
      <c r="AA22">
        <v>8.4096452400924254E-3</v>
      </c>
      <c r="AB22">
        <v>0.57025953870407387</v>
      </c>
    </row>
    <row r="23" spans="1:28" x14ac:dyDescent="0.3">
      <c r="A23" t="s">
        <v>1662</v>
      </c>
      <c r="B23" t="s">
        <v>1662</v>
      </c>
      <c r="C23">
        <v>290</v>
      </c>
      <c r="D23">
        <v>8</v>
      </c>
      <c r="E23">
        <v>172</v>
      </c>
      <c r="F23">
        <v>104</v>
      </c>
      <c r="G23">
        <v>5</v>
      </c>
      <c r="H23">
        <v>1</v>
      </c>
      <c r="I23">
        <v>371.90378473714986</v>
      </c>
      <c r="J23">
        <v>371.90378473714986</v>
      </c>
      <c r="K23">
        <v>0.35862068965517241</v>
      </c>
      <c r="L23">
        <v>0.59310344827586203</v>
      </c>
      <c r="M23">
        <v>1.7241379310344827E-2</v>
      </c>
      <c r="N23">
        <v>2.7586206896551724E-2</v>
      </c>
      <c r="O23">
        <v>3.4482758620689655E-3</v>
      </c>
      <c r="P23">
        <v>2.5931034482758619</v>
      </c>
      <c r="Q23">
        <v>0.36449715008557304</v>
      </c>
      <c r="R23">
        <v>0.58876624574955705</v>
      </c>
      <c r="S23">
        <v>1.6675312846148781E-2</v>
      </c>
      <c r="T23">
        <v>2.5871227751331601E-2</v>
      </c>
      <c r="U23">
        <v>4.1900635673893594E-3</v>
      </c>
      <c r="V23">
        <v>2.5887662457495573</v>
      </c>
      <c r="W23">
        <v>0.384649879956037</v>
      </c>
      <c r="X23">
        <v>0.56872373978222168</v>
      </c>
      <c r="Y23">
        <v>1.724220019344249E-2</v>
      </c>
      <c r="Z23">
        <v>2.5650931217484668E-2</v>
      </c>
      <c r="AA23">
        <v>3.7332488508140136E-3</v>
      </c>
      <c r="AB23">
        <v>2.5687237397822216</v>
      </c>
    </row>
    <row r="24" spans="1:28" x14ac:dyDescent="0.3">
      <c r="A24" t="s">
        <v>1671</v>
      </c>
      <c r="B24" t="s">
        <v>1671</v>
      </c>
      <c r="C24">
        <v>412</v>
      </c>
      <c r="D24">
        <v>9</v>
      </c>
      <c r="E24">
        <v>180</v>
      </c>
      <c r="F24">
        <v>214</v>
      </c>
      <c r="G24">
        <v>4</v>
      </c>
      <c r="H24">
        <v>5</v>
      </c>
      <c r="I24">
        <v>549.37557674561674</v>
      </c>
      <c r="J24">
        <v>549.37557674561674</v>
      </c>
      <c r="K24">
        <v>0.51941747572815533</v>
      </c>
      <c r="L24">
        <v>0.43689320388349512</v>
      </c>
      <c r="M24">
        <v>9.7087378640776691E-3</v>
      </c>
      <c r="N24">
        <v>2.1844660194174758E-2</v>
      </c>
      <c r="O24">
        <v>1.2135922330097087E-2</v>
      </c>
      <c r="P24">
        <v>0.51941747572815533</v>
      </c>
      <c r="Q24">
        <v>0.48664964558067664</v>
      </c>
      <c r="R24">
        <v>0.47135866339682642</v>
      </c>
      <c r="S24">
        <v>1.1202562121364824E-2</v>
      </c>
      <c r="T24">
        <v>2.0534484496254241E-2</v>
      </c>
      <c r="U24">
        <v>1.0254644404877885E-2</v>
      </c>
      <c r="V24">
        <v>0.48664964558067664</v>
      </c>
      <c r="W24">
        <v>0.53223276776676853</v>
      </c>
      <c r="X24">
        <v>0.42615751329481283</v>
      </c>
      <c r="Y24">
        <v>1.170737762251239E-2</v>
      </c>
      <c r="Z24">
        <v>1.8459028162579123E-2</v>
      </c>
      <c r="AA24">
        <v>1.1443313153327061E-2</v>
      </c>
      <c r="AB24">
        <v>0.53223276776676853</v>
      </c>
    </row>
    <row r="25" spans="1:28" x14ac:dyDescent="0.3">
      <c r="A25" t="s">
        <v>1655</v>
      </c>
      <c r="B25" t="s">
        <v>1655</v>
      </c>
      <c r="C25">
        <v>1283</v>
      </c>
      <c r="D25">
        <v>41</v>
      </c>
      <c r="E25">
        <v>789</v>
      </c>
      <c r="F25">
        <v>429</v>
      </c>
      <c r="G25">
        <v>18</v>
      </c>
      <c r="H25">
        <v>6</v>
      </c>
      <c r="I25">
        <v>1639.2785573222709</v>
      </c>
      <c r="J25">
        <v>1639.2785573222709</v>
      </c>
      <c r="K25">
        <v>0.33437256430241619</v>
      </c>
      <c r="L25">
        <v>0.61496492595479346</v>
      </c>
      <c r="M25">
        <v>1.4029618082618862E-2</v>
      </c>
      <c r="N25">
        <v>3.1956352299298517E-2</v>
      </c>
      <c r="O25">
        <v>4.6765393608729543E-3</v>
      </c>
      <c r="P25">
        <v>2.6149649259547934</v>
      </c>
      <c r="Q25">
        <v>0.34536754474360287</v>
      </c>
      <c r="R25">
        <v>0.60590146223135255</v>
      </c>
      <c r="S25">
        <v>1.4144512228511331E-2</v>
      </c>
      <c r="T25">
        <v>2.9391444530947056E-2</v>
      </c>
      <c r="U25">
        <v>5.1950362655862042E-3</v>
      </c>
      <c r="V25">
        <v>2.6059014622313525</v>
      </c>
      <c r="W25">
        <v>0.36050743490227766</v>
      </c>
      <c r="X25">
        <v>0.59044056904807196</v>
      </c>
      <c r="Y25">
        <v>1.3871577879850248E-2</v>
      </c>
      <c r="Z25">
        <v>3.0036981296580292E-2</v>
      </c>
      <c r="AA25">
        <v>5.1434368732199264E-3</v>
      </c>
      <c r="AB25">
        <v>2.5904405690480719</v>
      </c>
    </row>
    <row r="26" spans="1:28" x14ac:dyDescent="0.3">
      <c r="A26" t="s">
        <v>1653</v>
      </c>
      <c r="B26" t="s">
        <v>1653</v>
      </c>
      <c r="C26">
        <v>929</v>
      </c>
      <c r="D26">
        <v>19</v>
      </c>
      <c r="E26">
        <v>593</v>
      </c>
      <c r="F26">
        <v>308</v>
      </c>
      <c r="G26">
        <v>3</v>
      </c>
      <c r="H26">
        <v>6</v>
      </c>
      <c r="I26">
        <v>1238.7619194094125</v>
      </c>
      <c r="J26">
        <v>1238.7619194094125</v>
      </c>
      <c r="K26">
        <v>0.33153928955866524</v>
      </c>
      <c r="L26">
        <v>0.63832077502691065</v>
      </c>
      <c r="M26">
        <v>3.2292787944025836E-3</v>
      </c>
      <c r="N26">
        <v>2.0452099031216361E-2</v>
      </c>
      <c r="O26">
        <v>6.4585575888051671E-3</v>
      </c>
      <c r="P26">
        <v>2.6383207750269104</v>
      </c>
      <c r="Q26">
        <v>0.34575184091239231</v>
      </c>
      <c r="R26">
        <v>0.62241772540080431</v>
      </c>
      <c r="S26">
        <v>6.3433414903351316E-3</v>
      </c>
      <c r="T26">
        <v>1.9490143933214393E-2</v>
      </c>
      <c r="U26">
        <v>5.9969482632538868E-3</v>
      </c>
      <c r="V26">
        <v>2.6224177254008043</v>
      </c>
      <c r="W26">
        <v>0.3443545815972785</v>
      </c>
      <c r="X26">
        <v>0.62758508443822825</v>
      </c>
      <c r="Y26">
        <v>5.2279185528373061E-3</v>
      </c>
      <c r="Z26">
        <v>1.7066466999620725E-2</v>
      </c>
      <c r="AA26">
        <v>5.7659484120351412E-3</v>
      </c>
      <c r="AB26">
        <v>2.6275850844382282</v>
      </c>
    </row>
    <row r="27" spans="1:28" x14ac:dyDescent="0.3">
      <c r="A27" t="s">
        <v>1673</v>
      </c>
      <c r="B27" t="s">
        <v>1673</v>
      </c>
      <c r="C27">
        <v>336</v>
      </c>
      <c r="D27">
        <v>13</v>
      </c>
      <c r="E27">
        <v>125</v>
      </c>
      <c r="F27">
        <v>189</v>
      </c>
      <c r="G27">
        <v>6</v>
      </c>
      <c r="H27">
        <v>3</v>
      </c>
      <c r="I27">
        <v>425.84552638287028</v>
      </c>
      <c r="J27">
        <v>425.84552638287028</v>
      </c>
      <c r="K27">
        <v>0.5625</v>
      </c>
      <c r="L27">
        <v>0.37202380952380953</v>
      </c>
      <c r="M27">
        <v>1.7857142857142856E-2</v>
      </c>
      <c r="N27">
        <v>3.8690476190476192E-2</v>
      </c>
      <c r="O27">
        <v>8.9285714285714281E-3</v>
      </c>
      <c r="P27">
        <v>0.5625</v>
      </c>
      <c r="Q27">
        <v>0.52487681013676579</v>
      </c>
      <c r="R27">
        <v>0.41441058020150939</v>
      </c>
      <c r="S27">
        <v>1.7106510745891274E-2</v>
      </c>
      <c r="T27">
        <v>3.4952280389227285E-2</v>
      </c>
      <c r="U27">
        <v>8.6538185266061378E-3</v>
      </c>
      <c r="V27">
        <v>0.52487681013676579</v>
      </c>
      <c r="W27">
        <v>0.59068752128924262</v>
      </c>
      <c r="X27">
        <v>0.34554173473291833</v>
      </c>
      <c r="Y27">
        <v>1.7270733807146024E-2</v>
      </c>
      <c r="Z27">
        <v>3.6930480013055204E-2</v>
      </c>
      <c r="AA27">
        <v>9.5695301576377324E-3</v>
      </c>
      <c r="AB27">
        <v>0.59068752128924262</v>
      </c>
    </row>
    <row r="28" spans="1:28" x14ac:dyDescent="0.3">
      <c r="A28" t="s">
        <v>1674</v>
      </c>
      <c r="B28" t="s">
        <v>1674</v>
      </c>
      <c r="C28">
        <v>2766</v>
      </c>
      <c r="D28">
        <v>80</v>
      </c>
      <c r="E28">
        <v>1826</v>
      </c>
      <c r="F28">
        <v>792</v>
      </c>
      <c r="G28">
        <v>47</v>
      </c>
      <c r="H28">
        <v>21</v>
      </c>
      <c r="I28">
        <v>3558.5330456952338</v>
      </c>
      <c r="J28">
        <v>3558.5330456952338</v>
      </c>
      <c r="K28">
        <v>0.28633405639913234</v>
      </c>
      <c r="L28">
        <v>0.66015907447577726</v>
      </c>
      <c r="M28">
        <v>1.6992046276211134E-2</v>
      </c>
      <c r="N28">
        <v>2.8922631959508314E-2</v>
      </c>
      <c r="O28">
        <v>7.5921908893709323E-3</v>
      </c>
      <c r="P28">
        <v>2.6601590744757773</v>
      </c>
      <c r="Q28">
        <v>0.32637459658219148</v>
      </c>
      <c r="R28">
        <v>0.61846815865121785</v>
      </c>
      <c r="S28">
        <v>1.656134816500009E-2</v>
      </c>
      <c r="T28">
        <v>3.0103125055111729E-2</v>
      </c>
      <c r="U28">
        <v>8.4927715464790231E-3</v>
      </c>
      <c r="V28">
        <v>2.618468158651218</v>
      </c>
      <c r="W28">
        <v>0.30781226350813029</v>
      </c>
      <c r="X28">
        <v>0.63647003812718683</v>
      </c>
      <c r="Y28">
        <v>1.728825452364368E-2</v>
      </c>
      <c r="Z28">
        <v>3.0036581849252363E-2</v>
      </c>
      <c r="AA28">
        <v>8.3928619917869977E-3</v>
      </c>
      <c r="AB28">
        <v>2.6364700381271868</v>
      </c>
    </row>
    <row r="29" spans="1:28" x14ac:dyDescent="0.3">
      <c r="A29" t="s">
        <v>1660</v>
      </c>
      <c r="B29" t="s">
        <v>1704</v>
      </c>
      <c r="C29">
        <v>1647</v>
      </c>
      <c r="D29">
        <v>42</v>
      </c>
      <c r="E29">
        <v>1116</v>
      </c>
      <c r="F29">
        <v>461</v>
      </c>
      <c r="G29">
        <v>22</v>
      </c>
      <c r="H29">
        <v>6</v>
      </c>
      <c r="I29">
        <v>2002.0221010332948</v>
      </c>
      <c r="J29">
        <v>2002.0221010332948</v>
      </c>
      <c r="K29">
        <v>0.2799028536733455</v>
      </c>
      <c r="L29">
        <v>0.67759562841530052</v>
      </c>
      <c r="M29">
        <v>1.3357619914996965E-2</v>
      </c>
      <c r="N29">
        <v>2.5500910746812388E-2</v>
      </c>
      <c r="O29">
        <v>3.6429872495446266E-3</v>
      </c>
      <c r="P29">
        <v>2.6775956284153004</v>
      </c>
      <c r="Q29">
        <v>0.30771701114473105</v>
      </c>
      <c r="R29">
        <v>0.65212353468687312</v>
      </c>
      <c r="S29">
        <v>1.3114037257107304E-2</v>
      </c>
      <c r="T29">
        <v>2.357619198155711E-2</v>
      </c>
      <c r="U29">
        <v>3.4692249297316366E-3</v>
      </c>
      <c r="V29">
        <v>2.652123534686873</v>
      </c>
      <c r="W29">
        <v>0.30548669994918642</v>
      </c>
      <c r="X29">
        <v>0.6544009126832715</v>
      </c>
      <c r="Y29">
        <v>1.2988721513534113E-2</v>
      </c>
      <c r="Z29">
        <v>2.4433592718843072E-2</v>
      </c>
      <c r="AA29">
        <v>2.690073135165112E-3</v>
      </c>
      <c r="AB29">
        <v>2.6544009126832715</v>
      </c>
    </row>
    <row r="30" spans="1:28" x14ac:dyDescent="0.3">
      <c r="A30" t="s">
        <v>1669</v>
      </c>
      <c r="B30" t="s">
        <v>1669</v>
      </c>
      <c r="C30">
        <v>1837</v>
      </c>
      <c r="D30">
        <v>30</v>
      </c>
      <c r="E30">
        <v>1200</v>
      </c>
      <c r="F30">
        <v>558</v>
      </c>
      <c r="G30">
        <v>27</v>
      </c>
      <c r="H30">
        <v>22</v>
      </c>
      <c r="I30">
        <v>2232.9778989667047</v>
      </c>
      <c r="J30">
        <v>2232.9778989667047</v>
      </c>
      <c r="K30">
        <v>0.30375612411540553</v>
      </c>
      <c r="L30">
        <v>0.65323897659227004</v>
      </c>
      <c r="M30">
        <v>1.4697876973326075E-2</v>
      </c>
      <c r="N30">
        <v>1.633097441480675E-2</v>
      </c>
      <c r="O30">
        <v>1.1976047904191617E-2</v>
      </c>
      <c r="P30">
        <v>2.6532389765922701</v>
      </c>
      <c r="Q30">
        <v>0.32734033917782124</v>
      </c>
      <c r="R30">
        <v>0.6320860907786231</v>
      </c>
      <c r="S30">
        <v>1.4216624173569788E-2</v>
      </c>
      <c r="T30">
        <v>1.6032376590598991E-2</v>
      </c>
      <c r="U30">
        <v>1.0324569279386919E-2</v>
      </c>
      <c r="V30">
        <v>2.632086090778623</v>
      </c>
      <c r="W30">
        <v>0.32933997039124641</v>
      </c>
      <c r="X30">
        <v>0.63004426086024079</v>
      </c>
      <c r="Y30">
        <v>1.4328978571863223E-2</v>
      </c>
      <c r="Z30">
        <v>1.5263656386837436E-2</v>
      </c>
      <c r="AA30">
        <v>1.1023133789812104E-2</v>
      </c>
      <c r="AB30">
        <v>2.6300442608602408</v>
      </c>
    </row>
    <row r="31" spans="1:28" x14ac:dyDescent="0.3">
      <c r="A31" t="s">
        <v>20</v>
      </c>
      <c r="B31" t="s">
        <v>20</v>
      </c>
      <c r="C31">
        <v>203048</v>
      </c>
      <c r="D31">
        <v>5285</v>
      </c>
      <c r="E31">
        <v>82508</v>
      </c>
      <c r="F31">
        <v>111249</v>
      </c>
      <c r="G31">
        <v>1987</v>
      </c>
      <c r="H31">
        <v>2019</v>
      </c>
      <c r="I31">
        <v>300495</v>
      </c>
      <c r="J31">
        <v>300495</v>
      </c>
      <c r="K31">
        <v>0.54789507899609946</v>
      </c>
      <c r="L31">
        <v>0.40634726764114887</v>
      </c>
      <c r="M31">
        <v>9.7858634411567714E-3</v>
      </c>
      <c r="N31">
        <v>2.6028328277057641E-2</v>
      </c>
      <c r="O31">
        <v>9.9434616445372524E-3</v>
      </c>
      <c r="P31">
        <v>0.54789507899609946</v>
      </c>
      <c r="Q31">
        <v>0.54801577397294465</v>
      </c>
      <c r="R31">
        <v>0.40812659112464439</v>
      </c>
      <c r="S31">
        <v>9.7073162615018537E-3</v>
      </c>
      <c r="T31">
        <v>2.4599410971896375E-2</v>
      </c>
      <c r="U31">
        <v>9.5509076690127974E-3</v>
      </c>
      <c r="V31">
        <v>0.54801577397294465</v>
      </c>
      <c r="W31">
        <v>0.54801577397294454</v>
      </c>
      <c r="X31">
        <v>0.40812659112464428</v>
      </c>
      <c r="Y31">
        <v>9.707316261501852E-3</v>
      </c>
      <c r="Z31">
        <v>2.4599410971896371E-2</v>
      </c>
      <c r="AA31">
        <v>9.5509076690127974E-3</v>
      </c>
      <c r="AB31">
        <v>0.54801577397294454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44"/>
  <sheetViews>
    <sheetView topLeftCell="A532" workbookViewId="0">
      <selection activeCell="I559" sqref="I559"/>
    </sheetView>
  </sheetViews>
  <sheetFormatPr defaultRowHeight="14.4" x14ac:dyDescent="0.3"/>
  <sheetData>
    <row r="1" spans="1:17" x14ac:dyDescent="0.3">
      <c r="A1" t="s">
        <v>117</v>
      </c>
      <c r="B1" s="4" t="s">
        <v>116</v>
      </c>
      <c r="C1" s="4" t="s">
        <v>21</v>
      </c>
      <c r="D1" s="4" t="s">
        <v>26</v>
      </c>
      <c r="E1" s="4" t="s">
        <v>35</v>
      </c>
      <c r="F1" s="4" t="s">
        <v>36</v>
      </c>
      <c r="G1" s="4" t="s">
        <v>37</v>
      </c>
      <c r="H1" s="4" t="s">
        <v>38</v>
      </c>
      <c r="I1" s="4" t="s">
        <v>31</v>
      </c>
      <c r="J1" s="4" t="s">
        <v>1606</v>
      </c>
      <c r="K1" s="4" t="s">
        <v>1607</v>
      </c>
      <c r="L1" s="4" t="s">
        <v>1608</v>
      </c>
    </row>
    <row r="2" spans="1:17" x14ac:dyDescent="0.3">
      <c r="A2" t="s">
        <v>118</v>
      </c>
      <c r="B2" s="4" t="s">
        <v>6</v>
      </c>
      <c r="C2" s="4">
        <v>2633</v>
      </c>
      <c r="D2" s="4">
        <v>1071</v>
      </c>
      <c r="E2" s="4">
        <v>132</v>
      </c>
      <c r="F2" s="4">
        <v>18</v>
      </c>
      <c r="G2" s="4">
        <v>88</v>
      </c>
      <c r="H2" s="4">
        <v>829</v>
      </c>
      <c r="I2" s="4">
        <v>4</v>
      </c>
      <c r="J2">
        <f t="shared" ref="J2:J12" si="0">IF(D2="","",IF(D2=0,0,E2/D2))</f>
        <v>0.12324929971988796</v>
      </c>
      <c r="K2">
        <f t="shared" ref="K2:K12" si="1">IF(D2="","",IF(D2=0,0,H2/D2))</f>
        <v>0.77404295051353877</v>
      </c>
      <c r="L2">
        <f t="shared" ref="L2:L12" si="2">IF(D2="","",IF(K2&gt;J2,K2,IF(K2=J2,10,2+J2)))</f>
        <v>0.77404295051353877</v>
      </c>
    </row>
    <row r="3" spans="1:17" x14ac:dyDescent="0.3">
      <c r="A3" t="s">
        <v>119</v>
      </c>
      <c r="B3" s="4" t="s">
        <v>7</v>
      </c>
      <c r="C3" s="4">
        <v>2913</v>
      </c>
      <c r="D3" s="4">
        <v>459</v>
      </c>
      <c r="E3" s="4">
        <v>69</v>
      </c>
      <c r="F3" s="4">
        <v>15</v>
      </c>
      <c r="G3" s="4">
        <v>37</v>
      </c>
      <c r="H3" s="4">
        <v>338</v>
      </c>
      <c r="I3" s="4">
        <v>0</v>
      </c>
      <c r="J3">
        <f t="shared" si="0"/>
        <v>0.15032679738562091</v>
      </c>
      <c r="K3">
        <f t="shared" si="1"/>
        <v>0.73638344226579522</v>
      </c>
      <c r="L3">
        <f t="shared" si="2"/>
        <v>0.73638344226579522</v>
      </c>
    </row>
    <row r="4" spans="1:17" x14ac:dyDescent="0.3">
      <c r="A4" t="s">
        <v>120</v>
      </c>
      <c r="B4" s="4" t="s">
        <v>60</v>
      </c>
      <c r="C4" s="4">
        <v>600</v>
      </c>
      <c r="D4" s="4">
        <v>220</v>
      </c>
      <c r="E4" s="4">
        <v>34</v>
      </c>
      <c r="F4" s="4">
        <v>5</v>
      </c>
      <c r="G4" s="4">
        <v>15</v>
      </c>
      <c r="H4" s="4">
        <v>166</v>
      </c>
      <c r="I4" s="4">
        <v>0</v>
      </c>
      <c r="J4">
        <f t="shared" si="0"/>
        <v>0.15454545454545454</v>
      </c>
      <c r="K4">
        <f t="shared" si="1"/>
        <v>0.75454545454545452</v>
      </c>
      <c r="L4">
        <f t="shared" si="2"/>
        <v>0.75454545454545452</v>
      </c>
    </row>
    <row r="5" spans="1:17" x14ac:dyDescent="0.3">
      <c r="A5" t="s">
        <v>121</v>
      </c>
      <c r="B5" s="4" t="s">
        <v>61</v>
      </c>
      <c r="C5" s="4">
        <v>3206</v>
      </c>
      <c r="D5" s="4">
        <v>1243</v>
      </c>
      <c r="E5" s="4">
        <v>136</v>
      </c>
      <c r="F5" s="4">
        <v>32</v>
      </c>
      <c r="G5" s="4">
        <v>92</v>
      </c>
      <c r="H5" s="4">
        <v>979</v>
      </c>
      <c r="I5" s="4">
        <v>4</v>
      </c>
      <c r="J5">
        <f t="shared" si="0"/>
        <v>0.10941271118262269</v>
      </c>
      <c r="K5">
        <f t="shared" si="1"/>
        <v>0.78761061946902655</v>
      </c>
      <c r="L5">
        <f t="shared" si="2"/>
        <v>0.78761061946902655</v>
      </c>
    </row>
    <row r="6" spans="1:17" x14ac:dyDescent="0.3">
      <c r="A6" t="s">
        <v>122</v>
      </c>
      <c r="B6" s="4" t="s">
        <v>12</v>
      </c>
      <c r="C6" s="4">
        <v>1841</v>
      </c>
      <c r="D6" s="4">
        <v>658</v>
      </c>
      <c r="E6" s="4">
        <v>104</v>
      </c>
      <c r="F6" s="4">
        <v>9</v>
      </c>
      <c r="G6" s="4">
        <v>55</v>
      </c>
      <c r="H6" s="4">
        <v>488</v>
      </c>
      <c r="I6" s="4">
        <v>2</v>
      </c>
      <c r="J6">
        <f t="shared" si="0"/>
        <v>0.1580547112462006</v>
      </c>
      <c r="K6">
        <f t="shared" si="1"/>
        <v>0.74164133738601823</v>
      </c>
      <c r="L6">
        <f t="shared" si="2"/>
        <v>0.74164133738601823</v>
      </c>
    </row>
    <row r="7" spans="1:17" x14ac:dyDescent="0.3">
      <c r="A7" t="s">
        <v>123</v>
      </c>
      <c r="B7" s="4" t="s">
        <v>62</v>
      </c>
      <c r="C7" s="4">
        <v>2623</v>
      </c>
      <c r="D7" s="4">
        <v>1038</v>
      </c>
      <c r="E7" s="4">
        <v>112</v>
      </c>
      <c r="F7" s="4">
        <v>22</v>
      </c>
      <c r="G7" s="4">
        <v>73</v>
      </c>
      <c r="H7" s="4">
        <v>827</v>
      </c>
      <c r="I7" s="4">
        <v>4</v>
      </c>
      <c r="J7">
        <f t="shared" si="0"/>
        <v>0.10789980732177264</v>
      </c>
      <c r="K7">
        <f t="shared" si="1"/>
        <v>0.7967244701348748</v>
      </c>
      <c r="L7">
        <f t="shared" si="2"/>
        <v>0.7967244701348748</v>
      </c>
    </row>
    <row r="8" spans="1:17" x14ac:dyDescent="0.3">
      <c r="A8" t="s">
        <v>124</v>
      </c>
      <c r="B8" s="4" t="s">
        <v>14</v>
      </c>
      <c r="C8" s="4">
        <v>603</v>
      </c>
      <c r="D8" s="4">
        <v>273</v>
      </c>
      <c r="E8" s="4">
        <v>41</v>
      </c>
      <c r="F8" s="4">
        <v>4</v>
      </c>
      <c r="G8" s="4">
        <v>20</v>
      </c>
      <c r="H8" s="4">
        <v>207</v>
      </c>
      <c r="I8" s="4">
        <v>1</v>
      </c>
      <c r="J8">
        <f t="shared" si="0"/>
        <v>0.15018315018315018</v>
      </c>
      <c r="K8">
        <f t="shared" si="1"/>
        <v>0.75824175824175821</v>
      </c>
      <c r="L8">
        <f t="shared" si="2"/>
        <v>0.75824175824175821</v>
      </c>
      <c r="O8" s="4"/>
    </row>
    <row r="9" spans="1:17" x14ac:dyDescent="0.3">
      <c r="A9" t="s">
        <v>1600</v>
      </c>
      <c r="B9" s="4" t="s">
        <v>15</v>
      </c>
      <c r="C9" s="4">
        <v>0</v>
      </c>
      <c r="D9" s="4">
        <v>1579</v>
      </c>
      <c r="E9" s="4">
        <v>257</v>
      </c>
      <c r="F9" s="4">
        <v>28</v>
      </c>
      <c r="G9" s="4">
        <v>95</v>
      </c>
      <c r="H9" s="4">
        <v>1180</v>
      </c>
      <c r="I9" s="4">
        <v>19</v>
      </c>
      <c r="J9">
        <f t="shared" si="0"/>
        <v>0.16276124129195693</v>
      </c>
      <c r="K9">
        <f t="shared" si="1"/>
        <v>0.74730842305256495</v>
      </c>
      <c r="L9">
        <f t="shared" si="2"/>
        <v>0.74730842305256495</v>
      </c>
    </row>
    <row r="10" spans="1:17" x14ac:dyDescent="0.3">
      <c r="A10" t="s">
        <v>1601</v>
      </c>
      <c r="B10" s="4" t="s">
        <v>64</v>
      </c>
      <c r="C10" s="4">
        <v>0</v>
      </c>
      <c r="D10" s="4">
        <v>312</v>
      </c>
      <c r="E10" s="4">
        <v>55</v>
      </c>
      <c r="F10" s="4">
        <v>10</v>
      </c>
      <c r="G10" s="4">
        <v>24</v>
      </c>
      <c r="H10" s="4">
        <v>222</v>
      </c>
      <c r="I10" s="4">
        <v>1</v>
      </c>
      <c r="J10">
        <f t="shared" si="0"/>
        <v>0.17628205128205129</v>
      </c>
      <c r="K10">
        <f t="shared" si="1"/>
        <v>0.71153846153846156</v>
      </c>
      <c r="L10">
        <f t="shared" si="2"/>
        <v>0.71153846153846156</v>
      </c>
      <c r="O10" s="4"/>
    </row>
    <row r="11" spans="1:17" x14ac:dyDescent="0.3">
      <c r="A11" t="s">
        <v>1602</v>
      </c>
      <c r="B11" s="4" t="s">
        <v>63</v>
      </c>
      <c r="C11" s="4">
        <v>0</v>
      </c>
      <c r="D11" s="4">
        <v>508</v>
      </c>
      <c r="E11" s="4">
        <v>101</v>
      </c>
      <c r="F11" s="4">
        <v>11</v>
      </c>
      <c r="G11" s="4">
        <v>30</v>
      </c>
      <c r="H11" s="4">
        <v>362</v>
      </c>
      <c r="I11" s="4">
        <v>4</v>
      </c>
      <c r="J11">
        <f t="shared" si="0"/>
        <v>0.19881889763779528</v>
      </c>
      <c r="K11">
        <f t="shared" si="1"/>
        <v>0.71259842519685035</v>
      </c>
      <c r="L11">
        <f t="shared" si="2"/>
        <v>0.71259842519685035</v>
      </c>
    </row>
    <row r="12" spans="1:17" x14ac:dyDescent="0.3">
      <c r="A12">
        <v>1</v>
      </c>
      <c r="B12" s="4" t="s">
        <v>67</v>
      </c>
      <c r="C12" s="4">
        <v>14419</v>
      </c>
      <c r="D12" s="4">
        <v>7361</v>
      </c>
      <c r="E12" s="4">
        <v>1041</v>
      </c>
      <c r="F12" s="4">
        <v>154</v>
      </c>
      <c r="G12" s="4">
        <v>529</v>
      </c>
      <c r="H12" s="4">
        <v>5598</v>
      </c>
      <c r="I12" s="4">
        <v>39</v>
      </c>
      <c r="J12">
        <f t="shared" si="0"/>
        <v>0.14142100258117105</v>
      </c>
      <c r="K12">
        <f t="shared" si="1"/>
        <v>0.76049449803015889</v>
      </c>
      <c r="L12">
        <f t="shared" si="2"/>
        <v>0.76049449803015889</v>
      </c>
    </row>
    <row r="13" spans="1:17" x14ac:dyDescent="0.3">
      <c r="B13" s="4"/>
      <c r="J13" t="str">
        <f t="shared" ref="J13:J76" si="3">IF(D13="","",IF(D13=0,0,E13/D13))</f>
        <v/>
      </c>
      <c r="K13" t="str">
        <f t="shared" ref="K13:K76" si="4">IF(D13="","",IF(D13=0,0,H13/D13))</f>
        <v/>
      </c>
      <c r="L13" t="str">
        <f t="shared" ref="L13:L76" si="5">IF(D13="","",IF(K13&gt;J13,K13,IF(K13=J13,10,2+J13)))</f>
        <v/>
      </c>
    </row>
    <row r="14" spans="1:17" x14ac:dyDescent="0.3">
      <c r="A14" t="s">
        <v>125</v>
      </c>
      <c r="B14" s="4" t="s">
        <v>70</v>
      </c>
      <c r="C14" s="4">
        <v>2278</v>
      </c>
      <c r="D14" s="4">
        <v>922</v>
      </c>
      <c r="E14" s="4">
        <v>127</v>
      </c>
      <c r="F14" s="4">
        <v>18</v>
      </c>
      <c r="G14" s="4">
        <v>65</v>
      </c>
      <c r="H14" s="4">
        <v>710</v>
      </c>
      <c r="I14" s="4">
        <v>2</v>
      </c>
      <c r="J14">
        <f t="shared" si="3"/>
        <v>0.13774403470715835</v>
      </c>
      <c r="K14">
        <f t="shared" si="4"/>
        <v>0.77006507592190887</v>
      </c>
      <c r="L14">
        <f t="shared" si="5"/>
        <v>0.77006507592190887</v>
      </c>
    </row>
    <row r="15" spans="1:17" x14ac:dyDescent="0.3">
      <c r="A15" t="s">
        <v>126</v>
      </c>
      <c r="B15" s="4" t="s">
        <v>71</v>
      </c>
      <c r="C15" s="4">
        <v>1121</v>
      </c>
      <c r="D15" s="4">
        <v>524</v>
      </c>
      <c r="E15" s="4">
        <v>91</v>
      </c>
      <c r="F15" s="4">
        <v>20</v>
      </c>
      <c r="G15" s="4">
        <v>50</v>
      </c>
      <c r="H15" s="4">
        <v>362</v>
      </c>
      <c r="I15" s="4">
        <v>1</v>
      </c>
      <c r="J15">
        <f t="shared" si="3"/>
        <v>0.17366412213740459</v>
      </c>
      <c r="K15">
        <f t="shared" si="4"/>
        <v>0.69083969465648853</v>
      </c>
      <c r="L15">
        <f t="shared" si="5"/>
        <v>0.69083969465648853</v>
      </c>
      <c r="M15" s="4"/>
      <c r="N15" s="4"/>
      <c r="O15" s="4"/>
      <c r="P15" s="4"/>
    </row>
    <row r="16" spans="1:17" x14ac:dyDescent="0.3">
      <c r="A16" t="s">
        <v>127</v>
      </c>
      <c r="B16" s="4" t="s">
        <v>81</v>
      </c>
      <c r="C16" s="4">
        <v>2647</v>
      </c>
      <c r="D16" s="4">
        <v>1061</v>
      </c>
      <c r="E16" s="4">
        <v>256</v>
      </c>
      <c r="F16" s="4">
        <v>22</v>
      </c>
      <c r="G16" s="4">
        <v>73</v>
      </c>
      <c r="H16" s="4">
        <v>709</v>
      </c>
      <c r="I16" s="4">
        <v>1</v>
      </c>
      <c r="J16">
        <f t="shared" si="3"/>
        <v>0.2412818096135721</v>
      </c>
      <c r="K16">
        <f t="shared" si="4"/>
        <v>0.66823751178133839</v>
      </c>
      <c r="L16">
        <f t="shared" si="5"/>
        <v>0.66823751178133839</v>
      </c>
      <c r="M16" s="4"/>
      <c r="N16" s="4"/>
      <c r="O16" s="4"/>
      <c r="P16" s="4"/>
      <c r="Q16" s="4"/>
    </row>
    <row r="17" spans="1:15" x14ac:dyDescent="0.3">
      <c r="A17" t="s">
        <v>128</v>
      </c>
      <c r="B17" s="4" t="s">
        <v>82</v>
      </c>
      <c r="C17" s="4">
        <v>2149</v>
      </c>
      <c r="D17" s="4">
        <v>965</v>
      </c>
      <c r="E17" s="4">
        <v>199</v>
      </c>
      <c r="F17" s="4">
        <v>26</v>
      </c>
      <c r="G17" s="4">
        <v>72</v>
      </c>
      <c r="H17" s="4">
        <v>665</v>
      </c>
      <c r="I17" s="4">
        <v>3</v>
      </c>
      <c r="J17">
        <f t="shared" si="3"/>
        <v>0.20621761658031088</v>
      </c>
      <c r="K17">
        <f t="shared" si="4"/>
        <v>0.68911917098445596</v>
      </c>
      <c r="L17">
        <f t="shared" si="5"/>
        <v>0.68911917098445596</v>
      </c>
    </row>
    <row r="18" spans="1:15" x14ac:dyDescent="0.3">
      <c r="A18" t="s">
        <v>129</v>
      </c>
      <c r="B18" s="4" t="s">
        <v>83</v>
      </c>
      <c r="C18" s="4">
        <v>4668</v>
      </c>
      <c r="D18" s="4">
        <v>1870</v>
      </c>
      <c r="E18" s="4">
        <v>561</v>
      </c>
      <c r="F18" s="4">
        <v>29</v>
      </c>
      <c r="G18" s="4">
        <v>130</v>
      </c>
      <c r="H18" s="4">
        <v>1143</v>
      </c>
      <c r="I18" s="4">
        <v>7</v>
      </c>
      <c r="J18">
        <f t="shared" si="3"/>
        <v>0.3</v>
      </c>
      <c r="K18">
        <f t="shared" si="4"/>
        <v>0.61122994652406415</v>
      </c>
      <c r="L18">
        <f t="shared" si="5"/>
        <v>0.61122994652406415</v>
      </c>
    </row>
    <row r="19" spans="1:15" x14ac:dyDescent="0.3">
      <c r="A19" t="s">
        <v>130</v>
      </c>
      <c r="B19" s="4" t="s">
        <v>76</v>
      </c>
      <c r="C19" s="4">
        <v>1112</v>
      </c>
      <c r="D19" s="4">
        <v>515</v>
      </c>
      <c r="E19" s="4">
        <v>109</v>
      </c>
      <c r="F19" s="4">
        <v>17</v>
      </c>
      <c r="G19" s="4">
        <v>42</v>
      </c>
      <c r="H19" s="4">
        <v>345</v>
      </c>
      <c r="I19" s="4">
        <v>2</v>
      </c>
      <c r="J19">
        <f t="shared" si="3"/>
        <v>0.21165048543689322</v>
      </c>
      <c r="K19">
        <f t="shared" si="4"/>
        <v>0.66990291262135926</v>
      </c>
      <c r="L19">
        <f t="shared" si="5"/>
        <v>0.66990291262135926</v>
      </c>
    </row>
    <row r="20" spans="1:15" x14ac:dyDescent="0.3">
      <c r="A20" t="s">
        <v>1600</v>
      </c>
      <c r="B20" s="4" t="s">
        <v>77</v>
      </c>
      <c r="C20" s="4">
        <v>0</v>
      </c>
      <c r="D20" s="4">
        <v>1260</v>
      </c>
      <c r="E20" s="4">
        <v>334</v>
      </c>
      <c r="F20" s="4">
        <v>18</v>
      </c>
      <c r="G20" s="4">
        <v>87</v>
      </c>
      <c r="H20" s="4">
        <v>811</v>
      </c>
      <c r="I20" s="4">
        <v>10</v>
      </c>
      <c r="J20">
        <f t="shared" si="3"/>
        <v>0.26507936507936508</v>
      </c>
      <c r="K20">
        <f t="shared" si="4"/>
        <v>0.6436507936507937</v>
      </c>
      <c r="L20">
        <f t="shared" si="5"/>
        <v>0.6436507936507937</v>
      </c>
    </row>
    <row r="21" spans="1:15" x14ac:dyDescent="0.3">
      <c r="A21" t="s">
        <v>1601</v>
      </c>
      <c r="B21" s="4" t="s">
        <v>84</v>
      </c>
      <c r="C21" s="4">
        <v>0</v>
      </c>
      <c r="D21" s="4">
        <v>318</v>
      </c>
      <c r="E21" s="4">
        <v>53</v>
      </c>
      <c r="F21" s="4">
        <v>11</v>
      </c>
      <c r="G21" s="4">
        <v>26</v>
      </c>
      <c r="H21" s="4">
        <v>227</v>
      </c>
      <c r="I21" s="4">
        <v>1</v>
      </c>
      <c r="J21">
        <f t="shared" si="3"/>
        <v>0.16666666666666666</v>
      </c>
      <c r="K21">
        <f t="shared" si="4"/>
        <v>0.71383647798742134</v>
      </c>
      <c r="L21">
        <f t="shared" si="5"/>
        <v>0.71383647798742134</v>
      </c>
    </row>
    <row r="22" spans="1:15" x14ac:dyDescent="0.3">
      <c r="A22" t="s">
        <v>1602</v>
      </c>
      <c r="B22" s="4" t="s">
        <v>85</v>
      </c>
      <c r="C22" s="4">
        <v>0</v>
      </c>
      <c r="D22" s="4">
        <v>1339</v>
      </c>
      <c r="E22" s="4">
        <v>544</v>
      </c>
      <c r="F22" s="4">
        <v>24</v>
      </c>
      <c r="G22" s="4">
        <v>70</v>
      </c>
      <c r="H22" s="4">
        <v>693</v>
      </c>
      <c r="I22" s="4">
        <v>8</v>
      </c>
      <c r="J22">
        <f t="shared" si="3"/>
        <v>0.40627333831217327</v>
      </c>
      <c r="K22">
        <f t="shared" si="4"/>
        <v>0.5175504107542942</v>
      </c>
      <c r="L22">
        <f t="shared" si="5"/>
        <v>0.5175504107542942</v>
      </c>
    </row>
    <row r="23" spans="1:15" x14ac:dyDescent="0.3">
      <c r="A23">
        <v>2</v>
      </c>
      <c r="B23" s="4" t="s">
        <v>86</v>
      </c>
      <c r="C23" s="4">
        <v>13975</v>
      </c>
      <c r="D23" s="4">
        <v>8774</v>
      </c>
      <c r="E23" s="4">
        <v>2274</v>
      </c>
      <c r="F23" s="4">
        <v>185</v>
      </c>
      <c r="G23" s="4">
        <v>615</v>
      </c>
      <c r="H23" s="4">
        <v>5665</v>
      </c>
      <c r="I23" s="4">
        <v>35</v>
      </c>
      <c r="J23">
        <f t="shared" si="3"/>
        <v>0.2591748347390016</v>
      </c>
      <c r="K23">
        <f t="shared" si="4"/>
        <v>0.64565762480054711</v>
      </c>
      <c r="L23">
        <f t="shared" si="5"/>
        <v>0.64565762480054711</v>
      </c>
    </row>
    <row r="24" spans="1:15" x14ac:dyDescent="0.3">
      <c r="B24" s="6"/>
      <c r="J24" t="str">
        <f t="shared" si="3"/>
        <v/>
      </c>
      <c r="K24" t="str">
        <f t="shared" si="4"/>
        <v/>
      </c>
      <c r="L24" t="str">
        <f t="shared" si="5"/>
        <v/>
      </c>
    </row>
    <row r="25" spans="1:15" x14ac:dyDescent="0.3">
      <c r="A25" t="s">
        <v>131</v>
      </c>
      <c r="B25" s="4" t="s">
        <v>98</v>
      </c>
      <c r="C25" s="4">
        <v>2104</v>
      </c>
      <c r="D25" s="4">
        <v>807</v>
      </c>
      <c r="E25" s="4">
        <v>143</v>
      </c>
      <c r="F25" s="4">
        <v>19</v>
      </c>
      <c r="G25" s="4">
        <v>59</v>
      </c>
      <c r="H25" s="4">
        <v>584</v>
      </c>
      <c r="I25" s="4">
        <v>2</v>
      </c>
      <c r="J25">
        <f t="shared" si="3"/>
        <v>0.17719950433705081</v>
      </c>
      <c r="K25">
        <f t="shared" si="4"/>
        <v>0.72366790582403961</v>
      </c>
      <c r="L25">
        <f t="shared" si="5"/>
        <v>0.72366790582403961</v>
      </c>
      <c r="M25" s="4"/>
      <c r="N25" s="4"/>
    </row>
    <row r="26" spans="1:15" x14ac:dyDescent="0.3">
      <c r="A26" t="s">
        <v>132</v>
      </c>
      <c r="B26" s="4" t="s">
        <v>99</v>
      </c>
      <c r="C26" s="4">
        <v>1853</v>
      </c>
      <c r="D26" s="4">
        <v>611</v>
      </c>
      <c r="E26" s="4">
        <v>159</v>
      </c>
      <c r="F26" s="4">
        <v>13</v>
      </c>
      <c r="G26" s="4">
        <v>52</v>
      </c>
      <c r="H26" s="4">
        <v>385</v>
      </c>
      <c r="I26" s="4">
        <v>2</v>
      </c>
      <c r="J26">
        <f t="shared" si="3"/>
        <v>0.2602291325695581</v>
      </c>
      <c r="K26">
        <f t="shared" si="4"/>
        <v>0.63011456628477902</v>
      </c>
      <c r="L26">
        <f t="shared" si="5"/>
        <v>0.63011456628477902</v>
      </c>
      <c r="M26" s="4"/>
      <c r="N26" s="4"/>
    </row>
    <row r="27" spans="1:15" x14ac:dyDescent="0.3">
      <c r="A27" t="s">
        <v>133</v>
      </c>
      <c r="B27" s="4" t="s">
        <v>100</v>
      </c>
      <c r="C27" s="4">
        <v>2889</v>
      </c>
      <c r="D27" s="4">
        <v>1019</v>
      </c>
      <c r="E27" s="4">
        <v>251</v>
      </c>
      <c r="F27" s="4">
        <v>12</v>
      </c>
      <c r="G27" s="4">
        <v>67</v>
      </c>
      <c r="H27" s="4">
        <v>684</v>
      </c>
      <c r="I27" s="4">
        <v>5</v>
      </c>
      <c r="J27">
        <f t="shared" si="3"/>
        <v>0.24631992149165849</v>
      </c>
      <c r="K27">
        <f t="shared" si="4"/>
        <v>0.67124631992149164</v>
      </c>
      <c r="L27">
        <f t="shared" si="5"/>
        <v>0.67124631992149164</v>
      </c>
      <c r="M27" s="4"/>
      <c r="N27" s="4"/>
    </row>
    <row r="28" spans="1:15" x14ac:dyDescent="0.3">
      <c r="A28" t="s">
        <v>134</v>
      </c>
      <c r="B28" s="4" t="s">
        <v>112</v>
      </c>
      <c r="C28" s="4">
        <v>4302</v>
      </c>
      <c r="D28" s="4">
        <v>566</v>
      </c>
      <c r="E28" s="4">
        <v>155</v>
      </c>
      <c r="F28" s="4">
        <v>12</v>
      </c>
      <c r="G28" s="4">
        <v>51</v>
      </c>
      <c r="H28" s="4">
        <v>348</v>
      </c>
      <c r="I28" s="4">
        <v>0</v>
      </c>
      <c r="J28">
        <f t="shared" si="3"/>
        <v>0.27385159010600707</v>
      </c>
      <c r="K28">
        <f t="shared" si="4"/>
        <v>0.61484098939929333</v>
      </c>
      <c r="L28">
        <f t="shared" si="5"/>
        <v>0.61484098939929333</v>
      </c>
      <c r="M28" s="4"/>
      <c r="N28" s="4"/>
    </row>
    <row r="29" spans="1:15" x14ac:dyDescent="0.3">
      <c r="A29" t="s">
        <v>135</v>
      </c>
      <c r="B29" s="4" t="s">
        <v>102</v>
      </c>
      <c r="C29" s="4">
        <v>1279</v>
      </c>
      <c r="D29" s="4">
        <v>523</v>
      </c>
      <c r="E29" s="4">
        <v>54</v>
      </c>
      <c r="F29" s="4">
        <v>13</v>
      </c>
      <c r="G29" s="4">
        <v>30</v>
      </c>
      <c r="H29" s="4">
        <v>426</v>
      </c>
      <c r="I29" s="4">
        <v>0</v>
      </c>
      <c r="J29">
        <f t="shared" si="3"/>
        <v>0.10325047801147227</v>
      </c>
      <c r="K29">
        <f t="shared" si="4"/>
        <v>0.81453154875717015</v>
      </c>
      <c r="L29">
        <f t="shared" si="5"/>
        <v>0.81453154875717015</v>
      </c>
      <c r="M29" s="4"/>
      <c r="N29" s="4"/>
      <c r="O29" s="4"/>
    </row>
    <row r="30" spans="1:15" x14ac:dyDescent="0.3">
      <c r="A30" t="s">
        <v>1600</v>
      </c>
      <c r="B30" s="4" t="s">
        <v>103</v>
      </c>
      <c r="C30" s="4">
        <v>0</v>
      </c>
      <c r="D30" s="4">
        <v>1159</v>
      </c>
      <c r="E30" s="4">
        <v>288</v>
      </c>
      <c r="F30" s="4">
        <v>20</v>
      </c>
      <c r="G30" s="4">
        <v>87</v>
      </c>
      <c r="H30" s="4">
        <v>759</v>
      </c>
      <c r="I30" s="4">
        <v>5</v>
      </c>
      <c r="J30">
        <f t="shared" si="3"/>
        <v>0.24849007765314926</v>
      </c>
      <c r="K30">
        <f t="shared" si="4"/>
        <v>0.65487489214840378</v>
      </c>
      <c r="L30">
        <f t="shared" si="5"/>
        <v>0.65487489214840378</v>
      </c>
      <c r="M30" s="4"/>
    </row>
    <row r="31" spans="1:15" x14ac:dyDescent="0.3">
      <c r="A31" t="s">
        <v>1601</v>
      </c>
      <c r="B31" s="4" t="s">
        <v>113</v>
      </c>
      <c r="C31" s="4">
        <v>0</v>
      </c>
      <c r="D31" s="4">
        <v>355</v>
      </c>
      <c r="E31" s="4">
        <v>85</v>
      </c>
      <c r="F31" s="4">
        <v>14</v>
      </c>
      <c r="G31" s="4">
        <v>32</v>
      </c>
      <c r="H31" s="4">
        <v>223</v>
      </c>
      <c r="I31" s="4">
        <v>1</v>
      </c>
      <c r="J31">
        <f t="shared" si="3"/>
        <v>0.23943661971830985</v>
      </c>
      <c r="K31">
        <f t="shared" si="4"/>
        <v>0.62816901408450709</v>
      </c>
      <c r="L31">
        <f t="shared" si="5"/>
        <v>0.62816901408450709</v>
      </c>
      <c r="M31" s="4"/>
      <c r="N31" s="4"/>
    </row>
    <row r="32" spans="1:15" x14ac:dyDescent="0.3">
      <c r="A32" t="s">
        <v>1602</v>
      </c>
      <c r="B32" s="4" t="s">
        <v>114</v>
      </c>
      <c r="C32" s="4">
        <v>0</v>
      </c>
      <c r="D32" s="4">
        <v>508</v>
      </c>
      <c r="E32" s="4">
        <v>187</v>
      </c>
      <c r="F32" s="4">
        <v>2</v>
      </c>
      <c r="G32" s="4">
        <v>28</v>
      </c>
      <c r="H32" s="4">
        <v>289</v>
      </c>
      <c r="I32" s="4">
        <v>2</v>
      </c>
      <c r="J32">
        <f t="shared" si="3"/>
        <v>0.36811023622047245</v>
      </c>
      <c r="K32">
        <f t="shared" si="4"/>
        <v>0.56889763779527558</v>
      </c>
      <c r="L32">
        <f t="shared" si="5"/>
        <v>0.56889763779527558</v>
      </c>
      <c r="M32" s="4"/>
      <c r="N32" s="4"/>
    </row>
    <row r="33" spans="1:14" x14ac:dyDescent="0.3">
      <c r="A33">
        <v>3</v>
      </c>
      <c r="B33" s="4" t="s">
        <v>115</v>
      </c>
      <c r="C33" s="4">
        <v>12427</v>
      </c>
      <c r="D33" s="4">
        <v>5548</v>
      </c>
      <c r="E33" s="4">
        <v>1322</v>
      </c>
      <c r="F33" s="4">
        <v>105</v>
      </c>
      <c r="G33" s="4">
        <v>406</v>
      </c>
      <c r="H33" s="4">
        <v>3698</v>
      </c>
      <c r="I33" s="4">
        <v>17</v>
      </c>
      <c r="J33">
        <f t="shared" si="3"/>
        <v>0.23828406633020907</v>
      </c>
      <c r="K33">
        <f t="shared" si="4"/>
        <v>0.66654650324441245</v>
      </c>
      <c r="L33">
        <f t="shared" si="5"/>
        <v>0.66654650324441245</v>
      </c>
      <c r="M33" s="4"/>
      <c r="N33" s="4"/>
    </row>
    <row r="34" spans="1:14" x14ac:dyDescent="0.3">
      <c r="B34" s="4"/>
      <c r="J34" t="str">
        <f t="shared" si="3"/>
        <v/>
      </c>
      <c r="K34" t="str">
        <f t="shared" si="4"/>
        <v/>
      </c>
      <c r="L34" t="str">
        <f t="shared" si="5"/>
        <v/>
      </c>
    </row>
    <row r="35" spans="1:14" x14ac:dyDescent="0.3">
      <c r="A35" t="s">
        <v>156</v>
      </c>
      <c r="B35" s="4" t="s">
        <v>137</v>
      </c>
      <c r="C35" s="4">
        <v>2713</v>
      </c>
      <c r="D35" s="4">
        <v>951</v>
      </c>
      <c r="E35" s="4">
        <v>244</v>
      </c>
      <c r="F35" s="4">
        <v>21</v>
      </c>
      <c r="G35" s="4">
        <v>63</v>
      </c>
      <c r="H35" s="4">
        <v>618</v>
      </c>
      <c r="I35" s="4">
        <v>5</v>
      </c>
      <c r="J35">
        <f t="shared" si="3"/>
        <v>0.25657202944269192</v>
      </c>
      <c r="K35">
        <f t="shared" si="4"/>
        <v>0.64984227129337535</v>
      </c>
      <c r="L35">
        <f t="shared" si="5"/>
        <v>0.64984227129337535</v>
      </c>
      <c r="M35" s="4"/>
      <c r="N35" s="4"/>
    </row>
    <row r="36" spans="1:14" x14ac:dyDescent="0.3">
      <c r="A36" t="s">
        <v>157</v>
      </c>
      <c r="B36" s="4" t="s">
        <v>138</v>
      </c>
      <c r="C36" s="4">
        <v>531</v>
      </c>
      <c r="D36" s="4">
        <v>208</v>
      </c>
      <c r="E36" s="4">
        <v>64</v>
      </c>
      <c r="F36" s="4">
        <v>5</v>
      </c>
      <c r="G36" s="4">
        <v>16</v>
      </c>
      <c r="H36" s="4">
        <v>123</v>
      </c>
      <c r="I36" s="4">
        <v>0</v>
      </c>
      <c r="J36">
        <f t="shared" si="3"/>
        <v>0.30769230769230771</v>
      </c>
      <c r="K36">
        <f t="shared" si="4"/>
        <v>0.59134615384615385</v>
      </c>
      <c r="L36">
        <f t="shared" si="5"/>
        <v>0.59134615384615385</v>
      </c>
      <c r="M36" s="4"/>
      <c r="N36" s="4"/>
    </row>
    <row r="37" spans="1:14" x14ac:dyDescent="0.3">
      <c r="A37" t="s">
        <v>158</v>
      </c>
      <c r="B37" s="4" t="s">
        <v>139</v>
      </c>
      <c r="C37" s="4">
        <v>1161</v>
      </c>
      <c r="D37" s="4">
        <v>332</v>
      </c>
      <c r="E37" s="4">
        <v>103</v>
      </c>
      <c r="F37" s="4">
        <v>7</v>
      </c>
      <c r="G37" s="4">
        <v>24</v>
      </c>
      <c r="H37" s="4">
        <v>198</v>
      </c>
      <c r="I37" s="4">
        <v>0</v>
      </c>
      <c r="J37">
        <f t="shared" si="3"/>
        <v>0.31024096385542171</v>
      </c>
      <c r="K37">
        <f t="shared" si="4"/>
        <v>0.59638554216867468</v>
      </c>
      <c r="L37">
        <f t="shared" si="5"/>
        <v>0.59638554216867468</v>
      </c>
      <c r="M37" s="4"/>
      <c r="N37" s="4"/>
    </row>
    <row r="38" spans="1:14" x14ac:dyDescent="0.3">
      <c r="A38" t="s">
        <v>159</v>
      </c>
      <c r="B38" s="4" t="s">
        <v>140</v>
      </c>
      <c r="C38" s="4">
        <v>1329</v>
      </c>
      <c r="D38" s="4">
        <v>488</v>
      </c>
      <c r="E38" s="4">
        <v>144</v>
      </c>
      <c r="F38" s="4">
        <v>12</v>
      </c>
      <c r="G38" s="4">
        <v>29</v>
      </c>
      <c r="H38" s="4">
        <v>302</v>
      </c>
      <c r="I38" s="4">
        <v>1</v>
      </c>
      <c r="J38">
        <f t="shared" si="3"/>
        <v>0.29508196721311475</v>
      </c>
      <c r="K38">
        <f t="shared" si="4"/>
        <v>0.61885245901639341</v>
      </c>
      <c r="L38">
        <f t="shared" si="5"/>
        <v>0.61885245901639341</v>
      </c>
      <c r="M38" s="4"/>
      <c r="N38" s="4"/>
    </row>
    <row r="39" spans="1:14" x14ac:dyDescent="0.3">
      <c r="A39" t="s">
        <v>160</v>
      </c>
      <c r="B39" s="4" t="s">
        <v>141</v>
      </c>
      <c r="C39" s="4">
        <v>745</v>
      </c>
      <c r="D39" s="4">
        <v>303</v>
      </c>
      <c r="E39" s="4">
        <v>82</v>
      </c>
      <c r="F39" s="4">
        <v>6</v>
      </c>
      <c r="G39" s="4">
        <v>27</v>
      </c>
      <c r="H39" s="4">
        <v>188</v>
      </c>
      <c r="I39" s="4">
        <v>0</v>
      </c>
      <c r="J39">
        <f t="shared" si="3"/>
        <v>0.27062706270627063</v>
      </c>
      <c r="K39">
        <f t="shared" si="4"/>
        <v>0.62046204620462042</v>
      </c>
      <c r="L39">
        <f t="shared" si="5"/>
        <v>0.62046204620462042</v>
      </c>
      <c r="M39" s="4"/>
      <c r="N39" s="4"/>
    </row>
    <row r="40" spans="1:14" x14ac:dyDescent="0.3">
      <c r="A40" t="s">
        <v>161</v>
      </c>
      <c r="B40" s="4" t="s">
        <v>142</v>
      </c>
      <c r="C40" s="4">
        <v>2090</v>
      </c>
      <c r="D40" s="4">
        <v>817</v>
      </c>
      <c r="E40" s="4">
        <v>187</v>
      </c>
      <c r="F40" s="4">
        <v>12</v>
      </c>
      <c r="G40" s="4">
        <v>60</v>
      </c>
      <c r="H40" s="4">
        <v>554</v>
      </c>
      <c r="I40" s="4">
        <v>4</v>
      </c>
      <c r="J40">
        <f t="shared" si="3"/>
        <v>0.22888616891064872</v>
      </c>
      <c r="K40">
        <f t="shared" si="4"/>
        <v>0.67809057527539784</v>
      </c>
      <c r="L40">
        <f t="shared" si="5"/>
        <v>0.67809057527539784</v>
      </c>
      <c r="M40" s="4"/>
      <c r="N40" s="4"/>
    </row>
    <row r="41" spans="1:14" x14ac:dyDescent="0.3">
      <c r="A41" t="s">
        <v>162</v>
      </c>
      <c r="B41" s="4" t="s">
        <v>143</v>
      </c>
      <c r="C41" s="4">
        <v>1306</v>
      </c>
      <c r="D41" s="4">
        <v>361</v>
      </c>
      <c r="E41" s="4">
        <v>92</v>
      </c>
      <c r="F41" s="4">
        <v>11</v>
      </c>
      <c r="G41" s="4">
        <v>26</v>
      </c>
      <c r="H41" s="4">
        <v>231</v>
      </c>
      <c r="I41" s="4">
        <v>1</v>
      </c>
      <c r="J41">
        <f t="shared" si="3"/>
        <v>0.25484764542936289</v>
      </c>
      <c r="K41">
        <f t="shared" si="4"/>
        <v>0.63988919667590027</v>
      </c>
      <c r="L41">
        <f t="shared" si="5"/>
        <v>0.63988919667590027</v>
      </c>
      <c r="M41" s="4"/>
      <c r="N41" s="4"/>
    </row>
    <row r="42" spans="1:14" x14ac:dyDescent="0.3">
      <c r="A42" t="s">
        <v>163</v>
      </c>
      <c r="B42" s="4" t="s">
        <v>144</v>
      </c>
      <c r="C42" s="4">
        <v>1830</v>
      </c>
      <c r="D42" s="4">
        <v>533</v>
      </c>
      <c r="E42" s="4">
        <v>154</v>
      </c>
      <c r="F42" s="4">
        <v>16</v>
      </c>
      <c r="G42" s="4">
        <v>34</v>
      </c>
      <c r="H42" s="4">
        <v>327</v>
      </c>
      <c r="I42" s="4">
        <v>2</v>
      </c>
      <c r="J42">
        <f t="shared" si="3"/>
        <v>0.28893058161350843</v>
      </c>
      <c r="K42">
        <f t="shared" si="4"/>
        <v>0.61350844277673544</v>
      </c>
      <c r="L42">
        <f t="shared" si="5"/>
        <v>0.61350844277673544</v>
      </c>
      <c r="M42" s="4"/>
      <c r="N42" s="4"/>
    </row>
    <row r="43" spans="1:14" x14ac:dyDescent="0.3">
      <c r="A43" t="s">
        <v>164</v>
      </c>
      <c r="B43" s="4" t="s">
        <v>145</v>
      </c>
      <c r="C43" s="4">
        <v>846</v>
      </c>
      <c r="D43" s="4">
        <v>217</v>
      </c>
      <c r="E43" s="4">
        <v>61</v>
      </c>
      <c r="F43" s="4">
        <v>4</v>
      </c>
      <c r="G43" s="4">
        <v>9</v>
      </c>
      <c r="H43" s="4">
        <v>141</v>
      </c>
      <c r="I43" s="4">
        <v>2</v>
      </c>
      <c r="J43">
        <f t="shared" si="3"/>
        <v>0.28110599078341014</v>
      </c>
      <c r="K43">
        <f t="shared" si="4"/>
        <v>0.64976958525345618</v>
      </c>
      <c r="L43">
        <f t="shared" si="5"/>
        <v>0.64976958525345618</v>
      </c>
      <c r="M43" s="4"/>
      <c r="N43" s="4"/>
    </row>
    <row r="44" spans="1:14" x14ac:dyDescent="0.3">
      <c r="A44" t="s">
        <v>165</v>
      </c>
      <c r="B44" s="4" t="s">
        <v>146</v>
      </c>
      <c r="C44" s="4">
        <v>521</v>
      </c>
      <c r="D44" s="4">
        <v>184</v>
      </c>
      <c r="E44" s="4">
        <v>23</v>
      </c>
      <c r="F44" s="4">
        <v>1</v>
      </c>
      <c r="G44" s="4">
        <v>18</v>
      </c>
      <c r="H44" s="4">
        <v>142</v>
      </c>
      <c r="I44" s="4">
        <v>0</v>
      </c>
      <c r="J44">
        <f t="shared" si="3"/>
        <v>0.125</v>
      </c>
      <c r="K44">
        <f t="shared" si="4"/>
        <v>0.77173913043478259</v>
      </c>
      <c r="L44">
        <f t="shared" si="5"/>
        <v>0.77173913043478259</v>
      </c>
      <c r="M44" s="4"/>
      <c r="N44" s="4"/>
    </row>
    <row r="45" spans="1:14" x14ac:dyDescent="0.3">
      <c r="A45" t="s">
        <v>1600</v>
      </c>
      <c r="B45" s="4" t="s">
        <v>147</v>
      </c>
      <c r="C45" s="4">
        <v>0</v>
      </c>
      <c r="D45" s="4">
        <v>989</v>
      </c>
      <c r="E45" s="4">
        <v>270</v>
      </c>
      <c r="F45" s="4">
        <v>21</v>
      </c>
      <c r="G45" s="4">
        <v>72</v>
      </c>
      <c r="H45" s="4">
        <v>623</v>
      </c>
      <c r="I45" s="4">
        <v>3</v>
      </c>
      <c r="J45">
        <f t="shared" si="3"/>
        <v>0.27300303336703741</v>
      </c>
      <c r="K45">
        <f t="shared" si="4"/>
        <v>0.62992922143579377</v>
      </c>
      <c r="L45">
        <f t="shared" si="5"/>
        <v>0.62992922143579377</v>
      </c>
      <c r="M45" s="4"/>
      <c r="N45" s="4"/>
    </row>
    <row r="46" spans="1:14" x14ac:dyDescent="0.3">
      <c r="A46" t="s">
        <v>1601</v>
      </c>
      <c r="B46" s="4" t="s">
        <v>153</v>
      </c>
      <c r="C46" s="4">
        <v>0</v>
      </c>
      <c r="D46" s="4">
        <v>438</v>
      </c>
      <c r="E46" s="4">
        <v>117</v>
      </c>
      <c r="F46" s="4">
        <v>10</v>
      </c>
      <c r="G46" s="4">
        <v>28</v>
      </c>
      <c r="H46" s="4">
        <v>283</v>
      </c>
      <c r="I46" s="4">
        <v>0</v>
      </c>
      <c r="J46">
        <f t="shared" si="3"/>
        <v>0.26712328767123289</v>
      </c>
      <c r="K46">
        <f t="shared" si="4"/>
        <v>0.64611872146118721</v>
      </c>
      <c r="L46">
        <f t="shared" si="5"/>
        <v>0.64611872146118721</v>
      </c>
      <c r="M46" s="4"/>
      <c r="N46" s="4"/>
    </row>
    <row r="47" spans="1:14" x14ac:dyDescent="0.3">
      <c r="A47" t="s">
        <v>1602</v>
      </c>
      <c r="B47" s="4" t="s">
        <v>154</v>
      </c>
      <c r="C47" s="4">
        <v>0</v>
      </c>
      <c r="D47" s="4">
        <v>756</v>
      </c>
      <c r="E47" s="4">
        <v>318</v>
      </c>
      <c r="F47" s="4">
        <v>11</v>
      </c>
      <c r="G47" s="4">
        <v>38</v>
      </c>
      <c r="H47" s="4">
        <v>385</v>
      </c>
      <c r="I47" s="4">
        <v>4</v>
      </c>
      <c r="J47">
        <f t="shared" si="3"/>
        <v>0.42063492063492064</v>
      </c>
      <c r="K47">
        <f t="shared" si="4"/>
        <v>0.5092592592592593</v>
      </c>
      <c r="L47">
        <f t="shared" si="5"/>
        <v>0.5092592592592593</v>
      </c>
      <c r="M47" s="4"/>
      <c r="N47" s="4"/>
    </row>
    <row r="48" spans="1:14" x14ac:dyDescent="0.3">
      <c r="A48">
        <v>4</v>
      </c>
      <c r="B48" s="4" t="s">
        <v>155</v>
      </c>
      <c r="C48" s="4">
        <v>13072</v>
      </c>
      <c r="D48" s="4">
        <v>6577</v>
      </c>
      <c r="E48" s="4">
        <v>1859</v>
      </c>
      <c r="F48" s="4">
        <v>137</v>
      </c>
      <c r="G48" s="4">
        <v>444</v>
      </c>
      <c r="H48" s="4">
        <v>4115</v>
      </c>
      <c r="I48" s="4">
        <v>22</v>
      </c>
      <c r="J48">
        <f t="shared" si="3"/>
        <v>0.2826516648928083</v>
      </c>
      <c r="K48">
        <f t="shared" si="4"/>
        <v>0.62566519689828193</v>
      </c>
      <c r="L48">
        <f t="shared" si="5"/>
        <v>0.62566519689828193</v>
      </c>
      <c r="M48" s="4"/>
      <c r="N48" s="4"/>
    </row>
    <row r="49" spans="1:14" x14ac:dyDescent="0.3">
      <c r="B49" s="6"/>
      <c r="J49" t="str">
        <f t="shared" si="3"/>
        <v/>
      </c>
      <c r="K49" t="str">
        <f t="shared" si="4"/>
        <v/>
      </c>
      <c r="L49" t="str">
        <f t="shared" si="5"/>
        <v/>
      </c>
    </row>
    <row r="50" spans="1:14" x14ac:dyDescent="0.3">
      <c r="A50" t="s">
        <v>193</v>
      </c>
      <c r="B50" s="4" t="s">
        <v>187</v>
      </c>
      <c r="C50" s="4">
        <v>559</v>
      </c>
      <c r="D50" s="4">
        <v>167</v>
      </c>
      <c r="E50" s="4">
        <v>29</v>
      </c>
      <c r="F50" s="4">
        <v>7</v>
      </c>
      <c r="G50" s="4">
        <v>11</v>
      </c>
      <c r="H50" s="4">
        <v>118</v>
      </c>
      <c r="I50" s="4">
        <v>2</v>
      </c>
      <c r="J50">
        <f t="shared" si="3"/>
        <v>0.17365269461077845</v>
      </c>
      <c r="K50">
        <f t="shared" si="4"/>
        <v>0.70658682634730541</v>
      </c>
      <c r="L50">
        <f t="shared" si="5"/>
        <v>0.70658682634730541</v>
      </c>
    </row>
    <row r="51" spans="1:14" x14ac:dyDescent="0.3">
      <c r="A51" t="s">
        <v>194</v>
      </c>
      <c r="B51" s="4" t="s">
        <v>168</v>
      </c>
      <c r="C51" s="4">
        <v>4075</v>
      </c>
      <c r="D51" s="4">
        <v>1823</v>
      </c>
      <c r="E51" s="4">
        <v>620</v>
      </c>
      <c r="F51" s="4">
        <v>41</v>
      </c>
      <c r="G51" s="4">
        <v>144</v>
      </c>
      <c r="H51" s="4">
        <v>1011</v>
      </c>
      <c r="I51" s="4">
        <v>7</v>
      </c>
      <c r="J51">
        <f t="shared" si="3"/>
        <v>0.34009873834338999</v>
      </c>
      <c r="K51">
        <f t="shared" si="4"/>
        <v>0.55458036204059247</v>
      </c>
      <c r="L51">
        <f t="shared" si="5"/>
        <v>0.55458036204059247</v>
      </c>
    </row>
    <row r="52" spans="1:14" x14ac:dyDescent="0.3">
      <c r="A52" t="s">
        <v>195</v>
      </c>
      <c r="B52" s="4" t="s">
        <v>169</v>
      </c>
      <c r="C52" s="4">
        <v>1299</v>
      </c>
      <c r="D52" s="4">
        <v>578</v>
      </c>
      <c r="E52" s="4">
        <v>266</v>
      </c>
      <c r="F52" s="4">
        <v>14</v>
      </c>
      <c r="G52" s="4">
        <v>42</v>
      </c>
      <c r="H52" s="4">
        <v>253</v>
      </c>
      <c r="I52" s="4">
        <v>3</v>
      </c>
      <c r="J52">
        <f t="shared" si="3"/>
        <v>0.46020761245674741</v>
      </c>
      <c r="K52">
        <f t="shared" si="4"/>
        <v>0.43771626297577854</v>
      </c>
      <c r="L52">
        <f t="shared" si="5"/>
        <v>2.4602076124567476</v>
      </c>
    </row>
    <row r="53" spans="1:14" x14ac:dyDescent="0.3">
      <c r="A53" t="s">
        <v>196</v>
      </c>
      <c r="B53" s="4" t="s">
        <v>188</v>
      </c>
      <c r="C53" s="4">
        <v>1974</v>
      </c>
      <c r="D53" s="4">
        <v>714</v>
      </c>
      <c r="E53" s="4">
        <v>228</v>
      </c>
      <c r="F53" s="4">
        <v>13</v>
      </c>
      <c r="G53" s="4">
        <v>51</v>
      </c>
      <c r="H53" s="4">
        <v>418</v>
      </c>
      <c r="I53" s="4">
        <v>4</v>
      </c>
      <c r="J53">
        <f t="shared" si="3"/>
        <v>0.31932773109243695</v>
      </c>
      <c r="K53">
        <f t="shared" si="4"/>
        <v>0.58543417366946782</v>
      </c>
      <c r="L53">
        <f t="shared" si="5"/>
        <v>0.58543417366946782</v>
      </c>
    </row>
    <row r="54" spans="1:14" x14ac:dyDescent="0.3">
      <c r="A54" t="s">
        <v>197</v>
      </c>
      <c r="B54" s="4" t="s">
        <v>171</v>
      </c>
      <c r="C54" s="4">
        <v>556</v>
      </c>
      <c r="D54" s="4">
        <v>235</v>
      </c>
      <c r="E54" s="4">
        <v>62</v>
      </c>
      <c r="F54" s="4">
        <v>6</v>
      </c>
      <c r="G54" s="4">
        <v>19</v>
      </c>
      <c r="H54" s="4">
        <v>148</v>
      </c>
      <c r="I54" s="4">
        <v>0</v>
      </c>
      <c r="J54">
        <f t="shared" si="3"/>
        <v>0.26382978723404255</v>
      </c>
      <c r="K54">
        <f t="shared" si="4"/>
        <v>0.62978723404255321</v>
      </c>
      <c r="L54">
        <f t="shared" si="5"/>
        <v>0.62978723404255321</v>
      </c>
    </row>
    <row r="55" spans="1:14" x14ac:dyDescent="0.3">
      <c r="A55" t="s">
        <v>198</v>
      </c>
      <c r="B55" s="4" t="s">
        <v>172</v>
      </c>
      <c r="C55" s="4">
        <v>349</v>
      </c>
      <c r="D55" s="4">
        <v>156</v>
      </c>
      <c r="E55" s="4">
        <v>15</v>
      </c>
      <c r="F55" s="4">
        <v>3</v>
      </c>
      <c r="G55" s="4">
        <v>15</v>
      </c>
      <c r="H55" s="4">
        <v>123</v>
      </c>
      <c r="I55" s="4">
        <v>0</v>
      </c>
      <c r="J55">
        <f t="shared" si="3"/>
        <v>9.6153846153846159E-2</v>
      </c>
      <c r="K55">
        <f t="shared" si="4"/>
        <v>0.78846153846153844</v>
      </c>
      <c r="L55">
        <f t="shared" si="5"/>
        <v>0.78846153846153844</v>
      </c>
    </row>
    <row r="56" spans="1:14" x14ac:dyDescent="0.3">
      <c r="A56" t="s">
        <v>199</v>
      </c>
      <c r="B56" s="4" t="s">
        <v>173</v>
      </c>
      <c r="C56" s="4">
        <v>1087</v>
      </c>
      <c r="D56" s="4">
        <v>422</v>
      </c>
      <c r="E56" s="4">
        <v>133</v>
      </c>
      <c r="F56" s="4">
        <v>11</v>
      </c>
      <c r="G56" s="4">
        <v>45</v>
      </c>
      <c r="H56" s="4">
        <v>230</v>
      </c>
      <c r="I56" s="4">
        <v>3</v>
      </c>
      <c r="J56">
        <f t="shared" si="3"/>
        <v>0.31516587677725116</v>
      </c>
      <c r="K56">
        <f t="shared" si="4"/>
        <v>0.54502369668246442</v>
      </c>
      <c r="L56">
        <f t="shared" si="5"/>
        <v>0.54502369668246442</v>
      </c>
    </row>
    <row r="57" spans="1:14" x14ac:dyDescent="0.3">
      <c r="A57" t="s">
        <v>200</v>
      </c>
      <c r="B57" s="4" t="s">
        <v>174</v>
      </c>
      <c r="C57" s="4">
        <v>798</v>
      </c>
      <c r="D57" s="4">
        <v>195</v>
      </c>
      <c r="E57" s="4">
        <v>100</v>
      </c>
      <c r="F57" s="4">
        <v>3</v>
      </c>
      <c r="G57" s="4">
        <v>25</v>
      </c>
      <c r="H57" s="4">
        <v>66</v>
      </c>
      <c r="I57" s="4">
        <v>1</v>
      </c>
      <c r="J57">
        <f t="shared" si="3"/>
        <v>0.51282051282051277</v>
      </c>
      <c r="K57">
        <f t="shared" si="4"/>
        <v>0.33846153846153848</v>
      </c>
      <c r="L57">
        <f t="shared" si="5"/>
        <v>2.5128205128205128</v>
      </c>
    </row>
    <row r="58" spans="1:14" x14ac:dyDescent="0.3">
      <c r="A58" t="s">
        <v>201</v>
      </c>
      <c r="B58" s="4" t="s">
        <v>189</v>
      </c>
      <c r="C58" s="4">
        <v>2652</v>
      </c>
      <c r="D58" s="4">
        <v>1114</v>
      </c>
      <c r="E58" s="4">
        <v>304</v>
      </c>
      <c r="F58" s="4">
        <v>21</v>
      </c>
      <c r="G58" s="4">
        <v>70</v>
      </c>
      <c r="H58" s="4">
        <v>719</v>
      </c>
      <c r="I58" s="4">
        <v>0</v>
      </c>
      <c r="J58">
        <f t="shared" si="3"/>
        <v>0.27289048473967686</v>
      </c>
      <c r="K58">
        <f t="shared" si="4"/>
        <v>0.64542190305206459</v>
      </c>
      <c r="L58">
        <f t="shared" si="5"/>
        <v>0.64542190305206459</v>
      </c>
    </row>
    <row r="59" spans="1:14" x14ac:dyDescent="0.3">
      <c r="A59" t="s">
        <v>1600</v>
      </c>
      <c r="B59" s="4" t="s">
        <v>176</v>
      </c>
      <c r="C59" s="4">
        <v>0</v>
      </c>
      <c r="D59" s="4">
        <v>1327</v>
      </c>
      <c r="E59" s="4">
        <v>474</v>
      </c>
      <c r="F59" s="4">
        <v>34</v>
      </c>
      <c r="G59" s="4">
        <v>127</v>
      </c>
      <c r="H59" s="4">
        <v>676</v>
      </c>
      <c r="I59" s="4">
        <v>16</v>
      </c>
      <c r="J59">
        <f t="shared" si="3"/>
        <v>0.35719668425018841</v>
      </c>
      <c r="K59">
        <f t="shared" si="4"/>
        <v>0.50941974378296906</v>
      </c>
      <c r="L59">
        <f t="shared" si="5"/>
        <v>0.50941974378296906</v>
      </c>
    </row>
    <row r="60" spans="1:14" x14ac:dyDescent="0.3">
      <c r="A60" t="s">
        <v>1601</v>
      </c>
      <c r="B60" s="4" t="s">
        <v>190</v>
      </c>
      <c r="C60" s="4">
        <v>0</v>
      </c>
      <c r="D60" s="4">
        <v>306</v>
      </c>
      <c r="E60" s="4">
        <v>93</v>
      </c>
      <c r="F60" s="4">
        <v>9</v>
      </c>
      <c r="G60" s="4">
        <v>31</v>
      </c>
      <c r="H60" s="4">
        <v>173</v>
      </c>
      <c r="I60" s="4">
        <v>0</v>
      </c>
      <c r="J60">
        <f t="shared" si="3"/>
        <v>0.30392156862745096</v>
      </c>
      <c r="K60">
        <f t="shared" si="4"/>
        <v>0.565359477124183</v>
      </c>
      <c r="L60">
        <f t="shared" si="5"/>
        <v>0.565359477124183</v>
      </c>
    </row>
    <row r="61" spans="1:14" x14ac:dyDescent="0.3">
      <c r="A61" t="s">
        <v>1602</v>
      </c>
      <c r="B61" s="4" t="s">
        <v>191</v>
      </c>
      <c r="C61" s="4">
        <v>0</v>
      </c>
      <c r="D61" s="4">
        <v>899</v>
      </c>
      <c r="E61" s="4">
        <v>384</v>
      </c>
      <c r="F61" s="4">
        <v>15</v>
      </c>
      <c r="G61" s="4">
        <v>66</v>
      </c>
      <c r="H61" s="4">
        <v>427</v>
      </c>
      <c r="I61" s="4">
        <v>7</v>
      </c>
      <c r="J61">
        <f t="shared" si="3"/>
        <v>0.42714126807563962</v>
      </c>
      <c r="K61">
        <f t="shared" si="4"/>
        <v>0.474972191323693</v>
      </c>
      <c r="L61">
        <f t="shared" si="5"/>
        <v>0.474972191323693</v>
      </c>
    </row>
    <row r="62" spans="1:14" x14ac:dyDescent="0.3">
      <c r="A62">
        <v>5</v>
      </c>
      <c r="B62" s="4" t="s">
        <v>192</v>
      </c>
      <c r="C62" s="4">
        <v>13349</v>
      </c>
      <c r="D62" s="4">
        <v>7936</v>
      </c>
      <c r="E62" s="4">
        <v>2708</v>
      </c>
      <c r="F62" s="4">
        <v>177</v>
      </c>
      <c r="G62" s="4">
        <v>646</v>
      </c>
      <c r="H62" s="4">
        <v>4362</v>
      </c>
      <c r="I62" s="4">
        <v>43</v>
      </c>
      <c r="J62">
        <f t="shared" si="3"/>
        <v>0.34122983870967744</v>
      </c>
      <c r="K62">
        <f t="shared" si="4"/>
        <v>0.54964717741935487</v>
      </c>
      <c r="L62">
        <f t="shared" si="5"/>
        <v>0.54964717741935487</v>
      </c>
    </row>
    <row r="63" spans="1:14" x14ac:dyDescent="0.3">
      <c r="B63" s="4"/>
      <c r="J63" t="str">
        <f t="shared" si="3"/>
        <v/>
      </c>
      <c r="K63" t="str">
        <f t="shared" si="4"/>
        <v/>
      </c>
      <c r="L63" t="str">
        <f t="shared" si="5"/>
        <v/>
      </c>
    </row>
    <row r="64" spans="1:14" x14ac:dyDescent="0.3">
      <c r="A64" t="s">
        <v>237</v>
      </c>
      <c r="B64" s="4" t="s">
        <v>205</v>
      </c>
      <c r="C64" s="4">
        <v>2775</v>
      </c>
      <c r="D64" s="4">
        <v>1079</v>
      </c>
      <c r="E64" s="4">
        <v>121</v>
      </c>
      <c r="F64" s="4">
        <v>35</v>
      </c>
      <c r="G64" s="4">
        <v>74</v>
      </c>
      <c r="H64" s="4">
        <v>847</v>
      </c>
      <c r="I64" s="4">
        <v>2</v>
      </c>
      <c r="J64">
        <f t="shared" si="3"/>
        <v>0.11214087117701575</v>
      </c>
      <c r="K64">
        <f t="shared" si="4"/>
        <v>0.78498609823911025</v>
      </c>
      <c r="L64">
        <f t="shared" si="5"/>
        <v>0.78498609823911025</v>
      </c>
      <c r="M64" s="4"/>
      <c r="N64" s="4"/>
    </row>
    <row r="65" spans="1:14" x14ac:dyDescent="0.3">
      <c r="A65" t="s">
        <v>238</v>
      </c>
      <c r="B65" s="4" t="s">
        <v>206</v>
      </c>
      <c r="C65" s="4">
        <v>744</v>
      </c>
      <c r="D65" s="4">
        <v>328</v>
      </c>
      <c r="E65" s="4">
        <v>47</v>
      </c>
      <c r="F65" s="4">
        <v>9</v>
      </c>
      <c r="G65" s="4">
        <v>22</v>
      </c>
      <c r="H65" s="4">
        <v>250</v>
      </c>
      <c r="I65" s="4">
        <v>0</v>
      </c>
      <c r="J65">
        <f t="shared" si="3"/>
        <v>0.14329268292682926</v>
      </c>
      <c r="K65">
        <f t="shared" si="4"/>
        <v>0.76219512195121952</v>
      </c>
      <c r="L65">
        <f t="shared" si="5"/>
        <v>0.76219512195121952</v>
      </c>
      <c r="M65" s="4"/>
      <c r="N65" s="4"/>
    </row>
    <row r="66" spans="1:14" x14ac:dyDescent="0.3">
      <c r="A66" t="s">
        <v>239</v>
      </c>
      <c r="B66" s="4" t="s">
        <v>207</v>
      </c>
      <c r="C66" s="4">
        <v>855</v>
      </c>
      <c r="D66" s="4">
        <v>405</v>
      </c>
      <c r="E66" s="4">
        <v>98</v>
      </c>
      <c r="F66" s="4">
        <v>12</v>
      </c>
      <c r="G66" s="4">
        <v>19</v>
      </c>
      <c r="H66" s="4">
        <v>276</v>
      </c>
      <c r="I66" s="4">
        <v>0</v>
      </c>
      <c r="J66">
        <f t="shared" si="3"/>
        <v>0.24197530864197531</v>
      </c>
      <c r="K66">
        <f t="shared" si="4"/>
        <v>0.68148148148148147</v>
      </c>
      <c r="L66">
        <f t="shared" si="5"/>
        <v>0.68148148148148147</v>
      </c>
      <c r="M66" s="4"/>
      <c r="N66" s="4"/>
    </row>
    <row r="67" spans="1:14" x14ac:dyDescent="0.3">
      <c r="A67" t="s">
        <v>240</v>
      </c>
      <c r="B67" s="4" t="s">
        <v>208</v>
      </c>
      <c r="C67" s="4">
        <v>2733</v>
      </c>
      <c r="D67" s="4">
        <v>1255</v>
      </c>
      <c r="E67" s="4">
        <v>220</v>
      </c>
      <c r="F67" s="4">
        <v>25</v>
      </c>
      <c r="G67" s="4">
        <v>67</v>
      </c>
      <c r="H67" s="4">
        <v>941</v>
      </c>
      <c r="I67" s="4">
        <v>2</v>
      </c>
      <c r="J67">
        <f t="shared" si="3"/>
        <v>0.1752988047808765</v>
      </c>
      <c r="K67">
        <f t="shared" si="4"/>
        <v>0.74980079681274903</v>
      </c>
      <c r="L67">
        <f t="shared" si="5"/>
        <v>0.74980079681274903</v>
      </c>
      <c r="M67" s="4"/>
      <c r="N67" s="4"/>
    </row>
    <row r="68" spans="1:14" x14ac:dyDescent="0.3">
      <c r="A68" t="s">
        <v>241</v>
      </c>
      <c r="B68" s="4" t="s">
        <v>209</v>
      </c>
      <c r="C68" s="4">
        <v>847</v>
      </c>
      <c r="D68" s="4">
        <v>290</v>
      </c>
      <c r="E68" s="4">
        <v>38</v>
      </c>
      <c r="F68" s="4">
        <v>5</v>
      </c>
      <c r="G68" s="4">
        <v>19</v>
      </c>
      <c r="H68" s="4">
        <v>228</v>
      </c>
      <c r="I68" s="4">
        <v>0</v>
      </c>
      <c r="J68">
        <f t="shared" si="3"/>
        <v>0.1310344827586207</v>
      </c>
      <c r="K68">
        <f t="shared" si="4"/>
        <v>0.78620689655172415</v>
      </c>
      <c r="L68">
        <f t="shared" si="5"/>
        <v>0.78620689655172415</v>
      </c>
      <c r="M68" s="4"/>
      <c r="N68" s="4"/>
    </row>
    <row r="69" spans="1:14" x14ac:dyDescent="0.3">
      <c r="A69" t="s">
        <v>242</v>
      </c>
      <c r="B69" s="4" t="s">
        <v>210</v>
      </c>
      <c r="C69" s="4">
        <v>342</v>
      </c>
      <c r="D69" s="4">
        <v>105</v>
      </c>
      <c r="E69" s="4">
        <v>18</v>
      </c>
      <c r="F69" s="4">
        <v>7</v>
      </c>
      <c r="G69" s="4">
        <v>5</v>
      </c>
      <c r="H69" s="4">
        <v>75</v>
      </c>
      <c r="I69" s="4">
        <v>0</v>
      </c>
      <c r="J69">
        <f t="shared" si="3"/>
        <v>0.17142857142857143</v>
      </c>
      <c r="K69">
        <f t="shared" si="4"/>
        <v>0.7142857142857143</v>
      </c>
      <c r="L69">
        <f t="shared" si="5"/>
        <v>0.7142857142857143</v>
      </c>
      <c r="M69" s="4"/>
      <c r="N69" s="4"/>
    </row>
    <row r="70" spans="1:14" x14ac:dyDescent="0.3">
      <c r="A70" t="s">
        <v>243</v>
      </c>
      <c r="B70" s="4" t="s">
        <v>211</v>
      </c>
      <c r="C70" s="4">
        <v>1024</v>
      </c>
      <c r="D70" s="4">
        <v>454</v>
      </c>
      <c r="E70" s="4">
        <v>133</v>
      </c>
      <c r="F70" s="4">
        <v>15</v>
      </c>
      <c r="G70" s="4">
        <v>29</v>
      </c>
      <c r="H70" s="4">
        <v>274</v>
      </c>
      <c r="I70" s="4">
        <v>3</v>
      </c>
      <c r="J70">
        <f t="shared" si="3"/>
        <v>0.29295154185022027</v>
      </c>
      <c r="K70">
        <f t="shared" si="4"/>
        <v>0.6035242290748899</v>
      </c>
      <c r="L70">
        <f t="shared" si="5"/>
        <v>0.6035242290748899</v>
      </c>
      <c r="M70" s="4"/>
      <c r="N70" s="4"/>
    </row>
    <row r="71" spans="1:14" x14ac:dyDescent="0.3">
      <c r="A71" t="s">
        <v>244</v>
      </c>
      <c r="B71" s="4" t="s">
        <v>212</v>
      </c>
      <c r="C71" s="4">
        <v>1099</v>
      </c>
      <c r="D71" s="4">
        <v>475</v>
      </c>
      <c r="E71" s="4">
        <v>114</v>
      </c>
      <c r="F71" s="4">
        <v>6</v>
      </c>
      <c r="G71" s="4">
        <v>29</v>
      </c>
      <c r="H71" s="4">
        <v>326</v>
      </c>
      <c r="I71" s="4">
        <v>0</v>
      </c>
      <c r="J71">
        <f t="shared" si="3"/>
        <v>0.24</v>
      </c>
      <c r="K71">
        <f t="shared" si="4"/>
        <v>0.68631578947368421</v>
      </c>
      <c r="L71">
        <f t="shared" si="5"/>
        <v>0.68631578947368421</v>
      </c>
      <c r="M71" s="4"/>
      <c r="N71" s="4"/>
    </row>
    <row r="72" spans="1:14" x14ac:dyDescent="0.3">
      <c r="A72" t="s">
        <v>245</v>
      </c>
      <c r="B72" s="4" t="s">
        <v>213</v>
      </c>
      <c r="C72" s="4">
        <v>902</v>
      </c>
      <c r="D72" s="4">
        <v>318</v>
      </c>
      <c r="E72" s="4">
        <v>64</v>
      </c>
      <c r="F72" s="4">
        <v>11</v>
      </c>
      <c r="G72" s="4">
        <v>16</v>
      </c>
      <c r="H72" s="4">
        <v>226</v>
      </c>
      <c r="I72" s="4">
        <v>1</v>
      </c>
      <c r="J72">
        <f t="shared" si="3"/>
        <v>0.20125786163522014</v>
      </c>
      <c r="K72">
        <f t="shared" si="4"/>
        <v>0.71069182389937102</v>
      </c>
      <c r="L72">
        <f t="shared" si="5"/>
        <v>0.71069182389937102</v>
      </c>
      <c r="M72" s="4"/>
      <c r="N72" s="4"/>
    </row>
    <row r="73" spans="1:14" x14ac:dyDescent="0.3">
      <c r="A73" t="s">
        <v>246</v>
      </c>
      <c r="B73" s="4" t="s">
        <v>214</v>
      </c>
      <c r="C73" s="4">
        <v>1122</v>
      </c>
      <c r="D73" s="4">
        <v>435</v>
      </c>
      <c r="E73" s="4">
        <v>108</v>
      </c>
      <c r="F73" s="4">
        <v>9</v>
      </c>
      <c r="G73" s="4">
        <v>21</v>
      </c>
      <c r="H73" s="4">
        <v>296</v>
      </c>
      <c r="I73" s="4">
        <v>1</v>
      </c>
      <c r="J73">
        <f t="shared" si="3"/>
        <v>0.24827586206896551</v>
      </c>
      <c r="K73">
        <f t="shared" si="4"/>
        <v>0.68045977011494252</v>
      </c>
      <c r="L73">
        <f t="shared" si="5"/>
        <v>0.68045977011494252</v>
      </c>
      <c r="M73" s="4"/>
      <c r="N73" s="4"/>
    </row>
    <row r="74" spans="1:14" x14ac:dyDescent="0.3">
      <c r="A74" t="s">
        <v>1600</v>
      </c>
      <c r="B74" s="4" t="s">
        <v>215</v>
      </c>
      <c r="C74" s="4">
        <v>0</v>
      </c>
      <c r="D74" s="4">
        <v>1819</v>
      </c>
      <c r="E74" s="4">
        <v>424</v>
      </c>
      <c r="F74" s="4">
        <v>44</v>
      </c>
      <c r="G74" s="4">
        <v>98</v>
      </c>
      <c r="H74" s="4">
        <v>1243</v>
      </c>
      <c r="I74" s="4">
        <v>10</v>
      </c>
      <c r="J74">
        <f t="shared" si="3"/>
        <v>0.23309510720175922</v>
      </c>
      <c r="K74">
        <f t="shared" si="4"/>
        <v>0.68334249587685536</v>
      </c>
      <c r="L74">
        <f t="shared" si="5"/>
        <v>0.68334249587685536</v>
      </c>
      <c r="M74" s="4"/>
      <c r="N74" s="4"/>
    </row>
    <row r="75" spans="1:14" x14ac:dyDescent="0.3">
      <c r="A75" t="s">
        <v>1601</v>
      </c>
      <c r="B75" s="4" t="s">
        <v>234</v>
      </c>
      <c r="C75" s="4">
        <v>0</v>
      </c>
      <c r="D75" s="4">
        <v>345</v>
      </c>
      <c r="E75" s="4">
        <v>59</v>
      </c>
      <c r="F75" s="4">
        <v>10</v>
      </c>
      <c r="G75" s="4">
        <v>22</v>
      </c>
      <c r="H75" s="4">
        <v>254</v>
      </c>
      <c r="I75" s="4">
        <v>0</v>
      </c>
      <c r="J75">
        <f t="shared" si="3"/>
        <v>0.17101449275362318</v>
      </c>
      <c r="K75">
        <f t="shared" si="4"/>
        <v>0.73623188405797102</v>
      </c>
      <c r="L75">
        <f t="shared" si="5"/>
        <v>0.73623188405797102</v>
      </c>
      <c r="M75" s="4"/>
      <c r="N75" s="4"/>
    </row>
    <row r="76" spans="1:14" x14ac:dyDescent="0.3">
      <c r="A76" t="s">
        <v>1602</v>
      </c>
      <c r="B76" s="4" t="s">
        <v>235</v>
      </c>
      <c r="C76" s="4">
        <v>0</v>
      </c>
      <c r="D76" s="4">
        <v>19</v>
      </c>
      <c r="E76" s="4">
        <v>3</v>
      </c>
      <c r="F76" s="4">
        <v>0</v>
      </c>
      <c r="G76" s="4">
        <v>0</v>
      </c>
      <c r="H76" s="4">
        <v>16</v>
      </c>
      <c r="I76" s="4">
        <v>0</v>
      </c>
      <c r="J76">
        <f t="shared" si="3"/>
        <v>0.15789473684210525</v>
      </c>
      <c r="K76">
        <f t="shared" si="4"/>
        <v>0.84210526315789469</v>
      </c>
      <c r="L76">
        <f t="shared" si="5"/>
        <v>0.84210526315789469</v>
      </c>
      <c r="M76" s="4"/>
      <c r="N76" s="4"/>
    </row>
    <row r="77" spans="1:14" x14ac:dyDescent="0.3">
      <c r="A77">
        <v>6</v>
      </c>
      <c r="B77" s="4" t="s">
        <v>236</v>
      </c>
      <c r="C77" s="4">
        <v>12443</v>
      </c>
      <c r="D77" s="4">
        <v>7327</v>
      </c>
      <c r="E77" s="4">
        <v>1447</v>
      </c>
      <c r="F77" s="4">
        <v>188</v>
      </c>
      <c r="G77" s="4">
        <v>421</v>
      </c>
      <c r="H77" s="4">
        <v>5252</v>
      </c>
      <c r="I77" s="4">
        <v>19</v>
      </c>
      <c r="J77">
        <f t="shared" ref="J77:J140" si="6">IF(D77="","",IF(D77=0,0,E77/D77))</f>
        <v>0.19748874027569263</v>
      </c>
      <c r="K77">
        <f t="shared" ref="K77:K140" si="7">IF(D77="","",IF(D77=0,0,H77/D77))</f>
        <v>0.71680087348164323</v>
      </c>
      <c r="L77">
        <f t="shared" ref="L77:L140" si="8">IF(D77="","",IF(K77&gt;J77,K77,IF(K77=J77,10,2+J77)))</f>
        <v>0.71680087348164323</v>
      </c>
      <c r="M77" s="4"/>
      <c r="N77" s="4"/>
    </row>
    <row r="78" spans="1:14" x14ac:dyDescent="0.3">
      <c r="B78" s="4"/>
      <c r="J78" t="str">
        <f t="shared" si="6"/>
        <v/>
      </c>
      <c r="K78" t="str">
        <f t="shared" si="7"/>
        <v/>
      </c>
      <c r="L78" t="str">
        <f t="shared" si="8"/>
        <v/>
      </c>
    </row>
    <row r="79" spans="1:14" x14ac:dyDescent="0.3">
      <c r="A79" t="s">
        <v>306</v>
      </c>
      <c r="B79" s="4" t="s">
        <v>283</v>
      </c>
      <c r="C79" s="4">
        <v>1914</v>
      </c>
      <c r="D79" s="4">
        <v>665</v>
      </c>
      <c r="E79" s="4">
        <v>106</v>
      </c>
      <c r="F79" s="4">
        <v>15</v>
      </c>
      <c r="G79" s="4">
        <v>29</v>
      </c>
      <c r="H79" s="4">
        <v>514</v>
      </c>
      <c r="I79" s="4">
        <v>1</v>
      </c>
      <c r="J79">
        <f t="shared" si="6"/>
        <v>0.15939849624060151</v>
      </c>
      <c r="K79">
        <f t="shared" si="7"/>
        <v>0.77293233082706769</v>
      </c>
      <c r="L79">
        <f t="shared" si="8"/>
        <v>0.77293233082706769</v>
      </c>
      <c r="M79" s="4"/>
    </row>
    <row r="80" spans="1:14" x14ac:dyDescent="0.3">
      <c r="A80" t="s">
        <v>307</v>
      </c>
      <c r="B80" s="4" t="s">
        <v>284</v>
      </c>
      <c r="C80" s="4">
        <v>1742</v>
      </c>
      <c r="D80" s="4">
        <v>611</v>
      </c>
      <c r="E80" s="4">
        <v>82</v>
      </c>
      <c r="F80" s="4">
        <v>7</v>
      </c>
      <c r="G80" s="4">
        <v>31</v>
      </c>
      <c r="H80" s="4">
        <v>491</v>
      </c>
      <c r="I80" s="4">
        <v>0</v>
      </c>
      <c r="J80">
        <f t="shared" si="6"/>
        <v>0.13420621931260229</v>
      </c>
      <c r="K80">
        <f t="shared" si="7"/>
        <v>0.80360065466448449</v>
      </c>
      <c r="L80">
        <f t="shared" si="8"/>
        <v>0.80360065466448449</v>
      </c>
      <c r="M80" s="4"/>
    </row>
    <row r="81" spans="1:13" x14ac:dyDescent="0.3">
      <c r="A81" t="s">
        <v>308</v>
      </c>
      <c r="B81" s="4" t="s">
        <v>285</v>
      </c>
      <c r="C81" s="4">
        <v>2025</v>
      </c>
      <c r="D81" s="4">
        <v>809</v>
      </c>
      <c r="E81" s="4">
        <v>138</v>
      </c>
      <c r="F81" s="4">
        <v>18</v>
      </c>
      <c r="G81" s="4">
        <v>34</v>
      </c>
      <c r="H81" s="4">
        <v>618</v>
      </c>
      <c r="I81" s="4">
        <v>1</v>
      </c>
      <c r="J81">
        <f t="shared" si="6"/>
        <v>0.17058096415327564</v>
      </c>
      <c r="K81">
        <f t="shared" si="7"/>
        <v>0.76390605686032143</v>
      </c>
      <c r="L81">
        <f t="shared" si="8"/>
        <v>0.76390605686032143</v>
      </c>
      <c r="M81" s="4"/>
    </row>
    <row r="82" spans="1:13" x14ac:dyDescent="0.3">
      <c r="A82" t="s">
        <v>309</v>
      </c>
      <c r="B82" s="4" t="s">
        <v>286</v>
      </c>
      <c r="C82" s="4">
        <v>1222</v>
      </c>
      <c r="D82" s="4">
        <v>480</v>
      </c>
      <c r="E82" s="4">
        <v>77</v>
      </c>
      <c r="F82" s="4">
        <v>8</v>
      </c>
      <c r="G82" s="4">
        <v>21</v>
      </c>
      <c r="H82" s="4">
        <v>374</v>
      </c>
      <c r="I82" s="4">
        <v>0</v>
      </c>
      <c r="J82">
        <f t="shared" si="6"/>
        <v>0.16041666666666668</v>
      </c>
      <c r="K82">
        <f t="shared" si="7"/>
        <v>0.77916666666666667</v>
      </c>
      <c r="L82">
        <f t="shared" si="8"/>
        <v>0.77916666666666667</v>
      </c>
      <c r="M82" s="4"/>
    </row>
    <row r="83" spans="1:13" x14ac:dyDescent="0.3">
      <c r="A83" t="s">
        <v>310</v>
      </c>
      <c r="B83" s="4" t="s">
        <v>287</v>
      </c>
      <c r="C83" s="4">
        <v>1472</v>
      </c>
      <c r="D83" s="4">
        <v>523</v>
      </c>
      <c r="E83" s="4">
        <v>64</v>
      </c>
      <c r="F83" s="4">
        <v>7</v>
      </c>
      <c r="G83" s="4">
        <v>33</v>
      </c>
      <c r="H83" s="4">
        <v>418</v>
      </c>
      <c r="I83" s="4">
        <v>1</v>
      </c>
      <c r="J83">
        <f t="shared" si="6"/>
        <v>0.12237093690248566</v>
      </c>
      <c r="K83">
        <f t="shared" si="7"/>
        <v>0.79923518164435947</v>
      </c>
      <c r="L83">
        <f t="shared" si="8"/>
        <v>0.79923518164435947</v>
      </c>
      <c r="M83" s="4"/>
    </row>
    <row r="84" spans="1:13" x14ac:dyDescent="0.3">
      <c r="A84" t="s">
        <v>311</v>
      </c>
      <c r="B84" s="4" t="s">
        <v>288</v>
      </c>
      <c r="C84" s="4">
        <v>1003</v>
      </c>
      <c r="D84" s="4">
        <v>372</v>
      </c>
      <c r="E84" s="4">
        <v>70</v>
      </c>
      <c r="F84" s="4">
        <v>11</v>
      </c>
      <c r="G84" s="4">
        <v>22</v>
      </c>
      <c r="H84" s="4">
        <v>268</v>
      </c>
      <c r="I84" s="4">
        <v>1</v>
      </c>
      <c r="J84">
        <f t="shared" si="6"/>
        <v>0.18817204301075269</v>
      </c>
      <c r="K84">
        <f t="shared" si="7"/>
        <v>0.72043010752688175</v>
      </c>
      <c r="L84">
        <f t="shared" si="8"/>
        <v>0.72043010752688175</v>
      </c>
      <c r="M84" s="4"/>
    </row>
    <row r="85" spans="1:13" x14ac:dyDescent="0.3">
      <c r="A85" t="s">
        <v>312</v>
      </c>
      <c r="B85" s="4" t="s">
        <v>289</v>
      </c>
      <c r="C85" s="4">
        <v>959</v>
      </c>
      <c r="D85" s="4">
        <v>350</v>
      </c>
      <c r="E85" s="4">
        <v>160</v>
      </c>
      <c r="F85" s="4">
        <v>10</v>
      </c>
      <c r="G85" s="4">
        <v>24</v>
      </c>
      <c r="H85" s="4">
        <v>156</v>
      </c>
      <c r="I85" s="4">
        <v>0</v>
      </c>
      <c r="J85">
        <f t="shared" si="6"/>
        <v>0.45714285714285713</v>
      </c>
      <c r="K85">
        <f t="shared" si="7"/>
        <v>0.44571428571428573</v>
      </c>
      <c r="L85">
        <f t="shared" si="8"/>
        <v>2.4571428571428573</v>
      </c>
      <c r="M85" s="4"/>
    </row>
    <row r="86" spans="1:13" x14ac:dyDescent="0.3">
      <c r="A86" t="s">
        <v>313</v>
      </c>
      <c r="B86" s="4" t="s">
        <v>302</v>
      </c>
      <c r="C86" s="4">
        <v>603</v>
      </c>
      <c r="D86" s="4">
        <v>145</v>
      </c>
      <c r="E86" s="4">
        <v>29</v>
      </c>
      <c r="F86" s="4">
        <v>4</v>
      </c>
      <c r="G86" s="4">
        <v>11</v>
      </c>
      <c r="H86" s="4">
        <v>101</v>
      </c>
      <c r="I86" s="4">
        <v>0</v>
      </c>
      <c r="J86">
        <f t="shared" si="6"/>
        <v>0.2</v>
      </c>
      <c r="K86">
        <f t="shared" si="7"/>
        <v>0.69655172413793098</v>
      </c>
      <c r="L86">
        <f t="shared" si="8"/>
        <v>0.69655172413793098</v>
      </c>
      <c r="M86" s="4"/>
    </row>
    <row r="87" spans="1:13" x14ac:dyDescent="0.3">
      <c r="A87" t="s">
        <v>314</v>
      </c>
      <c r="B87" s="4" t="s">
        <v>305</v>
      </c>
      <c r="C87" s="4">
        <v>1708</v>
      </c>
      <c r="D87" s="4">
        <v>759</v>
      </c>
      <c r="E87" s="4">
        <v>174</v>
      </c>
      <c r="F87" s="4">
        <v>16</v>
      </c>
      <c r="G87" s="4">
        <v>50</v>
      </c>
      <c r="H87" s="4">
        <v>516</v>
      </c>
      <c r="I87" s="4">
        <v>3</v>
      </c>
      <c r="J87">
        <f t="shared" si="6"/>
        <v>0.22924901185770752</v>
      </c>
      <c r="K87">
        <f t="shared" si="7"/>
        <v>0.67984189723320154</v>
      </c>
      <c r="L87">
        <f t="shared" si="8"/>
        <v>0.67984189723320154</v>
      </c>
      <c r="M87" s="4"/>
    </row>
    <row r="88" spans="1:13" x14ac:dyDescent="0.3">
      <c r="A88" t="s">
        <v>1600</v>
      </c>
      <c r="B88" s="4" t="s">
        <v>293</v>
      </c>
      <c r="C88" s="4">
        <v>0</v>
      </c>
      <c r="D88" s="4">
        <v>1404</v>
      </c>
      <c r="E88" s="4">
        <v>336</v>
      </c>
      <c r="F88" s="4">
        <v>31</v>
      </c>
      <c r="G88" s="4">
        <v>88</v>
      </c>
      <c r="H88" s="4">
        <v>946</v>
      </c>
      <c r="I88" s="4">
        <v>3</v>
      </c>
      <c r="J88">
        <f t="shared" si="6"/>
        <v>0.23931623931623933</v>
      </c>
      <c r="K88">
        <f t="shared" si="7"/>
        <v>0.6737891737891738</v>
      </c>
      <c r="L88">
        <f t="shared" si="8"/>
        <v>0.6737891737891738</v>
      </c>
      <c r="M88" s="4"/>
    </row>
    <row r="89" spans="1:13" x14ac:dyDescent="0.3">
      <c r="A89" t="s">
        <v>1601</v>
      </c>
      <c r="B89" s="4" t="s">
        <v>303</v>
      </c>
      <c r="C89" s="4">
        <v>0</v>
      </c>
      <c r="D89" s="4">
        <v>416</v>
      </c>
      <c r="E89" s="4">
        <v>66</v>
      </c>
      <c r="F89" s="4">
        <v>18</v>
      </c>
      <c r="G89" s="4">
        <v>22</v>
      </c>
      <c r="H89" s="4">
        <v>309</v>
      </c>
      <c r="I89" s="4">
        <v>1</v>
      </c>
      <c r="J89">
        <f t="shared" si="6"/>
        <v>0.15865384615384615</v>
      </c>
      <c r="K89">
        <f t="shared" si="7"/>
        <v>0.74278846153846156</v>
      </c>
      <c r="L89">
        <f t="shared" si="8"/>
        <v>0.74278846153846156</v>
      </c>
      <c r="M89" s="4"/>
    </row>
    <row r="90" spans="1:13" x14ac:dyDescent="0.3">
      <c r="A90" t="s">
        <v>1602</v>
      </c>
      <c r="B90" s="4" t="s">
        <v>304</v>
      </c>
      <c r="C90" s="4">
        <v>0</v>
      </c>
      <c r="D90" s="4">
        <v>850</v>
      </c>
      <c r="E90" s="4">
        <v>186</v>
      </c>
      <c r="F90" s="4">
        <v>13</v>
      </c>
      <c r="G90" s="4">
        <v>60</v>
      </c>
      <c r="H90" s="4">
        <v>588</v>
      </c>
      <c r="I90" s="4">
        <v>3</v>
      </c>
      <c r="J90">
        <f t="shared" si="6"/>
        <v>0.21882352941176469</v>
      </c>
      <c r="K90">
        <f t="shared" si="7"/>
        <v>0.69176470588235295</v>
      </c>
      <c r="L90">
        <f t="shared" si="8"/>
        <v>0.69176470588235295</v>
      </c>
      <c r="M90" s="4"/>
    </row>
    <row r="91" spans="1:13" x14ac:dyDescent="0.3">
      <c r="A91">
        <v>7</v>
      </c>
      <c r="B91" s="4" t="s">
        <v>20</v>
      </c>
      <c r="C91" s="4">
        <v>12648</v>
      </c>
      <c r="D91" s="4">
        <v>7384</v>
      </c>
      <c r="E91" s="4">
        <v>1488</v>
      </c>
      <c r="F91" s="4">
        <v>158</v>
      </c>
      <c r="G91" s="4">
        <v>425</v>
      </c>
      <c r="H91" s="4">
        <v>5299</v>
      </c>
      <c r="I91" s="4">
        <v>14</v>
      </c>
      <c r="J91">
        <f t="shared" si="6"/>
        <v>0.20151679306608883</v>
      </c>
      <c r="K91">
        <f t="shared" si="7"/>
        <v>0.71763271939328277</v>
      </c>
      <c r="L91">
        <f t="shared" si="8"/>
        <v>0.71763271939328277</v>
      </c>
      <c r="M91" s="4"/>
    </row>
    <row r="92" spans="1:13" x14ac:dyDescent="0.3">
      <c r="B92" s="4"/>
      <c r="J92" t="str">
        <f t="shared" si="6"/>
        <v/>
      </c>
      <c r="K92" t="str">
        <f t="shared" si="7"/>
        <v/>
      </c>
      <c r="L92" t="str">
        <f t="shared" si="8"/>
        <v/>
      </c>
    </row>
    <row r="93" spans="1:13" x14ac:dyDescent="0.3">
      <c r="A93" t="s">
        <v>338</v>
      </c>
      <c r="B93" s="4" t="s">
        <v>329</v>
      </c>
      <c r="C93" s="4">
        <v>1793</v>
      </c>
      <c r="D93" s="4">
        <v>766</v>
      </c>
      <c r="E93" s="4">
        <v>135</v>
      </c>
      <c r="F93" s="4">
        <v>12</v>
      </c>
      <c r="G93" s="4">
        <v>25</v>
      </c>
      <c r="H93" s="4">
        <v>593</v>
      </c>
      <c r="I93" s="4">
        <v>1</v>
      </c>
      <c r="J93">
        <f t="shared" si="6"/>
        <v>0.17624020887728459</v>
      </c>
      <c r="K93">
        <f t="shared" si="7"/>
        <v>0.77415143603133163</v>
      </c>
      <c r="L93">
        <f t="shared" si="8"/>
        <v>0.77415143603133163</v>
      </c>
      <c r="M93" s="4"/>
    </row>
    <row r="94" spans="1:13" x14ac:dyDescent="0.3">
      <c r="A94" t="s">
        <v>339</v>
      </c>
      <c r="B94" s="4" t="s">
        <v>330</v>
      </c>
      <c r="C94" s="4">
        <v>1641</v>
      </c>
      <c r="D94" s="4">
        <v>761</v>
      </c>
      <c r="E94" s="4">
        <v>162</v>
      </c>
      <c r="F94" s="4">
        <v>16</v>
      </c>
      <c r="G94" s="4">
        <v>40</v>
      </c>
      <c r="H94" s="4">
        <v>540</v>
      </c>
      <c r="I94" s="4">
        <v>3</v>
      </c>
      <c r="J94">
        <f t="shared" si="6"/>
        <v>0.21287779237844942</v>
      </c>
      <c r="K94">
        <f t="shared" si="7"/>
        <v>0.70959264126149801</v>
      </c>
      <c r="L94">
        <f t="shared" si="8"/>
        <v>0.70959264126149801</v>
      </c>
      <c r="M94" s="4"/>
    </row>
    <row r="95" spans="1:13" x14ac:dyDescent="0.3">
      <c r="A95" t="s">
        <v>340</v>
      </c>
      <c r="B95" s="4" t="s">
        <v>319</v>
      </c>
      <c r="C95" s="4">
        <v>1219</v>
      </c>
      <c r="D95" s="4">
        <v>540</v>
      </c>
      <c r="E95" s="4">
        <v>95</v>
      </c>
      <c r="F95" s="4">
        <v>13</v>
      </c>
      <c r="G95" s="4">
        <v>25</v>
      </c>
      <c r="H95" s="4">
        <v>404</v>
      </c>
      <c r="I95" s="4">
        <v>3</v>
      </c>
      <c r="J95">
        <f t="shared" si="6"/>
        <v>0.17592592592592593</v>
      </c>
      <c r="K95">
        <f t="shared" si="7"/>
        <v>0.74814814814814812</v>
      </c>
      <c r="L95">
        <f t="shared" si="8"/>
        <v>0.74814814814814812</v>
      </c>
      <c r="M95" s="4"/>
    </row>
    <row r="96" spans="1:13" x14ac:dyDescent="0.3">
      <c r="A96" t="s">
        <v>341</v>
      </c>
      <c r="B96" s="4" t="s">
        <v>320</v>
      </c>
      <c r="C96" s="4">
        <v>2294</v>
      </c>
      <c r="D96" s="4">
        <v>774</v>
      </c>
      <c r="E96" s="4">
        <v>173</v>
      </c>
      <c r="F96" s="4">
        <v>21</v>
      </c>
      <c r="G96" s="4">
        <v>37</v>
      </c>
      <c r="H96" s="4">
        <v>539</v>
      </c>
      <c r="I96" s="4">
        <v>4</v>
      </c>
      <c r="J96">
        <f t="shared" si="6"/>
        <v>0.22351421188630491</v>
      </c>
      <c r="K96">
        <f t="shared" si="7"/>
        <v>0.69638242894056845</v>
      </c>
      <c r="L96">
        <f t="shared" si="8"/>
        <v>0.69638242894056845</v>
      </c>
      <c r="M96" s="4"/>
    </row>
    <row r="97" spans="1:14" x14ac:dyDescent="0.3">
      <c r="A97" t="s">
        <v>342</v>
      </c>
      <c r="B97" s="4" t="s">
        <v>331</v>
      </c>
      <c r="C97" s="4">
        <v>1754</v>
      </c>
      <c r="D97" s="4">
        <v>672</v>
      </c>
      <c r="E97" s="4">
        <v>141</v>
      </c>
      <c r="F97" s="4">
        <v>18</v>
      </c>
      <c r="G97" s="4">
        <v>25</v>
      </c>
      <c r="H97" s="4">
        <v>487</v>
      </c>
      <c r="I97" s="4">
        <v>1</v>
      </c>
      <c r="J97">
        <f t="shared" si="6"/>
        <v>0.20982142857142858</v>
      </c>
      <c r="K97">
        <f t="shared" si="7"/>
        <v>0.72470238095238093</v>
      </c>
      <c r="L97">
        <f t="shared" si="8"/>
        <v>0.72470238095238093</v>
      </c>
      <c r="M97" s="4"/>
    </row>
    <row r="98" spans="1:14" x14ac:dyDescent="0.3">
      <c r="A98" t="s">
        <v>343</v>
      </c>
      <c r="B98" s="4" t="s">
        <v>332</v>
      </c>
      <c r="C98" s="4">
        <v>606</v>
      </c>
      <c r="D98" s="4">
        <v>306</v>
      </c>
      <c r="E98" s="4">
        <v>49</v>
      </c>
      <c r="F98" s="4">
        <v>8</v>
      </c>
      <c r="G98" s="4">
        <v>13</v>
      </c>
      <c r="H98" s="4">
        <v>234</v>
      </c>
      <c r="I98" s="4">
        <v>2</v>
      </c>
      <c r="J98">
        <f t="shared" si="6"/>
        <v>0.16013071895424835</v>
      </c>
      <c r="K98">
        <f t="shared" si="7"/>
        <v>0.76470588235294112</v>
      </c>
      <c r="L98">
        <f t="shared" si="8"/>
        <v>0.76470588235294112</v>
      </c>
      <c r="M98" s="4"/>
    </row>
    <row r="99" spans="1:14" x14ac:dyDescent="0.3">
      <c r="A99" t="s">
        <v>344</v>
      </c>
      <c r="B99" s="4" t="s">
        <v>333</v>
      </c>
      <c r="C99" s="4">
        <v>1233</v>
      </c>
      <c r="D99" s="4">
        <v>556</v>
      </c>
      <c r="E99" s="4">
        <v>70</v>
      </c>
      <c r="F99" s="4">
        <v>13</v>
      </c>
      <c r="G99" s="4">
        <v>29</v>
      </c>
      <c r="H99" s="4">
        <v>443</v>
      </c>
      <c r="I99" s="4">
        <v>1</v>
      </c>
      <c r="J99">
        <f t="shared" si="6"/>
        <v>0.12589928057553956</v>
      </c>
      <c r="K99">
        <f t="shared" si="7"/>
        <v>0.7967625899280576</v>
      </c>
      <c r="L99">
        <f t="shared" si="8"/>
        <v>0.7967625899280576</v>
      </c>
      <c r="M99" s="4"/>
    </row>
    <row r="100" spans="1:14" x14ac:dyDescent="0.3">
      <c r="A100" t="s">
        <v>345</v>
      </c>
      <c r="B100" s="4" t="s">
        <v>334</v>
      </c>
      <c r="C100" s="4">
        <v>1119</v>
      </c>
      <c r="D100" s="4">
        <v>434</v>
      </c>
      <c r="E100" s="4">
        <v>61</v>
      </c>
      <c r="F100" s="4">
        <v>14</v>
      </c>
      <c r="G100" s="4">
        <v>26</v>
      </c>
      <c r="H100" s="4">
        <v>333</v>
      </c>
      <c r="I100" s="4">
        <v>0</v>
      </c>
      <c r="J100">
        <f t="shared" si="6"/>
        <v>0.14055299539170507</v>
      </c>
      <c r="K100">
        <f t="shared" si="7"/>
        <v>0.76728110599078336</v>
      </c>
      <c r="L100">
        <f t="shared" si="8"/>
        <v>0.76728110599078336</v>
      </c>
      <c r="M100" s="4"/>
    </row>
    <row r="101" spans="1:14" x14ac:dyDescent="0.3">
      <c r="A101" t="s">
        <v>346</v>
      </c>
      <c r="B101" s="4" t="s">
        <v>325</v>
      </c>
      <c r="C101" s="4">
        <v>1235</v>
      </c>
      <c r="D101" s="4">
        <v>578</v>
      </c>
      <c r="E101" s="4">
        <v>104</v>
      </c>
      <c r="F101" s="4">
        <v>15</v>
      </c>
      <c r="G101" s="4">
        <v>16</v>
      </c>
      <c r="H101" s="4">
        <v>440</v>
      </c>
      <c r="I101" s="4">
        <v>3</v>
      </c>
      <c r="J101">
        <f t="shared" si="6"/>
        <v>0.17993079584775087</v>
      </c>
      <c r="K101">
        <f t="shared" si="7"/>
        <v>0.76124567474048443</v>
      </c>
      <c r="L101">
        <f t="shared" si="8"/>
        <v>0.76124567474048443</v>
      </c>
      <c r="M101" s="4"/>
    </row>
    <row r="102" spans="1:14" x14ac:dyDescent="0.3">
      <c r="A102" t="s">
        <v>1600</v>
      </c>
      <c r="B102" s="4" t="s">
        <v>326</v>
      </c>
      <c r="C102" s="4">
        <v>0</v>
      </c>
      <c r="D102" s="4">
        <v>1501</v>
      </c>
      <c r="E102" s="4">
        <v>308</v>
      </c>
      <c r="F102" s="4">
        <v>44</v>
      </c>
      <c r="G102" s="4">
        <v>68</v>
      </c>
      <c r="H102" s="4">
        <v>1077</v>
      </c>
      <c r="I102" s="4">
        <v>4</v>
      </c>
      <c r="J102">
        <f t="shared" si="6"/>
        <v>0.20519653564290474</v>
      </c>
      <c r="K102">
        <f t="shared" si="7"/>
        <v>0.71752165223184539</v>
      </c>
      <c r="L102">
        <f t="shared" si="8"/>
        <v>0.71752165223184539</v>
      </c>
      <c r="M102" s="4"/>
    </row>
    <row r="103" spans="1:14" x14ac:dyDescent="0.3">
      <c r="A103" t="s">
        <v>1601</v>
      </c>
      <c r="B103" s="4" t="s">
        <v>335</v>
      </c>
      <c r="C103" s="4">
        <v>0</v>
      </c>
      <c r="D103" s="4">
        <v>591</v>
      </c>
      <c r="E103" s="4">
        <v>108</v>
      </c>
      <c r="F103" s="4">
        <v>16</v>
      </c>
      <c r="G103" s="4">
        <v>31</v>
      </c>
      <c r="H103" s="4">
        <v>435</v>
      </c>
      <c r="I103" s="4">
        <v>1</v>
      </c>
      <c r="J103">
        <f t="shared" si="6"/>
        <v>0.18274111675126903</v>
      </c>
      <c r="K103">
        <f t="shared" si="7"/>
        <v>0.73604060913705582</v>
      </c>
      <c r="L103">
        <f t="shared" si="8"/>
        <v>0.73604060913705582</v>
      </c>
      <c r="M103" s="4"/>
    </row>
    <row r="104" spans="1:14" x14ac:dyDescent="0.3">
      <c r="A104" t="s">
        <v>1602</v>
      </c>
      <c r="B104" s="4" t="s">
        <v>336</v>
      </c>
      <c r="C104" s="4">
        <v>0</v>
      </c>
      <c r="D104" s="4">
        <v>520</v>
      </c>
      <c r="E104" s="4">
        <v>101</v>
      </c>
      <c r="F104" s="4">
        <v>17</v>
      </c>
      <c r="G104" s="4">
        <v>17</v>
      </c>
      <c r="H104" s="4">
        <v>384</v>
      </c>
      <c r="I104" s="4">
        <v>1</v>
      </c>
      <c r="J104">
        <f t="shared" si="6"/>
        <v>0.19423076923076923</v>
      </c>
      <c r="K104">
        <f t="shared" si="7"/>
        <v>0.7384615384615385</v>
      </c>
      <c r="L104">
        <f t="shared" si="8"/>
        <v>0.7384615384615385</v>
      </c>
      <c r="M104" s="4"/>
    </row>
    <row r="105" spans="1:14" x14ac:dyDescent="0.3">
      <c r="A105">
        <v>8</v>
      </c>
      <c r="B105" s="4" t="s">
        <v>337</v>
      </c>
      <c r="C105" s="4">
        <v>12894</v>
      </c>
      <c r="D105" s="4">
        <v>7999</v>
      </c>
      <c r="E105" s="4">
        <v>1507</v>
      </c>
      <c r="F105" s="4">
        <v>207</v>
      </c>
      <c r="G105" s="4">
        <v>352</v>
      </c>
      <c r="H105" s="4">
        <v>5909</v>
      </c>
      <c r="I105" s="4">
        <v>24</v>
      </c>
      <c r="J105">
        <f t="shared" si="6"/>
        <v>0.18839854981872733</v>
      </c>
      <c r="K105">
        <f t="shared" si="7"/>
        <v>0.73871733966745845</v>
      </c>
      <c r="L105">
        <f t="shared" si="8"/>
        <v>0.73871733966745845</v>
      </c>
      <c r="M105" s="4"/>
    </row>
    <row r="106" spans="1:14" x14ac:dyDescent="0.3">
      <c r="B106" s="4"/>
      <c r="J106" t="str">
        <f t="shared" si="6"/>
        <v/>
      </c>
      <c r="K106" t="str">
        <f t="shared" si="7"/>
        <v/>
      </c>
      <c r="L106" t="str">
        <f t="shared" si="8"/>
        <v/>
      </c>
    </row>
    <row r="107" spans="1:14" x14ac:dyDescent="0.3">
      <c r="A107" t="s">
        <v>386</v>
      </c>
      <c r="B107" s="4" t="s">
        <v>362</v>
      </c>
      <c r="C107" s="4">
        <v>1810</v>
      </c>
      <c r="D107" s="4">
        <v>707</v>
      </c>
      <c r="E107" s="4">
        <v>126</v>
      </c>
      <c r="F107" s="4">
        <v>7</v>
      </c>
      <c r="G107" s="4">
        <v>30</v>
      </c>
      <c r="H107" s="4">
        <v>543</v>
      </c>
      <c r="I107" s="4">
        <v>1</v>
      </c>
      <c r="J107">
        <f t="shared" si="6"/>
        <v>0.17821782178217821</v>
      </c>
      <c r="K107">
        <f t="shared" si="7"/>
        <v>0.76803394625176802</v>
      </c>
      <c r="L107">
        <f t="shared" si="8"/>
        <v>0.76803394625176802</v>
      </c>
      <c r="M107" s="4"/>
      <c r="N107" s="4"/>
    </row>
    <row r="108" spans="1:14" x14ac:dyDescent="0.3">
      <c r="A108" t="s">
        <v>387</v>
      </c>
      <c r="B108" s="4" t="s">
        <v>381</v>
      </c>
      <c r="C108" s="4">
        <v>1454</v>
      </c>
      <c r="D108" s="4">
        <v>623</v>
      </c>
      <c r="E108" s="4">
        <v>92</v>
      </c>
      <c r="F108" s="4">
        <v>10</v>
      </c>
      <c r="G108" s="4">
        <v>29</v>
      </c>
      <c r="H108" s="4">
        <v>489</v>
      </c>
      <c r="I108" s="4">
        <v>3</v>
      </c>
      <c r="J108">
        <f t="shared" si="6"/>
        <v>0.1476725521669342</v>
      </c>
      <c r="K108">
        <f t="shared" si="7"/>
        <v>0.7849117174959872</v>
      </c>
      <c r="L108">
        <f t="shared" si="8"/>
        <v>0.7849117174959872</v>
      </c>
      <c r="M108" s="4"/>
      <c r="N108" s="4"/>
    </row>
    <row r="109" spans="1:14" x14ac:dyDescent="0.3">
      <c r="A109" t="s">
        <v>388</v>
      </c>
      <c r="B109" s="4" t="s">
        <v>382</v>
      </c>
      <c r="C109" s="4">
        <v>2082</v>
      </c>
      <c r="D109" s="4">
        <v>650</v>
      </c>
      <c r="E109" s="4">
        <v>66</v>
      </c>
      <c r="F109" s="4">
        <v>23</v>
      </c>
      <c r="G109" s="4">
        <v>34</v>
      </c>
      <c r="H109" s="4">
        <v>524</v>
      </c>
      <c r="I109" s="4">
        <v>3</v>
      </c>
      <c r="J109">
        <f t="shared" si="6"/>
        <v>0.10153846153846154</v>
      </c>
      <c r="K109">
        <f t="shared" si="7"/>
        <v>0.80615384615384611</v>
      </c>
      <c r="L109">
        <f t="shared" si="8"/>
        <v>0.80615384615384611</v>
      </c>
      <c r="M109" s="4"/>
      <c r="N109" s="4"/>
    </row>
    <row r="110" spans="1:14" x14ac:dyDescent="0.3">
      <c r="A110" t="s">
        <v>389</v>
      </c>
      <c r="B110" s="4" t="s">
        <v>365</v>
      </c>
      <c r="C110" s="4">
        <v>1394</v>
      </c>
      <c r="D110" s="4">
        <v>401</v>
      </c>
      <c r="E110" s="4">
        <v>84</v>
      </c>
      <c r="F110" s="4">
        <v>10</v>
      </c>
      <c r="G110" s="4">
        <v>20</v>
      </c>
      <c r="H110" s="4">
        <v>287</v>
      </c>
      <c r="I110" s="4">
        <v>0</v>
      </c>
      <c r="J110">
        <f t="shared" si="6"/>
        <v>0.20947630922693267</v>
      </c>
      <c r="K110">
        <f t="shared" si="7"/>
        <v>0.71571072319202</v>
      </c>
      <c r="L110">
        <f t="shared" si="8"/>
        <v>0.71571072319202</v>
      </c>
      <c r="M110" s="4"/>
      <c r="N110" s="4"/>
    </row>
    <row r="111" spans="1:14" x14ac:dyDescent="0.3">
      <c r="A111" t="s">
        <v>390</v>
      </c>
      <c r="B111" s="4" t="s">
        <v>366</v>
      </c>
      <c r="C111" s="4">
        <v>3227</v>
      </c>
      <c r="D111" s="4">
        <v>1134</v>
      </c>
      <c r="E111" s="4">
        <v>191</v>
      </c>
      <c r="F111" s="4">
        <v>24</v>
      </c>
      <c r="G111" s="4">
        <v>53</v>
      </c>
      <c r="H111" s="4">
        <v>864</v>
      </c>
      <c r="I111" s="4">
        <v>2</v>
      </c>
      <c r="J111">
        <f t="shared" si="6"/>
        <v>0.16843033509700175</v>
      </c>
      <c r="K111">
        <f t="shared" si="7"/>
        <v>0.76190476190476186</v>
      </c>
      <c r="L111">
        <f t="shared" si="8"/>
        <v>0.76190476190476186</v>
      </c>
      <c r="M111" s="4"/>
      <c r="N111" s="4"/>
    </row>
    <row r="112" spans="1:14" x14ac:dyDescent="0.3">
      <c r="A112" s="7" t="s">
        <v>391</v>
      </c>
      <c r="B112" s="4" t="s">
        <v>367</v>
      </c>
      <c r="C112" s="4">
        <v>2540</v>
      </c>
      <c r="D112" s="4">
        <v>878</v>
      </c>
      <c r="E112" s="4">
        <v>165</v>
      </c>
      <c r="F112" s="4">
        <v>17</v>
      </c>
      <c r="G112" s="4">
        <v>48</v>
      </c>
      <c r="H112" s="4">
        <v>645</v>
      </c>
      <c r="I112" s="4">
        <v>3</v>
      </c>
      <c r="J112">
        <f t="shared" si="6"/>
        <v>0.18792710706150342</v>
      </c>
      <c r="K112">
        <f t="shared" si="7"/>
        <v>0.73462414578587698</v>
      </c>
      <c r="L112">
        <f t="shared" si="8"/>
        <v>0.73462414578587698</v>
      </c>
      <c r="M112" s="4"/>
      <c r="N112" s="4"/>
    </row>
    <row r="113" spans="1:14" x14ac:dyDescent="0.3">
      <c r="A113" t="s">
        <v>1600</v>
      </c>
      <c r="B113" s="4" t="s">
        <v>368</v>
      </c>
      <c r="C113" s="4">
        <v>0</v>
      </c>
      <c r="D113" s="4">
        <v>1088</v>
      </c>
      <c r="E113" s="4">
        <v>196</v>
      </c>
      <c r="F113" s="4">
        <v>29</v>
      </c>
      <c r="G113" s="4">
        <v>67</v>
      </c>
      <c r="H113" s="4">
        <v>792</v>
      </c>
      <c r="I113" s="4">
        <v>4</v>
      </c>
      <c r="J113">
        <f t="shared" si="6"/>
        <v>0.18014705882352941</v>
      </c>
      <c r="K113">
        <f t="shared" si="7"/>
        <v>0.7279411764705882</v>
      </c>
      <c r="L113">
        <f t="shared" si="8"/>
        <v>0.7279411764705882</v>
      </c>
      <c r="M113" s="4"/>
      <c r="N113" s="4"/>
    </row>
    <row r="114" spans="1:14" x14ac:dyDescent="0.3">
      <c r="A114" t="s">
        <v>1601</v>
      </c>
      <c r="B114" s="4" t="s">
        <v>383</v>
      </c>
      <c r="C114" s="4">
        <v>0</v>
      </c>
      <c r="D114" s="4">
        <v>399</v>
      </c>
      <c r="E114" s="4">
        <v>57</v>
      </c>
      <c r="F114" s="4">
        <v>10</v>
      </c>
      <c r="G114" s="4">
        <v>17</v>
      </c>
      <c r="H114" s="4">
        <v>312</v>
      </c>
      <c r="I114" s="4">
        <v>3</v>
      </c>
      <c r="J114">
        <f t="shared" si="6"/>
        <v>0.14285714285714285</v>
      </c>
      <c r="K114">
        <f t="shared" si="7"/>
        <v>0.78195488721804507</v>
      </c>
      <c r="L114">
        <f t="shared" si="8"/>
        <v>0.78195488721804507</v>
      </c>
      <c r="M114" s="4"/>
      <c r="N114" s="4"/>
    </row>
    <row r="115" spans="1:14" x14ac:dyDescent="0.3">
      <c r="A115" t="s">
        <v>1602</v>
      </c>
      <c r="B115" s="4" t="s">
        <v>384</v>
      </c>
      <c r="C115" s="4">
        <v>0</v>
      </c>
      <c r="D115" s="4">
        <v>1297</v>
      </c>
      <c r="E115" s="4">
        <v>280</v>
      </c>
      <c r="F115" s="4">
        <v>33</v>
      </c>
      <c r="G115" s="4">
        <v>68</v>
      </c>
      <c r="H115" s="4">
        <v>911</v>
      </c>
      <c r="I115" s="4">
        <v>5</v>
      </c>
      <c r="J115">
        <f t="shared" si="6"/>
        <v>0.2158828064764842</v>
      </c>
      <c r="K115">
        <f t="shared" si="7"/>
        <v>0.70239013107170389</v>
      </c>
      <c r="L115">
        <f t="shared" si="8"/>
        <v>0.70239013107170389</v>
      </c>
      <c r="M115" s="4"/>
      <c r="N115" s="4"/>
    </row>
    <row r="116" spans="1:14" x14ac:dyDescent="0.3">
      <c r="A116">
        <v>9</v>
      </c>
      <c r="B116" s="4" t="s">
        <v>385</v>
      </c>
      <c r="C116" s="4">
        <v>12507</v>
      </c>
      <c r="D116" s="4">
        <v>7177</v>
      </c>
      <c r="E116" s="4">
        <v>1257</v>
      </c>
      <c r="F116" s="4">
        <v>163</v>
      </c>
      <c r="G116" s="4">
        <v>366</v>
      </c>
      <c r="H116" s="4">
        <v>5367</v>
      </c>
      <c r="I116" s="4">
        <v>24</v>
      </c>
      <c r="J116">
        <f t="shared" si="6"/>
        <v>0.17514281733314754</v>
      </c>
      <c r="K116">
        <f t="shared" si="7"/>
        <v>0.74780548975895222</v>
      </c>
      <c r="L116">
        <f t="shared" si="8"/>
        <v>0.74780548975895222</v>
      </c>
      <c r="M116" s="4"/>
      <c r="N116" s="4"/>
    </row>
    <row r="117" spans="1:14" x14ac:dyDescent="0.3">
      <c r="B117" s="4"/>
      <c r="J117" t="str">
        <f t="shared" si="6"/>
        <v/>
      </c>
      <c r="K117" t="str">
        <f t="shared" si="7"/>
        <v/>
      </c>
      <c r="L117" t="str">
        <f t="shared" si="8"/>
        <v/>
      </c>
    </row>
    <row r="118" spans="1:14" x14ac:dyDescent="0.3">
      <c r="A118" t="s">
        <v>406</v>
      </c>
      <c r="B118" s="4" t="s">
        <v>393</v>
      </c>
      <c r="C118" s="4">
        <v>1151</v>
      </c>
      <c r="D118" s="4">
        <v>447</v>
      </c>
      <c r="E118" s="4">
        <v>76</v>
      </c>
      <c r="F118" s="4">
        <v>15</v>
      </c>
      <c r="G118" s="4">
        <v>31</v>
      </c>
      <c r="H118" s="4">
        <v>323</v>
      </c>
      <c r="I118" s="4">
        <v>2</v>
      </c>
      <c r="J118">
        <f t="shared" si="6"/>
        <v>0.17002237136465326</v>
      </c>
      <c r="K118">
        <f t="shared" si="7"/>
        <v>0.72259507829977632</v>
      </c>
      <c r="L118">
        <f t="shared" si="8"/>
        <v>0.72259507829977632</v>
      </c>
    </row>
    <row r="119" spans="1:14" x14ac:dyDescent="0.3">
      <c r="A119" t="s">
        <v>407</v>
      </c>
      <c r="B119" s="4" t="s">
        <v>394</v>
      </c>
      <c r="C119" s="4">
        <v>2114</v>
      </c>
      <c r="D119" s="4">
        <v>817</v>
      </c>
      <c r="E119" s="4">
        <v>136</v>
      </c>
      <c r="F119" s="4">
        <v>16</v>
      </c>
      <c r="G119" s="4">
        <v>44</v>
      </c>
      <c r="H119" s="4">
        <v>621</v>
      </c>
      <c r="I119" s="4">
        <v>0</v>
      </c>
      <c r="J119">
        <f t="shared" si="6"/>
        <v>0.16646266829865361</v>
      </c>
      <c r="K119">
        <f t="shared" si="7"/>
        <v>0.76009791921664627</v>
      </c>
      <c r="L119">
        <f t="shared" si="8"/>
        <v>0.76009791921664627</v>
      </c>
    </row>
    <row r="120" spans="1:14" x14ac:dyDescent="0.3">
      <c r="A120" t="s">
        <v>408</v>
      </c>
      <c r="B120" s="4" t="s">
        <v>395</v>
      </c>
      <c r="C120" s="4">
        <v>2124</v>
      </c>
      <c r="D120" s="4">
        <v>818</v>
      </c>
      <c r="E120" s="4">
        <v>107</v>
      </c>
      <c r="F120" s="4">
        <v>19</v>
      </c>
      <c r="G120" s="4">
        <v>41</v>
      </c>
      <c r="H120" s="4">
        <v>651</v>
      </c>
      <c r="I120" s="4">
        <v>0</v>
      </c>
      <c r="J120">
        <f t="shared" si="6"/>
        <v>0.13080684596577016</v>
      </c>
      <c r="K120">
        <f t="shared" si="7"/>
        <v>0.79584352078239606</v>
      </c>
      <c r="L120">
        <f t="shared" si="8"/>
        <v>0.79584352078239606</v>
      </c>
    </row>
    <row r="121" spans="1:14" x14ac:dyDescent="0.3">
      <c r="A121" t="s">
        <v>409</v>
      </c>
      <c r="B121" s="4" t="s">
        <v>396</v>
      </c>
      <c r="C121" s="4">
        <v>1494</v>
      </c>
      <c r="D121" s="4">
        <v>556</v>
      </c>
      <c r="E121" s="4">
        <v>75</v>
      </c>
      <c r="F121" s="4">
        <v>11</v>
      </c>
      <c r="G121" s="4">
        <v>26</v>
      </c>
      <c r="H121" s="4">
        <v>444</v>
      </c>
      <c r="I121" s="4">
        <v>0</v>
      </c>
      <c r="J121">
        <f t="shared" si="6"/>
        <v>0.13489208633093525</v>
      </c>
      <c r="K121">
        <f t="shared" si="7"/>
        <v>0.79856115107913672</v>
      </c>
      <c r="L121">
        <f t="shared" si="8"/>
        <v>0.79856115107913672</v>
      </c>
    </row>
    <row r="122" spans="1:14" x14ac:dyDescent="0.3">
      <c r="A122" t="s">
        <v>410</v>
      </c>
      <c r="B122" s="4" t="s">
        <v>397</v>
      </c>
      <c r="C122" s="4">
        <v>2023</v>
      </c>
      <c r="D122" s="4">
        <v>807</v>
      </c>
      <c r="E122" s="4">
        <v>142</v>
      </c>
      <c r="F122" s="4">
        <v>13</v>
      </c>
      <c r="G122" s="4">
        <v>57</v>
      </c>
      <c r="H122" s="4">
        <v>592</v>
      </c>
      <c r="I122" s="4">
        <v>3</v>
      </c>
      <c r="J122">
        <f t="shared" si="6"/>
        <v>0.17596034696406443</v>
      </c>
      <c r="K122">
        <f t="shared" si="7"/>
        <v>0.73358116480793056</v>
      </c>
      <c r="L122">
        <f t="shared" si="8"/>
        <v>0.73358116480793056</v>
      </c>
    </row>
    <row r="123" spans="1:14" x14ac:dyDescent="0.3">
      <c r="A123" t="s">
        <v>411</v>
      </c>
      <c r="B123" s="4" t="s">
        <v>398</v>
      </c>
      <c r="C123" s="4">
        <v>2323</v>
      </c>
      <c r="D123" s="4">
        <v>961</v>
      </c>
      <c r="E123" s="4">
        <v>157</v>
      </c>
      <c r="F123" s="4">
        <v>16</v>
      </c>
      <c r="G123" s="4">
        <v>62</v>
      </c>
      <c r="H123" s="4">
        <v>725</v>
      </c>
      <c r="I123" s="4">
        <v>1</v>
      </c>
      <c r="J123">
        <f t="shared" si="6"/>
        <v>0.16337148803329865</v>
      </c>
      <c r="K123">
        <f t="shared" si="7"/>
        <v>0.75442247658688866</v>
      </c>
      <c r="L123">
        <f t="shared" si="8"/>
        <v>0.75442247658688866</v>
      </c>
    </row>
    <row r="124" spans="1:14" x14ac:dyDescent="0.3">
      <c r="A124" t="s">
        <v>1600</v>
      </c>
      <c r="B124" s="4" t="s">
        <v>399</v>
      </c>
      <c r="C124" s="4">
        <v>0</v>
      </c>
      <c r="D124" s="4">
        <v>882</v>
      </c>
      <c r="E124" s="4">
        <v>136</v>
      </c>
      <c r="F124" s="4">
        <v>17</v>
      </c>
      <c r="G124" s="4">
        <v>40</v>
      </c>
      <c r="H124" s="4">
        <v>684</v>
      </c>
      <c r="I124" s="4">
        <v>5</v>
      </c>
      <c r="J124">
        <f t="shared" si="6"/>
        <v>0.15419501133786848</v>
      </c>
      <c r="K124">
        <f t="shared" si="7"/>
        <v>0.77551020408163263</v>
      </c>
      <c r="L124">
        <f t="shared" si="8"/>
        <v>0.77551020408163263</v>
      </c>
    </row>
    <row r="125" spans="1:14" x14ac:dyDescent="0.3">
      <c r="A125" t="s">
        <v>1601</v>
      </c>
      <c r="B125" s="4" t="s">
        <v>403</v>
      </c>
      <c r="C125" s="4">
        <v>0</v>
      </c>
      <c r="D125" s="4">
        <v>398</v>
      </c>
      <c r="E125" s="4">
        <v>54</v>
      </c>
      <c r="F125" s="4">
        <v>14</v>
      </c>
      <c r="G125" s="4">
        <v>18</v>
      </c>
      <c r="H125" s="4">
        <v>310</v>
      </c>
      <c r="I125" s="4">
        <v>2</v>
      </c>
      <c r="J125">
        <f t="shared" si="6"/>
        <v>0.135678391959799</v>
      </c>
      <c r="K125">
        <f t="shared" si="7"/>
        <v>0.77889447236180909</v>
      </c>
      <c r="L125">
        <f t="shared" si="8"/>
        <v>0.77889447236180909</v>
      </c>
    </row>
    <row r="126" spans="1:14" x14ac:dyDescent="0.3">
      <c r="A126" t="s">
        <v>1602</v>
      </c>
      <c r="B126" s="4" t="s">
        <v>404</v>
      </c>
      <c r="C126" s="4">
        <v>0</v>
      </c>
      <c r="D126" s="4">
        <v>724</v>
      </c>
      <c r="E126" s="4">
        <v>152</v>
      </c>
      <c r="F126" s="4">
        <v>18</v>
      </c>
      <c r="G126" s="4">
        <v>38</v>
      </c>
      <c r="H126" s="4">
        <v>512</v>
      </c>
      <c r="I126" s="4">
        <v>4</v>
      </c>
      <c r="J126">
        <f t="shared" si="6"/>
        <v>0.20994475138121546</v>
      </c>
      <c r="K126">
        <f t="shared" si="7"/>
        <v>0.70718232044198892</v>
      </c>
      <c r="L126">
        <f t="shared" si="8"/>
        <v>0.70718232044198892</v>
      </c>
    </row>
    <row r="127" spans="1:14" x14ac:dyDescent="0.3">
      <c r="A127">
        <v>10</v>
      </c>
      <c r="B127" s="4" t="s">
        <v>405</v>
      </c>
      <c r="C127" s="4">
        <v>11229</v>
      </c>
      <c r="D127" s="4">
        <v>6410</v>
      </c>
      <c r="E127" s="4">
        <v>1035</v>
      </c>
      <c r="F127" s="4">
        <v>139</v>
      </c>
      <c r="G127" s="4">
        <v>357</v>
      </c>
      <c r="H127" s="4">
        <v>4862</v>
      </c>
      <c r="I127" s="4">
        <v>17</v>
      </c>
      <c r="J127">
        <f t="shared" si="6"/>
        <v>0.16146645865834633</v>
      </c>
      <c r="K127">
        <f t="shared" si="7"/>
        <v>0.75850234009360373</v>
      </c>
      <c r="L127">
        <f t="shared" si="8"/>
        <v>0.75850234009360373</v>
      </c>
    </row>
    <row r="128" spans="1:14" x14ac:dyDescent="0.3">
      <c r="B128" s="4"/>
      <c r="J128" t="str">
        <f t="shared" si="6"/>
        <v/>
      </c>
      <c r="K128" t="str">
        <f t="shared" si="7"/>
        <v/>
      </c>
      <c r="L128" t="str">
        <f t="shared" si="8"/>
        <v/>
      </c>
    </row>
    <row r="129" spans="1:15" x14ac:dyDescent="0.3">
      <c r="A129" t="s">
        <v>432</v>
      </c>
      <c r="B129" s="4" t="s">
        <v>413</v>
      </c>
      <c r="C129" s="4">
        <v>970</v>
      </c>
      <c r="D129" s="4">
        <v>357</v>
      </c>
      <c r="E129" s="4">
        <v>54</v>
      </c>
      <c r="F129" s="4">
        <v>7</v>
      </c>
      <c r="G129" s="4">
        <v>15</v>
      </c>
      <c r="H129" s="4">
        <v>280</v>
      </c>
      <c r="I129" s="4">
        <v>1</v>
      </c>
      <c r="J129">
        <f t="shared" si="6"/>
        <v>0.15126050420168066</v>
      </c>
      <c r="K129">
        <f t="shared" si="7"/>
        <v>0.78431372549019607</v>
      </c>
      <c r="L129">
        <f t="shared" si="8"/>
        <v>0.78431372549019607</v>
      </c>
      <c r="M129" s="4"/>
      <c r="N129" s="4"/>
      <c r="O129" s="4"/>
    </row>
    <row r="130" spans="1:15" x14ac:dyDescent="0.3">
      <c r="A130" t="s">
        <v>433</v>
      </c>
      <c r="B130" s="4" t="s">
        <v>414</v>
      </c>
      <c r="C130" s="4">
        <v>1304</v>
      </c>
      <c r="D130" s="4">
        <v>526</v>
      </c>
      <c r="E130" s="4">
        <v>87</v>
      </c>
      <c r="F130" s="4">
        <v>10</v>
      </c>
      <c r="G130" s="4">
        <v>15</v>
      </c>
      <c r="H130" s="4">
        <v>414</v>
      </c>
      <c r="I130" s="4">
        <v>0</v>
      </c>
      <c r="J130">
        <f t="shared" si="6"/>
        <v>0.16539923954372623</v>
      </c>
      <c r="K130">
        <f t="shared" si="7"/>
        <v>0.78707224334600756</v>
      </c>
      <c r="L130">
        <f t="shared" si="8"/>
        <v>0.78707224334600756</v>
      </c>
      <c r="M130" s="4"/>
      <c r="N130" s="4"/>
    </row>
    <row r="131" spans="1:15" x14ac:dyDescent="0.3">
      <c r="A131" t="s">
        <v>434</v>
      </c>
      <c r="B131" s="4" t="s">
        <v>415</v>
      </c>
      <c r="C131" s="4">
        <v>1300</v>
      </c>
      <c r="D131" s="4">
        <v>609</v>
      </c>
      <c r="E131" s="4">
        <v>89</v>
      </c>
      <c r="F131" s="4">
        <v>14</v>
      </c>
      <c r="G131" s="4">
        <v>32</v>
      </c>
      <c r="H131" s="4">
        <v>472</v>
      </c>
      <c r="I131" s="4">
        <v>2</v>
      </c>
      <c r="J131">
        <f t="shared" si="6"/>
        <v>0.14614121510673234</v>
      </c>
      <c r="K131">
        <f t="shared" si="7"/>
        <v>0.77504105090311992</v>
      </c>
      <c r="L131">
        <f t="shared" si="8"/>
        <v>0.77504105090311992</v>
      </c>
      <c r="M131" s="4"/>
      <c r="N131" s="4"/>
    </row>
    <row r="132" spans="1:15" x14ac:dyDescent="0.3">
      <c r="A132" t="s">
        <v>435</v>
      </c>
      <c r="B132" s="4" t="s">
        <v>428</v>
      </c>
      <c r="C132" s="4">
        <v>2011</v>
      </c>
      <c r="D132" s="4">
        <v>1046</v>
      </c>
      <c r="E132" s="4">
        <v>220</v>
      </c>
      <c r="F132" s="4">
        <v>18</v>
      </c>
      <c r="G132" s="4">
        <v>53</v>
      </c>
      <c r="H132" s="4">
        <v>742</v>
      </c>
      <c r="I132" s="4">
        <v>13</v>
      </c>
      <c r="J132">
        <f t="shared" si="6"/>
        <v>0.21032504780114722</v>
      </c>
      <c r="K132">
        <f t="shared" si="7"/>
        <v>0.70936902485659659</v>
      </c>
      <c r="L132">
        <f t="shared" si="8"/>
        <v>0.70936902485659659</v>
      </c>
      <c r="M132" s="4"/>
      <c r="N132" s="4"/>
    </row>
    <row r="133" spans="1:15" x14ac:dyDescent="0.3">
      <c r="A133" t="s">
        <v>436</v>
      </c>
      <c r="B133" s="4" t="s">
        <v>417</v>
      </c>
      <c r="C133" s="4">
        <v>2107</v>
      </c>
      <c r="D133" s="4">
        <v>1026</v>
      </c>
      <c r="E133" s="4">
        <v>189</v>
      </c>
      <c r="F133" s="4">
        <v>23</v>
      </c>
      <c r="G133" s="4">
        <v>59</v>
      </c>
      <c r="H133" s="4">
        <v>752</v>
      </c>
      <c r="I133" s="4">
        <v>3</v>
      </c>
      <c r="J133">
        <f t="shared" si="6"/>
        <v>0.18421052631578946</v>
      </c>
      <c r="K133">
        <f t="shared" si="7"/>
        <v>0.73294346978557501</v>
      </c>
      <c r="L133">
        <f t="shared" si="8"/>
        <v>0.73294346978557501</v>
      </c>
      <c r="M133" s="4"/>
      <c r="N133" s="4"/>
    </row>
    <row r="134" spans="1:15" x14ac:dyDescent="0.3">
      <c r="A134" t="s">
        <v>437</v>
      </c>
      <c r="B134" s="4" t="s">
        <v>418</v>
      </c>
      <c r="C134" s="4">
        <v>2663</v>
      </c>
      <c r="D134" s="4">
        <v>1162</v>
      </c>
      <c r="E134" s="4">
        <v>259</v>
      </c>
      <c r="F134" s="4">
        <v>18</v>
      </c>
      <c r="G134" s="4">
        <v>50</v>
      </c>
      <c r="H134" s="4">
        <v>834</v>
      </c>
      <c r="I134" s="4">
        <v>1</v>
      </c>
      <c r="J134">
        <f t="shared" si="6"/>
        <v>0.22289156626506024</v>
      </c>
      <c r="K134">
        <f t="shared" si="7"/>
        <v>0.71772805507745263</v>
      </c>
      <c r="L134">
        <f t="shared" si="8"/>
        <v>0.71772805507745263</v>
      </c>
      <c r="M134" s="4"/>
      <c r="N134" s="4"/>
    </row>
    <row r="135" spans="1:15" x14ac:dyDescent="0.3">
      <c r="A135" t="s">
        <v>438</v>
      </c>
      <c r="B135" s="4" t="s">
        <v>419</v>
      </c>
      <c r="C135" s="4">
        <v>2586</v>
      </c>
      <c r="D135" s="4">
        <v>1215</v>
      </c>
      <c r="E135" s="4">
        <v>206</v>
      </c>
      <c r="F135" s="4">
        <v>9</v>
      </c>
      <c r="G135" s="4">
        <v>60</v>
      </c>
      <c r="H135" s="4">
        <v>938</v>
      </c>
      <c r="I135" s="4">
        <v>2</v>
      </c>
      <c r="J135">
        <f t="shared" si="6"/>
        <v>0.16954732510288065</v>
      </c>
      <c r="K135">
        <f t="shared" si="7"/>
        <v>0.77201646090534981</v>
      </c>
      <c r="L135">
        <f t="shared" si="8"/>
        <v>0.77201646090534981</v>
      </c>
      <c r="M135" s="4"/>
      <c r="N135" s="4"/>
    </row>
    <row r="136" spans="1:15" x14ac:dyDescent="0.3">
      <c r="A136" t="s">
        <v>1600</v>
      </c>
      <c r="B136" s="4" t="s">
        <v>420</v>
      </c>
      <c r="C136" s="4">
        <v>0</v>
      </c>
      <c r="D136" s="4">
        <v>1650</v>
      </c>
      <c r="E136" s="4">
        <v>379</v>
      </c>
      <c r="F136" s="4">
        <v>46</v>
      </c>
      <c r="G136" s="4">
        <v>88</v>
      </c>
      <c r="H136" s="4">
        <v>1130</v>
      </c>
      <c r="I136" s="4">
        <v>7</v>
      </c>
      <c r="J136">
        <f t="shared" si="6"/>
        <v>0.22969696969696971</v>
      </c>
      <c r="K136">
        <f t="shared" si="7"/>
        <v>0.68484848484848482</v>
      </c>
      <c r="L136">
        <f t="shared" si="8"/>
        <v>0.68484848484848482</v>
      </c>
      <c r="M136" s="4"/>
      <c r="N136" s="4"/>
    </row>
    <row r="137" spans="1:15" x14ac:dyDescent="0.3">
      <c r="A137" t="s">
        <v>1601</v>
      </c>
      <c r="B137" s="4" t="s">
        <v>429</v>
      </c>
      <c r="C137" s="4">
        <v>0</v>
      </c>
      <c r="D137" s="4">
        <v>312</v>
      </c>
      <c r="E137" s="4">
        <v>41</v>
      </c>
      <c r="F137" s="4">
        <v>4</v>
      </c>
      <c r="G137" s="4">
        <v>19</v>
      </c>
      <c r="H137" s="4">
        <v>246</v>
      </c>
      <c r="I137" s="4">
        <v>2</v>
      </c>
      <c r="J137">
        <f t="shared" si="6"/>
        <v>0.13141025641025642</v>
      </c>
      <c r="K137">
        <f t="shared" si="7"/>
        <v>0.78846153846153844</v>
      </c>
      <c r="L137">
        <f t="shared" si="8"/>
        <v>0.78846153846153844</v>
      </c>
      <c r="M137" s="4"/>
      <c r="N137" s="4"/>
    </row>
    <row r="138" spans="1:15" x14ac:dyDescent="0.3">
      <c r="A138" t="s">
        <v>1602</v>
      </c>
      <c r="B138" s="4" t="s">
        <v>430</v>
      </c>
      <c r="C138" s="4">
        <v>0</v>
      </c>
      <c r="D138" s="4">
        <v>519</v>
      </c>
      <c r="E138" s="4">
        <v>111</v>
      </c>
      <c r="F138" s="4">
        <v>15</v>
      </c>
      <c r="G138" s="4">
        <v>25</v>
      </c>
      <c r="H138" s="4">
        <v>365</v>
      </c>
      <c r="I138" s="4">
        <v>3</v>
      </c>
      <c r="J138">
        <f t="shared" si="6"/>
        <v>0.2138728323699422</v>
      </c>
      <c r="K138">
        <f t="shared" si="7"/>
        <v>0.7032755298651252</v>
      </c>
      <c r="L138">
        <f t="shared" si="8"/>
        <v>0.7032755298651252</v>
      </c>
      <c r="M138" s="4"/>
      <c r="N138" s="4"/>
    </row>
    <row r="139" spans="1:15" x14ac:dyDescent="0.3">
      <c r="A139">
        <v>11</v>
      </c>
      <c r="B139" s="4" t="s">
        <v>431</v>
      </c>
      <c r="C139" s="4">
        <v>12941</v>
      </c>
      <c r="D139" s="4">
        <v>8422</v>
      </c>
      <c r="E139" s="4">
        <v>1635</v>
      </c>
      <c r="F139" s="4">
        <v>164</v>
      </c>
      <c r="G139" s="4">
        <v>416</v>
      </c>
      <c r="H139" s="4">
        <v>6173</v>
      </c>
      <c r="I139" s="4">
        <v>34</v>
      </c>
      <c r="J139">
        <f t="shared" si="6"/>
        <v>0.19413440987888864</v>
      </c>
      <c r="K139">
        <f t="shared" si="7"/>
        <v>0.7329612918546663</v>
      </c>
      <c r="L139">
        <f t="shared" si="8"/>
        <v>0.7329612918546663</v>
      </c>
      <c r="M139" s="4"/>
      <c r="N139" s="4"/>
    </row>
    <row r="140" spans="1:15" x14ac:dyDescent="0.3">
      <c r="B140" s="4"/>
      <c r="J140" t="str">
        <f t="shared" si="6"/>
        <v/>
      </c>
      <c r="K140" t="str">
        <f t="shared" si="7"/>
        <v/>
      </c>
      <c r="L140" t="str">
        <f t="shared" si="8"/>
        <v/>
      </c>
    </row>
    <row r="141" spans="1:15" x14ac:dyDescent="0.3">
      <c r="A141" t="s">
        <v>453</v>
      </c>
      <c r="B141" s="4" t="s">
        <v>440</v>
      </c>
      <c r="C141" s="4">
        <v>1830</v>
      </c>
      <c r="D141" s="4">
        <v>829</v>
      </c>
      <c r="E141" s="4">
        <v>152</v>
      </c>
      <c r="F141" s="4">
        <v>18</v>
      </c>
      <c r="G141" s="4">
        <v>37</v>
      </c>
      <c r="H141" s="4">
        <v>620</v>
      </c>
      <c r="I141" s="4">
        <v>2</v>
      </c>
      <c r="J141">
        <f t="shared" ref="J141:J204" si="9">IF(D141="","",IF(D141=0,0,E141/D141))</f>
        <v>0.18335343787696018</v>
      </c>
      <c r="K141">
        <f t="shared" ref="K141:K204" si="10">IF(D141="","",IF(D141=0,0,H141/D141))</f>
        <v>0.74788902291917969</v>
      </c>
      <c r="L141">
        <f t="shared" ref="L141:L204" si="11">IF(D141="","",IF(K141&gt;J141,K141,IF(K141=J141,10,2+J141)))</f>
        <v>0.74788902291917969</v>
      </c>
    </row>
    <row r="142" spans="1:15" x14ac:dyDescent="0.3">
      <c r="A142" t="s">
        <v>454</v>
      </c>
      <c r="B142" s="4" t="s">
        <v>441</v>
      </c>
      <c r="C142" s="4">
        <v>1750</v>
      </c>
      <c r="D142" s="4">
        <v>727</v>
      </c>
      <c r="E142" s="4">
        <v>117</v>
      </c>
      <c r="F142" s="4">
        <v>10</v>
      </c>
      <c r="G142" s="4">
        <v>35</v>
      </c>
      <c r="H142" s="4">
        <v>565</v>
      </c>
      <c r="I142" s="4">
        <v>0</v>
      </c>
      <c r="J142">
        <f t="shared" si="9"/>
        <v>0.1609353507565337</v>
      </c>
      <c r="K142">
        <f t="shared" si="10"/>
        <v>0.77716643741403024</v>
      </c>
      <c r="L142">
        <f t="shared" si="11"/>
        <v>0.77716643741403024</v>
      </c>
    </row>
    <row r="143" spans="1:15" x14ac:dyDescent="0.3">
      <c r="A143" t="s">
        <v>455</v>
      </c>
      <c r="B143" s="4" t="s">
        <v>442</v>
      </c>
      <c r="C143" s="4">
        <v>4078</v>
      </c>
      <c r="D143" s="4">
        <v>560</v>
      </c>
      <c r="E143" s="4">
        <v>171</v>
      </c>
      <c r="F143" s="4">
        <v>14</v>
      </c>
      <c r="G143" s="4">
        <v>33</v>
      </c>
      <c r="H143" s="4">
        <v>341</v>
      </c>
      <c r="I143" s="4">
        <v>1</v>
      </c>
      <c r="J143">
        <f t="shared" si="9"/>
        <v>0.30535714285714288</v>
      </c>
      <c r="K143">
        <f t="shared" si="10"/>
        <v>0.60892857142857137</v>
      </c>
      <c r="L143">
        <f t="shared" si="11"/>
        <v>0.60892857142857137</v>
      </c>
    </row>
    <row r="144" spans="1:15" x14ac:dyDescent="0.3">
      <c r="A144" t="s">
        <v>456</v>
      </c>
      <c r="B144" s="4" t="s">
        <v>443</v>
      </c>
      <c r="C144" s="4">
        <v>2755</v>
      </c>
      <c r="D144" s="4">
        <v>1008</v>
      </c>
      <c r="E144" s="4">
        <v>197</v>
      </c>
      <c r="F144" s="4">
        <v>15</v>
      </c>
      <c r="G144" s="4">
        <v>49</v>
      </c>
      <c r="H144" s="4">
        <v>743</v>
      </c>
      <c r="I144" s="4">
        <v>4</v>
      </c>
      <c r="J144">
        <f t="shared" si="9"/>
        <v>0.19543650793650794</v>
      </c>
      <c r="K144">
        <f t="shared" si="10"/>
        <v>0.73710317460317465</v>
      </c>
      <c r="L144">
        <f t="shared" si="11"/>
        <v>0.73710317460317465</v>
      </c>
    </row>
    <row r="145" spans="1:14" x14ac:dyDescent="0.3">
      <c r="A145" t="s">
        <v>457</v>
      </c>
      <c r="B145" s="4" t="s">
        <v>444</v>
      </c>
      <c r="C145" s="4">
        <v>1434</v>
      </c>
      <c r="D145" s="4">
        <v>687</v>
      </c>
      <c r="E145" s="4">
        <v>157</v>
      </c>
      <c r="F145" s="4">
        <v>12</v>
      </c>
      <c r="G145" s="4">
        <v>23</v>
      </c>
      <c r="H145" s="4">
        <v>494</v>
      </c>
      <c r="I145" s="4">
        <v>1</v>
      </c>
      <c r="J145">
        <f t="shared" si="9"/>
        <v>0.22852983988355166</v>
      </c>
      <c r="K145">
        <f t="shared" si="10"/>
        <v>0.71906841339155747</v>
      </c>
      <c r="L145">
        <f t="shared" si="11"/>
        <v>0.71906841339155747</v>
      </c>
    </row>
    <row r="146" spans="1:14" x14ac:dyDescent="0.3">
      <c r="A146" t="s">
        <v>1600</v>
      </c>
      <c r="B146" s="4" t="s">
        <v>445</v>
      </c>
      <c r="C146" s="4">
        <v>0</v>
      </c>
      <c r="D146" s="4">
        <v>1710</v>
      </c>
      <c r="E146" s="4">
        <v>429</v>
      </c>
      <c r="F146" s="4">
        <v>43</v>
      </c>
      <c r="G146" s="4">
        <v>83</v>
      </c>
      <c r="H146" s="4">
        <v>1143</v>
      </c>
      <c r="I146" s="4">
        <v>12</v>
      </c>
      <c r="J146">
        <f t="shared" si="9"/>
        <v>0.25087719298245614</v>
      </c>
      <c r="K146">
        <f t="shared" si="10"/>
        <v>0.66842105263157892</v>
      </c>
      <c r="L146">
        <f t="shared" si="11"/>
        <v>0.66842105263157892</v>
      </c>
    </row>
    <row r="147" spans="1:14" x14ac:dyDescent="0.3">
      <c r="A147" t="s">
        <v>1601</v>
      </c>
      <c r="B147" s="4" t="s">
        <v>451</v>
      </c>
      <c r="C147" s="4">
        <v>0</v>
      </c>
      <c r="D147" s="4">
        <v>297</v>
      </c>
      <c r="E147" s="4">
        <v>56</v>
      </c>
      <c r="F147" s="4">
        <v>8</v>
      </c>
      <c r="G147" s="4">
        <v>16</v>
      </c>
      <c r="H147" s="4">
        <v>215</v>
      </c>
      <c r="I147" s="4">
        <v>2</v>
      </c>
      <c r="J147">
        <f t="shared" si="9"/>
        <v>0.18855218855218855</v>
      </c>
      <c r="K147">
        <f t="shared" si="10"/>
        <v>0.72390572390572394</v>
      </c>
      <c r="L147">
        <f t="shared" si="11"/>
        <v>0.72390572390572394</v>
      </c>
    </row>
    <row r="148" spans="1:14" x14ac:dyDescent="0.3">
      <c r="A148" t="s">
        <v>1602</v>
      </c>
      <c r="B148" s="4" t="s">
        <v>452</v>
      </c>
      <c r="C148" s="4">
        <v>0</v>
      </c>
      <c r="D148" s="4">
        <v>129</v>
      </c>
      <c r="E148" s="4">
        <v>39</v>
      </c>
      <c r="F148" s="4">
        <v>2</v>
      </c>
      <c r="G148" s="4">
        <v>6</v>
      </c>
      <c r="H148" s="4">
        <v>81</v>
      </c>
      <c r="I148" s="4">
        <v>1</v>
      </c>
      <c r="J148">
        <f t="shared" si="9"/>
        <v>0.30232558139534882</v>
      </c>
      <c r="K148">
        <f t="shared" si="10"/>
        <v>0.62790697674418605</v>
      </c>
      <c r="L148">
        <f t="shared" si="11"/>
        <v>0.62790697674418605</v>
      </c>
    </row>
    <row r="149" spans="1:14" x14ac:dyDescent="0.3">
      <c r="A149">
        <v>12</v>
      </c>
      <c r="B149" s="4" t="s">
        <v>458</v>
      </c>
      <c r="C149" s="4">
        <v>11847</v>
      </c>
      <c r="D149" s="4">
        <v>5947</v>
      </c>
      <c r="E149" s="4">
        <v>1318</v>
      </c>
      <c r="F149" s="4">
        <v>122</v>
      </c>
      <c r="G149" s="4">
        <v>282</v>
      </c>
      <c r="H149" s="4">
        <v>4202</v>
      </c>
      <c r="I149" s="4">
        <v>23</v>
      </c>
      <c r="J149">
        <f t="shared" si="9"/>
        <v>0.22162434841096351</v>
      </c>
      <c r="K149">
        <f t="shared" si="10"/>
        <v>0.70657474356818561</v>
      </c>
      <c r="L149">
        <f t="shared" si="11"/>
        <v>0.70657474356818561</v>
      </c>
    </row>
    <row r="150" spans="1:14" x14ac:dyDescent="0.3">
      <c r="B150" s="4"/>
      <c r="J150" t="str">
        <f t="shared" si="9"/>
        <v/>
      </c>
      <c r="K150" t="str">
        <f t="shared" si="10"/>
        <v/>
      </c>
      <c r="L150" t="str">
        <f t="shared" si="11"/>
        <v/>
      </c>
    </row>
    <row r="151" spans="1:14" x14ac:dyDescent="0.3">
      <c r="A151" t="s">
        <v>474</v>
      </c>
      <c r="B151" s="4" t="s">
        <v>460</v>
      </c>
      <c r="C151" s="4">
        <v>4103</v>
      </c>
      <c r="D151" s="4">
        <v>549</v>
      </c>
      <c r="E151" s="4">
        <v>119</v>
      </c>
      <c r="F151" s="4">
        <v>12</v>
      </c>
      <c r="G151" s="4">
        <v>36</v>
      </c>
      <c r="H151" s="4">
        <v>381</v>
      </c>
      <c r="I151" s="4">
        <v>1</v>
      </c>
      <c r="J151">
        <f t="shared" si="9"/>
        <v>0.21675774134790529</v>
      </c>
      <c r="K151">
        <f t="shared" si="10"/>
        <v>0.69398907103825136</v>
      </c>
      <c r="L151">
        <f t="shared" si="11"/>
        <v>0.69398907103825136</v>
      </c>
      <c r="M151" s="4"/>
      <c r="N151" s="4"/>
    </row>
    <row r="152" spans="1:14" x14ac:dyDescent="0.3">
      <c r="A152" t="s">
        <v>475</v>
      </c>
      <c r="B152" s="4" t="s">
        <v>471</v>
      </c>
      <c r="C152" s="4">
        <v>2040</v>
      </c>
      <c r="D152" s="4">
        <v>820</v>
      </c>
      <c r="E152" s="4">
        <v>229</v>
      </c>
      <c r="F152" s="4">
        <v>16</v>
      </c>
      <c r="G152" s="4">
        <v>29</v>
      </c>
      <c r="H152" s="4">
        <v>544</v>
      </c>
      <c r="I152" s="4">
        <v>2</v>
      </c>
      <c r="J152">
        <f t="shared" si="9"/>
        <v>0.27926829268292686</v>
      </c>
      <c r="K152">
        <f t="shared" si="10"/>
        <v>0.6634146341463415</v>
      </c>
      <c r="L152">
        <f t="shared" si="11"/>
        <v>0.6634146341463415</v>
      </c>
      <c r="M152" s="4"/>
      <c r="N152" s="4"/>
    </row>
    <row r="153" spans="1:14" x14ac:dyDescent="0.3">
      <c r="A153" t="s">
        <v>476</v>
      </c>
      <c r="B153" s="4" t="s">
        <v>462</v>
      </c>
      <c r="C153" s="4">
        <v>2102</v>
      </c>
      <c r="D153" s="4">
        <v>694</v>
      </c>
      <c r="E153" s="4">
        <v>248</v>
      </c>
      <c r="F153" s="4">
        <v>7</v>
      </c>
      <c r="G153" s="4">
        <v>40</v>
      </c>
      <c r="H153" s="4">
        <v>397</v>
      </c>
      <c r="I153" s="4">
        <v>2</v>
      </c>
      <c r="J153">
        <f t="shared" si="9"/>
        <v>0.35734870317002881</v>
      </c>
      <c r="K153">
        <f t="shared" si="10"/>
        <v>0.5720461095100865</v>
      </c>
      <c r="L153">
        <f t="shared" si="11"/>
        <v>0.5720461095100865</v>
      </c>
      <c r="M153" s="4"/>
      <c r="N153" s="4"/>
    </row>
    <row r="154" spans="1:14" x14ac:dyDescent="0.3">
      <c r="A154" t="s">
        <v>478</v>
      </c>
      <c r="B154" s="4" t="s">
        <v>463</v>
      </c>
      <c r="C154" s="4">
        <v>1574</v>
      </c>
      <c r="D154" s="4">
        <v>507</v>
      </c>
      <c r="E154" s="4">
        <v>169</v>
      </c>
      <c r="F154" s="4">
        <v>9</v>
      </c>
      <c r="G154" s="4">
        <v>17</v>
      </c>
      <c r="H154" s="4">
        <v>312</v>
      </c>
      <c r="I154" s="4">
        <v>0</v>
      </c>
      <c r="J154">
        <f t="shared" si="9"/>
        <v>0.33333333333333331</v>
      </c>
      <c r="K154">
        <f t="shared" si="10"/>
        <v>0.61538461538461542</v>
      </c>
      <c r="L154">
        <f t="shared" si="11"/>
        <v>0.61538461538461542</v>
      </c>
      <c r="M154" s="4"/>
      <c r="N154" s="4"/>
    </row>
    <row r="155" spans="1:14" x14ac:dyDescent="0.3">
      <c r="A155" t="s">
        <v>477</v>
      </c>
      <c r="B155" s="4" t="s">
        <v>464</v>
      </c>
      <c r="C155" s="4">
        <v>2171</v>
      </c>
      <c r="D155" s="4">
        <v>531</v>
      </c>
      <c r="E155" s="4">
        <v>175</v>
      </c>
      <c r="F155" s="4">
        <v>6</v>
      </c>
      <c r="G155" s="4">
        <v>23</v>
      </c>
      <c r="H155" s="4">
        <v>327</v>
      </c>
      <c r="I155" s="4">
        <v>0</v>
      </c>
      <c r="J155">
        <f t="shared" si="9"/>
        <v>0.3295668549905838</v>
      </c>
      <c r="K155">
        <f t="shared" si="10"/>
        <v>0.61581920903954801</v>
      </c>
      <c r="L155">
        <f t="shared" si="11"/>
        <v>0.61581920903954801</v>
      </c>
      <c r="M155" s="4"/>
      <c r="N155" s="4"/>
    </row>
    <row r="156" spans="1:14" x14ac:dyDescent="0.3">
      <c r="A156" t="s">
        <v>1600</v>
      </c>
      <c r="B156" s="4" t="s">
        <v>465</v>
      </c>
      <c r="C156" s="4">
        <v>0</v>
      </c>
      <c r="D156" s="4">
        <v>1610</v>
      </c>
      <c r="E156" s="4">
        <v>444</v>
      </c>
      <c r="F156" s="4">
        <v>37</v>
      </c>
      <c r="G156" s="4">
        <v>78</v>
      </c>
      <c r="H156" s="4">
        <v>1030</v>
      </c>
      <c r="I156" s="4">
        <v>21</v>
      </c>
      <c r="J156">
        <f t="shared" si="9"/>
        <v>0.27577639751552796</v>
      </c>
      <c r="K156">
        <f t="shared" si="10"/>
        <v>0.63975155279503104</v>
      </c>
      <c r="L156">
        <f t="shared" si="11"/>
        <v>0.63975155279503104</v>
      </c>
      <c r="M156" s="4"/>
      <c r="N156" s="4"/>
    </row>
    <row r="157" spans="1:14" x14ac:dyDescent="0.3">
      <c r="A157" t="s">
        <v>1601</v>
      </c>
      <c r="B157" s="4" t="s">
        <v>472</v>
      </c>
      <c r="C157" s="4">
        <v>0</v>
      </c>
      <c r="D157" s="4">
        <v>300</v>
      </c>
      <c r="E157" s="4">
        <v>113</v>
      </c>
      <c r="F157" s="4">
        <v>10</v>
      </c>
      <c r="G157" s="4">
        <v>8</v>
      </c>
      <c r="H157" s="4">
        <v>167</v>
      </c>
      <c r="I157" s="4">
        <v>2</v>
      </c>
      <c r="J157">
        <f t="shared" si="9"/>
        <v>0.37666666666666665</v>
      </c>
      <c r="K157">
        <f t="shared" si="10"/>
        <v>0.55666666666666664</v>
      </c>
      <c r="L157">
        <f t="shared" si="11"/>
        <v>0.55666666666666664</v>
      </c>
      <c r="M157" s="4"/>
      <c r="N157" s="4"/>
    </row>
    <row r="158" spans="1:14" x14ac:dyDescent="0.3">
      <c r="A158" t="s">
        <v>1602</v>
      </c>
      <c r="B158" s="4" t="s">
        <v>473</v>
      </c>
      <c r="C158" s="4">
        <v>0</v>
      </c>
      <c r="D158" s="4">
        <v>299</v>
      </c>
      <c r="E158" s="4">
        <v>147</v>
      </c>
      <c r="F158" s="4">
        <v>4</v>
      </c>
      <c r="G158" s="4">
        <v>4</v>
      </c>
      <c r="H158" s="4">
        <v>143</v>
      </c>
      <c r="I158" s="4">
        <v>1</v>
      </c>
      <c r="J158">
        <f t="shared" si="9"/>
        <v>0.49163879598662208</v>
      </c>
      <c r="K158">
        <f t="shared" si="10"/>
        <v>0.47826086956521741</v>
      </c>
      <c r="L158">
        <f t="shared" si="11"/>
        <v>2.491638795986622</v>
      </c>
      <c r="M158" s="4"/>
      <c r="N158" s="4"/>
    </row>
    <row r="159" spans="1:14" x14ac:dyDescent="0.3">
      <c r="A159">
        <v>13</v>
      </c>
      <c r="B159" s="4" t="s">
        <v>479</v>
      </c>
      <c r="C159" s="4">
        <v>11990</v>
      </c>
      <c r="D159" s="4">
        <v>5310</v>
      </c>
      <c r="E159" s="4">
        <v>1644</v>
      </c>
      <c r="F159" s="4">
        <v>101</v>
      </c>
      <c r="G159" s="4">
        <v>235</v>
      </c>
      <c r="H159" s="4">
        <v>3301</v>
      </c>
      <c r="I159" s="4">
        <v>29</v>
      </c>
      <c r="J159">
        <f t="shared" si="9"/>
        <v>0.30960451977401132</v>
      </c>
      <c r="K159">
        <f t="shared" si="10"/>
        <v>0.62165725047080977</v>
      </c>
      <c r="L159">
        <f t="shared" si="11"/>
        <v>0.62165725047080977</v>
      </c>
      <c r="M159" s="4"/>
      <c r="N159" s="4"/>
    </row>
    <row r="160" spans="1:14" x14ac:dyDescent="0.3">
      <c r="B160" s="4"/>
      <c r="J160" t="str">
        <f t="shared" si="9"/>
        <v/>
      </c>
      <c r="K160" t="str">
        <f t="shared" si="10"/>
        <v/>
      </c>
      <c r="L160" t="str">
        <f t="shared" si="11"/>
        <v/>
      </c>
    </row>
    <row r="161" spans="1:12" x14ac:dyDescent="0.3">
      <c r="A161" t="s">
        <v>500</v>
      </c>
      <c r="B161" s="4" t="s">
        <v>493</v>
      </c>
      <c r="C161" s="4">
        <v>1287</v>
      </c>
      <c r="D161" s="4">
        <v>480</v>
      </c>
      <c r="E161" s="4">
        <v>197</v>
      </c>
      <c r="F161" s="4">
        <v>6</v>
      </c>
      <c r="G161" s="4">
        <v>28</v>
      </c>
      <c r="H161" s="4">
        <v>247</v>
      </c>
      <c r="I161" s="4">
        <v>2</v>
      </c>
      <c r="J161">
        <f t="shared" si="9"/>
        <v>0.41041666666666665</v>
      </c>
      <c r="K161">
        <f t="shared" si="10"/>
        <v>0.51458333333333328</v>
      </c>
      <c r="L161">
        <f t="shared" si="11"/>
        <v>0.51458333333333328</v>
      </c>
    </row>
    <row r="162" spans="1:12" x14ac:dyDescent="0.3">
      <c r="A162" t="s">
        <v>501</v>
      </c>
      <c r="B162" s="4" t="s">
        <v>494</v>
      </c>
      <c r="C162" s="4">
        <v>2248</v>
      </c>
      <c r="D162" s="4">
        <v>817</v>
      </c>
      <c r="E162" s="4">
        <v>296</v>
      </c>
      <c r="F162" s="4">
        <v>18</v>
      </c>
      <c r="G162" s="4">
        <v>43</v>
      </c>
      <c r="H162" s="4">
        <v>457</v>
      </c>
      <c r="I162" s="4">
        <v>3</v>
      </c>
      <c r="J162">
        <f t="shared" si="9"/>
        <v>0.36230110159118728</v>
      </c>
      <c r="K162">
        <f t="shared" si="10"/>
        <v>0.55936352509179932</v>
      </c>
      <c r="L162">
        <f t="shared" si="11"/>
        <v>0.55936352509179932</v>
      </c>
    </row>
    <row r="163" spans="1:12" x14ac:dyDescent="0.3">
      <c r="A163" t="s">
        <v>502</v>
      </c>
      <c r="B163" s="4" t="s">
        <v>483</v>
      </c>
      <c r="C163" s="4">
        <v>1530</v>
      </c>
      <c r="D163" s="4">
        <v>518</v>
      </c>
      <c r="E163" s="4">
        <v>153</v>
      </c>
      <c r="F163" s="4">
        <v>13</v>
      </c>
      <c r="G163" s="4">
        <v>24</v>
      </c>
      <c r="H163" s="4">
        <v>328</v>
      </c>
      <c r="I163" s="4">
        <v>0</v>
      </c>
      <c r="J163">
        <f t="shared" si="9"/>
        <v>0.29536679536679539</v>
      </c>
      <c r="K163">
        <f t="shared" si="10"/>
        <v>0.63320463320463316</v>
      </c>
      <c r="L163">
        <f t="shared" si="11"/>
        <v>0.63320463320463316</v>
      </c>
    </row>
    <row r="164" spans="1:12" x14ac:dyDescent="0.3">
      <c r="A164" t="s">
        <v>503</v>
      </c>
      <c r="B164" s="4" t="s">
        <v>484</v>
      </c>
      <c r="C164" s="4">
        <v>1422</v>
      </c>
      <c r="D164" s="4">
        <v>694</v>
      </c>
      <c r="E164" s="4">
        <v>271</v>
      </c>
      <c r="F164" s="4">
        <v>19</v>
      </c>
      <c r="G164" s="4">
        <v>20</v>
      </c>
      <c r="H164" s="4">
        <v>383</v>
      </c>
      <c r="I164" s="4">
        <v>1</v>
      </c>
      <c r="J164">
        <f t="shared" si="9"/>
        <v>0.39048991354466861</v>
      </c>
      <c r="K164">
        <f t="shared" si="10"/>
        <v>0.55187319884726227</v>
      </c>
      <c r="L164">
        <f t="shared" si="11"/>
        <v>0.55187319884726227</v>
      </c>
    </row>
    <row r="165" spans="1:12" x14ac:dyDescent="0.3">
      <c r="A165" t="s">
        <v>504</v>
      </c>
      <c r="B165" s="4" t="s">
        <v>495</v>
      </c>
      <c r="C165" s="4">
        <v>1401</v>
      </c>
      <c r="D165" s="4">
        <v>590</v>
      </c>
      <c r="E165" s="4">
        <v>193</v>
      </c>
      <c r="F165" s="4">
        <v>8</v>
      </c>
      <c r="G165" s="4">
        <v>22</v>
      </c>
      <c r="H165" s="4">
        <v>365</v>
      </c>
      <c r="I165" s="4">
        <v>2</v>
      </c>
      <c r="J165">
        <f t="shared" si="9"/>
        <v>0.32711864406779662</v>
      </c>
      <c r="K165">
        <f t="shared" si="10"/>
        <v>0.61864406779661019</v>
      </c>
      <c r="L165">
        <f t="shared" si="11"/>
        <v>0.61864406779661019</v>
      </c>
    </row>
    <row r="166" spans="1:12" x14ac:dyDescent="0.3">
      <c r="A166" t="s">
        <v>505</v>
      </c>
      <c r="B166" s="4" t="s">
        <v>486</v>
      </c>
      <c r="C166" s="4">
        <v>2768</v>
      </c>
      <c r="D166" s="4">
        <v>1122</v>
      </c>
      <c r="E166" s="4">
        <v>357</v>
      </c>
      <c r="F166" s="4">
        <v>13</v>
      </c>
      <c r="G166" s="4">
        <v>47</v>
      </c>
      <c r="H166" s="4">
        <v>704</v>
      </c>
      <c r="I166" s="4">
        <v>1</v>
      </c>
      <c r="J166">
        <f t="shared" si="9"/>
        <v>0.31818181818181818</v>
      </c>
      <c r="K166">
        <f t="shared" si="10"/>
        <v>0.62745098039215685</v>
      </c>
      <c r="L166">
        <f t="shared" si="11"/>
        <v>0.62745098039215685</v>
      </c>
    </row>
    <row r="167" spans="1:12" x14ac:dyDescent="0.3">
      <c r="A167" t="s">
        <v>506</v>
      </c>
      <c r="B167" s="4" t="s">
        <v>496</v>
      </c>
      <c r="C167" s="4">
        <v>1699</v>
      </c>
      <c r="D167" s="4">
        <v>604</v>
      </c>
      <c r="E167" s="4">
        <v>211</v>
      </c>
      <c r="F167" s="4">
        <v>9</v>
      </c>
      <c r="G167" s="4">
        <v>34</v>
      </c>
      <c r="H167" s="4">
        <v>349</v>
      </c>
      <c r="I167" s="4">
        <v>1</v>
      </c>
      <c r="J167">
        <f t="shared" si="9"/>
        <v>0.34933774834437087</v>
      </c>
      <c r="K167">
        <f t="shared" si="10"/>
        <v>0.57781456953642385</v>
      </c>
      <c r="L167">
        <f t="shared" si="11"/>
        <v>0.57781456953642385</v>
      </c>
    </row>
    <row r="168" spans="1:12" x14ac:dyDescent="0.3">
      <c r="A168" t="s">
        <v>1600</v>
      </c>
      <c r="B168" s="4" t="s">
        <v>488</v>
      </c>
      <c r="C168" s="4">
        <v>0</v>
      </c>
      <c r="D168" s="4">
        <v>1203</v>
      </c>
      <c r="E168" s="4">
        <v>446</v>
      </c>
      <c r="F168" s="4">
        <v>27</v>
      </c>
      <c r="G168" s="4">
        <v>51</v>
      </c>
      <c r="H168" s="4">
        <v>675</v>
      </c>
      <c r="I168" s="4">
        <v>4</v>
      </c>
      <c r="J168">
        <f t="shared" si="9"/>
        <v>0.37073981712385701</v>
      </c>
      <c r="K168">
        <f t="shared" si="10"/>
        <v>0.56109725685785539</v>
      </c>
      <c r="L168">
        <f t="shared" si="11"/>
        <v>0.56109725685785539</v>
      </c>
    </row>
    <row r="169" spans="1:12" x14ac:dyDescent="0.3">
      <c r="A169" t="s">
        <v>1601</v>
      </c>
      <c r="B169" s="4" t="s">
        <v>497</v>
      </c>
      <c r="C169" s="4">
        <v>0</v>
      </c>
      <c r="D169" s="4">
        <v>335</v>
      </c>
      <c r="E169" s="4">
        <v>111</v>
      </c>
      <c r="F169" s="4">
        <v>8</v>
      </c>
      <c r="G169" s="4">
        <v>22</v>
      </c>
      <c r="H169" s="4">
        <v>192</v>
      </c>
      <c r="I169" s="4">
        <v>2</v>
      </c>
      <c r="J169">
        <f t="shared" si="9"/>
        <v>0.33134328358208953</v>
      </c>
      <c r="K169">
        <f t="shared" si="10"/>
        <v>0.57313432835820899</v>
      </c>
      <c r="L169">
        <f t="shared" si="11"/>
        <v>0.57313432835820899</v>
      </c>
    </row>
    <row r="170" spans="1:12" x14ac:dyDescent="0.3">
      <c r="A170" t="s">
        <v>1602</v>
      </c>
      <c r="B170" s="4" t="s">
        <v>498</v>
      </c>
      <c r="C170" s="4">
        <v>0</v>
      </c>
      <c r="D170" s="4">
        <v>478</v>
      </c>
      <c r="E170" s="4">
        <v>244</v>
      </c>
      <c r="F170" s="4">
        <v>7</v>
      </c>
      <c r="G170" s="4">
        <v>17</v>
      </c>
      <c r="H170" s="4">
        <v>208</v>
      </c>
      <c r="I170" s="4">
        <v>2</v>
      </c>
      <c r="J170">
        <f t="shared" si="9"/>
        <v>0.5104602510460251</v>
      </c>
      <c r="K170">
        <f t="shared" si="10"/>
        <v>0.43514644351464438</v>
      </c>
      <c r="L170">
        <f t="shared" si="11"/>
        <v>2.510460251046025</v>
      </c>
    </row>
    <row r="171" spans="1:12" x14ac:dyDescent="0.3">
      <c r="A171">
        <v>14</v>
      </c>
      <c r="B171" s="4" t="s">
        <v>499</v>
      </c>
      <c r="C171" s="4">
        <v>12355</v>
      </c>
      <c r="D171" s="4">
        <v>6841</v>
      </c>
      <c r="E171" s="4">
        <v>2479</v>
      </c>
      <c r="F171" s="4">
        <v>128</v>
      </c>
      <c r="G171" s="4">
        <v>308</v>
      </c>
      <c r="H171" s="4">
        <v>3908</v>
      </c>
      <c r="I171" s="4">
        <v>18</v>
      </c>
      <c r="J171">
        <f t="shared" si="9"/>
        <v>0.36237392194123669</v>
      </c>
      <c r="K171">
        <f t="shared" si="10"/>
        <v>0.57126151147493054</v>
      </c>
      <c r="L171">
        <f t="shared" si="11"/>
        <v>0.57126151147493054</v>
      </c>
    </row>
    <row r="172" spans="1:12" x14ac:dyDescent="0.3">
      <c r="B172" s="4"/>
      <c r="J172" t="str">
        <f t="shared" si="9"/>
        <v/>
      </c>
      <c r="K172" t="str">
        <f t="shared" si="10"/>
        <v/>
      </c>
      <c r="L172" t="str">
        <f t="shared" si="11"/>
        <v/>
      </c>
    </row>
    <row r="173" spans="1:12" x14ac:dyDescent="0.3">
      <c r="A173" t="s">
        <v>521</v>
      </c>
      <c r="B173" s="4" t="s">
        <v>508</v>
      </c>
      <c r="C173" s="4">
        <v>1347</v>
      </c>
      <c r="D173" s="4">
        <v>669</v>
      </c>
      <c r="E173" s="4">
        <v>249</v>
      </c>
      <c r="F173" s="4">
        <v>6</v>
      </c>
      <c r="G173" s="4">
        <v>36</v>
      </c>
      <c r="H173" s="4">
        <v>377</v>
      </c>
      <c r="I173" s="4">
        <v>1</v>
      </c>
      <c r="J173">
        <f t="shared" si="9"/>
        <v>0.37219730941704038</v>
      </c>
      <c r="K173">
        <f t="shared" si="10"/>
        <v>0.56352765321375187</v>
      </c>
      <c r="L173">
        <f t="shared" si="11"/>
        <v>0.56352765321375187</v>
      </c>
    </row>
    <row r="174" spans="1:12" x14ac:dyDescent="0.3">
      <c r="A174" t="s">
        <v>522</v>
      </c>
      <c r="B174" s="4" t="s">
        <v>509</v>
      </c>
      <c r="C174" s="4">
        <v>1281</v>
      </c>
      <c r="D174" s="4">
        <v>356</v>
      </c>
      <c r="E174" s="4">
        <v>151</v>
      </c>
      <c r="F174" s="4">
        <v>5</v>
      </c>
      <c r="G174" s="4">
        <v>12</v>
      </c>
      <c r="H174" s="4">
        <v>188</v>
      </c>
      <c r="I174" s="4">
        <v>0</v>
      </c>
      <c r="J174">
        <f t="shared" si="9"/>
        <v>0.4241573033707865</v>
      </c>
      <c r="K174">
        <f t="shared" si="10"/>
        <v>0.5280898876404494</v>
      </c>
      <c r="L174">
        <f t="shared" si="11"/>
        <v>0.5280898876404494</v>
      </c>
    </row>
    <row r="175" spans="1:12" x14ac:dyDescent="0.3">
      <c r="A175" t="s">
        <v>523</v>
      </c>
      <c r="B175" s="4" t="s">
        <v>510</v>
      </c>
      <c r="C175" s="4">
        <v>1358</v>
      </c>
      <c r="D175" s="4">
        <v>464</v>
      </c>
      <c r="E175" s="4">
        <v>181</v>
      </c>
      <c r="F175" s="4">
        <v>6</v>
      </c>
      <c r="G175" s="4">
        <v>26</v>
      </c>
      <c r="H175" s="4">
        <v>251</v>
      </c>
      <c r="I175" s="4">
        <v>0</v>
      </c>
      <c r="J175">
        <f t="shared" si="9"/>
        <v>0.39008620689655171</v>
      </c>
      <c r="K175">
        <f t="shared" si="10"/>
        <v>0.54094827586206895</v>
      </c>
      <c r="L175">
        <f t="shared" si="11"/>
        <v>0.54094827586206895</v>
      </c>
    </row>
    <row r="176" spans="1:12" x14ac:dyDescent="0.3">
      <c r="A176" t="s">
        <v>524</v>
      </c>
      <c r="B176" s="4" t="s">
        <v>511</v>
      </c>
      <c r="C176" s="4">
        <v>1296</v>
      </c>
      <c r="D176" s="4">
        <v>439</v>
      </c>
      <c r="E176" s="4">
        <v>134</v>
      </c>
      <c r="F176" s="4">
        <v>11</v>
      </c>
      <c r="G176" s="4">
        <v>22</v>
      </c>
      <c r="H176" s="4">
        <v>271</v>
      </c>
      <c r="I176" s="4">
        <v>1</v>
      </c>
      <c r="J176">
        <f t="shared" si="9"/>
        <v>0.30523917995444189</v>
      </c>
      <c r="K176">
        <f t="shared" si="10"/>
        <v>0.61731207289293855</v>
      </c>
      <c r="L176">
        <f t="shared" si="11"/>
        <v>0.61731207289293855</v>
      </c>
    </row>
    <row r="177" spans="1:14" x14ac:dyDescent="0.3">
      <c r="A177" t="s">
        <v>525</v>
      </c>
      <c r="B177" s="4" t="s">
        <v>512</v>
      </c>
      <c r="C177" s="4">
        <v>3253</v>
      </c>
      <c r="D177" s="4">
        <v>1221</v>
      </c>
      <c r="E177" s="4">
        <v>421</v>
      </c>
      <c r="F177" s="4">
        <v>19</v>
      </c>
      <c r="G177" s="4">
        <v>63</v>
      </c>
      <c r="H177" s="4">
        <v>715</v>
      </c>
      <c r="I177" s="4">
        <v>3</v>
      </c>
      <c r="J177">
        <f t="shared" si="9"/>
        <v>0.34479934479934482</v>
      </c>
      <c r="K177">
        <f t="shared" si="10"/>
        <v>0.5855855855855856</v>
      </c>
      <c r="L177">
        <f t="shared" si="11"/>
        <v>0.5855855855855856</v>
      </c>
    </row>
    <row r="178" spans="1:14" x14ac:dyDescent="0.3">
      <c r="A178" t="s">
        <v>526</v>
      </c>
      <c r="B178" s="4" t="s">
        <v>513</v>
      </c>
      <c r="C178" s="4">
        <v>1849</v>
      </c>
      <c r="D178" s="4">
        <v>495</v>
      </c>
      <c r="E178" s="4">
        <v>197</v>
      </c>
      <c r="F178" s="4">
        <v>12</v>
      </c>
      <c r="G178" s="4">
        <v>34</v>
      </c>
      <c r="H178" s="4">
        <v>250</v>
      </c>
      <c r="I178" s="4">
        <v>2</v>
      </c>
      <c r="J178">
        <f t="shared" si="9"/>
        <v>0.39797979797979799</v>
      </c>
      <c r="K178">
        <f t="shared" si="10"/>
        <v>0.50505050505050508</v>
      </c>
      <c r="L178">
        <f t="shared" si="11"/>
        <v>0.50505050505050508</v>
      </c>
    </row>
    <row r="179" spans="1:14" x14ac:dyDescent="0.3">
      <c r="A179" t="s">
        <v>527</v>
      </c>
      <c r="B179" s="4" t="s">
        <v>514</v>
      </c>
      <c r="C179" s="4">
        <v>1250</v>
      </c>
      <c r="D179" s="4">
        <v>389</v>
      </c>
      <c r="E179" s="4">
        <v>159</v>
      </c>
      <c r="F179" s="4">
        <v>8</v>
      </c>
      <c r="G179" s="4">
        <v>20</v>
      </c>
      <c r="H179" s="4">
        <v>199</v>
      </c>
      <c r="I179" s="4">
        <v>3</v>
      </c>
      <c r="J179">
        <f t="shared" si="9"/>
        <v>0.40874035989717222</v>
      </c>
      <c r="K179">
        <f t="shared" si="10"/>
        <v>0.51156812339331614</v>
      </c>
      <c r="L179">
        <f t="shared" si="11"/>
        <v>0.51156812339331614</v>
      </c>
    </row>
    <row r="180" spans="1:14" x14ac:dyDescent="0.3">
      <c r="A180" t="s">
        <v>1600</v>
      </c>
      <c r="B180" s="4" t="s">
        <v>515</v>
      </c>
      <c r="C180" s="4">
        <v>0</v>
      </c>
      <c r="D180" s="4">
        <v>1187</v>
      </c>
      <c r="E180" s="4">
        <v>464</v>
      </c>
      <c r="F180" s="4">
        <v>15</v>
      </c>
      <c r="G180" s="4">
        <v>70</v>
      </c>
      <c r="H180" s="4">
        <v>628</v>
      </c>
      <c r="I180" s="4">
        <v>10</v>
      </c>
      <c r="J180">
        <f t="shared" si="9"/>
        <v>0.39090143218197138</v>
      </c>
      <c r="K180">
        <f t="shared" si="10"/>
        <v>0.52906486941870257</v>
      </c>
      <c r="L180">
        <f t="shared" si="11"/>
        <v>0.52906486941870257</v>
      </c>
    </row>
    <row r="181" spans="1:14" x14ac:dyDescent="0.3">
      <c r="A181" t="s">
        <v>1601</v>
      </c>
      <c r="B181" s="4" t="s">
        <v>519</v>
      </c>
      <c r="C181" s="4">
        <v>0</v>
      </c>
      <c r="D181" s="4">
        <v>474</v>
      </c>
      <c r="E181" s="4">
        <v>160</v>
      </c>
      <c r="F181" s="4">
        <v>8</v>
      </c>
      <c r="G181" s="4">
        <v>33</v>
      </c>
      <c r="H181" s="4">
        <v>272</v>
      </c>
      <c r="I181" s="4">
        <v>1</v>
      </c>
      <c r="J181">
        <f t="shared" si="9"/>
        <v>0.33755274261603374</v>
      </c>
      <c r="K181">
        <f t="shared" si="10"/>
        <v>0.57383966244725737</v>
      </c>
      <c r="L181">
        <f t="shared" si="11"/>
        <v>0.57383966244725737</v>
      </c>
    </row>
    <row r="182" spans="1:14" x14ac:dyDescent="0.3">
      <c r="A182" t="s">
        <v>1602</v>
      </c>
      <c r="B182" s="4" t="s">
        <v>520</v>
      </c>
      <c r="C182" s="4">
        <v>0</v>
      </c>
      <c r="D182" s="4">
        <v>513</v>
      </c>
      <c r="E182" s="4">
        <v>262</v>
      </c>
      <c r="F182" s="4">
        <v>3</v>
      </c>
      <c r="G182" s="4">
        <v>23</v>
      </c>
      <c r="H182" s="4">
        <v>224</v>
      </c>
      <c r="I182" s="4">
        <v>1</v>
      </c>
      <c r="J182">
        <f t="shared" si="9"/>
        <v>0.5107212475633528</v>
      </c>
      <c r="K182">
        <f t="shared" si="10"/>
        <v>0.43664717348927873</v>
      </c>
      <c r="L182">
        <f t="shared" si="11"/>
        <v>2.5107212475633527</v>
      </c>
    </row>
    <row r="183" spans="1:14" x14ac:dyDescent="0.3">
      <c r="A183">
        <v>15</v>
      </c>
      <c r="B183" s="4" t="s">
        <v>528</v>
      </c>
      <c r="C183" s="4">
        <v>11634</v>
      </c>
      <c r="D183" s="4">
        <v>6207</v>
      </c>
      <c r="E183" s="4">
        <v>2378</v>
      </c>
      <c r="F183" s="4">
        <v>93</v>
      </c>
      <c r="G183" s="4">
        <v>339</v>
      </c>
      <c r="H183" s="4">
        <v>3375</v>
      </c>
      <c r="I183" s="4">
        <v>22</v>
      </c>
      <c r="J183">
        <f t="shared" si="9"/>
        <v>0.38311583695827289</v>
      </c>
      <c r="K183">
        <f t="shared" si="10"/>
        <v>0.54374093765103915</v>
      </c>
      <c r="L183">
        <f t="shared" si="11"/>
        <v>0.54374093765103915</v>
      </c>
    </row>
    <row r="184" spans="1:14" x14ac:dyDescent="0.3">
      <c r="B184" s="4"/>
      <c r="J184" t="str">
        <f t="shared" si="9"/>
        <v/>
      </c>
      <c r="K184" t="str">
        <f t="shared" si="10"/>
        <v/>
      </c>
      <c r="L184" t="str">
        <f t="shared" si="11"/>
        <v/>
      </c>
    </row>
    <row r="185" spans="1:14" x14ac:dyDescent="0.3">
      <c r="A185" t="s">
        <v>557</v>
      </c>
      <c r="B185" s="4" t="s">
        <v>530</v>
      </c>
      <c r="C185" s="4">
        <v>931</v>
      </c>
      <c r="D185" s="4">
        <v>400</v>
      </c>
      <c r="E185" s="4">
        <v>155</v>
      </c>
      <c r="F185" s="4">
        <v>7</v>
      </c>
      <c r="G185" s="4">
        <v>17</v>
      </c>
      <c r="H185" s="4">
        <v>221</v>
      </c>
      <c r="I185" s="4">
        <v>0</v>
      </c>
      <c r="J185">
        <f t="shared" si="9"/>
        <v>0.38750000000000001</v>
      </c>
      <c r="K185">
        <f t="shared" si="10"/>
        <v>0.55249999999999999</v>
      </c>
      <c r="L185">
        <f t="shared" si="11"/>
        <v>0.55249999999999999</v>
      </c>
      <c r="M185" s="4"/>
      <c r="N185" s="4"/>
    </row>
    <row r="186" spans="1:14" x14ac:dyDescent="0.3">
      <c r="A186" t="s">
        <v>558</v>
      </c>
      <c r="B186" s="4" t="s">
        <v>531</v>
      </c>
      <c r="C186" s="4">
        <v>916</v>
      </c>
      <c r="D186" s="4">
        <v>329</v>
      </c>
      <c r="E186" s="4">
        <v>131</v>
      </c>
      <c r="F186" s="4">
        <v>4</v>
      </c>
      <c r="G186" s="4">
        <v>22</v>
      </c>
      <c r="H186" s="4">
        <v>172</v>
      </c>
      <c r="I186" s="4">
        <v>0</v>
      </c>
      <c r="J186">
        <f t="shared" si="9"/>
        <v>0.3981762917933131</v>
      </c>
      <c r="K186">
        <f t="shared" si="10"/>
        <v>0.52279635258358659</v>
      </c>
      <c r="L186">
        <f t="shared" si="11"/>
        <v>0.52279635258358659</v>
      </c>
      <c r="M186" s="4"/>
      <c r="N186" s="4"/>
    </row>
    <row r="187" spans="1:14" x14ac:dyDescent="0.3">
      <c r="A187" t="s">
        <v>559</v>
      </c>
      <c r="B187" s="4" t="s">
        <v>532</v>
      </c>
      <c r="C187" s="4">
        <v>1249</v>
      </c>
      <c r="D187" s="4">
        <v>460</v>
      </c>
      <c r="E187" s="4">
        <v>169</v>
      </c>
      <c r="F187" s="4">
        <v>7</v>
      </c>
      <c r="G187" s="4">
        <v>34</v>
      </c>
      <c r="H187" s="4">
        <v>249</v>
      </c>
      <c r="I187" s="4">
        <v>1</v>
      </c>
      <c r="J187">
        <f t="shared" si="9"/>
        <v>0.36739130434782608</v>
      </c>
      <c r="K187">
        <f t="shared" si="10"/>
        <v>0.54130434782608694</v>
      </c>
      <c r="L187">
        <f t="shared" si="11"/>
        <v>0.54130434782608694</v>
      </c>
      <c r="M187" s="4"/>
      <c r="N187" s="4"/>
    </row>
    <row r="188" spans="1:14" x14ac:dyDescent="0.3">
      <c r="A188" t="s">
        <v>560</v>
      </c>
      <c r="B188" s="4" t="s">
        <v>551</v>
      </c>
      <c r="C188" s="4">
        <v>1368</v>
      </c>
      <c r="D188" s="4">
        <v>440</v>
      </c>
      <c r="E188" s="4">
        <v>138</v>
      </c>
      <c r="F188" s="4">
        <v>10</v>
      </c>
      <c r="G188" s="4">
        <v>19</v>
      </c>
      <c r="H188" s="4">
        <v>272</v>
      </c>
      <c r="I188" s="4">
        <v>1</v>
      </c>
      <c r="J188">
        <f t="shared" si="9"/>
        <v>0.31363636363636366</v>
      </c>
      <c r="K188">
        <f t="shared" si="10"/>
        <v>0.61818181818181817</v>
      </c>
      <c r="L188">
        <f t="shared" si="11"/>
        <v>0.61818181818181817</v>
      </c>
      <c r="M188" s="4"/>
      <c r="N188" s="4"/>
    </row>
    <row r="189" spans="1:14" x14ac:dyDescent="0.3">
      <c r="A189" t="s">
        <v>561</v>
      </c>
      <c r="B189" s="4" t="s">
        <v>534</v>
      </c>
      <c r="C189" s="4">
        <v>1625</v>
      </c>
      <c r="D189" s="4">
        <v>427</v>
      </c>
      <c r="E189" s="4">
        <v>184</v>
      </c>
      <c r="F189" s="4">
        <v>4</v>
      </c>
      <c r="G189" s="4">
        <v>24</v>
      </c>
      <c r="H189" s="4">
        <v>214</v>
      </c>
      <c r="I189" s="4">
        <v>1</v>
      </c>
      <c r="J189">
        <f t="shared" si="9"/>
        <v>0.43091334894613581</v>
      </c>
      <c r="K189">
        <f t="shared" si="10"/>
        <v>0.50117096018735363</v>
      </c>
      <c r="L189">
        <f t="shared" si="11"/>
        <v>0.50117096018735363</v>
      </c>
      <c r="M189" s="4"/>
      <c r="N189" s="4"/>
    </row>
    <row r="190" spans="1:14" x14ac:dyDescent="0.3">
      <c r="A190" t="s">
        <v>562</v>
      </c>
      <c r="B190" s="4" t="s">
        <v>535</v>
      </c>
      <c r="C190" s="4">
        <v>1907</v>
      </c>
      <c r="D190" s="4">
        <v>707</v>
      </c>
      <c r="E190" s="4">
        <v>354</v>
      </c>
      <c r="F190" s="4">
        <v>16</v>
      </c>
      <c r="G190" s="4">
        <v>31</v>
      </c>
      <c r="H190" s="4">
        <v>302</v>
      </c>
      <c r="I190" s="4">
        <v>4</v>
      </c>
      <c r="J190">
        <f t="shared" si="9"/>
        <v>0.50070721357850068</v>
      </c>
      <c r="K190">
        <f t="shared" si="10"/>
        <v>0.42715700141442714</v>
      </c>
      <c r="L190">
        <f t="shared" si="11"/>
        <v>2.5007072135785009</v>
      </c>
      <c r="M190" s="4"/>
      <c r="N190" s="4"/>
    </row>
    <row r="191" spans="1:14" x14ac:dyDescent="0.3">
      <c r="A191" t="s">
        <v>563</v>
      </c>
      <c r="B191" s="4" t="s">
        <v>536</v>
      </c>
      <c r="C191" s="4">
        <v>1196</v>
      </c>
      <c r="D191" s="4">
        <v>305</v>
      </c>
      <c r="E191" s="4">
        <v>122</v>
      </c>
      <c r="F191" s="4">
        <v>10</v>
      </c>
      <c r="G191" s="4">
        <v>20</v>
      </c>
      <c r="H191" s="4">
        <v>153</v>
      </c>
      <c r="I191" s="4">
        <v>0</v>
      </c>
      <c r="J191">
        <f t="shared" si="9"/>
        <v>0.4</v>
      </c>
      <c r="K191">
        <f t="shared" si="10"/>
        <v>0.50163934426229506</v>
      </c>
      <c r="L191">
        <f t="shared" si="11"/>
        <v>0.50163934426229506</v>
      </c>
      <c r="M191" s="4"/>
      <c r="N191" s="4"/>
    </row>
    <row r="192" spans="1:14" x14ac:dyDescent="0.3">
      <c r="A192" t="s">
        <v>564</v>
      </c>
      <c r="B192" s="4" t="s">
        <v>552</v>
      </c>
      <c r="C192" s="4">
        <v>753</v>
      </c>
      <c r="D192" s="4">
        <v>220</v>
      </c>
      <c r="E192" s="4">
        <v>101</v>
      </c>
      <c r="F192" s="4">
        <v>2</v>
      </c>
      <c r="G192" s="4">
        <v>4</v>
      </c>
      <c r="H192" s="4">
        <v>112</v>
      </c>
      <c r="I192" s="4">
        <v>1</v>
      </c>
      <c r="J192">
        <f t="shared" si="9"/>
        <v>0.45909090909090911</v>
      </c>
      <c r="K192">
        <f t="shared" si="10"/>
        <v>0.50909090909090904</v>
      </c>
      <c r="L192">
        <f t="shared" si="11"/>
        <v>0.50909090909090904</v>
      </c>
      <c r="M192" s="4"/>
      <c r="N192" s="4"/>
    </row>
    <row r="193" spans="1:14" x14ac:dyDescent="0.3">
      <c r="A193" t="s">
        <v>565</v>
      </c>
      <c r="B193" s="4" t="s">
        <v>539</v>
      </c>
      <c r="C193" s="4">
        <v>1096</v>
      </c>
      <c r="D193" s="4">
        <v>394</v>
      </c>
      <c r="E193" s="4">
        <v>138</v>
      </c>
      <c r="F193" s="4">
        <v>7</v>
      </c>
      <c r="G193" s="4">
        <v>12</v>
      </c>
      <c r="H193" s="4">
        <v>235</v>
      </c>
      <c r="I193" s="4">
        <v>2</v>
      </c>
      <c r="J193">
        <f t="shared" si="9"/>
        <v>0.35025380710659898</v>
      </c>
      <c r="K193">
        <f t="shared" si="10"/>
        <v>0.59644670050761417</v>
      </c>
      <c r="L193">
        <f t="shared" si="11"/>
        <v>0.59644670050761417</v>
      </c>
      <c r="M193" s="4"/>
      <c r="N193" s="4"/>
    </row>
    <row r="194" spans="1:14" x14ac:dyDescent="0.3">
      <c r="A194" t="s">
        <v>566</v>
      </c>
      <c r="B194" s="4" t="s">
        <v>553</v>
      </c>
      <c r="C194" s="4">
        <v>1516</v>
      </c>
      <c r="D194" s="4">
        <v>694</v>
      </c>
      <c r="E194" s="4">
        <v>317</v>
      </c>
      <c r="F194" s="4">
        <v>7</v>
      </c>
      <c r="G194" s="4">
        <v>18</v>
      </c>
      <c r="H194" s="4">
        <v>350</v>
      </c>
      <c r="I194" s="4">
        <v>2</v>
      </c>
      <c r="J194">
        <f t="shared" si="9"/>
        <v>0.45677233429394815</v>
      </c>
      <c r="K194">
        <f t="shared" si="10"/>
        <v>0.50432276657060515</v>
      </c>
      <c r="L194">
        <f t="shared" si="11"/>
        <v>0.50432276657060515</v>
      </c>
      <c r="M194" s="4"/>
      <c r="N194" s="4"/>
    </row>
    <row r="195" spans="1:14" x14ac:dyDescent="0.3">
      <c r="A195" t="s">
        <v>1600</v>
      </c>
      <c r="B195" s="4" t="s">
        <v>541</v>
      </c>
      <c r="C195" s="4">
        <v>0</v>
      </c>
      <c r="D195" s="4">
        <v>1123</v>
      </c>
      <c r="E195" s="4">
        <v>526</v>
      </c>
      <c r="F195" s="4">
        <v>20</v>
      </c>
      <c r="G195" s="4">
        <v>46</v>
      </c>
      <c r="H195" s="4">
        <v>529</v>
      </c>
      <c r="I195" s="4">
        <v>2</v>
      </c>
      <c r="J195">
        <f t="shared" si="9"/>
        <v>0.46838824577025823</v>
      </c>
      <c r="K195">
        <f t="shared" si="10"/>
        <v>0.47105966162065893</v>
      </c>
      <c r="L195">
        <f t="shared" si="11"/>
        <v>0.47105966162065893</v>
      </c>
      <c r="M195" s="4"/>
      <c r="N195" s="4"/>
    </row>
    <row r="196" spans="1:14" x14ac:dyDescent="0.3">
      <c r="A196" t="s">
        <v>1601</v>
      </c>
      <c r="B196" s="4" t="s">
        <v>554</v>
      </c>
      <c r="C196" s="4">
        <v>0</v>
      </c>
      <c r="D196" s="4">
        <v>636</v>
      </c>
      <c r="E196" s="4">
        <v>225</v>
      </c>
      <c r="F196" s="4">
        <v>12</v>
      </c>
      <c r="G196" s="4">
        <v>38</v>
      </c>
      <c r="H196" s="4">
        <v>359</v>
      </c>
      <c r="I196" s="4">
        <v>2</v>
      </c>
      <c r="J196">
        <f t="shared" si="9"/>
        <v>0.35377358490566035</v>
      </c>
      <c r="K196">
        <f t="shared" si="10"/>
        <v>0.56446540880503149</v>
      </c>
      <c r="L196">
        <f t="shared" si="11"/>
        <v>0.56446540880503149</v>
      </c>
      <c r="M196" s="4"/>
      <c r="N196" s="4"/>
    </row>
    <row r="197" spans="1:14" x14ac:dyDescent="0.3">
      <c r="A197" t="s">
        <v>1602</v>
      </c>
      <c r="B197" s="4" t="s">
        <v>555</v>
      </c>
      <c r="C197" s="4">
        <v>0</v>
      </c>
      <c r="D197" s="4">
        <v>749</v>
      </c>
      <c r="E197" s="4">
        <v>374</v>
      </c>
      <c r="F197" s="4">
        <v>12</v>
      </c>
      <c r="G197" s="4">
        <v>20</v>
      </c>
      <c r="H197" s="4">
        <v>337</v>
      </c>
      <c r="I197" s="4">
        <v>6</v>
      </c>
      <c r="J197">
        <f t="shared" si="9"/>
        <v>0.49933244325767689</v>
      </c>
      <c r="K197">
        <f t="shared" si="10"/>
        <v>0.4499332443257677</v>
      </c>
      <c r="L197">
        <f t="shared" si="11"/>
        <v>2.4993324432576767</v>
      </c>
      <c r="M197" s="4"/>
      <c r="N197" s="4"/>
    </row>
    <row r="198" spans="1:14" x14ac:dyDescent="0.3">
      <c r="A198">
        <v>16</v>
      </c>
      <c r="B198" s="4" t="s">
        <v>556</v>
      </c>
      <c r="C198" s="4">
        <v>12557</v>
      </c>
      <c r="D198" s="4">
        <v>6884</v>
      </c>
      <c r="E198" s="4">
        <v>2934</v>
      </c>
      <c r="F198" s="4">
        <v>118</v>
      </c>
      <c r="G198" s="4">
        <v>305</v>
      </c>
      <c r="H198" s="4">
        <v>3505</v>
      </c>
      <c r="I198" s="4">
        <v>22</v>
      </c>
      <c r="J198">
        <f t="shared" si="9"/>
        <v>0.426205694363742</v>
      </c>
      <c r="K198">
        <f t="shared" si="10"/>
        <v>0.50915165601394541</v>
      </c>
      <c r="L198">
        <f t="shared" si="11"/>
        <v>0.50915165601394541</v>
      </c>
      <c r="M198" s="4"/>
      <c r="N198" s="4"/>
    </row>
    <row r="199" spans="1:14" x14ac:dyDescent="0.3">
      <c r="B199" s="4"/>
      <c r="J199" t="str">
        <f t="shared" si="9"/>
        <v/>
      </c>
      <c r="K199" t="str">
        <f t="shared" si="10"/>
        <v/>
      </c>
      <c r="L199" t="str">
        <f t="shared" si="11"/>
        <v/>
      </c>
    </row>
    <row r="200" spans="1:14" x14ac:dyDescent="0.3">
      <c r="A200" t="s">
        <v>586</v>
      </c>
      <c r="B200" s="4" t="s">
        <v>568</v>
      </c>
      <c r="C200" s="4">
        <v>1691</v>
      </c>
      <c r="D200" s="4">
        <v>492</v>
      </c>
      <c r="E200" s="4">
        <v>217</v>
      </c>
      <c r="F200" s="4">
        <v>9</v>
      </c>
      <c r="G200" s="4">
        <v>31</v>
      </c>
      <c r="H200" s="4">
        <v>232</v>
      </c>
      <c r="I200" s="4">
        <v>3</v>
      </c>
      <c r="J200">
        <f t="shared" si="9"/>
        <v>0.44105691056910568</v>
      </c>
      <c r="K200">
        <f t="shared" si="10"/>
        <v>0.47154471544715448</v>
      </c>
      <c r="L200">
        <f t="shared" si="11"/>
        <v>0.47154471544715448</v>
      </c>
      <c r="M200" s="4"/>
      <c r="N200" s="4"/>
    </row>
    <row r="201" spans="1:14" x14ac:dyDescent="0.3">
      <c r="A201" t="s">
        <v>587</v>
      </c>
      <c r="B201" s="4" t="s">
        <v>569</v>
      </c>
      <c r="C201" s="4">
        <v>1905</v>
      </c>
      <c r="D201" s="4">
        <v>479</v>
      </c>
      <c r="E201" s="4">
        <v>218</v>
      </c>
      <c r="F201" s="4">
        <v>8</v>
      </c>
      <c r="G201" s="4">
        <v>20</v>
      </c>
      <c r="H201" s="4">
        <v>232</v>
      </c>
      <c r="I201" s="4">
        <v>1</v>
      </c>
      <c r="J201">
        <f t="shared" si="9"/>
        <v>0.45511482254697289</v>
      </c>
      <c r="K201">
        <f t="shared" si="10"/>
        <v>0.48434237995824636</v>
      </c>
      <c r="L201">
        <f t="shared" si="11"/>
        <v>0.48434237995824636</v>
      </c>
      <c r="M201" s="4"/>
      <c r="N201" s="4"/>
    </row>
    <row r="202" spans="1:14" x14ac:dyDescent="0.3">
      <c r="A202" t="s">
        <v>588</v>
      </c>
      <c r="B202" s="4" t="s">
        <v>570</v>
      </c>
      <c r="C202" s="4">
        <v>1854</v>
      </c>
      <c r="D202" s="4">
        <v>657</v>
      </c>
      <c r="E202" s="4">
        <v>270</v>
      </c>
      <c r="F202" s="4">
        <v>19</v>
      </c>
      <c r="G202" s="4">
        <v>32</v>
      </c>
      <c r="H202" s="4">
        <v>334</v>
      </c>
      <c r="I202" s="4">
        <v>2</v>
      </c>
      <c r="J202">
        <f t="shared" si="9"/>
        <v>0.41095890410958902</v>
      </c>
      <c r="K202">
        <f t="shared" si="10"/>
        <v>0.50837138508371382</v>
      </c>
      <c r="L202">
        <f t="shared" si="11"/>
        <v>0.50837138508371382</v>
      </c>
      <c r="M202" s="4"/>
      <c r="N202" s="4"/>
    </row>
    <row r="203" spans="1:14" x14ac:dyDescent="0.3">
      <c r="A203" t="s">
        <v>589</v>
      </c>
      <c r="B203" s="4" t="s">
        <v>571</v>
      </c>
      <c r="C203" s="4">
        <v>1067</v>
      </c>
      <c r="D203" s="4">
        <v>266</v>
      </c>
      <c r="E203" s="4">
        <v>99</v>
      </c>
      <c r="F203" s="4">
        <v>7</v>
      </c>
      <c r="G203" s="4">
        <v>15</v>
      </c>
      <c r="H203" s="4">
        <v>144</v>
      </c>
      <c r="I203" s="4">
        <v>1</v>
      </c>
      <c r="J203">
        <f t="shared" si="9"/>
        <v>0.37218045112781956</v>
      </c>
      <c r="K203">
        <f t="shared" si="10"/>
        <v>0.54135338345864659</v>
      </c>
      <c r="L203">
        <f t="shared" si="11"/>
        <v>0.54135338345864659</v>
      </c>
      <c r="M203" s="4"/>
      <c r="N203" s="4"/>
    </row>
    <row r="204" spans="1:14" x14ac:dyDescent="0.3">
      <c r="A204" t="s">
        <v>590</v>
      </c>
      <c r="B204" s="4" t="s">
        <v>572</v>
      </c>
      <c r="C204" s="4">
        <v>1456</v>
      </c>
      <c r="D204" s="4">
        <v>573</v>
      </c>
      <c r="E204" s="4">
        <v>265</v>
      </c>
      <c r="F204" s="4">
        <v>9</v>
      </c>
      <c r="G204" s="4">
        <v>18</v>
      </c>
      <c r="H204" s="4">
        <v>280</v>
      </c>
      <c r="I204" s="4">
        <v>1</v>
      </c>
      <c r="J204">
        <f t="shared" si="9"/>
        <v>0.46247818499127402</v>
      </c>
      <c r="K204">
        <f t="shared" si="10"/>
        <v>0.48865619546247818</v>
      </c>
      <c r="L204">
        <f t="shared" si="11"/>
        <v>0.48865619546247818</v>
      </c>
      <c r="M204" s="4"/>
      <c r="N204" s="4"/>
    </row>
    <row r="205" spans="1:14" x14ac:dyDescent="0.3">
      <c r="A205" t="s">
        <v>591</v>
      </c>
      <c r="B205" s="4" t="s">
        <v>573</v>
      </c>
      <c r="C205" s="4">
        <v>1725</v>
      </c>
      <c r="D205" s="4">
        <v>844</v>
      </c>
      <c r="E205" s="4">
        <v>466</v>
      </c>
      <c r="F205" s="4">
        <v>9</v>
      </c>
      <c r="G205" s="4">
        <v>28</v>
      </c>
      <c r="H205" s="4">
        <v>338</v>
      </c>
      <c r="I205" s="4">
        <v>3</v>
      </c>
      <c r="J205">
        <f t="shared" ref="J205:J268" si="12">IF(D205="","",IF(D205=0,0,E205/D205))</f>
        <v>0.55213270142180093</v>
      </c>
      <c r="K205">
        <f t="shared" ref="K205:K268" si="13">IF(D205="","",IF(D205=0,0,H205/D205))</f>
        <v>0.40047393364928913</v>
      </c>
      <c r="L205">
        <f t="shared" ref="L205:L268" si="14">IF(D205="","",IF(K205&gt;J205,K205,IF(K205=J205,10,2+J205)))</f>
        <v>2.5521327014218009</v>
      </c>
      <c r="M205" s="4"/>
      <c r="N205" s="4"/>
    </row>
    <row r="206" spans="1:14" x14ac:dyDescent="0.3">
      <c r="A206" t="s">
        <v>1600</v>
      </c>
      <c r="B206" s="4" t="s">
        <v>574</v>
      </c>
      <c r="C206" s="4">
        <v>0</v>
      </c>
      <c r="D206" s="4">
        <v>568</v>
      </c>
      <c r="E206" s="4">
        <v>287</v>
      </c>
      <c r="F206" s="4">
        <v>10</v>
      </c>
      <c r="G206" s="4">
        <v>20</v>
      </c>
      <c r="H206" s="4">
        <v>248</v>
      </c>
      <c r="I206" s="4">
        <v>3</v>
      </c>
      <c r="J206">
        <f t="shared" si="12"/>
        <v>0.50528169014084512</v>
      </c>
      <c r="K206">
        <f t="shared" si="13"/>
        <v>0.43661971830985913</v>
      </c>
      <c r="L206">
        <f t="shared" si="14"/>
        <v>2.505281690140845</v>
      </c>
      <c r="M206" s="4"/>
      <c r="N206" s="4"/>
    </row>
    <row r="207" spans="1:14" x14ac:dyDescent="0.3">
      <c r="A207" t="s">
        <v>1601</v>
      </c>
      <c r="B207" s="4" t="s">
        <v>583</v>
      </c>
      <c r="C207" s="4">
        <v>0</v>
      </c>
      <c r="D207" s="4">
        <v>278</v>
      </c>
      <c r="E207" s="4">
        <v>141</v>
      </c>
      <c r="F207" s="4">
        <v>8</v>
      </c>
      <c r="G207" s="4">
        <v>18</v>
      </c>
      <c r="H207" s="4">
        <v>109</v>
      </c>
      <c r="I207" s="4">
        <v>2</v>
      </c>
      <c r="J207">
        <f t="shared" si="12"/>
        <v>0.5071942446043165</v>
      </c>
      <c r="K207">
        <f t="shared" si="13"/>
        <v>0.3920863309352518</v>
      </c>
      <c r="L207">
        <f t="shared" si="14"/>
        <v>2.5071942446043165</v>
      </c>
      <c r="M207" s="4"/>
      <c r="N207" s="4"/>
    </row>
    <row r="208" spans="1:14" x14ac:dyDescent="0.3">
      <c r="A208" t="s">
        <v>1602</v>
      </c>
      <c r="B208" s="4" t="s">
        <v>584</v>
      </c>
      <c r="C208" s="4">
        <v>0</v>
      </c>
      <c r="D208" s="4">
        <v>238</v>
      </c>
      <c r="E208" s="4">
        <v>152</v>
      </c>
      <c r="F208" s="4">
        <v>2</v>
      </c>
      <c r="G208" s="4">
        <v>2</v>
      </c>
      <c r="H208" s="4">
        <v>79</v>
      </c>
      <c r="I208" s="4">
        <v>3</v>
      </c>
      <c r="J208">
        <f t="shared" si="12"/>
        <v>0.6386554621848739</v>
      </c>
      <c r="K208">
        <f t="shared" si="13"/>
        <v>0.33193277310924368</v>
      </c>
      <c r="L208">
        <f t="shared" si="14"/>
        <v>2.6386554621848739</v>
      </c>
      <c r="M208" s="4"/>
      <c r="N208" s="4"/>
    </row>
    <row r="209" spans="1:14" x14ac:dyDescent="0.3">
      <c r="A209">
        <v>17</v>
      </c>
      <c r="B209" s="4" t="s">
        <v>585</v>
      </c>
      <c r="C209" s="4">
        <v>9698</v>
      </c>
      <c r="D209" s="4">
        <v>4395</v>
      </c>
      <c r="E209" s="4">
        <v>2115</v>
      </c>
      <c r="F209" s="4">
        <v>81</v>
      </c>
      <c r="G209" s="4">
        <v>184</v>
      </c>
      <c r="H209" s="4">
        <v>1996</v>
      </c>
      <c r="I209" s="4">
        <v>19</v>
      </c>
      <c r="J209">
        <f t="shared" si="12"/>
        <v>0.48122866894197952</v>
      </c>
      <c r="K209">
        <f t="shared" si="13"/>
        <v>0.45415244596131971</v>
      </c>
      <c r="L209">
        <f t="shared" si="14"/>
        <v>2.4812286689419794</v>
      </c>
      <c r="M209" s="4"/>
      <c r="N209" s="4"/>
    </row>
    <row r="210" spans="1:14" x14ac:dyDescent="0.3">
      <c r="B210" s="4"/>
      <c r="J210" t="str">
        <f t="shared" si="12"/>
        <v/>
      </c>
      <c r="K210" t="str">
        <f t="shared" si="13"/>
        <v/>
      </c>
      <c r="L210" t="str">
        <f t="shared" si="14"/>
        <v/>
      </c>
    </row>
    <row r="211" spans="1:14" x14ac:dyDescent="0.3">
      <c r="A211" t="s">
        <v>612</v>
      </c>
      <c r="B211" s="4" t="s">
        <v>606</v>
      </c>
      <c r="C211" s="4">
        <v>1321</v>
      </c>
      <c r="D211" s="4">
        <v>477</v>
      </c>
      <c r="E211" s="4">
        <v>203</v>
      </c>
      <c r="F211" s="4">
        <v>11</v>
      </c>
      <c r="G211" s="4">
        <v>21</v>
      </c>
      <c r="H211" s="4">
        <v>239</v>
      </c>
      <c r="I211" s="4">
        <v>3</v>
      </c>
      <c r="J211">
        <f t="shared" si="12"/>
        <v>0.42557651991614254</v>
      </c>
      <c r="K211">
        <f t="shared" si="13"/>
        <v>0.50104821802935007</v>
      </c>
      <c r="L211">
        <f t="shared" si="14"/>
        <v>0.50104821802935007</v>
      </c>
    </row>
    <row r="212" spans="1:14" x14ac:dyDescent="0.3">
      <c r="A212" t="s">
        <v>613</v>
      </c>
      <c r="B212" s="4" t="s">
        <v>607</v>
      </c>
      <c r="C212" s="4">
        <v>2634</v>
      </c>
      <c r="D212" s="4">
        <v>825</v>
      </c>
      <c r="E212" s="4">
        <v>372</v>
      </c>
      <c r="F212" s="4">
        <v>16</v>
      </c>
      <c r="G212" s="4">
        <v>37</v>
      </c>
      <c r="H212" s="4">
        <v>398</v>
      </c>
      <c r="I212" s="4">
        <v>2</v>
      </c>
      <c r="J212">
        <f t="shared" si="12"/>
        <v>0.45090909090909093</v>
      </c>
      <c r="K212">
        <f t="shared" si="13"/>
        <v>0.48242424242424242</v>
      </c>
      <c r="L212">
        <f t="shared" si="14"/>
        <v>0.48242424242424242</v>
      </c>
    </row>
    <row r="213" spans="1:14" x14ac:dyDescent="0.3">
      <c r="A213" t="s">
        <v>614</v>
      </c>
      <c r="B213" s="4" t="s">
        <v>596</v>
      </c>
      <c r="C213" s="4">
        <v>934</v>
      </c>
      <c r="D213" s="4">
        <v>301</v>
      </c>
      <c r="E213" s="4">
        <v>150</v>
      </c>
      <c r="F213" s="4">
        <v>8</v>
      </c>
      <c r="G213" s="4">
        <v>19</v>
      </c>
      <c r="H213" s="4">
        <v>123</v>
      </c>
      <c r="I213" s="4">
        <v>1</v>
      </c>
      <c r="J213">
        <f t="shared" si="12"/>
        <v>0.49833887043189368</v>
      </c>
      <c r="K213">
        <f t="shared" si="13"/>
        <v>0.40863787375415284</v>
      </c>
      <c r="L213">
        <f t="shared" si="14"/>
        <v>2.4983388704318936</v>
      </c>
    </row>
    <row r="214" spans="1:14" x14ac:dyDescent="0.3">
      <c r="A214" t="s">
        <v>615</v>
      </c>
      <c r="B214" s="4" t="s">
        <v>597</v>
      </c>
      <c r="C214" s="4">
        <v>926</v>
      </c>
      <c r="D214" s="4">
        <v>427</v>
      </c>
      <c r="E214" s="4">
        <v>202</v>
      </c>
      <c r="F214" s="4">
        <v>1</v>
      </c>
      <c r="G214" s="4">
        <v>17</v>
      </c>
      <c r="H214" s="4">
        <v>203</v>
      </c>
      <c r="I214" s="4">
        <v>4</v>
      </c>
      <c r="J214">
        <f t="shared" si="12"/>
        <v>0.47306791569086654</v>
      </c>
      <c r="K214">
        <f t="shared" si="13"/>
        <v>0.47540983606557374</v>
      </c>
      <c r="L214">
        <f t="shared" si="14"/>
        <v>0.47540983606557374</v>
      </c>
    </row>
    <row r="215" spans="1:14" x14ac:dyDescent="0.3">
      <c r="A215" t="s">
        <v>616</v>
      </c>
      <c r="B215" s="4" t="s">
        <v>598</v>
      </c>
      <c r="C215" s="4">
        <v>1121</v>
      </c>
      <c r="D215" s="4">
        <v>213</v>
      </c>
      <c r="E215" s="4">
        <v>79</v>
      </c>
      <c r="F215" s="4">
        <v>7</v>
      </c>
      <c r="G215" s="4">
        <v>12</v>
      </c>
      <c r="H215" s="4">
        <v>115</v>
      </c>
      <c r="I215" s="4">
        <v>0</v>
      </c>
      <c r="J215">
        <f t="shared" si="12"/>
        <v>0.37089201877934275</v>
      </c>
      <c r="K215">
        <f t="shared" si="13"/>
        <v>0.539906103286385</v>
      </c>
      <c r="L215">
        <f t="shared" si="14"/>
        <v>0.539906103286385</v>
      </c>
    </row>
    <row r="216" spans="1:14" x14ac:dyDescent="0.3">
      <c r="A216" t="s">
        <v>617</v>
      </c>
      <c r="B216" s="4" t="s">
        <v>599</v>
      </c>
      <c r="C216" s="4">
        <v>1875</v>
      </c>
      <c r="D216" s="4">
        <v>585</v>
      </c>
      <c r="E216" s="4">
        <v>250</v>
      </c>
      <c r="F216" s="4">
        <v>9</v>
      </c>
      <c r="G216" s="4">
        <v>34</v>
      </c>
      <c r="H216" s="4">
        <v>285</v>
      </c>
      <c r="I216" s="4">
        <v>7</v>
      </c>
      <c r="J216">
        <f t="shared" si="12"/>
        <v>0.42735042735042733</v>
      </c>
      <c r="K216">
        <f t="shared" si="13"/>
        <v>0.48717948717948717</v>
      </c>
      <c r="L216">
        <f t="shared" si="14"/>
        <v>0.48717948717948717</v>
      </c>
    </row>
    <row r="217" spans="1:14" x14ac:dyDescent="0.3">
      <c r="A217" t="s">
        <v>618</v>
      </c>
      <c r="B217" s="4" t="s">
        <v>600</v>
      </c>
      <c r="C217" s="4">
        <v>1110</v>
      </c>
      <c r="D217" s="4">
        <v>545</v>
      </c>
      <c r="E217" s="4">
        <v>290</v>
      </c>
      <c r="F217" s="4">
        <v>6</v>
      </c>
      <c r="G217" s="4">
        <v>18</v>
      </c>
      <c r="H217" s="4">
        <v>230</v>
      </c>
      <c r="I217" s="4">
        <v>1</v>
      </c>
      <c r="J217">
        <f t="shared" si="12"/>
        <v>0.5321100917431193</v>
      </c>
      <c r="K217">
        <f t="shared" si="13"/>
        <v>0.42201834862385323</v>
      </c>
      <c r="L217">
        <f t="shared" si="14"/>
        <v>2.5321100917431192</v>
      </c>
    </row>
    <row r="218" spans="1:14" x14ac:dyDescent="0.3">
      <c r="A218" t="s">
        <v>619</v>
      </c>
      <c r="B218" s="4" t="s">
        <v>601</v>
      </c>
      <c r="C218" s="4">
        <v>785</v>
      </c>
      <c r="D218" s="4">
        <v>347</v>
      </c>
      <c r="E218" s="4">
        <v>186</v>
      </c>
      <c r="F218" s="4">
        <v>6</v>
      </c>
      <c r="G218" s="4">
        <v>26</v>
      </c>
      <c r="H218" s="4">
        <v>125</v>
      </c>
      <c r="I218" s="4">
        <v>4</v>
      </c>
      <c r="J218">
        <f t="shared" si="12"/>
        <v>0.53602305475504319</v>
      </c>
      <c r="K218">
        <f t="shared" si="13"/>
        <v>0.36023054755043227</v>
      </c>
      <c r="L218">
        <f t="shared" si="14"/>
        <v>2.5360230547550433</v>
      </c>
    </row>
    <row r="219" spans="1:14" x14ac:dyDescent="0.3">
      <c r="A219" t="s">
        <v>620</v>
      </c>
      <c r="B219" s="4" t="s">
        <v>608</v>
      </c>
      <c r="C219" s="4">
        <v>1926</v>
      </c>
      <c r="D219" s="4">
        <v>475</v>
      </c>
      <c r="E219" s="4">
        <v>234</v>
      </c>
      <c r="F219" s="4">
        <v>6</v>
      </c>
      <c r="G219" s="4">
        <v>17</v>
      </c>
      <c r="H219" s="4">
        <v>218</v>
      </c>
      <c r="I219" s="4">
        <v>0</v>
      </c>
      <c r="J219">
        <f t="shared" si="12"/>
        <v>0.49263157894736842</v>
      </c>
      <c r="K219">
        <f t="shared" si="13"/>
        <v>0.4589473684210526</v>
      </c>
      <c r="L219">
        <f t="shared" si="14"/>
        <v>2.4926315789473685</v>
      </c>
    </row>
    <row r="220" spans="1:14" x14ac:dyDescent="0.3">
      <c r="A220" t="s">
        <v>1600</v>
      </c>
      <c r="B220" s="4" t="s">
        <v>603</v>
      </c>
      <c r="C220" s="4">
        <v>0</v>
      </c>
      <c r="D220" s="4">
        <v>1465</v>
      </c>
      <c r="E220" s="4">
        <v>774</v>
      </c>
      <c r="F220" s="4">
        <v>26</v>
      </c>
      <c r="G220" s="4">
        <v>66</v>
      </c>
      <c r="H220" s="4">
        <v>585</v>
      </c>
      <c r="I220" s="4">
        <v>14</v>
      </c>
      <c r="J220">
        <f t="shared" si="12"/>
        <v>0.52832764505119456</v>
      </c>
      <c r="K220">
        <f t="shared" si="13"/>
        <v>0.39931740614334471</v>
      </c>
      <c r="L220">
        <f t="shared" si="14"/>
        <v>2.5283276450511947</v>
      </c>
    </row>
    <row r="221" spans="1:14" x14ac:dyDescent="0.3">
      <c r="A221" t="s">
        <v>1601</v>
      </c>
      <c r="B221" s="4" t="s">
        <v>609</v>
      </c>
      <c r="C221" s="4">
        <v>0</v>
      </c>
      <c r="D221" s="4">
        <v>407</v>
      </c>
      <c r="E221" s="4">
        <v>167</v>
      </c>
      <c r="F221" s="4">
        <v>11</v>
      </c>
      <c r="G221" s="4">
        <v>21</v>
      </c>
      <c r="H221" s="4">
        <v>206</v>
      </c>
      <c r="I221" s="4">
        <v>2</v>
      </c>
      <c r="J221">
        <f t="shared" si="12"/>
        <v>0.41031941031941033</v>
      </c>
      <c r="K221">
        <f t="shared" si="13"/>
        <v>0.50614250614250611</v>
      </c>
      <c r="L221">
        <f t="shared" si="14"/>
        <v>0.50614250614250611</v>
      </c>
    </row>
    <row r="222" spans="1:14" x14ac:dyDescent="0.3">
      <c r="A222" t="s">
        <v>1602</v>
      </c>
      <c r="B222" s="4" t="s">
        <v>610</v>
      </c>
      <c r="C222" s="4">
        <v>0</v>
      </c>
      <c r="D222" s="4">
        <v>557</v>
      </c>
      <c r="E222" s="4">
        <v>298</v>
      </c>
      <c r="F222" s="4">
        <v>12</v>
      </c>
      <c r="G222" s="4">
        <v>17</v>
      </c>
      <c r="H222" s="4">
        <v>226</v>
      </c>
      <c r="I222" s="4">
        <v>4</v>
      </c>
      <c r="J222">
        <f t="shared" si="12"/>
        <v>0.53500897666068226</v>
      </c>
      <c r="K222">
        <f t="shared" si="13"/>
        <v>0.40574506283662476</v>
      </c>
      <c r="L222">
        <f t="shared" si="14"/>
        <v>2.5350089766606825</v>
      </c>
    </row>
    <row r="223" spans="1:14" x14ac:dyDescent="0.3">
      <c r="A223">
        <v>18</v>
      </c>
      <c r="B223" s="4" t="s">
        <v>611</v>
      </c>
      <c r="C223" s="4">
        <v>12632</v>
      </c>
      <c r="D223" s="4">
        <v>6624</v>
      </c>
      <c r="E223" s="4">
        <v>3205</v>
      </c>
      <c r="F223" s="4">
        <v>119</v>
      </c>
      <c r="G223" s="4">
        <v>305</v>
      </c>
      <c r="H223" s="4">
        <v>2953</v>
      </c>
      <c r="I223" s="4">
        <v>42</v>
      </c>
      <c r="J223">
        <f t="shared" si="12"/>
        <v>0.48384661835748793</v>
      </c>
      <c r="K223">
        <f t="shared" si="13"/>
        <v>0.44580314009661837</v>
      </c>
      <c r="L223">
        <f t="shared" si="14"/>
        <v>2.4838466183574881</v>
      </c>
    </row>
    <row r="224" spans="1:14" x14ac:dyDescent="0.3">
      <c r="B224" s="4"/>
      <c r="J224" t="str">
        <f t="shared" si="12"/>
        <v/>
      </c>
      <c r="K224" t="str">
        <f t="shared" si="13"/>
        <v/>
      </c>
      <c r="L224" t="str">
        <f t="shared" si="14"/>
        <v/>
      </c>
    </row>
    <row r="225" spans="1:14" x14ac:dyDescent="0.3">
      <c r="A225" t="s">
        <v>641</v>
      </c>
      <c r="B225" s="4" t="s">
        <v>623</v>
      </c>
      <c r="C225" s="4">
        <v>1894</v>
      </c>
      <c r="D225" s="4">
        <v>953</v>
      </c>
      <c r="E225" s="4">
        <v>431</v>
      </c>
      <c r="F225" s="4">
        <v>10</v>
      </c>
      <c r="G225" s="4">
        <v>34</v>
      </c>
      <c r="H225" s="4">
        <v>472</v>
      </c>
      <c r="I225" s="4">
        <v>6</v>
      </c>
      <c r="J225">
        <f t="shared" si="12"/>
        <v>0.45225603357817418</v>
      </c>
      <c r="K225">
        <f t="shared" si="13"/>
        <v>0.49527806925498424</v>
      </c>
      <c r="L225">
        <f t="shared" si="14"/>
        <v>0.49527806925498424</v>
      </c>
      <c r="M225" s="4"/>
      <c r="N225" s="4"/>
    </row>
    <row r="226" spans="1:14" x14ac:dyDescent="0.3">
      <c r="A226" t="s">
        <v>642</v>
      </c>
      <c r="B226" s="4" t="s">
        <v>624</v>
      </c>
      <c r="C226" s="4">
        <v>1683</v>
      </c>
      <c r="D226" s="4">
        <v>753</v>
      </c>
      <c r="E226" s="4">
        <v>205</v>
      </c>
      <c r="F226" s="4">
        <v>12</v>
      </c>
      <c r="G226" s="4">
        <v>33</v>
      </c>
      <c r="H226" s="4">
        <v>502</v>
      </c>
      <c r="I226" s="4">
        <v>1</v>
      </c>
      <c r="J226">
        <f t="shared" si="12"/>
        <v>0.27224435590969454</v>
      </c>
      <c r="K226">
        <f t="shared" si="13"/>
        <v>0.66666666666666663</v>
      </c>
      <c r="L226">
        <f t="shared" si="14"/>
        <v>0.66666666666666663</v>
      </c>
      <c r="M226" s="4"/>
      <c r="N226" s="4"/>
    </row>
    <row r="227" spans="1:14" x14ac:dyDescent="0.3">
      <c r="A227" t="s">
        <v>643</v>
      </c>
      <c r="B227" s="4" t="s">
        <v>625</v>
      </c>
      <c r="C227" s="4">
        <v>1548</v>
      </c>
      <c r="D227" s="4">
        <v>681</v>
      </c>
      <c r="E227" s="4">
        <v>202</v>
      </c>
      <c r="F227" s="4">
        <v>10</v>
      </c>
      <c r="G227" s="4">
        <v>32</v>
      </c>
      <c r="H227" s="4">
        <v>436</v>
      </c>
      <c r="I227" s="4">
        <v>1</v>
      </c>
      <c r="J227">
        <f t="shared" si="12"/>
        <v>0.29662261380323052</v>
      </c>
      <c r="K227">
        <f t="shared" si="13"/>
        <v>0.64023494860499264</v>
      </c>
      <c r="L227">
        <f t="shared" si="14"/>
        <v>0.64023494860499264</v>
      </c>
      <c r="M227" s="4"/>
      <c r="N227" s="4"/>
    </row>
    <row r="228" spans="1:14" x14ac:dyDescent="0.3">
      <c r="A228" t="s">
        <v>644</v>
      </c>
      <c r="B228" s="4" t="s">
        <v>626</v>
      </c>
      <c r="C228" s="4">
        <v>1214</v>
      </c>
      <c r="D228" s="4">
        <v>538</v>
      </c>
      <c r="E228" s="4">
        <v>182</v>
      </c>
      <c r="F228" s="4">
        <v>8</v>
      </c>
      <c r="G228" s="4">
        <v>18</v>
      </c>
      <c r="H228" s="4">
        <v>329</v>
      </c>
      <c r="I228" s="4">
        <v>1</v>
      </c>
      <c r="J228">
        <f t="shared" si="12"/>
        <v>0.33828996282527879</v>
      </c>
      <c r="K228">
        <f t="shared" si="13"/>
        <v>0.61152416356877326</v>
      </c>
      <c r="L228">
        <f t="shared" si="14"/>
        <v>0.61152416356877326</v>
      </c>
      <c r="M228" s="4"/>
      <c r="N228" s="4"/>
    </row>
    <row r="229" spans="1:14" x14ac:dyDescent="0.3">
      <c r="A229" t="s">
        <v>645</v>
      </c>
      <c r="B229" s="4" t="s">
        <v>637</v>
      </c>
      <c r="C229" s="4">
        <v>1683</v>
      </c>
      <c r="D229" s="4">
        <v>657</v>
      </c>
      <c r="E229" s="4">
        <v>233</v>
      </c>
      <c r="F229" s="4">
        <v>11</v>
      </c>
      <c r="G229" s="4">
        <v>23</v>
      </c>
      <c r="H229" s="4">
        <v>388</v>
      </c>
      <c r="I229" s="4">
        <v>2</v>
      </c>
      <c r="J229">
        <f t="shared" si="12"/>
        <v>0.35464231354642312</v>
      </c>
      <c r="K229">
        <f t="shared" si="13"/>
        <v>0.59056316590563163</v>
      </c>
      <c r="L229">
        <f t="shared" si="14"/>
        <v>0.59056316590563163</v>
      </c>
      <c r="M229" s="4"/>
      <c r="N229" s="4"/>
    </row>
    <row r="230" spans="1:14" x14ac:dyDescent="0.3">
      <c r="A230" t="s">
        <v>646</v>
      </c>
      <c r="B230" s="4" t="s">
        <v>638</v>
      </c>
      <c r="C230" s="4">
        <v>1812</v>
      </c>
      <c r="D230" s="4">
        <v>855</v>
      </c>
      <c r="E230" s="4">
        <v>304</v>
      </c>
      <c r="F230" s="4">
        <v>16</v>
      </c>
      <c r="G230" s="4">
        <v>36</v>
      </c>
      <c r="H230" s="4">
        <v>495</v>
      </c>
      <c r="I230" s="4">
        <v>4</v>
      </c>
      <c r="J230">
        <f t="shared" si="12"/>
        <v>0.35555555555555557</v>
      </c>
      <c r="K230">
        <f t="shared" si="13"/>
        <v>0.57894736842105265</v>
      </c>
      <c r="L230">
        <f t="shared" si="14"/>
        <v>0.57894736842105265</v>
      </c>
      <c r="M230" s="4"/>
      <c r="N230" s="4"/>
    </row>
    <row r="231" spans="1:14" x14ac:dyDescent="0.3">
      <c r="A231" t="s">
        <v>647</v>
      </c>
      <c r="B231" s="4" t="s">
        <v>629</v>
      </c>
      <c r="C231" s="4">
        <v>1202</v>
      </c>
      <c r="D231" s="4">
        <v>447</v>
      </c>
      <c r="E231" s="4">
        <v>181</v>
      </c>
      <c r="F231" s="4">
        <v>7</v>
      </c>
      <c r="G231" s="4">
        <v>13</v>
      </c>
      <c r="H231" s="4">
        <v>243</v>
      </c>
      <c r="I231" s="4">
        <v>3</v>
      </c>
      <c r="J231">
        <f t="shared" si="12"/>
        <v>0.40492170022371365</v>
      </c>
      <c r="K231">
        <f t="shared" si="13"/>
        <v>0.5436241610738255</v>
      </c>
      <c r="L231">
        <f t="shared" si="14"/>
        <v>0.5436241610738255</v>
      </c>
      <c r="M231" s="4"/>
      <c r="N231" s="4"/>
    </row>
    <row r="232" spans="1:14" x14ac:dyDescent="0.3">
      <c r="A232" t="s">
        <v>648</v>
      </c>
      <c r="B232" s="4" t="s">
        <v>630</v>
      </c>
      <c r="C232" s="4">
        <v>2015</v>
      </c>
      <c r="D232" s="4">
        <v>829</v>
      </c>
      <c r="E232" s="4">
        <v>311</v>
      </c>
      <c r="F232" s="4">
        <v>7</v>
      </c>
      <c r="G232" s="4">
        <v>38</v>
      </c>
      <c r="H232" s="4">
        <v>471</v>
      </c>
      <c r="I232" s="4">
        <v>2</v>
      </c>
      <c r="J232">
        <f t="shared" si="12"/>
        <v>0.37515078407720143</v>
      </c>
      <c r="K232">
        <f t="shared" si="13"/>
        <v>0.56815440289505426</v>
      </c>
      <c r="L232">
        <f t="shared" si="14"/>
        <v>0.56815440289505426</v>
      </c>
      <c r="M232" s="4"/>
      <c r="N232" s="4"/>
    </row>
    <row r="233" spans="1:14" x14ac:dyDescent="0.3">
      <c r="A233" t="s">
        <v>1600</v>
      </c>
      <c r="B233" s="4" t="s">
        <v>631</v>
      </c>
      <c r="C233" s="4">
        <v>0</v>
      </c>
      <c r="D233" s="4">
        <v>1362</v>
      </c>
      <c r="E233" s="4">
        <v>505</v>
      </c>
      <c r="F233" s="4">
        <v>25</v>
      </c>
      <c r="G233" s="4">
        <v>69</v>
      </c>
      <c r="H233" s="4">
        <v>756</v>
      </c>
      <c r="I233" s="4">
        <v>7</v>
      </c>
      <c r="J233">
        <f t="shared" si="12"/>
        <v>0.37077826725403817</v>
      </c>
      <c r="K233">
        <f t="shared" si="13"/>
        <v>0.55506607929515417</v>
      </c>
      <c r="L233">
        <f t="shared" si="14"/>
        <v>0.55506607929515417</v>
      </c>
      <c r="M233" s="4"/>
      <c r="N233" s="4"/>
    </row>
    <row r="234" spans="1:14" x14ac:dyDescent="0.3">
      <c r="A234" t="s">
        <v>1601</v>
      </c>
      <c r="B234" s="4" t="s">
        <v>639</v>
      </c>
      <c r="C234" s="4">
        <v>0</v>
      </c>
      <c r="D234" s="4">
        <v>311</v>
      </c>
      <c r="E234" s="4">
        <v>97</v>
      </c>
      <c r="F234" s="4">
        <v>9</v>
      </c>
      <c r="G234" s="4">
        <v>20</v>
      </c>
      <c r="H234" s="4">
        <v>185</v>
      </c>
      <c r="I234" s="4">
        <v>0</v>
      </c>
      <c r="J234">
        <f t="shared" si="12"/>
        <v>0.31189710610932475</v>
      </c>
      <c r="K234">
        <f t="shared" si="13"/>
        <v>0.59485530546623799</v>
      </c>
      <c r="L234">
        <f t="shared" si="14"/>
        <v>0.59485530546623799</v>
      </c>
      <c r="M234" s="4"/>
      <c r="N234" s="4"/>
    </row>
    <row r="235" spans="1:14" x14ac:dyDescent="0.3">
      <c r="A235" t="s">
        <v>1602</v>
      </c>
      <c r="B235" s="4" t="s">
        <v>640</v>
      </c>
      <c r="C235" s="4">
        <v>0</v>
      </c>
      <c r="D235" s="4">
        <v>681</v>
      </c>
      <c r="E235" s="4">
        <v>334</v>
      </c>
      <c r="F235" s="4">
        <v>9</v>
      </c>
      <c r="G235" s="4">
        <v>29</v>
      </c>
      <c r="H235" s="4">
        <v>302</v>
      </c>
      <c r="I235" s="4">
        <v>7</v>
      </c>
      <c r="J235">
        <f t="shared" si="12"/>
        <v>0.49045521292217326</v>
      </c>
      <c r="K235">
        <f t="shared" si="13"/>
        <v>0.44346549192364171</v>
      </c>
      <c r="L235">
        <f t="shared" si="14"/>
        <v>2.4904552129221731</v>
      </c>
      <c r="M235" s="4"/>
      <c r="N235" s="4"/>
    </row>
    <row r="236" spans="1:14" x14ac:dyDescent="0.3">
      <c r="A236">
        <v>19</v>
      </c>
      <c r="B236" s="4" t="s">
        <v>649</v>
      </c>
      <c r="C236" s="4">
        <v>13051</v>
      </c>
      <c r="D236" s="4">
        <v>8067</v>
      </c>
      <c r="E236" s="4">
        <v>2985</v>
      </c>
      <c r="F236" s="4">
        <v>124</v>
      </c>
      <c r="G236" s="4">
        <v>345</v>
      </c>
      <c r="H236" s="4">
        <v>4579</v>
      </c>
      <c r="I236" s="4">
        <v>34</v>
      </c>
      <c r="J236">
        <f t="shared" si="12"/>
        <v>0.37002603198214951</v>
      </c>
      <c r="K236">
        <f t="shared" si="13"/>
        <v>0.56762117267881496</v>
      </c>
      <c r="L236">
        <f t="shared" si="14"/>
        <v>0.56762117267881496</v>
      </c>
      <c r="M236" s="4"/>
      <c r="N236" s="4"/>
    </row>
    <row r="237" spans="1:14" x14ac:dyDescent="0.3">
      <c r="B237" s="4"/>
      <c r="J237" t="str">
        <f t="shared" si="12"/>
        <v/>
      </c>
      <c r="K237" t="str">
        <f t="shared" si="13"/>
        <v/>
      </c>
      <c r="L237" t="str">
        <f t="shared" si="14"/>
        <v/>
      </c>
    </row>
    <row r="238" spans="1:14" x14ac:dyDescent="0.3">
      <c r="A238" t="s">
        <v>665</v>
      </c>
      <c r="B238" s="4" t="s">
        <v>651</v>
      </c>
      <c r="C238" s="4">
        <v>2168</v>
      </c>
      <c r="D238" s="4">
        <v>907</v>
      </c>
      <c r="E238" s="4">
        <v>222</v>
      </c>
      <c r="F238" s="4">
        <v>14</v>
      </c>
      <c r="G238" s="4">
        <v>40</v>
      </c>
      <c r="H238" s="4">
        <v>630</v>
      </c>
      <c r="I238" s="4">
        <v>1</v>
      </c>
      <c r="J238">
        <f t="shared" si="12"/>
        <v>0.24476295479603086</v>
      </c>
      <c r="K238">
        <f t="shared" si="13"/>
        <v>0.69459757442116865</v>
      </c>
      <c r="L238">
        <f t="shared" si="14"/>
        <v>0.69459757442116865</v>
      </c>
      <c r="M238" s="4"/>
      <c r="N238" s="4"/>
    </row>
    <row r="239" spans="1:14" x14ac:dyDescent="0.3">
      <c r="A239" t="s">
        <v>666</v>
      </c>
      <c r="B239" s="4" t="s">
        <v>661</v>
      </c>
      <c r="C239" s="4">
        <v>2643</v>
      </c>
      <c r="D239" s="4">
        <v>1288</v>
      </c>
      <c r="E239" s="4">
        <v>311</v>
      </c>
      <c r="F239" s="4">
        <v>14</v>
      </c>
      <c r="G239" s="4">
        <v>46</v>
      </c>
      <c r="H239" s="4">
        <v>911</v>
      </c>
      <c r="I239" s="4">
        <v>6</v>
      </c>
      <c r="J239">
        <f t="shared" si="12"/>
        <v>0.24145962732919254</v>
      </c>
      <c r="K239">
        <f t="shared" si="13"/>
        <v>0.70729813664596275</v>
      </c>
      <c r="L239">
        <f t="shared" si="14"/>
        <v>0.70729813664596275</v>
      </c>
      <c r="M239" s="4"/>
      <c r="N239" s="4"/>
    </row>
    <row r="240" spans="1:14" x14ac:dyDescent="0.3">
      <c r="A240" t="s">
        <v>667</v>
      </c>
      <c r="B240" s="4" t="s">
        <v>653</v>
      </c>
      <c r="C240" s="4">
        <v>1492</v>
      </c>
      <c r="D240" s="4">
        <v>621</v>
      </c>
      <c r="E240" s="4">
        <v>182</v>
      </c>
      <c r="F240" s="4">
        <v>13</v>
      </c>
      <c r="G240" s="4">
        <v>25</v>
      </c>
      <c r="H240" s="4">
        <v>401</v>
      </c>
      <c r="I240" s="4">
        <v>0</v>
      </c>
      <c r="J240">
        <f t="shared" si="12"/>
        <v>0.29307568438003223</v>
      </c>
      <c r="K240">
        <f t="shared" si="13"/>
        <v>0.64573268921095006</v>
      </c>
      <c r="L240">
        <f t="shared" si="14"/>
        <v>0.64573268921095006</v>
      </c>
      <c r="M240" s="4"/>
      <c r="N240" s="4"/>
    </row>
    <row r="241" spans="1:14" x14ac:dyDescent="0.3">
      <c r="A241" t="s">
        <v>668</v>
      </c>
      <c r="B241" s="4" t="s">
        <v>654</v>
      </c>
      <c r="C241" s="4">
        <v>1648</v>
      </c>
      <c r="D241" s="4">
        <v>649</v>
      </c>
      <c r="E241" s="4">
        <v>171</v>
      </c>
      <c r="F241" s="4">
        <v>11</v>
      </c>
      <c r="G241" s="4">
        <v>28</v>
      </c>
      <c r="H241" s="4">
        <v>437</v>
      </c>
      <c r="I241" s="4">
        <v>2</v>
      </c>
      <c r="J241">
        <f t="shared" si="12"/>
        <v>0.26348228043143296</v>
      </c>
      <c r="K241">
        <f t="shared" si="13"/>
        <v>0.67334360554699535</v>
      </c>
      <c r="L241">
        <f t="shared" si="14"/>
        <v>0.67334360554699535</v>
      </c>
      <c r="M241" s="4"/>
      <c r="N241" s="4"/>
    </row>
    <row r="242" spans="1:14" x14ac:dyDescent="0.3">
      <c r="A242" t="s">
        <v>669</v>
      </c>
      <c r="B242" s="4" t="s">
        <v>655</v>
      </c>
      <c r="C242" s="4">
        <v>2259</v>
      </c>
      <c r="D242" s="4">
        <v>1066</v>
      </c>
      <c r="E242" s="4">
        <v>295</v>
      </c>
      <c r="F242" s="4">
        <v>25</v>
      </c>
      <c r="G242" s="4">
        <v>50</v>
      </c>
      <c r="H242" s="4">
        <v>695</v>
      </c>
      <c r="I242" s="4">
        <v>1</v>
      </c>
      <c r="J242">
        <f t="shared" si="12"/>
        <v>0.27673545966228891</v>
      </c>
      <c r="K242">
        <f t="shared" si="13"/>
        <v>0.65196998123827388</v>
      </c>
      <c r="L242">
        <f t="shared" si="14"/>
        <v>0.65196998123827388</v>
      </c>
      <c r="M242" s="4"/>
      <c r="N242" s="4"/>
    </row>
    <row r="243" spans="1:14" x14ac:dyDescent="0.3">
      <c r="A243" t="s">
        <v>670</v>
      </c>
      <c r="B243" s="4" t="s">
        <v>656</v>
      </c>
      <c r="C243" s="4">
        <v>1657</v>
      </c>
      <c r="D243" s="4">
        <v>799</v>
      </c>
      <c r="E243" s="4">
        <v>220</v>
      </c>
      <c r="F243" s="4">
        <v>11</v>
      </c>
      <c r="G243" s="4">
        <v>37</v>
      </c>
      <c r="H243" s="4">
        <v>531</v>
      </c>
      <c r="I243" s="4">
        <v>0</v>
      </c>
      <c r="J243">
        <f t="shared" si="12"/>
        <v>0.27534418022528162</v>
      </c>
      <c r="K243">
        <f t="shared" si="13"/>
        <v>0.66458072590738426</v>
      </c>
      <c r="L243">
        <f t="shared" si="14"/>
        <v>0.66458072590738426</v>
      </c>
      <c r="M243" s="4"/>
      <c r="N243" s="4"/>
    </row>
    <row r="244" spans="1:14" x14ac:dyDescent="0.3">
      <c r="A244" t="s">
        <v>671</v>
      </c>
      <c r="B244" s="4" t="s">
        <v>657</v>
      </c>
      <c r="C244" s="4">
        <v>739</v>
      </c>
      <c r="D244" s="4">
        <v>342</v>
      </c>
      <c r="E244" s="4">
        <v>94</v>
      </c>
      <c r="F244" s="4">
        <v>3</v>
      </c>
      <c r="G244" s="4">
        <v>17</v>
      </c>
      <c r="H244" s="4">
        <v>228</v>
      </c>
      <c r="I244" s="4">
        <v>0</v>
      </c>
      <c r="J244">
        <f t="shared" si="12"/>
        <v>0.27485380116959063</v>
      </c>
      <c r="K244">
        <f t="shared" si="13"/>
        <v>0.66666666666666663</v>
      </c>
      <c r="L244">
        <f t="shared" si="14"/>
        <v>0.66666666666666663</v>
      </c>
      <c r="M244" s="4"/>
      <c r="N244" s="4"/>
    </row>
    <row r="245" spans="1:14" x14ac:dyDescent="0.3">
      <c r="A245" t="s">
        <v>1600</v>
      </c>
      <c r="B245" s="4" t="s">
        <v>658</v>
      </c>
      <c r="C245" s="4">
        <v>0</v>
      </c>
      <c r="D245" s="4">
        <v>1199</v>
      </c>
      <c r="E245" s="4">
        <v>345</v>
      </c>
      <c r="F245" s="4">
        <v>17</v>
      </c>
      <c r="G245" s="4">
        <v>60</v>
      </c>
      <c r="H245" s="4">
        <v>775</v>
      </c>
      <c r="I245" s="4">
        <v>2</v>
      </c>
      <c r="J245">
        <f t="shared" si="12"/>
        <v>0.28773978315262722</v>
      </c>
      <c r="K245">
        <f t="shared" si="13"/>
        <v>0.64637197664720603</v>
      </c>
      <c r="L245">
        <f t="shared" si="14"/>
        <v>0.64637197664720603</v>
      </c>
      <c r="M245" s="4"/>
      <c r="N245" s="4"/>
    </row>
    <row r="246" spans="1:14" x14ac:dyDescent="0.3">
      <c r="A246" t="s">
        <v>1601</v>
      </c>
      <c r="B246" s="4" t="s">
        <v>662</v>
      </c>
      <c r="C246" s="4">
        <v>0</v>
      </c>
      <c r="D246" s="4">
        <v>319</v>
      </c>
      <c r="E246" s="4">
        <v>80</v>
      </c>
      <c r="F246" s="4">
        <v>10</v>
      </c>
      <c r="G246" s="4">
        <v>23</v>
      </c>
      <c r="H246" s="4">
        <v>204</v>
      </c>
      <c r="I246" s="4">
        <v>2</v>
      </c>
      <c r="J246">
        <f t="shared" si="12"/>
        <v>0.2507836990595611</v>
      </c>
      <c r="K246">
        <f t="shared" si="13"/>
        <v>0.63949843260188088</v>
      </c>
      <c r="L246">
        <f t="shared" si="14"/>
        <v>0.63949843260188088</v>
      </c>
      <c r="M246" s="4"/>
      <c r="N246" s="4"/>
    </row>
    <row r="247" spans="1:14" x14ac:dyDescent="0.3">
      <c r="A247" t="s">
        <v>1602</v>
      </c>
      <c r="B247" s="4" t="s">
        <v>663</v>
      </c>
      <c r="C247" s="4">
        <v>0</v>
      </c>
      <c r="D247" s="4">
        <v>580</v>
      </c>
      <c r="E247" s="4">
        <v>214</v>
      </c>
      <c r="F247" s="4">
        <v>8</v>
      </c>
      <c r="G247" s="4">
        <v>19</v>
      </c>
      <c r="H247" s="4">
        <v>338</v>
      </c>
      <c r="I247" s="4">
        <v>1</v>
      </c>
      <c r="J247">
        <f t="shared" si="12"/>
        <v>0.36896551724137933</v>
      </c>
      <c r="K247">
        <f t="shared" si="13"/>
        <v>0.58275862068965523</v>
      </c>
      <c r="L247">
        <f t="shared" si="14"/>
        <v>0.58275862068965523</v>
      </c>
      <c r="M247" s="4"/>
      <c r="N247" s="4"/>
    </row>
    <row r="248" spans="1:14" x14ac:dyDescent="0.3">
      <c r="A248">
        <v>20</v>
      </c>
      <c r="B248" s="4" t="s">
        <v>664</v>
      </c>
      <c r="C248" s="4">
        <v>12606</v>
      </c>
      <c r="D248" s="4">
        <v>7770</v>
      </c>
      <c r="E248" s="4">
        <v>2134</v>
      </c>
      <c r="F248" s="4">
        <v>126</v>
      </c>
      <c r="G248" s="4">
        <v>345</v>
      </c>
      <c r="H248" s="4">
        <v>5150</v>
      </c>
      <c r="I248" s="4">
        <v>15</v>
      </c>
      <c r="J248">
        <f t="shared" si="12"/>
        <v>0.27464607464607466</v>
      </c>
      <c r="K248">
        <f t="shared" si="13"/>
        <v>0.66280566280566278</v>
      </c>
      <c r="L248">
        <f t="shared" si="14"/>
        <v>0.66280566280566278</v>
      </c>
      <c r="M248" s="4"/>
      <c r="N248" s="4"/>
    </row>
    <row r="249" spans="1:14" x14ac:dyDescent="0.3">
      <c r="B249" s="4"/>
      <c r="J249" t="str">
        <f t="shared" si="12"/>
        <v/>
      </c>
      <c r="K249" t="str">
        <f t="shared" si="13"/>
        <v/>
      </c>
      <c r="L249" t="str">
        <f t="shared" si="14"/>
        <v/>
      </c>
    </row>
    <row r="250" spans="1:14" x14ac:dyDescent="0.3">
      <c r="A250" t="s">
        <v>690</v>
      </c>
      <c r="B250" s="4" t="s">
        <v>673</v>
      </c>
      <c r="C250" s="4">
        <v>1786</v>
      </c>
      <c r="D250" s="4">
        <v>849</v>
      </c>
      <c r="E250" s="4">
        <v>209</v>
      </c>
      <c r="F250" s="4">
        <v>13</v>
      </c>
      <c r="G250" s="4">
        <v>36</v>
      </c>
      <c r="H250" s="4">
        <v>590</v>
      </c>
      <c r="I250" s="4">
        <v>1</v>
      </c>
      <c r="J250">
        <f t="shared" si="12"/>
        <v>0.24617196702002356</v>
      </c>
      <c r="K250">
        <f t="shared" si="13"/>
        <v>0.69493521790341584</v>
      </c>
      <c r="L250">
        <f t="shared" si="14"/>
        <v>0.69493521790341584</v>
      </c>
      <c r="M250" s="4"/>
      <c r="N250" s="4"/>
    </row>
    <row r="251" spans="1:14" x14ac:dyDescent="0.3">
      <c r="A251" t="s">
        <v>691</v>
      </c>
      <c r="B251" s="4" t="s">
        <v>674</v>
      </c>
      <c r="C251" s="4">
        <v>1590</v>
      </c>
      <c r="D251" s="4">
        <v>643</v>
      </c>
      <c r="E251" s="4">
        <v>171</v>
      </c>
      <c r="F251" s="4">
        <v>10</v>
      </c>
      <c r="G251" s="4">
        <v>26</v>
      </c>
      <c r="H251" s="4">
        <v>433</v>
      </c>
      <c r="I251" s="4">
        <v>3</v>
      </c>
      <c r="J251">
        <f t="shared" si="12"/>
        <v>0.26594090202177295</v>
      </c>
      <c r="K251">
        <f t="shared" si="13"/>
        <v>0.67340590979782267</v>
      </c>
      <c r="L251">
        <f t="shared" si="14"/>
        <v>0.67340590979782267</v>
      </c>
      <c r="M251" s="4"/>
      <c r="N251" s="4"/>
    </row>
    <row r="252" spans="1:14" x14ac:dyDescent="0.3">
      <c r="A252" t="s">
        <v>692</v>
      </c>
      <c r="B252" s="4" t="s">
        <v>686</v>
      </c>
      <c r="C252" s="4">
        <v>1943</v>
      </c>
      <c r="D252" s="4">
        <v>969</v>
      </c>
      <c r="E252" s="4">
        <v>235</v>
      </c>
      <c r="F252" s="4">
        <v>8</v>
      </c>
      <c r="G252" s="4">
        <v>43</v>
      </c>
      <c r="H252" s="4">
        <v>683</v>
      </c>
      <c r="I252" s="4">
        <v>0</v>
      </c>
      <c r="J252">
        <f t="shared" si="12"/>
        <v>0.24251805985552116</v>
      </c>
      <c r="K252">
        <f t="shared" si="13"/>
        <v>0.70485036119711042</v>
      </c>
      <c r="L252">
        <f t="shared" si="14"/>
        <v>0.70485036119711042</v>
      </c>
      <c r="M252" s="4"/>
      <c r="N252" s="4"/>
    </row>
    <row r="253" spans="1:14" x14ac:dyDescent="0.3">
      <c r="A253" t="s">
        <v>693</v>
      </c>
      <c r="B253" s="4" t="s">
        <v>676</v>
      </c>
      <c r="C253" s="4">
        <v>1872</v>
      </c>
      <c r="D253" s="4">
        <v>780</v>
      </c>
      <c r="E253" s="4">
        <v>189</v>
      </c>
      <c r="F253" s="4">
        <v>7</v>
      </c>
      <c r="G253" s="4">
        <v>36</v>
      </c>
      <c r="H253" s="4">
        <v>545</v>
      </c>
      <c r="I253" s="4">
        <v>3</v>
      </c>
      <c r="J253">
        <f t="shared" si="12"/>
        <v>0.24230769230769231</v>
      </c>
      <c r="K253">
        <f t="shared" si="13"/>
        <v>0.69871794871794868</v>
      </c>
      <c r="L253">
        <f t="shared" si="14"/>
        <v>0.69871794871794868</v>
      </c>
      <c r="M253" s="4"/>
      <c r="N253" s="4"/>
    </row>
    <row r="254" spans="1:14" x14ac:dyDescent="0.3">
      <c r="A254" t="s">
        <v>694</v>
      </c>
      <c r="B254" s="4" t="s">
        <v>677</v>
      </c>
      <c r="C254" s="4">
        <v>1664</v>
      </c>
      <c r="D254" s="4">
        <v>681</v>
      </c>
      <c r="E254" s="4">
        <v>178</v>
      </c>
      <c r="F254" s="4">
        <v>16</v>
      </c>
      <c r="G254" s="4">
        <v>32</v>
      </c>
      <c r="H254" s="4">
        <v>453</v>
      </c>
      <c r="I254" s="4">
        <v>2</v>
      </c>
      <c r="J254">
        <f t="shared" si="12"/>
        <v>0.26138032305433184</v>
      </c>
      <c r="K254">
        <f t="shared" si="13"/>
        <v>0.66519823788546251</v>
      </c>
      <c r="L254">
        <f t="shared" si="14"/>
        <v>0.66519823788546251</v>
      </c>
      <c r="M254" s="4"/>
      <c r="N254" s="4"/>
    </row>
    <row r="255" spans="1:14" x14ac:dyDescent="0.3">
      <c r="A255" t="s">
        <v>695</v>
      </c>
      <c r="B255" s="4" t="s">
        <v>678</v>
      </c>
      <c r="C255" s="4">
        <v>1856</v>
      </c>
      <c r="D255" s="4">
        <v>1012</v>
      </c>
      <c r="E255" s="4">
        <v>280</v>
      </c>
      <c r="F255" s="4">
        <v>14</v>
      </c>
      <c r="G255" s="4">
        <v>38</v>
      </c>
      <c r="H255" s="4">
        <v>678</v>
      </c>
      <c r="I255" s="4">
        <v>2</v>
      </c>
      <c r="J255">
        <f t="shared" si="12"/>
        <v>0.27667984189723321</v>
      </c>
      <c r="K255">
        <f t="shared" si="13"/>
        <v>0.66996047430830041</v>
      </c>
      <c r="L255">
        <f t="shared" si="14"/>
        <v>0.66996047430830041</v>
      </c>
      <c r="M255" s="4"/>
      <c r="N255" s="4"/>
    </row>
    <row r="256" spans="1:14" x14ac:dyDescent="0.3">
      <c r="A256" t="s">
        <v>696</v>
      </c>
      <c r="B256" s="4" t="s">
        <v>679</v>
      </c>
      <c r="C256" s="4">
        <v>2680</v>
      </c>
      <c r="D256" s="4">
        <v>1238</v>
      </c>
      <c r="E256" s="4">
        <v>309</v>
      </c>
      <c r="F256" s="4">
        <v>11</v>
      </c>
      <c r="G256" s="4">
        <v>50</v>
      </c>
      <c r="H256" s="4">
        <v>866</v>
      </c>
      <c r="I256" s="4">
        <v>2</v>
      </c>
      <c r="J256">
        <f t="shared" si="12"/>
        <v>0.24959612277867529</v>
      </c>
      <c r="K256">
        <f t="shared" si="13"/>
        <v>0.69951534733441034</v>
      </c>
      <c r="L256">
        <f t="shared" si="14"/>
        <v>0.69951534733441034</v>
      </c>
      <c r="M256" s="4"/>
      <c r="N256" s="4"/>
    </row>
    <row r="257" spans="1:14" x14ac:dyDescent="0.3">
      <c r="A257" t="s">
        <v>1600</v>
      </c>
      <c r="B257" s="4" t="s">
        <v>680</v>
      </c>
      <c r="C257" s="4">
        <v>0</v>
      </c>
      <c r="D257" s="4">
        <v>1317</v>
      </c>
      <c r="E257" s="4">
        <v>395</v>
      </c>
      <c r="F257" s="4">
        <v>25</v>
      </c>
      <c r="G257" s="4">
        <v>56</v>
      </c>
      <c r="H257" s="4">
        <v>835</v>
      </c>
      <c r="I257" s="4">
        <v>6</v>
      </c>
      <c r="J257">
        <f t="shared" si="12"/>
        <v>0.29992406985573272</v>
      </c>
      <c r="K257">
        <f t="shared" si="13"/>
        <v>0.63401670463173876</v>
      </c>
      <c r="L257">
        <f t="shared" si="14"/>
        <v>0.63401670463173876</v>
      </c>
      <c r="M257" s="4"/>
      <c r="N257" s="4"/>
    </row>
    <row r="258" spans="1:14" x14ac:dyDescent="0.3">
      <c r="A258" t="s">
        <v>1601</v>
      </c>
      <c r="B258" s="4" t="s">
        <v>687</v>
      </c>
      <c r="C258" s="4">
        <v>0</v>
      </c>
      <c r="D258" s="4">
        <v>338</v>
      </c>
      <c r="E258" s="4">
        <v>72</v>
      </c>
      <c r="F258" s="4">
        <v>10</v>
      </c>
      <c r="G258" s="4">
        <v>25</v>
      </c>
      <c r="H258" s="4">
        <v>230</v>
      </c>
      <c r="I258" s="4">
        <v>1</v>
      </c>
      <c r="J258">
        <f t="shared" si="12"/>
        <v>0.21301775147928995</v>
      </c>
      <c r="K258">
        <f t="shared" si="13"/>
        <v>0.68047337278106512</v>
      </c>
      <c r="L258">
        <f t="shared" si="14"/>
        <v>0.68047337278106512</v>
      </c>
      <c r="M258" s="4"/>
      <c r="N258" s="4"/>
    </row>
    <row r="259" spans="1:14" x14ac:dyDescent="0.3">
      <c r="A259" t="s">
        <v>1602</v>
      </c>
      <c r="B259" s="4" t="s">
        <v>688</v>
      </c>
      <c r="C259" s="4">
        <v>0</v>
      </c>
      <c r="D259" s="4">
        <v>818</v>
      </c>
      <c r="E259" s="4">
        <v>282</v>
      </c>
      <c r="F259" s="4">
        <v>12</v>
      </c>
      <c r="G259" s="4">
        <v>34</v>
      </c>
      <c r="H259" s="4">
        <v>488</v>
      </c>
      <c r="I259" s="4">
        <v>2</v>
      </c>
      <c r="J259">
        <f t="shared" si="12"/>
        <v>0.34474327628361856</v>
      </c>
      <c r="K259">
        <f t="shared" si="13"/>
        <v>0.5965770171149144</v>
      </c>
      <c r="L259">
        <f t="shared" si="14"/>
        <v>0.5965770171149144</v>
      </c>
      <c r="M259" s="4"/>
      <c r="N259" s="4"/>
    </row>
    <row r="260" spans="1:14" x14ac:dyDescent="0.3">
      <c r="A260">
        <v>21</v>
      </c>
      <c r="B260" s="4" t="s">
        <v>689</v>
      </c>
      <c r="C260" s="4">
        <v>13391</v>
      </c>
      <c r="D260" s="4">
        <v>8645</v>
      </c>
      <c r="E260" s="4">
        <v>2320</v>
      </c>
      <c r="F260" s="4">
        <v>126</v>
      </c>
      <c r="G260" s="4">
        <v>376</v>
      </c>
      <c r="H260" s="4">
        <v>5801</v>
      </c>
      <c r="I260" s="4">
        <v>22</v>
      </c>
      <c r="J260">
        <f t="shared" si="12"/>
        <v>0.26836321573163679</v>
      </c>
      <c r="K260">
        <f t="shared" si="13"/>
        <v>0.67102371312897624</v>
      </c>
      <c r="L260">
        <f t="shared" si="14"/>
        <v>0.67102371312897624</v>
      </c>
      <c r="M260" s="4"/>
      <c r="N260" s="4"/>
    </row>
    <row r="261" spans="1:14" x14ac:dyDescent="0.3">
      <c r="B261" s="4"/>
      <c r="J261" t="str">
        <f t="shared" si="12"/>
        <v/>
      </c>
      <c r="K261" t="str">
        <f t="shared" si="13"/>
        <v/>
      </c>
      <c r="L261" t="str">
        <f t="shared" si="14"/>
        <v/>
      </c>
    </row>
    <row r="262" spans="1:14" x14ac:dyDescent="0.3">
      <c r="A262" t="s">
        <v>714</v>
      </c>
      <c r="B262" s="4" t="s">
        <v>710</v>
      </c>
      <c r="C262" s="4">
        <v>946</v>
      </c>
      <c r="D262" s="4">
        <v>402</v>
      </c>
      <c r="E262" s="4">
        <v>111</v>
      </c>
      <c r="F262" s="4">
        <v>10</v>
      </c>
      <c r="G262" s="4">
        <v>31</v>
      </c>
      <c r="H262" s="4">
        <v>250</v>
      </c>
      <c r="I262" s="4">
        <v>0</v>
      </c>
      <c r="J262">
        <f t="shared" si="12"/>
        <v>0.27611940298507465</v>
      </c>
      <c r="K262">
        <f t="shared" si="13"/>
        <v>0.62189054726368154</v>
      </c>
      <c r="L262">
        <f t="shared" si="14"/>
        <v>0.62189054726368154</v>
      </c>
    </row>
    <row r="263" spans="1:14" x14ac:dyDescent="0.3">
      <c r="A263" t="s">
        <v>715</v>
      </c>
      <c r="B263" s="4" t="s">
        <v>699</v>
      </c>
      <c r="C263" s="4">
        <v>1682</v>
      </c>
      <c r="D263" s="4">
        <v>646</v>
      </c>
      <c r="E263" s="4">
        <v>221</v>
      </c>
      <c r="F263" s="4">
        <v>13</v>
      </c>
      <c r="G263" s="4">
        <v>31</v>
      </c>
      <c r="H263" s="4">
        <v>381</v>
      </c>
      <c r="I263" s="4">
        <v>0</v>
      </c>
      <c r="J263">
        <f t="shared" si="12"/>
        <v>0.34210526315789475</v>
      </c>
      <c r="K263">
        <f t="shared" si="13"/>
        <v>0.58978328173374617</v>
      </c>
      <c r="L263">
        <f t="shared" si="14"/>
        <v>0.58978328173374617</v>
      </c>
    </row>
    <row r="264" spans="1:14" x14ac:dyDescent="0.3">
      <c r="A264" t="s">
        <v>716</v>
      </c>
      <c r="B264" s="4" t="s">
        <v>700</v>
      </c>
      <c r="C264" s="4">
        <v>1240</v>
      </c>
      <c r="D264" s="4">
        <v>303</v>
      </c>
      <c r="E264" s="4">
        <v>80</v>
      </c>
      <c r="F264" s="4">
        <v>8</v>
      </c>
      <c r="G264" s="4">
        <v>27</v>
      </c>
      <c r="H264" s="4">
        <v>187</v>
      </c>
      <c r="I264" s="4">
        <v>1</v>
      </c>
      <c r="J264">
        <f t="shared" si="12"/>
        <v>0.264026402640264</v>
      </c>
      <c r="K264">
        <f t="shared" si="13"/>
        <v>0.61716171617161719</v>
      </c>
      <c r="L264">
        <f t="shared" si="14"/>
        <v>0.61716171617161719</v>
      </c>
    </row>
    <row r="265" spans="1:14" x14ac:dyDescent="0.3">
      <c r="A265" t="s">
        <v>717</v>
      </c>
      <c r="B265" s="4" t="s">
        <v>711</v>
      </c>
      <c r="C265" s="4">
        <v>1803</v>
      </c>
      <c r="D265" s="4">
        <v>714</v>
      </c>
      <c r="E265" s="4">
        <v>194</v>
      </c>
      <c r="F265" s="4">
        <v>9</v>
      </c>
      <c r="G265" s="4">
        <v>40</v>
      </c>
      <c r="H265" s="4">
        <v>470</v>
      </c>
      <c r="I265" s="4">
        <v>1</v>
      </c>
      <c r="J265">
        <f t="shared" si="12"/>
        <v>0.27170868347338933</v>
      </c>
      <c r="K265">
        <f t="shared" si="13"/>
        <v>0.65826330532212884</v>
      </c>
      <c r="L265">
        <f t="shared" si="14"/>
        <v>0.65826330532212884</v>
      </c>
    </row>
    <row r="266" spans="1:14" x14ac:dyDescent="0.3">
      <c r="A266" t="s">
        <v>718</v>
      </c>
      <c r="B266" s="4" t="s">
        <v>703</v>
      </c>
      <c r="C266" s="4">
        <v>1384</v>
      </c>
      <c r="D266" s="4">
        <v>636</v>
      </c>
      <c r="E266" s="4">
        <v>168</v>
      </c>
      <c r="F266" s="4">
        <v>11</v>
      </c>
      <c r="G266" s="4">
        <v>17</v>
      </c>
      <c r="H266" s="4">
        <v>439</v>
      </c>
      <c r="I266" s="4">
        <v>1</v>
      </c>
      <c r="J266">
        <f t="shared" si="12"/>
        <v>0.26415094339622641</v>
      </c>
      <c r="K266">
        <f t="shared" si="13"/>
        <v>0.69025157232704404</v>
      </c>
      <c r="L266">
        <f t="shared" si="14"/>
        <v>0.69025157232704404</v>
      </c>
    </row>
    <row r="267" spans="1:14" x14ac:dyDescent="0.3">
      <c r="A267" t="s">
        <v>719</v>
      </c>
      <c r="B267" s="4" t="s">
        <v>704</v>
      </c>
      <c r="C267" s="4">
        <v>1393</v>
      </c>
      <c r="D267" s="4">
        <v>489</v>
      </c>
      <c r="E267" s="4">
        <v>174</v>
      </c>
      <c r="F267" s="4">
        <v>7</v>
      </c>
      <c r="G267" s="4">
        <v>16</v>
      </c>
      <c r="H267" s="4">
        <v>291</v>
      </c>
      <c r="I267" s="4">
        <v>1</v>
      </c>
      <c r="J267">
        <f t="shared" si="12"/>
        <v>0.35582822085889571</v>
      </c>
      <c r="K267">
        <f t="shared" si="13"/>
        <v>0.59509202453987731</v>
      </c>
      <c r="L267">
        <f t="shared" si="14"/>
        <v>0.59509202453987731</v>
      </c>
    </row>
    <row r="268" spans="1:14" x14ac:dyDescent="0.3">
      <c r="A268" t="s">
        <v>720</v>
      </c>
      <c r="B268" s="4" t="s">
        <v>705</v>
      </c>
      <c r="C268" s="4">
        <v>1735</v>
      </c>
      <c r="D268" s="4">
        <v>779</v>
      </c>
      <c r="E268" s="4">
        <v>223</v>
      </c>
      <c r="F268" s="4">
        <v>19</v>
      </c>
      <c r="G268" s="4">
        <v>37</v>
      </c>
      <c r="H268" s="4">
        <v>499</v>
      </c>
      <c r="I268" s="4">
        <v>1</v>
      </c>
      <c r="J268">
        <f t="shared" si="12"/>
        <v>0.28626444159178432</v>
      </c>
      <c r="K268">
        <f t="shared" si="13"/>
        <v>0.64056482670089854</v>
      </c>
      <c r="L268">
        <f t="shared" si="14"/>
        <v>0.64056482670089854</v>
      </c>
    </row>
    <row r="269" spans="1:14" x14ac:dyDescent="0.3">
      <c r="A269" t="s">
        <v>721</v>
      </c>
      <c r="B269" s="4" t="s">
        <v>706</v>
      </c>
      <c r="C269" s="4">
        <v>1462</v>
      </c>
      <c r="D269" s="4">
        <v>545</v>
      </c>
      <c r="E269" s="4">
        <v>155</v>
      </c>
      <c r="F269" s="4">
        <v>9</v>
      </c>
      <c r="G269" s="4">
        <v>21</v>
      </c>
      <c r="H269" s="4">
        <v>359</v>
      </c>
      <c r="I269" s="4">
        <v>1</v>
      </c>
      <c r="J269">
        <f t="shared" ref="J269:J332" si="15">IF(D269="","",IF(D269=0,0,E269/D269))</f>
        <v>0.28440366972477066</v>
      </c>
      <c r="K269">
        <f t="shared" ref="K269:K332" si="16">IF(D269="","",IF(D269=0,0,H269/D269))</f>
        <v>0.65871559633027521</v>
      </c>
      <c r="L269">
        <f t="shared" ref="L269:L332" si="17">IF(D269="","",IF(K269&gt;J269,K269,IF(K269=J269,10,2+J269)))</f>
        <v>0.65871559633027521</v>
      </c>
    </row>
    <row r="270" spans="1:14" x14ac:dyDescent="0.3">
      <c r="A270" t="s">
        <v>1600</v>
      </c>
      <c r="B270" s="4" t="s">
        <v>707</v>
      </c>
      <c r="C270" s="4">
        <v>0</v>
      </c>
      <c r="D270" s="4">
        <v>1037</v>
      </c>
      <c r="E270" s="4">
        <v>316</v>
      </c>
      <c r="F270" s="4">
        <v>20</v>
      </c>
      <c r="G270" s="4">
        <v>50</v>
      </c>
      <c r="H270" s="4">
        <v>645</v>
      </c>
      <c r="I270" s="4">
        <v>6</v>
      </c>
      <c r="J270">
        <f t="shared" si="15"/>
        <v>0.30472516875602701</v>
      </c>
      <c r="K270">
        <f t="shared" si="16"/>
        <v>0.62198649951783991</v>
      </c>
      <c r="L270">
        <f t="shared" si="17"/>
        <v>0.62198649951783991</v>
      </c>
    </row>
    <row r="271" spans="1:14" x14ac:dyDescent="0.3">
      <c r="A271" t="s">
        <v>1601</v>
      </c>
      <c r="B271" s="4" t="s">
        <v>712</v>
      </c>
      <c r="C271" s="4">
        <v>0</v>
      </c>
      <c r="D271" s="4">
        <v>323</v>
      </c>
      <c r="E271" s="4">
        <v>84</v>
      </c>
      <c r="F271" s="4">
        <v>10</v>
      </c>
      <c r="G271" s="4">
        <v>18</v>
      </c>
      <c r="H271" s="4">
        <v>210</v>
      </c>
      <c r="I271" s="4">
        <v>1</v>
      </c>
      <c r="J271">
        <f t="shared" si="15"/>
        <v>0.26006191950464397</v>
      </c>
      <c r="K271">
        <f t="shared" si="16"/>
        <v>0.65015479876160986</v>
      </c>
      <c r="L271">
        <f t="shared" si="17"/>
        <v>0.65015479876160986</v>
      </c>
    </row>
    <row r="272" spans="1:14" x14ac:dyDescent="0.3">
      <c r="A272" t="s">
        <v>1602</v>
      </c>
      <c r="B272" s="4" t="s">
        <v>713</v>
      </c>
      <c r="C272" s="4">
        <v>0</v>
      </c>
      <c r="D272" s="4">
        <v>509</v>
      </c>
      <c r="E272" s="4">
        <v>213</v>
      </c>
      <c r="F272" s="4">
        <v>5</v>
      </c>
      <c r="G272" s="4">
        <v>24</v>
      </c>
      <c r="H272" s="4">
        <v>266</v>
      </c>
      <c r="I272" s="4">
        <v>1</v>
      </c>
      <c r="J272">
        <f t="shared" si="15"/>
        <v>0.41846758349705304</v>
      </c>
      <c r="K272">
        <f t="shared" si="16"/>
        <v>0.52259332023575633</v>
      </c>
      <c r="L272">
        <f t="shared" si="17"/>
        <v>0.52259332023575633</v>
      </c>
    </row>
    <row r="273" spans="1:12" x14ac:dyDescent="0.3">
      <c r="A273">
        <v>22</v>
      </c>
      <c r="B273" s="4" t="s">
        <v>722</v>
      </c>
      <c r="C273" s="4">
        <v>11645</v>
      </c>
      <c r="D273" s="4">
        <v>6383</v>
      </c>
      <c r="E273" s="4">
        <v>1939</v>
      </c>
      <c r="F273" s="4">
        <v>121</v>
      </c>
      <c r="G273" s="4">
        <v>312</v>
      </c>
      <c r="H273" s="4">
        <v>3997</v>
      </c>
      <c r="I273" s="4">
        <v>14</v>
      </c>
      <c r="J273">
        <f t="shared" si="15"/>
        <v>0.30377565408115309</v>
      </c>
      <c r="K273">
        <f t="shared" si="16"/>
        <v>0.62619457935140221</v>
      </c>
      <c r="L273">
        <f t="shared" si="17"/>
        <v>0.62619457935140221</v>
      </c>
    </row>
    <row r="274" spans="1:12" x14ac:dyDescent="0.3">
      <c r="B274" s="4"/>
      <c r="J274" t="str">
        <f t="shared" si="15"/>
        <v/>
      </c>
      <c r="K274" t="str">
        <f t="shared" si="16"/>
        <v/>
      </c>
      <c r="L274" t="str">
        <f t="shared" si="17"/>
        <v/>
      </c>
    </row>
    <row r="275" spans="1:12" x14ac:dyDescent="0.3">
      <c r="A275" t="s">
        <v>739</v>
      </c>
      <c r="B275" s="4" t="s">
        <v>724</v>
      </c>
      <c r="C275" s="4">
        <v>2240</v>
      </c>
      <c r="D275" s="4">
        <v>881</v>
      </c>
      <c r="E275" s="4">
        <v>251</v>
      </c>
      <c r="F275" s="4">
        <v>12</v>
      </c>
      <c r="G275" s="4">
        <v>32</v>
      </c>
      <c r="H275" s="4">
        <v>585</v>
      </c>
      <c r="I275" s="4">
        <v>1</v>
      </c>
      <c r="J275">
        <f t="shared" si="15"/>
        <v>0.28490351872871739</v>
      </c>
      <c r="K275">
        <f t="shared" si="16"/>
        <v>0.66401816118047674</v>
      </c>
      <c r="L275">
        <f t="shared" si="17"/>
        <v>0.66401816118047674</v>
      </c>
    </row>
    <row r="276" spans="1:12" x14ac:dyDescent="0.3">
      <c r="A276" t="s">
        <v>740</v>
      </c>
      <c r="B276" s="4" t="s">
        <v>725</v>
      </c>
      <c r="C276" s="4">
        <v>1469</v>
      </c>
      <c r="D276" s="4">
        <v>731</v>
      </c>
      <c r="E276" s="4">
        <v>205</v>
      </c>
      <c r="F276" s="4">
        <v>8</v>
      </c>
      <c r="G276" s="4">
        <v>25</v>
      </c>
      <c r="H276" s="4">
        <v>492</v>
      </c>
      <c r="I276" s="4">
        <v>1</v>
      </c>
      <c r="J276">
        <f t="shared" si="15"/>
        <v>0.280437756497948</v>
      </c>
      <c r="K276">
        <f t="shared" si="16"/>
        <v>0.67305061559507529</v>
      </c>
      <c r="L276">
        <f t="shared" si="17"/>
        <v>0.67305061559507529</v>
      </c>
    </row>
    <row r="277" spans="1:12" x14ac:dyDescent="0.3">
      <c r="A277" t="s">
        <v>741</v>
      </c>
      <c r="B277" s="4" t="s">
        <v>726</v>
      </c>
      <c r="C277" s="4">
        <v>1289</v>
      </c>
      <c r="D277" s="4">
        <v>630</v>
      </c>
      <c r="E277" s="4">
        <v>112</v>
      </c>
      <c r="F277" s="4">
        <v>6</v>
      </c>
      <c r="G277" s="4">
        <v>15</v>
      </c>
      <c r="H277" s="4">
        <v>495</v>
      </c>
      <c r="I277" s="4">
        <v>2</v>
      </c>
      <c r="J277">
        <f t="shared" si="15"/>
        <v>0.17777777777777778</v>
      </c>
      <c r="K277">
        <f t="shared" si="16"/>
        <v>0.7857142857142857</v>
      </c>
      <c r="L277">
        <f t="shared" si="17"/>
        <v>0.7857142857142857</v>
      </c>
    </row>
    <row r="278" spans="1:12" x14ac:dyDescent="0.3">
      <c r="A278" t="s">
        <v>742</v>
      </c>
      <c r="B278" s="4" t="s">
        <v>727</v>
      </c>
      <c r="C278" s="4">
        <v>2010</v>
      </c>
      <c r="D278" s="4">
        <v>947</v>
      </c>
      <c r="E278" s="4">
        <v>219</v>
      </c>
      <c r="F278" s="4">
        <v>7</v>
      </c>
      <c r="G278" s="4">
        <v>37</v>
      </c>
      <c r="H278" s="4">
        <v>684</v>
      </c>
      <c r="I278" s="4">
        <v>0</v>
      </c>
      <c r="J278">
        <f t="shared" si="15"/>
        <v>0.23125659978880675</v>
      </c>
      <c r="K278">
        <f t="shared" si="16"/>
        <v>0.72228088701161564</v>
      </c>
      <c r="L278">
        <f t="shared" si="17"/>
        <v>0.72228088701161564</v>
      </c>
    </row>
    <row r="279" spans="1:12" x14ac:dyDescent="0.3">
      <c r="A279" t="s">
        <v>743</v>
      </c>
      <c r="B279" s="4" t="s">
        <v>728</v>
      </c>
      <c r="C279" s="4">
        <v>2147</v>
      </c>
      <c r="D279" s="4">
        <v>1035</v>
      </c>
      <c r="E279" s="4">
        <v>305</v>
      </c>
      <c r="F279" s="4">
        <v>10</v>
      </c>
      <c r="G279" s="4">
        <v>49</v>
      </c>
      <c r="H279" s="4">
        <v>667</v>
      </c>
      <c r="I279" s="4">
        <v>4</v>
      </c>
      <c r="J279">
        <f t="shared" si="15"/>
        <v>0.29468599033816423</v>
      </c>
      <c r="K279">
        <f t="shared" si="16"/>
        <v>0.64444444444444449</v>
      </c>
      <c r="L279">
        <f t="shared" si="17"/>
        <v>0.64444444444444449</v>
      </c>
    </row>
    <row r="280" spans="1:12" x14ac:dyDescent="0.3">
      <c r="A280" t="s">
        <v>744</v>
      </c>
      <c r="B280" s="4" t="s">
        <v>729</v>
      </c>
      <c r="C280" s="4">
        <v>1854</v>
      </c>
      <c r="D280" s="4">
        <v>652</v>
      </c>
      <c r="E280" s="4">
        <v>166</v>
      </c>
      <c r="F280" s="4">
        <v>10</v>
      </c>
      <c r="G280" s="4">
        <v>37</v>
      </c>
      <c r="H280" s="4">
        <v>436</v>
      </c>
      <c r="I280" s="4">
        <v>3</v>
      </c>
      <c r="J280">
        <f t="shared" si="15"/>
        <v>0.254601226993865</v>
      </c>
      <c r="K280">
        <f t="shared" si="16"/>
        <v>0.66871165644171782</v>
      </c>
      <c r="L280">
        <f t="shared" si="17"/>
        <v>0.66871165644171782</v>
      </c>
    </row>
    <row r="281" spans="1:12" x14ac:dyDescent="0.3">
      <c r="A281" t="s">
        <v>745</v>
      </c>
      <c r="B281" s="4" t="s">
        <v>730</v>
      </c>
      <c r="C281" s="4">
        <v>845</v>
      </c>
      <c r="D281" s="4">
        <v>409</v>
      </c>
      <c r="E281" s="4">
        <v>114</v>
      </c>
      <c r="F281" s="4">
        <v>6</v>
      </c>
      <c r="G281" s="4">
        <v>22</v>
      </c>
      <c r="H281" s="4">
        <v>264</v>
      </c>
      <c r="I281" s="4">
        <v>3</v>
      </c>
      <c r="J281">
        <f t="shared" si="15"/>
        <v>0.27872860635696822</v>
      </c>
      <c r="K281">
        <f t="shared" si="16"/>
        <v>0.6454767726161369</v>
      </c>
      <c r="L281">
        <f t="shared" si="17"/>
        <v>0.6454767726161369</v>
      </c>
    </row>
    <row r="282" spans="1:12" x14ac:dyDescent="0.3">
      <c r="A282" t="s">
        <v>746</v>
      </c>
      <c r="B282" s="4" t="s">
        <v>735</v>
      </c>
      <c r="C282" s="4">
        <v>1119</v>
      </c>
      <c r="D282" s="4">
        <v>332</v>
      </c>
      <c r="E282" s="4">
        <v>97</v>
      </c>
      <c r="F282" s="4">
        <v>7</v>
      </c>
      <c r="G282" s="4">
        <v>13</v>
      </c>
      <c r="H282" s="4">
        <v>214</v>
      </c>
      <c r="I282" s="4">
        <v>1</v>
      </c>
      <c r="J282">
        <f t="shared" si="15"/>
        <v>0.29216867469879521</v>
      </c>
      <c r="K282">
        <f t="shared" si="16"/>
        <v>0.64457831325301207</v>
      </c>
      <c r="L282">
        <f t="shared" si="17"/>
        <v>0.64457831325301207</v>
      </c>
    </row>
    <row r="283" spans="1:12" x14ac:dyDescent="0.3">
      <c r="A283" t="s">
        <v>1600</v>
      </c>
      <c r="B283" s="4" t="s">
        <v>732</v>
      </c>
      <c r="C283" s="4">
        <v>0</v>
      </c>
      <c r="D283" s="4">
        <v>1333</v>
      </c>
      <c r="E283" s="4">
        <v>398</v>
      </c>
      <c r="F283" s="4">
        <v>17</v>
      </c>
      <c r="G283" s="4">
        <v>75</v>
      </c>
      <c r="H283" s="4">
        <v>837</v>
      </c>
      <c r="I283" s="4">
        <v>6</v>
      </c>
      <c r="J283">
        <f t="shared" si="15"/>
        <v>0.29857464366091524</v>
      </c>
      <c r="K283">
        <f t="shared" si="16"/>
        <v>0.62790697674418605</v>
      </c>
      <c r="L283">
        <f t="shared" si="17"/>
        <v>0.62790697674418605</v>
      </c>
    </row>
    <row r="284" spans="1:12" x14ac:dyDescent="0.3">
      <c r="A284" t="s">
        <v>1601</v>
      </c>
      <c r="B284" s="4" t="s">
        <v>736</v>
      </c>
      <c r="C284" s="4">
        <v>0</v>
      </c>
      <c r="D284" s="4">
        <v>385</v>
      </c>
      <c r="E284" s="4">
        <v>93</v>
      </c>
      <c r="F284" s="4">
        <v>8</v>
      </c>
      <c r="G284" s="4">
        <v>12</v>
      </c>
      <c r="H284" s="4">
        <v>271</v>
      </c>
      <c r="I284" s="4">
        <v>1</v>
      </c>
      <c r="J284">
        <f t="shared" si="15"/>
        <v>0.24155844155844156</v>
      </c>
      <c r="K284">
        <f t="shared" si="16"/>
        <v>0.70389610389610391</v>
      </c>
      <c r="L284">
        <f t="shared" si="17"/>
        <v>0.70389610389610391</v>
      </c>
    </row>
    <row r="285" spans="1:12" x14ac:dyDescent="0.3">
      <c r="A285" t="s">
        <v>1602</v>
      </c>
      <c r="B285" s="4" t="s">
        <v>737</v>
      </c>
      <c r="C285" s="4">
        <v>0</v>
      </c>
      <c r="D285" s="4">
        <v>817</v>
      </c>
      <c r="E285" s="4">
        <v>285</v>
      </c>
      <c r="F285" s="4">
        <v>8</v>
      </c>
      <c r="G285" s="4">
        <v>30</v>
      </c>
      <c r="H285" s="4">
        <v>491</v>
      </c>
      <c r="I285" s="4">
        <v>3</v>
      </c>
      <c r="J285">
        <f t="shared" si="15"/>
        <v>0.34883720930232559</v>
      </c>
      <c r="K285">
        <f t="shared" si="16"/>
        <v>0.60097919216646267</v>
      </c>
      <c r="L285">
        <f t="shared" si="17"/>
        <v>0.60097919216646267</v>
      </c>
    </row>
    <row r="286" spans="1:12" x14ac:dyDescent="0.3">
      <c r="A286">
        <v>23</v>
      </c>
      <c r="B286" s="4" t="s">
        <v>738</v>
      </c>
      <c r="C286" s="4">
        <v>12973</v>
      </c>
      <c r="D286" s="4">
        <v>8152</v>
      </c>
      <c r="E286" s="4">
        <v>2245</v>
      </c>
      <c r="F286" s="4">
        <v>99</v>
      </c>
      <c r="G286" s="4">
        <v>347</v>
      </c>
      <c r="H286" s="4">
        <v>5436</v>
      </c>
      <c r="I286" s="4">
        <v>25</v>
      </c>
      <c r="J286">
        <f t="shared" si="15"/>
        <v>0.27539254170755645</v>
      </c>
      <c r="K286">
        <f t="shared" si="16"/>
        <v>0.66683022571148187</v>
      </c>
      <c r="L286">
        <f t="shared" si="17"/>
        <v>0.66683022571148187</v>
      </c>
    </row>
    <row r="287" spans="1:12" x14ac:dyDescent="0.3">
      <c r="B287" s="4"/>
      <c r="J287" t="str">
        <f t="shared" si="15"/>
        <v/>
      </c>
      <c r="K287" t="str">
        <f t="shared" si="16"/>
        <v/>
      </c>
      <c r="L287" t="str">
        <f t="shared" si="17"/>
        <v/>
      </c>
    </row>
    <row r="288" spans="1:12" x14ac:dyDescent="0.3">
      <c r="A288" t="s">
        <v>767</v>
      </c>
      <c r="B288" s="4" t="s">
        <v>748</v>
      </c>
      <c r="C288" s="4">
        <v>561</v>
      </c>
      <c r="D288" s="4">
        <v>209</v>
      </c>
      <c r="E288" s="4">
        <v>65</v>
      </c>
      <c r="F288" s="4">
        <v>4</v>
      </c>
      <c r="G288" s="4">
        <v>6</v>
      </c>
      <c r="H288" s="4">
        <v>133</v>
      </c>
      <c r="I288" s="4">
        <v>1</v>
      </c>
      <c r="J288">
        <f t="shared" si="15"/>
        <v>0.31100478468899523</v>
      </c>
      <c r="K288">
        <f t="shared" si="16"/>
        <v>0.63636363636363635</v>
      </c>
      <c r="L288">
        <f t="shared" si="17"/>
        <v>0.63636363636363635</v>
      </c>
    </row>
    <row r="289" spans="1:12" x14ac:dyDescent="0.3">
      <c r="A289" t="s">
        <v>768</v>
      </c>
      <c r="B289" s="4" t="s">
        <v>749</v>
      </c>
      <c r="C289" s="4">
        <v>2499</v>
      </c>
      <c r="D289" s="4">
        <v>1111</v>
      </c>
      <c r="E289" s="4">
        <v>319</v>
      </c>
      <c r="F289" s="4">
        <v>17</v>
      </c>
      <c r="G289" s="4">
        <v>44</v>
      </c>
      <c r="H289" s="4">
        <v>729</v>
      </c>
      <c r="I289" s="4">
        <v>2</v>
      </c>
      <c r="J289">
        <f t="shared" si="15"/>
        <v>0.28712871287128711</v>
      </c>
      <c r="K289">
        <f t="shared" si="16"/>
        <v>0.65616561656165617</v>
      </c>
      <c r="L289">
        <f t="shared" si="17"/>
        <v>0.65616561656165617</v>
      </c>
    </row>
    <row r="290" spans="1:12" x14ac:dyDescent="0.3">
      <c r="A290" t="s">
        <v>769</v>
      </c>
      <c r="B290" s="4" t="s">
        <v>750</v>
      </c>
      <c r="C290" s="4">
        <v>1869</v>
      </c>
      <c r="D290" s="4">
        <v>906</v>
      </c>
      <c r="E290" s="4">
        <v>263</v>
      </c>
      <c r="F290" s="4">
        <v>11</v>
      </c>
      <c r="G290" s="4">
        <v>32</v>
      </c>
      <c r="H290" s="4">
        <v>599</v>
      </c>
      <c r="I290" s="4">
        <v>1</v>
      </c>
      <c r="J290">
        <f t="shared" si="15"/>
        <v>0.29028697571743928</v>
      </c>
      <c r="K290">
        <f t="shared" si="16"/>
        <v>0.66114790286975722</v>
      </c>
      <c r="L290">
        <f t="shared" si="17"/>
        <v>0.66114790286975722</v>
      </c>
    </row>
    <row r="291" spans="1:12" x14ac:dyDescent="0.3">
      <c r="A291" t="s">
        <v>770</v>
      </c>
      <c r="B291" s="4" t="s">
        <v>751</v>
      </c>
      <c r="C291" s="4">
        <v>1830</v>
      </c>
      <c r="D291" s="4">
        <v>848</v>
      </c>
      <c r="E291" s="4">
        <v>211</v>
      </c>
      <c r="F291" s="4">
        <v>13</v>
      </c>
      <c r="G291" s="4">
        <v>33</v>
      </c>
      <c r="H291" s="4">
        <v>588</v>
      </c>
      <c r="I291" s="4">
        <v>3</v>
      </c>
      <c r="J291">
        <f t="shared" si="15"/>
        <v>0.24882075471698112</v>
      </c>
      <c r="K291">
        <f t="shared" si="16"/>
        <v>0.69339622641509435</v>
      </c>
      <c r="L291">
        <f t="shared" si="17"/>
        <v>0.69339622641509435</v>
      </c>
    </row>
    <row r="292" spans="1:12" x14ac:dyDescent="0.3">
      <c r="A292" t="s">
        <v>771</v>
      </c>
      <c r="B292" s="4" t="s">
        <v>752</v>
      </c>
      <c r="C292" s="4">
        <v>1810</v>
      </c>
      <c r="D292" s="4">
        <v>715</v>
      </c>
      <c r="E292" s="4">
        <v>205</v>
      </c>
      <c r="F292" s="4">
        <v>16</v>
      </c>
      <c r="G292" s="4">
        <v>28</v>
      </c>
      <c r="H292" s="4">
        <v>465</v>
      </c>
      <c r="I292" s="4">
        <v>1</v>
      </c>
      <c r="J292">
        <f t="shared" si="15"/>
        <v>0.28671328671328672</v>
      </c>
      <c r="K292">
        <f t="shared" si="16"/>
        <v>0.65034965034965031</v>
      </c>
      <c r="L292">
        <f t="shared" si="17"/>
        <v>0.65034965034965031</v>
      </c>
    </row>
    <row r="293" spans="1:12" x14ac:dyDescent="0.3">
      <c r="A293" t="s">
        <v>772</v>
      </c>
      <c r="B293" s="4" t="s">
        <v>753</v>
      </c>
      <c r="C293" s="4">
        <v>1426</v>
      </c>
      <c r="D293" s="4">
        <v>575</v>
      </c>
      <c r="E293" s="4">
        <v>171</v>
      </c>
      <c r="F293" s="4">
        <v>4</v>
      </c>
      <c r="G293" s="4">
        <v>15</v>
      </c>
      <c r="H293" s="4">
        <v>385</v>
      </c>
      <c r="I293" s="4">
        <v>0</v>
      </c>
      <c r="J293">
        <f t="shared" si="15"/>
        <v>0.29739130434782607</v>
      </c>
      <c r="K293">
        <f t="shared" si="16"/>
        <v>0.66956521739130437</v>
      </c>
      <c r="L293">
        <f t="shared" si="17"/>
        <v>0.66956521739130437</v>
      </c>
    </row>
    <row r="294" spans="1:12" x14ac:dyDescent="0.3">
      <c r="A294" t="s">
        <v>773</v>
      </c>
      <c r="B294" s="4" t="s">
        <v>754</v>
      </c>
      <c r="C294" s="4">
        <v>2129</v>
      </c>
      <c r="D294" s="4">
        <v>791</v>
      </c>
      <c r="E294" s="4">
        <v>234</v>
      </c>
      <c r="F294" s="4">
        <v>19</v>
      </c>
      <c r="G294" s="4">
        <v>24</v>
      </c>
      <c r="H294" s="4">
        <v>510</v>
      </c>
      <c r="I294" s="4">
        <v>4</v>
      </c>
      <c r="J294">
        <f t="shared" si="15"/>
        <v>0.29582806573957016</v>
      </c>
      <c r="K294">
        <f t="shared" si="16"/>
        <v>0.64475347661188365</v>
      </c>
      <c r="L294">
        <f t="shared" si="17"/>
        <v>0.64475347661188365</v>
      </c>
    </row>
    <row r="295" spans="1:12" x14ac:dyDescent="0.3">
      <c r="A295" t="s">
        <v>1600</v>
      </c>
      <c r="B295" s="4" t="s">
        <v>755</v>
      </c>
      <c r="C295" s="4">
        <v>0</v>
      </c>
      <c r="D295" s="4">
        <v>923</v>
      </c>
      <c r="E295" s="4">
        <v>308</v>
      </c>
      <c r="F295" s="4">
        <v>14</v>
      </c>
      <c r="G295" s="4">
        <v>39</v>
      </c>
      <c r="H295" s="4">
        <v>558</v>
      </c>
      <c r="I295" s="4">
        <v>4</v>
      </c>
      <c r="J295">
        <f t="shared" si="15"/>
        <v>0.33369447453954498</v>
      </c>
      <c r="K295">
        <f t="shared" si="16"/>
        <v>0.60455037919826649</v>
      </c>
      <c r="L295">
        <f t="shared" si="17"/>
        <v>0.60455037919826649</v>
      </c>
    </row>
    <row r="296" spans="1:12" x14ac:dyDescent="0.3">
      <c r="A296" t="s">
        <v>1601</v>
      </c>
      <c r="B296" s="4" t="s">
        <v>766</v>
      </c>
      <c r="C296" s="4">
        <v>0</v>
      </c>
      <c r="D296" s="4">
        <v>376</v>
      </c>
      <c r="E296" s="4">
        <v>118</v>
      </c>
      <c r="F296" s="4">
        <v>7</v>
      </c>
      <c r="G296" s="4">
        <v>13</v>
      </c>
      <c r="H296" s="4">
        <v>235</v>
      </c>
      <c r="I296" s="4">
        <v>3</v>
      </c>
      <c r="J296">
        <f t="shared" si="15"/>
        <v>0.31382978723404253</v>
      </c>
      <c r="K296">
        <f t="shared" si="16"/>
        <v>0.625</v>
      </c>
      <c r="L296">
        <f t="shared" si="17"/>
        <v>0.625</v>
      </c>
    </row>
    <row r="297" spans="1:12" x14ac:dyDescent="0.3">
      <c r="A297" t="s">
        <v>1602</v>
      </c>
      <c r="B297" s="4" t="s">
        <v>765</v>
      </c>
      <c r="C297" s="4">
        <v>0</v>
      </c>
      <c r="D297" s="4">
        <v>648</v>
      </c>
      <c r="E297" s="4">
        <v>257</v>
      </c>
      <c r="F297" s="4">
        <v>16</v>
      </c>
      <c r="G297" s="4">
        <v>24</v>
      </c>
      <c r="H297" s="4">
        <v>351</v>
      </c>
      <c r="I297" s="4">
        <v>0</v>
      </c>
      <c r="J297">
        <f t="shared" si="15"/>
        <v>0.39660493827160492</v>
      </c>
      <c r="K297">
        <f t="shared" si="16"/>
        <v>0.54166666666666663</v>
      </c>
      <c r="L297">
        <f t="shared" si="17"/>
        <v>0.54166666666666663</v>
      </c>
    </row>
    <row r="298" spans="1:12" x14ac:dyDescent="0.3">
      <c r="A298">
        <v>24</v>
      </c>
      <c r="B298" s="4" t="s">
        <v>764</v>
      </c>
      <c r="C298" s="4">
        <v>12124</v>
      </c>
      <c r="D298" s="4">
        <v>7102</v>
      </c>
      <c r="E298" s="4">
        <v>2151</v>
      </c>
      <c r="F298" s="4">
        <v>121</v>
      </c>
      <c r="G298" s="4">
        <v>258</v>
      </c>
      <c r="H298" s="4">
        <v>4553</v>
      </c>
      <c r="I298" s="4">
        <v>19</v>
      </c>
      <c r="J298">
        <f t="shared" si="15"/>
        <v>0.30287243030132355</v>
      </c>
      <c r="K298">
        <f t="shared" si="16"/>
        <v>0.64108701774148125</v>
      </c>
      <c r="L298">
        <f t="shared" si="17"/>
        <v>0.64108701774148125</v>
      </c>
    </row>
    <row r="299" spans="1:12" x14ac:dyDescent="0.3">
      <c r="B299" s="4"/>
      <c r="J299" t="str">
        <f t="shared" si="15"/>
        <v/>
      </c>
      <c r="K299" t="str">
        <f t="shared" si="16"/>
        <v/>
      </c>
      <c r="L299" t="str">
        <f t="shared" si="17"/>
        <v/>
      </c>
    </row>
    <row r="300" spans="1:12" x14ac:dyDescent="0.3">
      <c r="A300" t="s">
        <v>791</v>
      </c>
      <c r="B300" s="4" t="s">
        <v>775</v>
      </c>
      <c r="C300" s="4">
        <v>2372</v>
      </c>
      <c r="D300" s="4">
        <v>1129</v>
      </c>
      <c r="E300" s="4">
        <v>339</v>
      </c>
      <c r="F300" s="4">
        <v>23</v>
      </c>
      <c r="G300" s="4">
        <v>49</v>
      </c>
      <c r="H300" s="4">
        <v>718</v>
      </c>
      <c r="I300" s="4">
        <v>0</v>
      </c>
      <c r="J300">
        <f t="shared" si="15"/>
        <v>0.30026572187776795</v>
      </c>
      <c r="K300">
        <f t="shared" si="16"/>
        <v>0.63596102745792737</v>
      </c>
      <c r="L300">
        <f t="shared" si="17"/>
        <v>0.63596102745792737</v>
      </c>
    </row>
    <row r="301" spans="1:12" x14ac:dyDescent="0.3">
      <c r="A301" t="s">
        <v>792</v>
      </c>
      <c r="B301" s="4" t="s">
        <v>776</v>
      </c>
      <c r="C301" s="4">
        <v>1478</v>
      </c>
      <c r="D301" s="4">
        <v>558</v>
      </c>
      <c r="E301" s="4">
        <v>144</v>
      </c>
      <c r="F301" s="4">
        <v>9</v>
      </c>
      <c r="G301" s="4">
        <v>28</v>
      </c>
      <c r="H301" s="4">
        <v>375</v>
      </c>
      <c r="I301" s="4">
        <v>2</v>
      </c>
      <c r="J301">
        <f t="shared" si="15"/>
        <v>0.25806451612903225</v>
      </c>
      <c r="K301">
        <f t="shared" si="16"/>
        <v>0.67204301075268813</v>
      </c>
      <c r="L301">
        <f t="shared" si="17"/>
        <v>0.67204301075268813</v>
      </c>
    </row>
    <row r="302" spans="1:12" x14ac:dyDescent="0.3">
      <c r="A302" t="s">
        <v>793</v>
      </c>
      <c r="B302" s="4" t="s">
        <v>777</v>
      </c>
      <c r="C302" s="4">
        <v>2165</v>
      </c>
      <c r="D302" s="4">
        <v>861</v>
      </c>
      <c r="E302" s="4">
        <v>251</v>
      </c>
      <c r="F302" s="4">
        <v>14</v>
      </c>
      <c r="G302" s="4">
        <v>46</v>
      </c>
      <c r="H302" s="4">
        <v>549</v>
      </c>
      <c r="I302" s="4">
        <v>1</v>
      </c>
      <c r="J302">
        <f t="shared" si="15"/>
        <v>0.29152148664343785</v>
      </c>
      <c r="K302">
        <f t="shared" si="16"/>
        <v>0.6376306620209059</v>
      </c>
      <c r="L302">
        <f t="shared" si="17"/>
        <v>0.6376306620209059</v>
      </c>
    </row>
    <row r="303" spans="1:12" x14ac:dyDescent="0.3">
      <c r="A303" t="s">
        <v>794</v>
      </c>
      <c r="B303" s="4" t="s">
        <v>778</v>
      </c>
      <c r="C303" s="4">
        <v>1350</v>
      </c>
      <c r="D303" s="4">
        <v>529</v>
      </c>
      <c r="E303" s="4">
        <v>186</v>
      </c>
      <c r="F303" s="4">
        <v>8</v>
      </c>
      <c r="G303" s="4">
        <v>14</v>
      </c>
      <c r="H303" s="4">
        <v>320</v>
      </c>
      <c r="I303" s="4">
        <v>1</v>
      </c>
      <c r="J303">
        <f t="shared" si="15"/>
        <v>0.3516068052930057</v>
      </c>
      <c r="K303">
        <f t="shared" si="16"/>
        <v>0.60491493383742911</v>
      </c>
      <c r="L303">
        <f t="shared" si="17"/>
        <v>0.60491493383742911</v>
      </c>
    </row>
    <row r="304" spans="1:12" x14ac:dyDescent="0.3">
      <c r="A304" t="s">
        <v>795</v>
      </c>
      <c r="B304" s="4" t="s">
        <v>779</v>
      </c>
      <c r="C304" s="4">
        <v>1959</v>
      </c>
      <c r="D304" s="4">
        <v>805</v>
      </c>
      <c r="E304" s="4">
        <v>305</v>
      </c>
      <c r="F304" s="4">
        <v>20</v>
      </c>
      <c r="G304" s="4">
        <v>26</v>
      </c>
      <c r="H304" s="4">
        <v>454</v>
      </c>
      <c r="I304" s="4">
        <v>0</v>
      </c>
      <c r="J304">
        <f t="shared" si="15"/>
        <v>0.37888198757763975</v>
      </c>
      <c r="K304">
        <f t="shared" si="16"/>
        <v>0.56397515527950315</v>
      </c>
      <c r="L304">
        <f t="shared" si="17"/>
        <v>0.56397515527950315</v>
      </c>
    </row>
    <row r="305" spans="1:12" x14ac:dyDescent="0.3">
      <c r="A305" t="s">
        <v>796</v>
      </c>
      <c r="B305" s="4" t="s">
        <v>786</v>
      </c>
      <c r="C305" s="4">
        <v>1411</v>
      </c>
      <c r="D305" s="4">
        <v>727</v>
      </c>
      <c r="E305" s="4">
        <v>225</v>
      </c>
      <c r="F305" s="4">
        <v>10</v>
      </c>
      <c r="G305" s="4">
        <v>17</v>
      </c>
      <c r="H305" s="4">
        <v>475</v>
      </c>
      <c r="I305" s="4">
        <v>0</v>
      </c>
      <c r="J305">
        <f t="shared" si="15"/>
        <v>0.30949105914718017</v>
      </c>
      <c r="K305">
        <f t="shared" si="16"/>
        <v>0.65337001375515813</v>
      </c>
      <c r="L305">
        <f t="shared" si="17"/>
        <v>0.65337001375515813</v>
      </c>
    </row>
    <row r="306" spans="1:12" x14ac:dyDescent="0.3">
      <c r="A306" t="s">
        <v>797</v>
      </c>
      <c r="B306" s="4" t="s">
        <v>787</v>
      </c>
      <c r="C306" s="4">
        <v>2488</v>
      </c>
      <c r="D306" s="4">
        <v>1140</v>
      </c>
      <c r="E306" s="4">
        <v>421</v>
      </c>
      <c r="F306" s="4">
        <v>20</v>
      </c>
      <c r="G306" s="4">
        <v>54</v>
      </c>
      <c r="H306" s="4">
        <v>643</v>
      </c>
      <c r="I306" s="4">
        <v>2</v>
      </c>
      <c r="J306">
        <f t="shared" si="15"/>
        <v>0.36929824561403507</v>
      </c>
      <c r="K306">
        <f t="shared" si="16"/>
        <v>0.56403508771929822</v>
      </c>
      <c r="L306">
        <f t="shared" si="17"/>
        <v>0.56403508771929822</v>
      </c>
    </row>
    <row r="307" spans="1:12" x14ac:dyDescent="0.3">
      <c r="A307" t="s">
        <v>798</v>
      </c>
      <c r="B307" s="4" t="s">
        <v>782</v>
      </c>
      <c r="C307" s="4">
        <v>409</v>
      </c>
      <c r="D307" s="4">
        <v>210</v>
      </c>
      <c r="E307" s="4">
        <v>90</v>
      </c>
      <c r="F307" s="4">
        <v>2</v>
      </c>
      <c r="G307" s="4">
        <v>8</v>
      </c>
      <c r="H307" s="4">
        <v>110</v>
      </c>
      <c r="I307" s="4">
        <v>0</v>
      </c>
      <c r="J307">
        <f t="shared" si="15"/>
        <v>0.42857142857142855</v>
      </c>
      <c r="K307">
        <f t="shared" si="16"/>
        <v>0.52380952380952384</v>
      </c>
      <c r="L307">
        <f t="shared" si="17"/>
        <v>0.52380952380952384</v>
      </c>
    </row>
    <row r="308" spans="1:12" x14ac:dyDescent="0.3">
      <c r="A308" t="s">
        <v>1600</v>
      </c>
      <c r="B308" s="4" t="s">
        <v>783</v>
      </c>
      <c r="C308" s="4">
        <v>0</v>
      </c>
      <c r="D308" s="4">
        <v>1461</v>
      </c>
      <c r="E308" s="4">
        <v>497</v>
      </c>
      <c r="F308" s="4">
        <v>22</v>
      </c>
      <c r="G308" s="4">
        <v>64</v>
      </c>
      <c r="H308" s="4">
        <v>870</v>
      </c>
      <c r="I308" s="4">
        <v>8</v>
      </c>
      <c r="J308">
        <f t="shared" si="15"/>
        <v>0.3401779603011636</v>
      </c>
      <c r="K308">
        <f t="shared" si="16"/>
        <v>0.59548254620123209</v>
      </c>
      <c r="L308">
        <f t="shared" si="17"/>
        <v>0.59548254620123209</v>
      </c>
    </row>
    <row r="309" spans="1:12" x14ac:dyDescent="0.3">
      <c r="A309" t="s">
        <v>1601</v>
      </c>
      <c r="B309" s="4" t="s">
        <v>788</v>
      </c>
      <c r="C309" s="4">
        <v>0</v>
      </c>
      <c r="D309" s="4">
        <v>327</v>
      </c>
      <c r="E309" s="4">
        <v>115</v>
      </c>
      <c r="F309" s="4">
        <v>12</v>
      </c>
      <c r="G309" s="4">
        <v>15</v>
      </c>
      <c r="H309" s="4">
        <v>184</v>
      </c>
      <c r="I309" s="4">
        <v>1</v>
      </c>
      <c r="J309">
        <f t="shared" si="15"/>
        <v>0.35168195718654433</v>
      </c>
      <c r="K309">
        <f t="shared" si="16"/>
        <v>0.56269113149847094</v>
      </c>
      <c r="L309">
        <f t="shared" si="17"/>
        <v>0.56269113149847094</v>
      </c>
    </row>
    <row r="310" spans="1:12" x14ac:dyDescent="0.3">
      <c r="A310" t="s">
        <v>1602</v>
      </c>
      <c r="B310" s="4" t="s">
        <v>789</v>
      </c>
      <c r="C310" s="4">
        <v>0</v>
      </c>
      <c r="D310" s="4">
        <v>697</v>
      </c>
      <c r="E310" s="4">
        <v>306</v>
      </c>
      <c r="F310" s="4">
        <v>9</v>
      </c>
      <c r="G310" s="4">
        <v>11</v>
      </c>
      <c r="H310" s="4">
        <v>367</v>
      </c>
      <c r="I310" s="4">
        <v>4</v>
      </c>
      <c r="J310">
        <f t="shared" si="15"/>
        <v>0.43902439024390244</v>
      </c>
      <c r="K310">
        <f t="shared" si="16"/>
        <v>0.52654232424677183</v>
      </c>
      <c r="L310">
        <f t="shared" si="17"/>
        <v>0.52654232424677183</v>
      </c>
    </row>
    <row r="311" spans="1:12" x14ac:dyDescent="0.3">
      <c r="A311">
        <v>25</v>
      </c>
      <c r="B311" s="4" t="s">
        <v>790</v>
      </c>
      <c r="C311" s="4">
        <v>13632</v>
      </c>
      <c r="D311" s="4">
        <v>8444</v>
      </c>
      <c r="E311" s="4">
        <v>2879</v>
      </c>
      <c r="F311" s="4">
        <v>149</v>
      </c>
      <c r="G311" s="4">
        <v>332</v>
      </c>
      <c r="H311" s="4">
        <v>5065</v>
      </c>
      <c r="I311" s="4">
        <v>19</v>
      </c>
      <c r="J311">
        <f t="shared" si="15"/>
        <v>0.34095215537659879</v>
      </c>
      <c r="K311">
        <f t="shared" si="16"/>
        <v>0.59983420180009472</v>
      </c>
      <c r="L311">
        <f t="shared" si="17"/>
        <v>0.59983420180009472</v>
      </c>
    </row>
    <row r="312" spans="1:12" x14ac:dyDescent="0.3">
      <c r="B312" s="4"/>
      <c r="J312" t="str">
        <f t="shared" si="15"/>
        <v/>
      </c>
      <c r="K312" t="str">
        <f t="shared" si="16"/>
        <v/>
      </c>
      <c r="L312" t="str">
        <f t="shared" si="17"/>
        <v/>
      </c>
    </row>
    <row r="313" spans="1:12" x14ac:dyDescent="0.3">
      <c r="A313" t="s">
        <v>813</v>
      </c>
      <c r="B313" s="4" t="s">
        <v>800</v>
      </c>
      <c r="C313" s="4">
        <v>1787</v>
      </c>
      <c r="D313" s="4">
        <v>772</v>
      </c>
      <c r="E313" s="4">
        <v>140</v>
      </c>
      <c r="F313" s="4">
        <v>9</v>
      </c>
      <c r="G313" s="4">
        <v>39</v>
      </c>
      <c r="H313" s="4">
        <v>583</v>
      </c>
      <c r="I313" s="4">
        <v>1</v>
      </c>
      <c r="J313">
        <f t="shared" si="15"/>
        <v>0.18134715025906736</v>
      </c>
      <c r="K313">
        <f t="shared" si="16"/>
        <v>0.75518134715025909</v>
      </c>
      <c r="L313">
        <f t="shared" si="17"/>
        <v>0.75518134715025909</v>
      </c>
    </row>
    <row r="314" spans="1:12" x14ac:dyDescent="0.3">
      <c r="A314" t="s">
        <v>814</v>
      </c>
      <c r="B314" s="4" t="s">
        <v>801</v>
      </c>
      <c r="C314" s="4">
        <v>1721</v>
      </c>
      <c r="D314" s="4">
        <v>791</v>
      </c>
      <c r="E314" s="4">
        <v>178</v>
      </c>
      <c r="F314" s="4">
        <v>21</v>
      </c>
      <c r="G314" s="4">
        <v>35</v>
      </c>
      <c r="H314" s="4">
        <v>553</v>
      </c>
      <c r="I314" s="4">
        <v>4</v>
      </c>
      <c r="J314">
        <f t="shared" si="15"/>
        <v>0.22503160556257901</v>
      </c>
      <c r="K314">
        <f t="shared" si="16"/>
        <v>0.69911504424778759</v>
      </c>
      <c r="L314">
        <f t="shared" si="17"/>
        <v>0.69911504424778759</v>
      </c>
    </row>
    <row r="315" spans="1:12" x14ac:dyDescent="0.3">
      <c r="A315" t="s">
        <v>815</v>
      </c>
      <c r="B315" s="4" t="s">
        <v>802</v>
      </c>
      <c r="C315" s="4">
        <v>1903</v>
      </c>
      <c r="D315" s="4">
        <v>921</v>
      </c>
      <c r="E315" s="4">
        <v>200</v>
      </c>
      <c r="F315" s="4">
        <v>8</v>
      </c>
      <c r="G315" s="4">
        <v>26</v>
      </c>
      <c r="H315" s="4">
        <v>683</v>
      </c>
      <c r="I315" s="4">
        <v>4</v>
      </c>
      <c r="J315">
        <f t="shared" si="15"/>
        <v>0.21715526601520088</v>
      </c>
      <c r="K315">
        <f t="shared" si="16"/>
        <v>0.74158523344191096</v>
      </c>
      <c r="L315">
        <f t="shared" si="17"/>
        <v>0.74158523344191096</v>
      </c>
    </row>
    <row r="316" spans="1:12" x14ac:dyDescent="0.3">
      <c r="A316" t="s">
        <v>816</v>
      </c>
      <c r="B316" s="4" t="s">
        <v>803</v>
      </c>
      <c r="C316" s="4">
        <v>1164</v>
      </c>
      <c r="D316" s="4">
        <v>468</v>
      </c>
      <c r="E316" s="4">
        <v>97</v>
      </c>
      <c r="F316" s="4">
        <v>6</v>
      </c>
      <c r="G316" s="4">
        <v>20</v>
      </c>
      <c r="H316" s="4">
        <v>344</v>
      </c>
      <c r="I316" s="4">
        <v>1</v>
      </c>
      <c r="J316">
        <f t="shared" si="15"/>
        <v>0.20726495726495728</v>
      </c>
      <c r="K316">
        <f t="shared" si="16"/>
        <v>0.7350427350427351</v>
      </c>
      <c r="L316">
        <f t="shared" si="17"/>
        <v>0.7350427350427351</v>
      </c>
    </row>
    <row r="317" spans="1:12" x14ac:dyDescent="0.3">
      <c r="A317" t="s">
        <v>817</v>
      </c>
      <c r="B317" s="4" t="s">
        <v>804</v>
      </c>
      <c r="C317" s="4">
        <v>2928</v>
      </c>
      <c r="D317" s="4">
        <v>1130</v>
      </c>
      <c r="E317" s="4">
        <v>270</v>
      </c>
      <c r="F317" s="4">
        <v>15</v>
      </c>
      <c r="G317" s="4">
        <v>54</v>
      </c>
      <c r="H317" s="4">
        <v>787</v>
      </c>
      <c r="I317" s="4">
        <v>4</v>
      </c>
      <c r="J317">
        <f t="shared" si="15"/>
        <v>0.23893805309734514</v>
      </c>
      <c r="K317">
        <f t="shared" si="16"/>
        <v>0.69646017699115048</v>
      </c>
      <c r="L317">
        <f t="shared" si="17"/>
        <v>0.69646017699115048</v>
      </c>
    </row>
    <row r="318" spans="1:12" x14ac:dyDescent="0.3">
      <c r="A318" t="s">
        <v>818</v>
      </c>
      <c r="B318" s="4" t="s">
        <v>805</v>
      </c>
      <c r="C318" s="4">
        <v>3325</v>
      </c>
      <c r="D318" s="4">
        <v>1425</v>
      </c>
      <c r="E318" s="4">
        <v>358</v>
      </c>
      <c r="F318" s="4">
        <v>23</v>
      </c>
      <c r="G318" s="4">
        <v>64</v>
      </c>
      <c r="H318" s="4">
        <v>977</v>
      </c>
      <c r="I318" s="4">
        <v>3</v>
      </c>
      <c r="J318">
        <f t="shared" si="15"/>
        <v>0.25122807017543858</v>
      </c>
      <c r="K318">
        <f t="shared" si="16"/>
        <v>0.68561403508771934</v>
      </c>
      <c r="L318">
        <f t="shared" si="17"/>
        <v>0.68561403508771934</v>
      </c>
    </row>
    <row r="319" spans="1:12" x14ac:dyDescent="0.3">
      <c r="A319" t="s">
        <v>819</v>
      </c>
      <c r="B319" s="4" t="s">
        <v>810</v>
      </c>
      <c r="C319" s="4">
        <v>2720</v>
      </c>
      <c r="D319" s="4">
        <v>979</v>
      </c>
      <c r="E319" s="4">
        <v>196</v>
      </c>
      <c r="F319" s="4">
        <v>16</v>
      </c>
      <c r="G319" s="4">
        <v>54</v>
      </c>
      <c r="H319" s="4">
        <v>713</v>
      </c>
      <c r="I319" s="4">
        <v>0</v>
      </c>
      <c r="J319">
        <f t="shared" si="15"/>
        <v>0.20020429009193055</v>
      </c>
      <c r="K319">
        <f t="shared" si="16"/>
        <v>0.72829417773238003</v>
      </c>
      <c r="L319">
        <f t="shared" si="17"/>
        <v>0.72829417773238003</v>
      </c>
    </row>
    <row r="320" spans="1:12" x14ac:dyDescent="0.3">
      <c r="A320" t="s">
        <v>1600</v>
      </c>
      <c r="B320" s="4" t="s">
        <v>807</v>
      </c>
      <c r="C320" s="4">
        <v>0</v>
      </c>
      <c r="D320" s="4">
        <v>2965</v>
      </c>
      <c r="E320" s="4">
        <v>707</v>
      </c>
      <c r="F320" s="4">
        <v>49</v>
      </c>
      <c r="G320" s="4">
        <v>164</v>
      </c>
      <c r="H320" s="4">
        <v>2028</v>
      </c>
      <c r="I320" s="4">
        <v>17</v>
      </c>
      <c r="J320">
        <f t="shared" si="15"/>
        <v>0.2384485666104553</v>
      </c>
      <c r="K320">
        <f t="shared" si="16"/>
        <v>0.6839797639123103</v>
      </c>
      <c r="L320">
        <f t="shared" si="17"/>
        <v>0.6839797639123103</v>
      </c>
    </row>
    <row r="321" spans="1:12" x14ac:dyDescent="0.3">
      <c r="A321" t="s">
        <v>1601</v>
      </c>
      <c r="B321" s="4" t="s">
        <v>811</v>
      </c>
      <c r="C321" s="4">
        <v>0</v>
      </c>
      <c r="D321" s="4">
        <v>267</v>
      </c>
      <c r="E321" s="4">
        <v>47</v>
      </c>
      <c r="F321" s="4">
        <v>2</v>
      </c>
      <c r="G321" s="4">
        <v>12</v>
      </c>
      <c r="H321" s="4">
        <v>204</v>
      </c>
      <c r="I321" s="4">
        <v>2</v>
      </c>
      <c r="J321">
        <f t="shared" si="15"/>
        <v>0.17602996254681649</v>
      </c>
      <c r="K321">
        <f t="shared" si="16"/>
        <v>0.7640449438202247</v>
      </c>
      <c r="L321">
        <f t="shared" si="17"/>
        <v>0.7640449438202247</v>
      </c>
    </row>
    <row r="322" spans="1:12" x14ac:dyDescent="0.3">
      <c r="A322" t="s">
        <v>1602</v>
      </c>
      <c r="B322" s="4" t="s">
        <v>812</v>
      </c>
      <c r="C322" s="4">
        <v>0</v>
      </c>
      <c r="D322" s="4">
        <v>411</v>
      </c>
      <c r="E322" s="4">
        <v>137</v>
      </c>
      <c r="F322" s="4">
        <v>7</v>
      </c>
      <c r="G322" s="4">
        <v>13</v>
      </c>
      <c r="H322" s="4">
        <v>249</v>
      </c>
      <c r="I322" s="4">
        <v>5</v>
      </c>
      <c r="J322">
        <f t="shared" si="15"/>
        <v>0.33333333333333331</v>
      </c>
      <c r="K322">
        <f t="shared" si="16"/>
        <v>0.6058394160583942</v>
      </c>
      <c r="L322">
        <f t="shared" si="17"/>
        <v>0.6058394160583942</v>
      </c>
    </row>
    <row r="323" spans="1:12" x14ac:dyDescent="0.3">
      <c r="A323">
        <v>26</v>
      </c>
      <c r="B323" s="4" t="s">
        <v>820</v>
      </c>
      <c r="C323" s="4">
        <v>15548</v>
      </c>
      <c r="D323" s="4">
        <v>10129</v>
      </c>
      <c r="E323" s="4">
        <v>2330</v>
      </c>
      <c r="F323" s="4">
        <v>156</v>
      </c>
      <c r="G323" s="4">
        <v>481</v>
      </c>
      <c r="H323" s="4">
        <v>7121</v>
      </c>
      <c r="I323" s="4">
        <v>41</v>
      </c>
      <c r="J323">
        <f t="shared" si="15"/>
        <v>0.23003257972159147</v>
      </c>
      <c r="K323">
        <f t="shared" si="16"/>
        <v>0.7030309013722974</v>
      </c>
      <c r="L323">
        <f t="shared" si="17"/>
        <v>0.7030309013722974</v>
      </c>
    </row>
    <row r="324" spans="1:12" x14ac:dyDescent="0.3">
      <c r="B324" s="4"/>
      <c r="J324" t="str">
        <f t="shared" si="15"/>
        <v/>
      </c>
      <c r="K324" t="str">
        <f t="shared" si="16"/>
        <v/>
      </c>
      <c r="L324" t="str">
        <f t="shared" si="17"/>
        <v/>
      </c>
    </row>
    <row r="325" spans="1:12" x14ac:dyDescent="0.3">
      <c r="A325" t="s">
        <v>844</v>
      </c>
      <c r="B325" s="4" t="s">
        <v>822</v>
      </c>
      <c r="C325" s="4">
        <v>1681</v>
      </c>
      <c r="D325" s="4">
        <v>858</v>
      </c>
      <c r="E325" s="4">
        <v>199</v>
      </c>
      <c r="F325" s="4">
        <v>13</v>
      </c>
      <c r="G325" s="4">
        <v>39</v>
      </c>
      <c r="H325" s="4">
        <v>605</v>
      </c>
      <c r="I325" s="4">
        <v>2</v>
      </c>
      <c r="J325">
        <f t="shared" si="15"/>
        <v>0.23193473193473194</v>
      </c>
      <c r="K325">
        <f t="shared" si="16"/>
        <v>0.70512820512820518</v>
      </c>
      <c r="L325">
        <f t="shared" si="17"/>
        <v>0.70512820512820518</v>
      </c>
    </row>
    <row r="326" spans="1:12" x14ac:dyDescent="0.3">
      <c r="A326" t="s">
        <v>845</v>
      </c>
      <c r="B326" s="4" t="s">
        <v>823</v>
      </c>
      <c r="C326" s="4">
        <v>1989</v>
      </c>
      <c r="D326" s="4">
        <v>986</v>
      </c>
      <c r="E326" s="4">
        <v>271</v>
      </c>
      <c r="F326" s="4">
        <v>21</v>
      </c>
      <c r="G326" s="4">
        <v>47</v>
      </c>
      <c r="H326" s="4">
        <v>644</v>
      </c>
      <c r="I326" s="4">
        <v>3</v>
      </c>
      <c r="J326">
        <f t="shared" si="15"/>
        <v>0.2748478701825558</v>
      </c>
      <c r="K326">
        <f t="shared" si="16"/>
        <v>0.65314401622718055</v>
      </c>
      <c r="L326">
        <f t="shared" si="17"/>
        <v>0.65314401622718055</v>
      </c>
    </row>
    <row r="327" spans="1:12" x14ac:dyDescent="0.3">
      <c r="A327" t="s">
        <v>846</v>
      </c>
      <c r="B327" s="4" t="s">
        <v>824</v>
      </c>
      <c r="C327" s="4">
        <v>1730</v>
      </c>
      <c r="D327" s="4">
        <v>810</v>
      </c>
      <c r="E327" s="4">
        <v>178</v>
      </c>
      <c r="F327" s="4">
        <v>5</v>
      </c>
      <c r="G327" s="4">
        <v>33</v>
      </c>
      <c r="H327" s="4">
        <v>590</v>
      </c>
      <c r="I327" s="4">
        <v>4</v>
      </c>
      <c r="J327">
        <f t="shared" si="15"/>
        <v>0.21975308641975308</v>
      </c>
      <c r="K327">
        <f t="shared" si="16"/>
        <v>0.72839506172839508</v>
      </c>
      <c r="L327">
        <f t="shared" si="17"/>
        <v>0.72839506172839508</v>
      </c>
    </row>
    <row r="328" spans="1:12" x14ac:dyDescent="0.3">
      <c r="A328" t="s">
        <v>847</v>
      </c>
      <c r="B328" s="4" t="s">
        <v>825</v>
      </c>
      <c r="C328" s="4">
        <v>1750</v>
      </c>
      <c r="D328" s="4">
        <v>852</v>
      </c>
      <c r="E328" s="4">
        <v>243</v>
      </c>
      <c r="F328" s="4">
        <v>13</v>
      </c>
      <c r="G328" s="4">
        <v>31</v>
      </c>
      <c r="H328" s="4">
        <v>565</v>
      </c>
      <c r="I328" s="4">
        <v>0</v>
      </c>
      <c r="J328">
        <f t="shared" si="15"/>
        <v>0.28521126760563381</v>
      </c>
      <c r="K328">
        <f t="shared" si="16"/>
        <v>0.66314553990610325</v>
      </c>
      <c r="L328">
        <f t="shared" si="17"/>
        <v>0.66314553990610325</v>
      </c>
    </row>
    <row r="329" spans="1:12" x14ac:dyDescent="0.3">
      <c r="A329" t="s">
        <v>848</v>
      </c>
      <c r="B329" s="4" t="s">
        <v>840</v>
      </c>
      <c r="C329" s="4">
        <v>1557</v>
      </c>
      <c r="D329" s="4">
        <v>722</v>
      </c>
      <c r="E329" s="4">
        <v>232</v>
      </c>
      <c r="F329" s="4">
        <v>10</v>
      </c>
      <c r="G329" s="4">
        <v>36</v>
      </c>
      <c r="H329" s="4">
        <v>440</v>
      </c>
      <c r="I329" s="4">
        <v>4</v>
      </c>
      <c r="J329">
        <f t="shared" si="15"/>
        <v>0.32132963988919666</v>
      </c>
      <c r="K329">
        <f t="shared" si="16"/>
        <v>0.60941828254847641</v>
      </c>
      <c r="L329">
        <f t="shared" si="17"/>
        <v>0.60941828254847641</v>
      </c>
    </row>
    <row r="330" spans="1:12" x14ac:dyDescent="0.3">
      <c r="A330" t="s">
        <v>849</v>
      </c>
      <c r="B330" s="4" t="s">
        <v>827</v>
      </c>
      <c r="C330" s="4">
        <v>254</v>
      </c>
      <c r="D330" s="4">
        <v>128</v>
      </c>
      <c r="E330" s="4">
        <v>51</v>
      </c>
      <c r="F330" s="4">
        <v>3</v>
      </c>
      <c r="G330" s="4">
        <v>5</v>
      </c>
      <c r="H330" s="4">
        <v>69</v>
      </c>
      <c r="I330" s="4">
        <v>0</v>
      </c>
      <c r="J330">
        <f t="shared" si="15"/>
        <v>0.3984375</v>
      </c>
      <c r="K330">
        <f t="shared" si="16"/>
        <v>0.5390625</v>
      </c>
      <c r="L330">
        <f t="shared" si="17"/>
        <v>0.5390625</v>
      </c>
    </row>
    <row r="331" spans="1:12" x14ac:dyDescent="0.3">
      <c r="A331" t="s">
        <v>850</v>
      </c>
      <c r="B331" s="4" t="s">
        <v>841</v>
      </c>
      <c r="C331" s="4">
        <v>1806</v>
      </c>
      <c r="D331" s="4">
        <v>749</v>
      </c>
      <c r="E331" s="4">
        <v>376</v>
      </c>
      <c r="F331" s="4">
        <v>18</v>
      </c>
      <c r="G331" s="4">
        <v>71</v>
      </c>
      <c r="H331" s="4">
        <v>283</v>
      </c>
      <c r="I331" s="4">
        <v>1</v>
      </c>
      <c r="J331">
        <f t="shared" si="15"/>
        <v>0.50200267022696932</v>
      </c>
      <c r="K331">
        <f t="shared" si="16"/>
        <v>0.37783711615487314</v>
      </c>
      <c r="L331">
        <f t="shared" si="17"/>
        <v>2.5020026702269691</v>
      </c>
    </row>
    <row r="332" spans="1:12" x14ac:dyDescent="0.3">
      <c r="A332" t="s">
        <v>851</v>
      </c>
      <c r="B332" s="4" t="s">
        <v>829</v>
      </c>
      <c r="C332" s="4">
        <v>2755</v>
      </c>
      <c r="D332" s="4">
        <v>1248</v>
      </c>
      <c r="E332" s="4">
        <v>315</v>
      </c>
      <c r="F332" s="4">
        <v>15</v>
      </c>
      <c r="G332" s="4">
        <v>66</v>
      </c>
      <c r="H332" s="4">
        <v>848</v>
      </c>
      <c r="I332" s="4">
        <v>4</v>
      </c>
      <c r="J332">
        <f t="shared" si="15"/>
        <v>0.25240384615384615</v>
      </c>
      <c r="K332">
        <f t="shared" si="16"/>
        <v>0.67948717948717952</v>
      </c>
      <c r="L332">
        <f t="shared" si="17"/>
        <v>0.67948717948717952</v>
      </c>
    </row>
    <row r="333" spans="1:12" x14ac:dyDescent="0.3">
      <c r="A333" t="s">
        <v>852</v>
      </c>
      <c r="B333" s="4" t="s">
        <v>830</v>
      </c>
      <c r="C333" s="4">
        <v>1632</v>
      </c>
      <c r="D333" s="4">
        <v>787</v>
      </c>
      <c r="E333" s="4">
        <v>259</v>
      </c>
      <c r="F333" s="4">
        <v>13</v>
      </c>
      <c r="G333" s="4">
        <v>29</v>
      </c>
      <c r="H333" s="4">
        <v>483</v>
      </c>
      <c r="I333" s="4">
        <v>3</v>
      </c>
      <c r="J333">
        <f t="shared" ref="J333:J395" si="18">IF(D333="","",IF(D333=0,0,E333/D333))</f>
        <v>0.32909783989834818</v>
      </c>
      <c r="K333">
        <f t="shared" ref="K333:K395" si="19">IF(D333="","",IF(D333=0,0,H333/D333))</f>
        <v>0.61372299872935199</v>
      </c>
      <c r="L333">
        <f t="shared" ref="L333:L395" si="20">IF(D333="","",IF(K333&gt;J333,K333,IF(K333=J333,10,2+J333)))</f>
        <v>0.61372299872935199</v>
      </c>
    </row>
    <row r="334" spans="1:12" x14ac:dyDescent="0.3">
      <c r="A334" t="s">
        <v>1600</v>
      </c>
      <c r="B334" s="4" t="s">
        <v>831</v>
      </c>
      <c r="C334" s="4">
        <v>0</v>
      </c>
      <c r="D334" s="4">
        <v>1942</v>
      </c>
      <c r="E334" s="4">
        <v>622</v>
      </c>
      <c r="F334" s="4">
        <v>20</v>
      </c>
      <c r="G334" s="4">
        <v>74</v>
      </c>
      <c r="H334" s="4">
        <v>1220</v>
      </c>
      <c r="I334" s="4">
        <v>6</v>
      </c>
      <c r="J334">
        <f t="shared" si="18"/>
        <v>0.32028836251287335</v>
      </c>
      <c r="K334">
        <f t="shared" si="19"/>
        <v>0.62821833161688978</v>
      </c>
      <c r="L334">
        <f t="shared" si="20"/>
        <v>0.62821833161688978</v>
      </c>
    </row>
    <row r="335" spans="1:12" x14ac:dyDescent="0.3">
      <c r="A335" t="s">
        <v>1601</v>
      </c>
      <c r="B335" s="4" t="s">
        <v>842</v>
      </c>
      <c r="C335" s="4">
        <v>0</v>
      </c>
      <c r="D335" s="4">
        <v>230</v>
      </c>
      <c r="E335" s="4">
        <v>61</v>
      </c>
      <c r="F335" s="4">
        <v>6</v>
      </c>
      <c r="G335" s="4">
        <v>14</v>
      </c>
      <c r="H335" s="4">
        <v>149</v>
      </c>
      <c r="I335" s="4">
        <v>0</v>
      </c>
      <c r="J335">
        <f t="shared" si="18"/>
        <v>0.26521739130434785</v>
      </c>
      <c r="K335">
        <f t="shared" si="19"/>
        <v>0.64782608695652177</v>
      </c>
      <c r="L335">
        <f t="shared" si="20"/>
        <v>0.64782608695652177</v>
      </c>
    </row>
    <row r="336" spans="1:12" x14ac:dyDescent="0.3">
      <c r="A336" t="s">
        <v>1602</v>
      </c>
      <c r="B336" s="4" t="s">
        <v>843</v>
      </c>
      <c r="C336" s="4">
        <v>0</v>
      </c>
      <c r="D336" s="4">
        <v>1200</v>
      </c>
      <c r="E336" s="4">
        <v>490</v>
      </c>
      <c r="F336" s="4">
        <v>14</v>
      </c>
      <c r="G336" s="4">
        <v>47</v>
      </c>
      <c r="H336" s="4">
        <v>646</v>
      </c>
      <c r="I336" s="4">
        <v>3</v>
      </c>
      <c r="J336">
        <f t="shared" si="18"/>
        <v>0.40833333333333333</v>
      </c>
      <c r="K336">
        <f t="shared" si="19"/>
        <v>0.53833333333333333</v>
      </c>
      <c r="L336">
        <f t="shared" si="20"/>
        <v>0.53833333333333333</v>
      </c>
    </row>
    <row r="337" spans="1:12" x14ac:dyDescent="0.3">
      <c r="A337">
        <v>27</v>
      </c>
      <c r="B337" s="4" t="s">
        <v>853</v>
      </c>
      <c r="C337" s="4">
        <v>15154</v>
      </c>
      <c r="D337" s="4">
        <v>10512</v>
      </c>
      <c r="E337" s="4">
        <v>3297</v>
      </c>
      <c r="F337" s="4">
        <v>151</v>
      </c>
      <c r="G337" s="4">
        <v>492</v>
      </c>
      <c r="H337" s="4">
        <v>6542</v>
      </c>
      <c r="I337" s="4">
        <v>30</v>
      </c>
      <c r="J337">
        <f t="shared" si="18"/>
        <v>0.31364155251141551</v>
      </c>
      <c r="K337">
        <f t="shared" si="19"/>
        <v>0.62233637747336379</v>
      </c>
      <c r="L337">
        <f t="shared" si="20"/>
        <v>0.62233637747336379</v>
      </c>
    </row>
    <row r="338" spans="1:12" x14ac:dyDescent="0.3">
      <c r="B338" s="4"/>
      <c r="J338" t="str">
        <f t="shared" si="18"/>
        <v/>
      </c>
      <c r="K338" t="str">
        <f t="shared" si="19"/>
        <v/>
      </c>
      <c r="L338" t="str">
        <f t="shared" si="20"/>
        <v/>
      </c>
    </row>
    <row r="339" spans="1:12" x14ac:dyDescent="0.3">
      <c r="A339" t="s">
        <v>877</v>
      </c>
      <c r="B339" s="4" t="s">
        <v>871</v>
      </c>
      <c r="C339" s="4">
        <v>1465</v>
      </c>
      <c r="D339" s="4">
        <v>619</v>
      </c>
      <c r="E339" s="4">
        <v>181</v>
      </c>
      <c r="F339" s="4">
        <v>18</v>
      </c>
      <c r="G339" s="4">
        <v>44</v>
      </c>
      <c r="H339" s="4">
        <v>375</v>
      </c>
      <c r="I339" s="4">
        <v>1</v>
      </c>
      <c r="J339">
        <f t="shared" si="18"/>
        <v>0.29240710823909533</v>
      </c>
      <c r="K339">
        <f t="shared" si="19"/>
        <v>0.60581583198707589</v>
      </c>
      <c r="L339">
        <f t="shared" si="20"/>
        <v>0.60581583198707589</v>
      </c>
    </row>
    <row r="340" spans="1:12" x14ac:dyDescent="0.3">
      <c r="A340" t="s">
        <v>878</v>
      </c>
      <c r="B340" s="4" t="s">
        <v>856</v>
      </c>
      <c r="C340" s="4">
        <v>370</v>
      </c>
      <c r="D340" s="4">
        <v>131</v>
      </c>
      <c r="E340" s="4">
        <v>36</v>
      </c>
      <c r="F340" s="4">
        <v>3</v>
      </c>
      <c r="G340" s="4">
        <v>14</v>
      </c>
      <c r="H340" s="4">
        <v>78</v>
      </c>
      <c r="I340" s="4">
        <v>0</v>
      </c>
      <c r="J340">
        <f t="shared" si="18"/>
        <v>0.27480916030534353</v>
      </c>
      <c r="K340">
        <f t="shared" si="19"/>
        <v>0.59541984732824427</v>
      </c>
      <c r="L340">
        <f t="shared" si="20"/>
        <v>0.59541984732824427</v>
      </c>
    </row>
    <row r="341" spans="1:12" x14ac:dyDescent="0.3">
      <c r="A341" t="s">
        <v>879</v>
      </c>
      <c r="B341" s="4" t="s">
        <v>857</v>
      </c>
      <c r="C341" s="4">
        <v>174</v>
      </c>
      <c r="D341" s="4">
        <v>66</v>
      </c>
      <c r="E341" s="4">
        <v>31</v>
      </c>
      <c r="F341" s="4">
        <v>1</v>
      </c>
      <c r="G341" s="4">
        <v>4</v>
      </c>
      <c r="H341" s="4">
        <v>30</v>
      </c>
      <c r="I341" s="4">
        <v>0</v>
      </c>
      <c r="J341">
        <f t="shared" si="18"/>
        <v>0.46969696969696972</v>
      </c>
      <c r="K341">
        <f t="shared" si="19"/>
        <v>0.45454545454545453</v>
      </c>
      <c r="L341">
        <f t="shared" si="20"/>
        <v>2.4696969696969697</v>
      </c>
    </row>
    <row r="342" spans="1:12" x14ac:dyDescent="0.3">
      <c r="A342" t="s">
        <v>880</v>
      </c>
      <c r="B342" s="4" t="s">
        <v>858</v>
      </c>
      <c r="C342" s="4">
        <v>1842</v>
      </c>
      <c r="D342" s="4">
        <v>692</v>
      </c>
      <c r="E342" s="4">
        <v>123</v>
      </c>
      <c r="F342" s="4">
        <v>15</v>
      </c>
      <c r="G342" s="4">
        <v>32</v>
      </c>
      <c r="H342" s="4">
        <v>521</v>
      </c>
      <c r="I342" s="4">
        <v>1</v>
      </c>
      <c r="J342">
        <f t="shared" si="18"/>
        <v>0.1777456647398844</v>
      </c>
      <c r="K342">
        <f t="shared" si="19"/>
        <v>0.75289017341040465</v>
      </c>
      <c r="L342">
        <f t="shared" si="20"/>
        <v>0.75289017341040465</v>
      </c>
    </row>
    <row r="343" spans="1:12" x14ac:dyDescent="0.3">
      <c r="A343" t="s">
        <v>881</v>
      </c>
      <c r="B343" s="4" t="s">
        <v>859</v>
      </c>
      <c r="C343" s="4">
        <v>326</v>
      </c>
      <c r="D343" s="4">
        <v>143</v>
      </c>
      <c r="E343" s="4">
        <v>43</v>
      </c>
      <c r="F343" s="4">
        <v>6</v>
      </c>
      <c r="G343" s="4">
        <v>12</v>
      </c>
      <c r="H343" s="4">
        <v>82</v>
      </c>
      <c r="I343" s="4">
        <v>0</v>
      </c>
      <c r="J343">
        <f t="shared" si="18"/>
        <v>0.30069930069930068</v>
      </c>
      <c r="K343">
        <f t="shared" si="19"/>
        <v>0.57342657342657344</v>
      </c>
      <c r="L343">
        <f t="shared" si="20"/>
        <v>0.57342657342657344</v>
      </c>
    </row>
    <row r="344" spans="1:12" x14ac:dyDescent="0.3">
      <c r="A344" t="s">
        <v>882</v>
      </c>
      <c r="B344" s="4" t="s">
        <v>860</v>
      </c>
      <c r="C344" s="4">
        <v>1732</v>
      </c>
      <c r="D344" s="4">
        <v>823</v>
      </c>
      <c r="E344" s="4">
        <v>118</v>
      </c>
      <c r="F344" s="4">
        <v>30</v>
      </c>
      <c r="G344" s="4">
        <v>49</v>
      </c>
      <c r="H344" s="4">
        <v>624</v>
      </c>
      <c r="I344" s="4">
        <v>2</v>
      </c>
      <c r="J344">
        <f t="shared" si="18"/>
        <v>0.1433778857837181</v>
      </c>
      <c r="K344">
        <f t="shared" si="19"/>
        <v>0.75820170109356011</v>
      </c>
      <c r="L344">
        <f t="shared" si="20"/>
        <v>0.75820170109356011</v>
      </c>
    </row>
    <row r="345" spans="1:12" x14ac:dyDescent="0.3">
      <c r="A345" t="s">
        <v>883</v>
      </c>
      <c r="B345" s="4" t="s">
        <v>872</v>
      </c>
      <c r="C345" s="4">
        <v>1986</v>
      </c>
      <c r="D345" s="4">
        <v>875</v>
      </c>
      <c r="E345" s="4">
        <v>119</v>
      </c>
      <c r="F345" s="4">
        <v>23</v>
      </c>
      <c r="G345" s="4">
        <v>50</v>
      </c>
      <c r="H345" s="4">
        <v>677</v>
      </c>
      <c r="I345" s="4">
        <v>6</v>
      </c>
      <c r="J345">
        <f t="shared" si="18"/>
        <v>0.13600000000000001</v>
      </c>
      <c r="K345">
        <f t="shared" si="19"/>
        <v>0.77371428571428569</v>
      </c>
      <c r="L345">
        <f t="shared" si="20"/>
        <v>0.77371428571428569</v>
      </c>
    </row>
    <row r="346" spans="1:12" x14ac:dyDescent="0.3">
      <c r="A346" t="s">
        <v>884</v>
      </c>
      <c r="B346" s="4" t="s">
        <v>873</v>
      </c>
      <c r="C346" s="4">
        <v>1877</v>
      </c>
      <c r="D346" s="4">
        <v>702</v>
      </c>
      <c r="E346" s="4">
        <v>228</v>
      </c>
      <c r="F346" s="4">
        <v>21</v>
      </c>
      <c r="G346" s="4">
        <v>51</v>
      </c>
      <c r="H346" s="4">
        <v>401</v>
      </c>
      <c r="I346" s="4">
        <v>1</v>
      </c>
      <c r="J346">
        <f t="shared" si="18"/>
        <v>0.3247863247863248</v>
      </c>
      <c r="K346">
        <f t="shared" si="19"/>
        <v>0.57122507122507127</v>
      </c>
      <c r="L346">
        <f t="shared" si="20"/>
        <v>0.57122507122507127</v>
      </c>
    </row>
    <row r="347" spans="1:12" x14ac:dyDescent="0.3">
      <c r="A347" t="s">
        <v>885</v>
      </c>
      <c r="B347" s="4" t="s">
        <v>864</v>
      </c>
      <c r="C347" s="4">
        <v>1675</v>
      </c>
      <c r="D347" s="4">
        <v>662</v>
      </c>
      <c r="E347" s="4">
        <v>78</v>
      </c>
      <c r="F347" s="4">
        <v>22</v>
      </c>
      <c r="G347" s="4">
        <v>39</v>
      </c>
      <c r="H347" s="4">
        <v>523</v>
      </c>
      <c r="I347" s="4">
        <v>0</v>
      </c>
      <c r="J347">
        <f t="shared" si="18"/>
        <v>0.11782477341389729</v>
      </c>
      <c r="K347">
        <f t="shared" si="19"/>
        <v>0.79003021148036257</v>
      </c>
      <c r="L347">
        <f t="shared" si="20"/>
        <v>0.79003021148036257</v>
      </c>
    </row>
    <row r="348" spans="1:12" x14ac:dyDescent="0.3">
      <c r="A348" t="s">
        <v>886</v>
      </c>
      <c r="B348" s="4" t="s">
        <v>865</v>
      </c>
      <c r="C348" s="4">
        <v>1912</v>
      </c>
      <c r="D348" s="4">
        <v>731</v>
      </c>
      <c r="E348" s="4">
        <v>107</v>
      </c>
      <c r="F348" s="4">
        <v>29</v>
      </c>
      <c r="G348" s="4">
        <v>38</v>
      </c>
      <c r="H348" s="4">
        <v>555</v>
      </c>
      <c r="I348" s="4">
        <v>2</v>
      </c>
      <c r="J348">
        <f t="shared" si="18"/>
        <v>0.146374829001368</v>
      </c>
      <c r="K348">
        <f t="shared" si="19"/>
        <v>0.75923392612859097</v>
      </c>
      <c r="L348">
        <f t="shared" si="20"/>
        <v>0.75923392612859097</v>
      </c>
    </row>
    <row r="349" spans="1:12" x14ac:dyDescent="0.3">
      <c r="A349" t="s">
        <v>1600</v>
      </c>
      <c r="B349" s="4" t="s">
        <v>866</v>
      </c>
      <c r="C349" s="4">
        <v>0</v>
      </c>
      <c r="D349" s="4">
        <v>2413</v>
      </c>
      <c r="E349" s="4">
        <v>553</v>
      </c>
      <c r="F349" s="4">
        <v>71</v>
      </c>
      <c r="G349" s="4">
        <v>144</v>
      </c>
      <c r="H349" s="4">
        <v>1640</v>
      </c>
      <c r="I349" s="4">
        <v>5</v>
      </c>
      <c r="J349">
        <f t="shared" si="18"/>
        <v>0.22917530045586407</v>
      </c>
      <c r="K349">
        <f t="shared" si="19"/>
        <v>0.67965188561956069</v>
      </c>
      <c r="L349">
        <f t="shared" si="20"/>
        <v>0.67965188561956069</v>
      </c>
    </row>
    <row r="350" spans="1:12" x14ac:dyDescent="0.3">
      <c r="A350" t="s">
        <v>1601</v>
      </c>
      <c r="B350" s="4" t="s">
        <v>874</v>
      </c>
      <c r="C350" s="4">
        <v>0</v>
      </c>
      <c r="D350" s="4">
        <v>329</v>
      </c>
      <c r="E350" s="4">
        <v>59</v>
      </c>
      <c r="F350" s="4">
        <v>13</v>
      </c>
      <c r="G350" s="4">
        <v>21</v>
      </c>
      <c r="H350" s="4">
        <v>236</v>
      </c>
      <c r="I350" s="4">
        <v>0</v>
      </c>
      <c r="J350">
        <f t="shared" si="18"/>
        <v>0.17933130699088146</v>
      </c>
      <c r="K350">
        <f t="shared" si="19"/>
        <v>0.71732522796352582</v>
      </c>
      <c r="L350">
        <f t="shared" si="20"/>
        <v>0.71732522796352582</v>
      </c>
    </row>
    <row r="351" spans="1:12" x14ac:dyDescent="0.3">
      <c r="A351" t="s">
        <v>1602</v>
      </c>
      <c r="B351" s="4" t="s">
        <v>875</v>
      </c>
      <c r="C351" s="4">
        <v>0</v>
      </c>
      <c r="D351" s="4">
        <v>1</v>
      </c>
      <c r="E351" s="4">
        <v>1</v>
      </c>
      <c r="F351" s="4">
        <v>0</v>
      </c>
      <c r="G351" s="4">
        <v>0</v>
      </c>
      <c r="H351" s="4">
        <v>0</v>
      </c>
      <c r="I351" s="4">
        <v>0</v>
      </c>
      <c r="J351">
        <f t="shared" si="18"/>
        <v>1</v>
      </c>
      <c r="K351">
        <f t="shared" si="19"/>
        <v>0</v>
      </c>
      <c r="L351">
        <f t="shared" si="20"/>
        <v>3</v>
      </c>
    </row>
    <row r="352" spans="1:12" x14ac:dyDescent="0.3">
      <c r="A352">
        <v>28</v>
      </c>
      <c r="B352" s="4" t="s">
        <v>876</v>
      </c>
      <c r="C352" s="4">
        <v>13359</v>
      </c>
      <c r="D352" s="4">
        <v>8187</v>
      </c>
      <c r="E352" s="4">
        <v>1677</v>
      </c>
      <c r="F352" s="4">
        <v>252</v>
      </c>
      <c r="G352" s="4">
        <v>498</v>
      </c>
      <c r="H352" s="4">
        <v>5742</v>
      </c>
      <c r="I352" s="4">
        <v>18</v>
      </c>
      <c r="J352">
        <f t="shared" si="18"/>
        <v>0.20483693660681568</v>
      </c>
      <c r="K352">
        <f t="shared" si="19"/>
        <v>0.70135580798827413</v>
      </c>
      <c r="L352">
        <f t="shared" si="20"/>
        <v>0.70135580798827413</v>
      </c>
    </row>
    <row r="353" spans="1:13" x14ac:dyDescent="0.3">
      <c r="B353" s="4"/>
      <c r="J353" t="str">
        <f t="shared" si="18"/>
        <v/>
      </c>
      <c r="K353" t="str">
        <f t="shared" si="19"/>
        <v/>
      </c>
      <c r="L353" t="str">
        <f t="shared" si="20"/>
        <v/>
      </c>
    </row>
    <row r="354" spans="1:13" x14ac:dyDescent="0.3">
      <c r="A354" t="s">
        <v>903</v>
      </c>
      <c r="B354" s="4" t="s">
        <v>888</v>
      </c>
      <c r="C354" s="4">
        <v>2455</v>
      </c>
      <c r="D354" s="4">
        <v>949</v>
      </c>
      <c r="E354" s="4">
        <v>174</v>
      </c>
      <c r="F354" s="4">
        <v>29</v>
      </c>
      <c r="G354" s="4">
        <v>44</v>
      </c>
      <c r="H354" s="4">
        <v>702</v>
      </c>
      <c r="I354" s="4">
        <v>0</v>
      </c>
      <c r="J354">
        <f t="shared" si="18"/>
        <v>0.18335089567966281</v>
      </c>
      <c r="K354">
        <f t="shared" si="19"/>
        <v>0.73972602739726023</v>
      </c>
      <c r="L354">
        <f t="shared" si="20"/>
        <v>0.73972602739726023</v>
      </c>
      <c r="M354" s="4"/>
    </row>
    <row r="355" spans="1:13" x14ac:dyDescent="0.3">
      <c r="A355" t="s">
        <v>904</v>
      </c>
      <c r="B355" s="4" t="s">
        <v>900</v>
      </c>
      <c r="C355" s="4">
        <v>2475</v>
      </c>
      <c r="D355" s="4">
        <v>1046</v>
      </c>
      <c r="E355" s="4">
        <v>181</v>
      </c>
      <c r="F355" s="4">
        <v>22</v>
      </c>
      <c r="G355" s="4">
        <v>48</v>
      </c>
      <c r="H355" s="4">
        <v>792</v>
      </c>
      <c r="I355" s="4">
        <v>3</v>
      </c>
      <c r="J355">
        <f t="shared" si="18"/>
        <v>0.17304015296367112</v>
      </c>
      <c r="K355">
        <f t="shared" si="19"/>
        <v>0.75717017208413007</v>
      </c>
      <c r="L355">
        <f t="shared" si="20"/>
        <v>0.75717017208413007</v>
      </c>
      <c r="M355" s="4"/>
    </row>
    <row r="356" spans="1:13" x14ac:dyDescent="0.3">
      <c r="A356" t="s">
        <v>905</v>
      </c>
      <c r="B356" s="4" t="s">
        <v>891</v>
      </c>
      <c r="C356" s="4">
        <v>2495</v>
      </c>
      <c r="D356" s="4">
        <v>1018</v>
      </c>
      <c r="E356" s="4">
        <v>179</v>
      </c>
      <c r="F356" s="4">
        <v>28</v>
      </c>
      <c r="G356" s="4">
        <v>60</v>
      </c>
      <c r="H356" s="4">
        <v>750</v>
      </c>
      <c r="I356" s="4">
        <v>1</v>
      </c>
      <c r="J356">
        <f t="shared" si="18"/>
        <v>0.17583497053045186</v>
      </c>
      <c r="K356">
        <f t="shared" si="19"/>
        <v>0.73673870333988212</v>
      </c>
      <c r="L356">
        <f t="shared" si="20"/>
        <v>0.73673870333988212</v>
      </c>
      <c r="M356" s="4"/>
    </row>
    <row r="357" spans="1:13" x14ac:dyDescent="0.3">
      <c r="A357" t="s">
        <v>906</v>
      </c>
      <c r="B357" s="4" t="s">
        <v>892</v>
      </c>
      <c r="C357" s="4">
        <v>1356</v>
      </c>
      <c r="D357" s="4">
        <v>524</v>
      </c>
      <c r="E357" s="4">
        <v>110</v>
      </c>
      <c r="F357" s="4">
        <v>14</v>
      </c>
      <c r="G357" s="4">
        <v>30</v>
      </c>
      <c r="H357" s="4">
        <v>370</v>
      </c>
      <c r="I357" s="4">
        <v>0</v>
      </c>
      <c r="J357">
        <f t="shared" si="18"/>
        <v>0.20992366412213739</v>
      </c>
      <c r="K357">
        <f t="shared" si="19"/>
        <v>0.70610687022900764</v>
      </c>
      <c r="L357">
        <f t="shared" si="20"/>
        <v>0.70610687022900764</v>
      </c>
      <c r="M357" s="4"/>
    </row>
    <row r="358" spans="1:13" x14ac:dyDescent="0.3">
      <c r="A358" t="s">
        <v>907</v>
      </c>
      <c r="B358" s="4" t="s">
        <v>893</v>
      </c>
      <c r="C358" s="4">
        <v>1265</v>
      </c>
      <c r="D358" s="4">
        <v>523</v>
      </c>
      <c r="E358" s="4">
        <v>113</v>
      </c>
      <c r="F358" s="4">
        <v>14</v>
      </c>
      <c r="G358" s="4">
        <v>23</v>
      </c>
      <c r="H358" s="4">
        <v>373</v>
      </c>
      <c r="I358" s="4">
        <v>0</v>
      </c>
      <c r="J358">
        <f t="shared" si="18"/>
        <v>0.21606118546845124</v>
      </c>
      <c r="K358">
        <f t="shared" si="19"/>
        <v>0.71319311663479923</v>
      </c>
      <c r="L358">
        <f t="shared" si="20"/>
        <v>0.71319311663479923</v>
      </c>
      <c r="M358" s="4"/>
    </row>
    <row r="359" spans="1:13" x14ac:dyDescent="0.3">
      <c r="A359" t="s">
        <v>908</v>
      </c>
      <c r="B359" s="4" t="s">
        <v>894</v>
      </c>
      <c r="C359" s="4">
        <v>3373</v>
      </c>
      <c r="D359" s="4">
        <v>1311</v>
      </c>
      <c r="E359" s="4">
        <v>269</v>
      </c>
      <c r="F359" s="4">
        <v>33</v>
      </c>
      <c r="G359" s="4">
        <v>73</v>
      </c>
      <c r="H359" s="4">
        <v>936</v>
      </c>
      <c r="I359" s="4">
        <v>0</v>
      </c>
      <c r="J359">
        <f t="shared" si="18"/>
        <v>0.20518688024408849</v>
      </c>
      <c r="K359">
        <f t="shared" si="19"/>
        <v>0.71395881006864992</v>
      </c>
      <c r="L359">
        <f t="shared" si="20"/>
        <v>0.71395881006864992</v>
      </c>
      <c r="M359" s="4"/>
    </row>
    <row r="360" spans="1:13" x14ac:dyDescent="0.3">
      <c r="A360" t="s">
        <v>1600</v>
      </c>
      <c r="B360" s="4" t="s">
        <v>895</v>
      </c>
      <c r="C360" s="4">
        <v>0</v>
      </c>
      <c r="D360" s="4">
        <v>2034</v>
      </c>
      <c r="E360" s="4">
        <v>425</v>
      </c>
      <c r="F360" s="4">
        <v>46</v>
      </c>
      <c r="G360" s="4">
        <v>118</v>
      </c>
      <c r="H360" s="4">
        <v>1438</v>
      </c>
      <c r="I360" s="4">
        <v>7</v>
      </c>
      <c r="J360">
        <f t="shared" si="18"/>
        <v>0.20894788593903638</v>
      </c>
      <c r="K360">
        <f t="shared" si="19"/>
        <v>0.70698131760078664</v>
      </c>
      <c r="L360">
        <f t="shared" si="20"/>
        <v>0.70698131760078664</v>
      </c>
      <c r="M360" s="4"/>
    </row>
    <row r="361" spans="1:13" x14ac:dyDescent="0.3">
      <c r="A361" t="s">
        <v>1601</v>
      </c>
      <c r="B361" s="4" t="s">
        <v>901</v>
      </c>
      <c r="C361" s="4">
        <v>0</v>
      </c>
      <c r="D361" s="4">
        <v>346</v>
      </c>
      <c r="E361" s="4">
        <v>58</v>
      </c>
      <c r="F361" s="4">
        <v>11</v>
      </c>
      <c r="G361" s="4">
        <v>21</v>
      </c>
      <c r="H361" s="4">
        <v>254</v>
      </c>
      <c r="I361" s="4">
        <v>2</v>
      </c>
      <c r="J361">
        <f t="shared" si="18"/>
        <v>0.16763005780346821</v>
      </c>
      <c r="K361">
        <f t="shared" si="19"/>
        <v>0.73410404624277459</v>
      </c>
      <c r="L361">
        <f t="shared" si="20"/>
        <v>0.73410404624277459</v>
      </c>
      <c r="M361" s="4"/>
    </row>
    <row r="362" spans="1:13" x14ac:dyDescent="0.3">
      <c r="A362" t="s">
        <v>1602</v>
      </c>
      <c r="B362" s="4" t="s">
        <v>902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>
        <f t="shared" si="18"/>
        <v>0</v>
      </c>
      <c r="K362">
        <f t="shared" si="19"/>
        <v>0</v>
      </c>
      <c r="L362">
        <f t="shared" si="20"/>
        <v>10</v>
      </c>
      <c r="M362" s="4"/>
    </row>
    <row r="363" spans="1:13" x14ac:dyDescent="0.3">
      <c r="A363">
        <v>29</v>
      </c>
      <c r="B363" s="4" t="s">
        <v>931</v>
      </c>
      <c r="C363" s="4">
        <v>13419</v>
      </c>
      <c r="D363" s="4">
        <v>7751</v>
      </c>
      <c r="E363" s="4">
        <v>1509</v>
      </c>
      <c r="F363" s="4">
        <v>197</v>
      </c>
      <c r="G363" s="4">
        <v>417</v>
      </c>
      <c r="H363" s="4">
        <v>5615</v>
      </c>
      <c r="I363" s="4">
        <v>13</v>
      </c>
      <c r="J363">
        <f t="shared" si="18"/>
        <v>0.19468455683137659</v>
      </c>
      <c r="K363">
        <f t="shared" si="19"/>
        <v>0.72442265514127213</v>
      </c>
      <c r="L363">
        <f t="shared" si="20"/>
        <v>0.72442265514127213</v>
      </c>
      <c r="M363" s="4"/>
    </row>
    <row r="364" spans="1:13" x14ac:dyDescent="0.3">
      <c r="B364" s="4"/>
      <c r="J364" t="str">
        <f t="shared" si="18"/>
        <v/>
      </c>
      <c r="K364" t="str">
        <f t="shared" si="19"/>
        <v/>
      </c>
      <c r="L364" t="str">
        <f t="shared" si="20"/>
        <v/>
      </c>
    </row>
    <row r="365" spans="1:13" x14ac:dyDescent="0.3">
      <c r="A365" t="s">
        <v>932</v>
      </c>
      <c r="B365" s="4" t="s">
        <v>924</v>
      </c>
      <c r="C365" s="4">
        <v>1701</v>
      </c>
      <c r="D365" s="4">
        <v>742</v>
      </c>
      <c r="E365" s="4">
        <v>159</v>
      </c>
      <c r="F365" s="4">
        <v>14</v>
      </c>
      <c r="G365" s="4">
        <v>39</v>
      </c>
      <c r="H365" s="4">
        <v>526</v>
      </c>
      <c r="I365" s="4">
        <v>4</v>
      </c>
      <c r="J365">
        <f t="shared" si="18"/>
        <v>0.21428571428571427</v>
      </c>
      <c r="K365">
        <f t="shared" si="19"/>
        <v>0.70889487870619949</v>
      </c>
      <c r="L365">
        <f t="shared" si="20"/>
        <v>0.70889487870619949</v>
      </c>
      <c r="M365" s="4"/>
    </row>
    <row r="366" spans="1:13" x14ac:dyDescent="0.3">
      <c r="A366" t="s">
        <v>933</v>
      </c>
      <c r="B366" s="4" t="s">
        <v>911</v>
      </c>
      <c r="C366" s="4">
        <v>1012</v>
      </c>
      <c r="D366" s="4">
        <v>422</v>
      </c>
      <c r="E366" s="4">
        <v>208</v>
      </c>
      <c r="F366" s="4">
        <v>7</v>
      </c>
      <c r="G366" s="4">
        <v>22</v>
      </c>
      <c r="H366" s="4">
        <v>185</v>
      </c>
      <c r="I366" s="4">
        <v>0</v>
      </c>
      <c r="J366">
        <f t="shared" si="18"/>
        <v>0.49289099526066349</v>
      </c>
      <c r="K366">
        <f t="shared" si="19"/>
        <v>0.43838862559241704</v>
      </c>
      <c r="L366">
        <f t="shared" si="20"/>
        <v>2.4928909952606633</v>
      </c>
      <c r="M366" s="4"/>
    </row>
    <row r="367" spans="1:13" x14ac:dyDescent="0.3">
      <c r="A367" t="s">
        <v>934</v>
      </c>
      <c r="B367" s="4" t="s">
        <v>925</v>
      </c>
      <c r="C367" s="4">
        <v>563</v>
      </c>
      <c r="D367" s="4">
        <v>202</v>
      </c>
      <c r="E367" s="4">
        <v>67</v>
      </c>
      <c r="F367" s="4">
        <v>5</v>
      </c>
      <c r="G367" s="4">
        <v>9</v>
      </c>
      <c r="H367" s="4">
        <v>120</v>
      </c>
      <c r="I367" s="4">
        <v>1</v>
      </c>
      <c r="J367">
        <f t="shared" si="18"/>
        <v>0.3316831683168317</v>
      </c>
      <c r="K367">
        <f t="shared" si="19"/>
        <v>0.59405940594059403</v>
      </c>
      <c r="L367">
        <f t="shared" si="20"/>
        <v>0.59405940594059403</v>
      </c>
      <c r="M367" s="4"/>
    </row>
    <row r="368" spans="1:13" x14ac:dyDescent="0.3">
      <c r="A368" t="s">
        <v>935</v>
      </c>
      <c r="B368" s="4" t="s">
        <v>913</v>
      </c>
      <c r="C368" s="4">
        <v>640</v>
      </c>
      <c r="D368" s="4">
        <v>247</v>
      </c>
      <c r="E368" s="4">
        <v>49</v>
      </c>
      <c r="F368" s="4">
        <v>6</v>
      </c>
      <c r="G368" s="4">
        <v>16</v>
      </c>
      <c r="H368" s="4">
        <v>174</v>
      </c>
      <c r="I368" s="4">
        <v>2</v>
      </c>
      <c r="J368">
        <f t="shared" si="18"/>
        <v>0.19838056680161945</v>
      </c>
      <c r="K368">
        <f t="shared" si="19"/>
        <v>0.70445344129554655</v>
      </c>
      <c r="L368">
        <f t="shared" si="20"/>
        <v>0.70445344129554655</v>
      </c>
      <c r="M368" s="4"/>
    </row>
    <row r="369" spans="1:13" x14ac:dyDescent="0.3">
      <c r="A369" t="s">
        <v>936</v>
      </c>
      <c r="B369" s="4" t="s">
        <v>914</v>
      </c>
      <c r="C369" s="4">
        <v>1024</v>
      </c>
      <c r="D369" s="4">
        <v>322</v>
      </c>
      <c r="E369" s="4">
        <v>55</v>
      </c>
      <c r="F369" s="4">
        <v>11</v>
      </c>
      <c r="G369" s="4">
        <v>13</v>
      </c>
      <c r="H369" s="4">
        <v>243</v>
      </c>
      <c r="I369" s="4">
        <v>0</v>
      </c>
      <c r="J369">
        <f t="shared" si="18"/>
        <v>0.17080745341614906</v>
      </c>
      <c r="K369">
        <f t="shared" si="19"/>
        <v>0.75465838509316774</v>
      </c>
      <c r="L369">
        <f t="shared" si="20"/>
        <v>0.75465838509316774</v>
      </c>
      <c r="M369" s="4"/>
    </row>
    <row r="370" spans="1:13" x14ac:dyDescent="0.3">
      <c r="A370" t="s">
        <v>937</v>
      </c>
      <c r="B370" s="4" t="s">
        <v>915</v>
      </c>
      <c r="C370" s="4">
        <v>2455</v>
      </c>
      <c r="D370" s="4">
        <v>972</v>
      </c>
      <c r="E370" s="4">
        <v>368</v>
      </c>
      <c r="F370" s="4">
        <v>14</v>
      </c>
      <c r="G370" s="4">
        <v>49</v>
      </c>
      <c r="H370" s="4">
        <v>539</v>
      </c>
      <c r="I370" s="4">
        <v>2</v>
      </c>
      <c r="J370">
        <f t="shared" si="18"/>
        <v>0.37860082304526749</v>
      </c>
      <c r="K370">
        <f t="shared" si="19"/>
        <v>0.55452674897119336</v>
      </c>
      <c r="L370">
        <f t="shared" si="20"/>
        <v>0.55452674897119336</v>
      </c>
      <c r="M370" s="4"/>
    </row>
    <row r="371" spans="1:13" x14ac:dyDescent="0.3">
      <c r="A371" t="s">
        <v>938</v>
      </c>
      <c r="B371" s="4" t="s">
        <v>916</v>
      </c>
      <c r="C371" s="4">
        <v>1981</v>
      </c>
      <c r="D371" s="4">
        <v>733</v>
      </c>
      <c r="E371" s="4">
        <v>259</v>
      </c>
      <c r="F371" s="4">
        <v>18</v>
      </c>
      <c r="G371" s="4">
        <v>44</v>
      </c>
      <c r="H371" s="4">
        <v>409</v>
      </c>
      <c r="I371" s="4">
        <v>3</v>
      </c>
      <c r="J371">
        <f t="shared" si="18"/>
        <v>0.35334242837653479</v>
      </c>
      <c r="K371">
        <f t="shared" si="19"/>
        <v>0.55798090040927695</v>
      </c>
      <c r="L371">
        <f t="shared" si="20"/>
        <v>0.55798090040927695</v>
      </c>
      <c r="M371" s="4"/>
    </row>
    <row r="372" spans="1:13" x14ac:dyDescent="0.3">
      <c r="A372" t="s">
        <v>939</v>
      </c>
      <c r="B372" s="4" t="s">
        <v>926</v>
      </c>
      <c r="C372" s="4">
        <v>1662</v>
      </c>
      <c r="D372" s="4">
        <v>752</v>
      </c>
      <c r="E372" s="4">
        <v>349</v>
      </c>
      <c r="F372" s="4">
        <v>14</v>
      </c>
      <c r="G372" s="4">
        <v>36</v>
      </c>
      <c r="H372" s="4">
        <v>350</v>
      </c>
      <c r="I372" s="4">
        <v>3</v>
      </c>
      <c r="J372">
        <f t="shared" si="18"/>
        <v>0.46409574468085107</v>
      </c>
      <c r="K372">
        <f t="shared" si="19"/>
        <v>0.46542553191489361</v>
      </c>
      <c r="L372">
        <f t="shared" si="20"/>
        <v>0.46542553191489361</v>
      </c>
      <c r="M372" s="4"/>
    </row>
    <row r="373" spans="1:13" x14ac:dyDescent="0.3">
      <c r="A373" t="s">
        <v>940</v>
      </c>
      <c r="B373" s="4" t="s">
        <v>918</v>
      </c>
      <c r="C373" s="4">
        <v>2310</v>
      </c>
      <c r="D373" s="4">
        <v>971</v>
      </c>
      <c r="E373" s="4">
        <v>234</v>
      </c>
      <c r="F373" s="4">
        <v>43</v>
      </c>
      <c r="G373" s="4">
        <v>84</v>
      </c>
      <c r="H373" s="4">
        <v>609</v>
      </c>
      <c r="I373" s="4">
        <v>1</v>
      </c>
      <c r="J373">
        <f t="shared" si="18"/>
        <v>0.24098867147270855</v>
      </c>
      <c r="K373">
        <f t="shared" si="19"/>
        <v>0.62718846549948504</v>
      </c>
      <c r="L373">
        <f t="shared" si="20"/>
        <v>0.62718846549948504</v>
      </c>
      <c r="M373" s="4"/>
    </row>
    <row r="374" spans="1:13" x14ac:dyDescent="0.3">
      <c r="A374" t="s">
        <v>941</v>
      </c>
      <c r="B374" s="4" t="s">
        <v>927</v>
      </c>
      <c r="C374" s="4">
        <v>1217</v>
      </c>
      <c r="D374" s="4">
        <v>470</v>
      </c>
      <c r="E374" s="4">
        <v>103</v>
      </c>
      <c r="F374" s="4">
        <v>10</v>
      </c>
      <c r="G374" s="4">
        <v>38</v>
      </c>
      <c r="H374" s="4">
        <v>318</v>
      </c>
      <c r="I374" s="4">
        <v>1</v>
      </c>
      <c r="J374">
        <f t="shared" si="18"/>
        <v>0.21914893617021278</v>
      </c>
      <c r="K374">
        <f t="shared" si="19"/>
        <v>0.67659574468085104</v>
      </c>
      <c r="L374">
        <f t="shared" si="20"/>
        <v>0.67659574468085104</v>
      </c>
      <c r="M374" s="4"/>
    </row>
    <row r="375" spans="1:13" x14ac:dyDescent="0.3">
      <c r="A375" t="s">
        <v>942</v>
      </c>
      <c r="B375" s="4" t="s">
        <v>928</v>
      </c>
      <c r="C375" s="4">
        <v>460</v>
      </c>
      <c r="D375" s="4">
        <v>168</v>
      </c>
      <c r="E375" s="4">
        <v>64</v>
      </c>
      <c r="F375" s="4">
        <v>3</v>
      </c>
      <c r="G375" s="4">
        <v>10</v>
      </c>
      <c r="H375" s="4">
        <v>90</v>
      </c>
      <c r="I375" s="4">
        <v>1</v>
      </c>
      <c r="J375">
        <f t="shared" si="18"/>
        <v>0.38095238095238093</v>
      </c>
      <c r="K375">
        <f t="shared" si="19"/>
        <v>0.5357142857142857</v>
      </c>
      <c r="L375">
        <f t="shared" si="20"/>
        <v>0.5357142857142857</v>
      </c>
      <c r="M375" s="4"/>
    </row>
    <row r="376" spans="1:13" x14ac:dyDescent="0.3">
      <c r="A376" t="s">
        <v>1600</v>
      </c>
      <c r="B376" s="4" t="s">
        <v>921</v>
      </c>
      <c r="C376" s="4">
        <v>0</v>
      </c>
      <c r="D376" s="4">
        <v>2884</v>
      </c>
      <c r="E376" s="4">
        <v>986</v>
      </c>
      <c r="F376" s="4">
        <v>68</v>
      </c>
      <c r="G376" s="4">
        <v>119</v>
      </c>
      <c r="H376" s="4">
        <v>1697</v>
      </c>
      <c r="I376" s="4">
        <v>14</v>
      </c>
      <c r="J376">
        <f t="shared" si="18"/>
        <v>0.3418862690707351</v>
      </c>
      <c r="K376">
        <f t="shared" si="19"/>
        <v>0.58841886269070731</v>
      </c>
      <c r="L376">
        <f t="shared" si="20"/>
        <v>0.58841886269070731</v>
      </c>
      <c r="M376" s="4"/>
    </row>
    <row r="377" spans="1:13" x14ac:dyDescent="0.3">
      <c r="A377" t="s">
        <v>1601</v>
      </c>
      <c r="B377" s="4" t="s">
        <v>929</v>
      </c>
      <c r="C377" s="4">
        <v>0</v>
      </c>
      <c r="D377" s="4">
        <v>337</v>
      </c>
      <c r="E377" s="4">
        <v>99</v>
      </c>
      <c r="F377" s="4">
        <v>15</v>
      </c>
      <c r="G377" s="4">
        <v>25</v>
      </c>
      <c r="H377" s="4">
        <v>196</v>
      </c>
      <c r="I377" s="4">
        <v>2</v>
      </c>
      <c r="J377">
        <f t="shared" si="18"/>
        <v>0.29376854599406527</v>
      </c>
      <c r="K377">
        <f t="shared" si="19"/>
        <v>0.58160237388724034</v>
      </c>
      <c r="L377">
        <f t="shared" si="20"/>
        <v>0.58160237388724034</v>
      </c>
      <c r="M377" s="4"/>
    </row>
    <row r="378" spans="1:13" x14ac:dyDescent="0.3">
      <c r="A378" t="s">
        <v>1602</v>
      </c>
      <c r="B378" s="4" t="s">
        <v>930</v>
      </c>
      <c r="C378" s="4">
        <v>0</v>
      </c>
      <c r="D378" s="4">
        <v>1</v>
      </c>
      <c r="E378" s="4">
        <v>1</v>
      </c>
      <c r="F378" s="4">
        <v>0</v>
      </c>
      <c r="G378" s="4">
        <v>0</v>
      </c>
      <c r="H378" s="4">
        <v>0</v>
      </c>
      <c r="I378" s="4">
        <v>0</v>
      </c>
      <c r="J378">
        <f t="shared" si="18"/>
        <v>1</v>
      </c>
      <c r="K378">
        <f t="shared" si="19"/>
        <v>0</v>
      </c>
      <c r="L378">
        <f t="shared" si="20"/>
        <v>3</v>
      </c>
      <c r="M378" s="4"/>
    </row>
    <row r="379" spans="1:13" x14ac:dyDescent="0.3">
      <c r="A379">
        <v>30</v>
      </c>
      <c r="B379" s="4" t="s">
        <v>943</v>
      </c>
      <c r="C379" s="4">
        <v>15025</v>
      </c>
      <c r="D379" s="4">
        <v>9223</v>
      </c>
      <c r="E379" s="4">
        <v>3001</v>
      </c>
      <c r="F379" s="4">
        <v>228</v>
      </c>
      <c r="G379" s="4">
        <v>504</v>
      </c>
      <c r="H379" s="4">
        <v>5456</v>
      </c>
      <c r="I379" s="4">
        <v>34</v>
      </c>
      <c r="J379">
        <f t="shared" si="18"/>
        <v>0.32538219668220753</v>
      </c>
      <c r="K379">
        <f t="shared" si="19"/>
        <v>0.59156456684376013</v>
      </c>
      <c r="L379">
        <f t="shared" si="20"/>
        <v>0.59156456684376013</v>
      </c>
      <c r="M379" s="4"/>
    </row>
    <row r="380" spans="1:13" x14ac:dyDescent="0.3">
      <c r="B380" s="4"/>
      <c r="J380" t="str">
        <f t="shared" si="18"/>
        <v/>
      </c>
      <c r="K380" t="str">
        <f t="shared" si="19"/>
        <v/>
      </c>
      <c r="L380" t="str">
        <f t="shared" si="20"/>
        <v/>
      </c>
    </row>
    <row r="381" spans="1:13" x14ac:dyDescent="0.3">
      <c r="A381" t="s">
        <v>965</v>
      </c>
      <c r="B381" s="4" t="s">
        <v>960</v>
      </c>
      <c r="C381" s="4">
        <v>1933</v>
      </c>
      <c r="D381" s="4">
        <v>845</v>
      </c>
      <c r="E381" s="4">
        <v>366</v>
      </c>
      <c r="F381" s="4">
        <v>18</v>
      </c>
      <c r="G381" s="4">
        <v>55</v>
      </c>
      <c r="H381" s="4">
        <v>404</v>
      </c>
      <c r="I381" s="4">
        <v>2</v>
      </c>
      <c r="J381">
        <f t="shared" si="18"/>
        <v>0.43313609467455622</v>
      </c>
      <c r="K381">
        <f t="shared" si="19"/>
        <v>0.47810650887573963</v>
      </c>
      <c r="L381">
        <f t="shared" si="20"/>
        <v>0.47810650887573963</v>
      </c>
      <c r="M381" s="4"/>
    </row>
    <row r="382" spans="1:13" x14ac:dyDescent="0.3">
      <c r="A382" t="s">
        <v>966</v>
      </c>
      <c r="B382" s="4" t="s">
        <v>961</v>
      </c>
      <c r="C382" s="4">
        <v>1961</v>
      </c>
      <c r="D382" s="4">
        <v>743</v>
      </c>
      <c r="E382" s="4">
        <v>265</v>
      </c>
      <c r="F382" s="4">
        <v>14</v>
      </c>
      <c r="G382" s="4">
        <v>41</v>
      </c>
      <c r="H382" s="4">
        <v>421</v>
      </c>
      <c r="I382" s="4">
        <v>2</v>
      </c>
      <c r="J382">
        <f t="shared" si="18"/>
        <v>0.35666218034993269</v>
      </c>
      <c r="K382">
        <f t="shared" si="19"/>
        <v>0.566621803499327</v>
      </c>
      <c r="L382">
        <f t="shared" si="20"/>
        <v>0.566621803499327</v>
      </c>
      <c r="M382" s="4"/>
    </row>
    <row r="383" spans="1:13" x14ac:dyDescent="0.3">
      <c r="A383" t="s">
        <v>967</v>
      </c>
      <c r="B383" s="4" t="s">
        <v>947</v>
      </c>
      <c r="C383" s="4">
        <v>1210</v>
      </c>
      <c r="D383" s="4">
        <v>623</v>
      </c>
      <c r="E383" s="4">
        <v>283</v>
      </c>
      <c r="F383" s="4">
        <v>9</v>
      </c>
      <c r="G383" s="4">
        <v>38</v>
      </c>
      <c r="H383" s="4">
        <v>292</v>
      </c>
      <c r="I383" s="4">
        <v>1</v>
      </c>
      <c r="J383">
        <f t="shared" si="18"/>
        <v>0.45425361155698235</v>
      </c>
      <c r="K383">
        <f t="shared" si="19"/>
        <v>0.46869983948635635</v>
      </c>
      <c r="L383">
        <f t="shared" si="20"/>
        <v>0.46869983948635635</v>
      </c>
      <c r="M383" s="4"/>
    </row>
    <row r="384" spans="1:13" x14ac:dyDescent="0.3">
      <c r="A384" t="s">
        <v>968</v>
      </c>
      <c r="B384" s="4" t="s">
        <v>948</v>
      </c>
      <c r="C384" s="4">
        <v>2165</v>
      </c>
      <c r="D384" s="4">
        <v>823</v>
      </c>
      <c r="E384" s="4">
        <v>240</v>
      </c>
      <c r="F384" s="4">
        <v>12</v>
      </c>
      <c r="G384" s="4">
        <v>60</v>
      </c>
      <c r="H384" s="4">
        <v>509</v>
      </c>
      <c r="I384" s="4">
        <v>2</v>
      </c>
      <c r="J384">
        <f t="shared" si="18"/>
        <v>0.2916160388821385</v>
      </c>
      <c r="K384">
        <f t="shared" si="19"/>
        <v>0.61846901579586877</v>
      </c>
      <c r="L384">
        <f t="shared" si="20"/>
        <v>0.61846901579586877</v>
      </c>
      <c r="M384" s="4"/>
    </row>
    <row r="385" spans="1:13" x14ac:dyDescent="0.3">
      <c r="A385" t="s">
        <v>969</v>
      </c>
      <c r="B385" s="4" t="s">
        <v>949</v>
      </c>
      <c r="C385" s="4">
        <v>2300</v>
      </c>
      <c r="D385" s="4">
        <v>941</v>
      </c>
      <c r="E385" s="4">
        <v>280</v>
      </c>
      <c r="F385" s="4">
        <v>18</v>
      </c>
      <c r="G385" s="4">
        <v>51</v>
      </c>
      <c r="H385" s="4">
        <v>589</v>
      </c>
      <c r="I385" s="4">
        <v>3</v>
      </c>
      <c r="J385">
        <f t="shared" si="18"/>
        <v>0.29755579171094582</v>
      </c>
      <c r="K385">
        <f t="shared" si="19"/>
        <v>0.62592986184909671</v>
      </c>
      <c r="L385">
        <f t="shared" si="20"/>
        <v>0.62592986184909671</v>
      </c>
      <c r="M385" s="4"/>
    </row>
    <row r="386" spans="1:13" x14ac:dyDescent="0.3">
      <c r="A386" t="s">
        <v>970</v>
      </c>
      <c r="B386" s="4" t="s">
        <v>950</v>
      </c>
      <c r="C386" s="4">
        <v>2092</v>
      </c>
      <c r="D386" s="4">
        <v>908</v>
      </c>
      <c r="E386" s="4">
        <v>263</v>
      </c>
      <c r="F386" s="4">
        <v>10</v>
      </c>
      <c r="G386" s="4">
        <v>47</v>
      </c>
      <c r="H386" s="4">
        <v>586</v>
      </c>
      <c r="I386" s="4">
        <v>2</v>
      </c>
      <c r="J386">
        <f t="shared" si="18"/>
        <v>0.28964757709251099</v>
      </c>
      <c r="K386">
        <f t="shared" si="19"/>
        <v>0.64537444933920707</v>
      </c>
      <c r="L386">
        <f t="shared" si="20"/>
        <v>0.64537444933920707</v>
      </c>
      <c r="M386" s="4"/>
    </row>
    <row r="387" spans="1:13" x14ac:dyDescent="0.3">
      <c r="A387" t="s">
        <v>971</v>
      </c>
      <c r="B387" s="4" t="s">
        <v>951</v>
      </c>
      <c r="C387" s="4">
        <v>2695</v>
      </c>
      <c r="D387" s="4">
        <v>1170</v>
      </c>
      <c r="E387" s="4">
        <v>357</v>
      </c>
      <c r="F387" s="4">
        <v>24</v>
      </c>
      <c r="G387" s="4">
        <v>62</v>
      </c>
      <c r="H387" s="4">
        <v>723</v>
      </c>
      <c r="I387" s="4">
        <v>4</v>
      </c>
      <c r="J387">
        <f t="shared" si="18"/>
        <v>0.30512820512820515</v>
      </c>
      <c r="K387">
        <f t="shared" si="19"/>
        <v>0.61794871794871797</v>
      </c>
      <c r="L387">
        <f t="shared" si="20"/>
        <v>0.61794871794871797</v>
      </c>
      <c r="M387" s="4"/>
    </row>
    <row r="388" spans="1:13" x14ac:dyDescent="0.3">
      <c r="A388" t="s">
        <v>1600</v>
      </c>
      <c r="B388" s="4" t="s">
        <v>952</v>
      </c>
      <c r="C388" s="4">
        <v>0</v>
      </c>
      <c r="D388" s="4">
        <v>1192</v>
      </c>
      <c r="E388" s="4">
        <v>439</v>
      </c>
      <c r="F388" s="4">
        <v>27</v>
      </c>
      <c r="G388" s="4">
        <v>84</v>
      </c>
      <c r="H388" s="4">
        <v>633</v>
      </c>
      <c r="I388" s="4">
        <v>9</v>
      </c>
      <c r="J388">
        <f t="shared" si="18"/>
        <v>0.36828859060402686</v>
      </c>
      <c r="K388">
        <f t="shared" si="19"/>
        <v>0.53104026845637586</v>
      </c>
      <c r="L388">
        <f t="shared" si="20"/>
        <v>0.53104026845637586</v>
      </c>
      <c r="M388" s="4"/>
    </row>
    <row r="389" spans="1:13" x14ac:dyDescent="0.3">
      <c r="A389" t="s">
        <v>1601</v>
      </c>
      <c r="B389" s="4" t="s">
        <v>962</v>
      </c>
      <c r="C389" s="4">
        <v>0</v>
      </c>
      <c r="D389" s="4">
        <v>525</v>
      </c>
      <c r="E389" s="4">
        <v>202</v>
      </c>
      <c r="F389" s="4">
        <v>16</v>
      </c>
      <c r="G389" s="4">
        <v>38</v>
      </c>
      <c r="H389" s="4">
        <v>267</v>
      </c>
      <c r="I389" s="4">
        <v>2</v>
      </c>
      <c r="J389">
        <f t="shared" si="18"/>
        <v>0.38476190476190475</v>
      </c>
      <c r="K389">
        <f t="shared" si="19"/>
        <v>0.50857142857142856</v>
      </c>
      <c r="L389">
        <f t="shared" si="20"/>
        <v>0.50857142857142856</v>
      </c>
      <c r="M389" s="4"/>
    </row>
    <row r="390" spans="1:13" x14ac:dyDescent="0.3">
      <c r="A390" t="s">
        <v>1602</v>
      </c>
      <c r="B390" s="4" t="s">
        <v>963</v>
      </c>
      <c r="C390" s="4">
        <v>0</v>
      </c>
      <c r="D390" s="4">
        <v>1170</v>
      </c>
      <c r="E390" s="4">
        <v>506</v>
      </c>
      <c r="F390" s="4">
        <v>14</v>
      </c>
      <c r="G390" s="4">
        <v>62</v>
      </c>
      <c r="H390" s="4">
        <v>587</v>
      </c>
      <c r="I390" s="4">
        <v>1</v>
      </c>
      <c r="J390">
        <f t="shared" si="18"/>
        <v>0.4324786324786325</v>
      </c>
      <c r="K390">
        <f t="shared" si="19"/>
        <v>0.5017094017094017</v>
      </c>
      <c r="L390">
        <f t="shared" si="20"/>
        <v>0.5017094017094017</v>
      </c>
      <c r="M390" s="4"/>
    </row>
    <row r="391" spans="1:13" x14ac:dyDescent="0.3">
      <c r="A391">
        <v>31</v>
      </c>
      <c r="B391" s="4" t="s">
        <v>964</v>
      </c>
      <c r="C391" s="4">
        <v>14356</v>
      </c>
      <c r="D391" s="4">
        <v>8940</v>
      </c>
      <c r="E391" s="4">
        <v>3201</v>
      </c>
      <c r="F391" s="4">
        <v>162</v>
      </c>
      <c r="G391" s="4">
        <v>538</v>
      </c>
      <c r="H391" s="4">
        <v>5011</v>
      </c>
      <c r="I391" s="4">
        <v>28</v>
      </c>
      <c r="J391">
        <f t="shared" si="18"/>
        <v>0.35805369127516778</v>
      </c>
      <c r="K391">
        <f t="shared" si="19"/>
        <v>0.56051454138702461</v>
      </c>
      <c r="L391">
        <f t="shared" si="20"/>
        <v>0.56051454138702461</v>
      </c>
      <c r="M391" s="4"/>
    </row>
    <row r="392" spans="1:13" x14ac:dyDescent="0.3">
      <c r="B392" s="4"/>
      <c r="J392" t="str">
        <f t="shared" si="18"/>
        <v/>
      </c>
      <c r="K392" t="str">
        <f t="shared" si="19"/>
        <v/>
      </c>
      <c r="L392" t="str">
        <f t="shared" si="20"/>
        <v/>
      </c>
    </row>
    <row r="393" spans="1:13" x14ac:dyDescent="0.3">
      <c r="A393" t="s">
        <v>992</v>
      </c>
      <c r="B393" s="4" t="s">
        <v>973</v>
      </c>
      <c r="C393" s="4">
        <v>1729</v>
      </c>
      <c r="D393" s="4">
        <v>784</v>
      </c>
      <c r="E393" s="4">
        <v>391</v>
      </c>
      <c r="F393" s="4">
        <v>24</v>
      </c>
      <c r="G393" s="4">
        <v>56</v>
      </c>
      <c r="H393" s="4">
        <v>311</v>
      </c>
      <c r="I393" s="4">
        <v>2</v>
      </c>
      <c r="J393">
        <f t="shared" si="18"/>
        <v>0.49872448979591838</v>
      </c>
      <c r="K393">
        <f t="shared" si="19"/>
        <v>0.39668367346938777</v>
      </c>
      <c r="L393">
        <f t="shared" si="20"/>
        <v>2.4987244897959182</v>
      </c>
      <c r="M393" s="4"/>
    </row>
    <row r="394" spans="1:13" x14ac:dyDescent="0.3">
      <c r="A394" t="s">
        <v>993</v>
      </c>
      <c r="B394" s="4" t="s">
        <v>974</v>
      </c>
      <c r="C394" s="4">
        <v>476</v>
      </c>
      <c r="D394" s="4">
        <v>215</v>
      </c>
      <c r="E394" s="4">
        <v>109</v>
      </c>
      <c r="F394" s="4">
        <v>5</v>
      </c>
      <c r="G394" s="4">
        <v>12</v>
      </c>
      <c r="H394" s="4">
        <v>88</v>
      </c>
      <c r="I394" s="4">
        <v>1</v>
      </c>
      <c r="J394">
        <f t="shared" si="18"/>
        <v>0.50697674418604655</v>
      </c>
      <c r="K394">
        <f t="shared" si="19"/>
        <v>0.40930232558139534</v>
      </c>
      <c r="L394">
        <f t="shared" si="20"/>
        <v>2.5069767441860464</v>
      </c>
      <c r="M394" s="4"/>
    </row>
    <row r="395" spans="1:13" x14ac:dyDescent="0.3">
      <c r="A395" t="s">
        <v>994</v>
      </c>
      <c r="B395" s="4" t="s">
        <v>975</v>
      </c>
      <c r="C395" s="4">
        <v>2355</v>
      </c>
      <c r="D395" s="4">
        <v>796</v>
      </c>
      <c r="E395" s="4">
        <v>422</v>
      </c>
      <c r="F395" s="4">
        <v>14</v>
      </c>
      <c r="G395" s="4">
        <v>48</v>
      </c>
      <c r="H395" s="4">
        <v>307</v>
      </c>
      <c r="I395" s="4">
        <v>5</v>
      </c>
      <c r="J395">
        <f t="shared" si="18"/>
        <v>0.53015075376884424</v>
      </c>
      <c r="K395">
        <f t="shared" si="19"/>
        <v>0.38567839195979897</v>
      </c>
      <c r="L395">
        <f t="shared" si="20"/>
        <v>2.5301507537688441</v>
      </c>
      <c r="M395" s="4"/>
    </row>
    <row r="396" spans="1:13" x14ac:dyDescent="0.3">
      <c r="A396" t="s">
        <v>995</v>
      </c>
      <c r="B396" s="4" t="s">
        <v>976</v>
      </c>
      <c r="C396" s="4">
        <v>2552</v>
      </c>
      <c r="D396" s="4">
        <v>1025</v>
      </c>
      <c r="E396" s="4">
        <v>714</v>
      </c>
      <c r="F396" s="4">
        <v>12</v>
      </c>
      <c r="G396" s="4">
        <v>67</v>
      </c>
      <c r="H396" s="4">
        <v>221</v>
      </c>
      <c r="I396" s="4">
        <v>11</v>
      </c>
      <c r="J396">
        <f t="shared" ref="J396:J459" si="21">IF(D396="","",IF(D396=0,0,E396/D396))</f>
        <v>0.69658536585365849</v>
      </c>
      <c r="K396">
        <f t="shared" ref="K396:K459" si="22">IF(D396="","",IF(D396=0,0,H396/D396))</f>
        <v>0.21560975609756097</v>
      </c>
      <c r="L396">
        <f t="shared" ref="L396:L459" si="23">IF(D396="","",IF(K396&gt;J396,K396,IF(K396=J396,10,2+J396)))</f>
        <v>2.6965853658536583</v>
      </c>
      <c r="M396" s="4"/>
    </row>
    <row r="397" spans="1:13" x14ac:dyDescent="0.3">
      <c r="A397" t="s">
        <v>996</v>
      </c>
      <c r="B397" s="4" t="s">
        <v>977</v>
      </c>
      <c r="C397" s="4">
        <v>1017</v>
      </c>
      <c r="D397" s="4">
        <v>470</v>
      </c>
      <c r="E397" s="4">
        <v>235</v>
      </c>
      <c r="F397" s="4">
        <v>6</v>
      </c>
      <c r="G397" s="4">
        <v>25</v>
      </c>
      <c r="H397" s="4">
        <v>204</v>
      </c>
      <c r="I397" s="4">
        <v>0</v>
      </c>
      <c r="J397">
        <f t="shared" si="21"/>
        <v>0.5</v>
      </c>
      <c r="K397">
        <f t="shared" si="22"/>
        <v>0.43404255319148938</v>
      </c>
      <c r="L397">
        <f t="shared" si="23"/>
        <v>2.5</v>
      </c>
      <c r="M397" s="4"/>
    </row>
    <row r="398" spans="1:13" x14ac:dyDescent="0.3">
      <c r="A398" t="s">
        <v>997</v>
      </c>
      <c r="B398" s="4" t="s">
        <v>988</v>
      </c>
      <c r="C398" s="4">
        <v>1574</v>
      </c>
      <c r="D398" s="4">
        <v>600</v>
      </c>
      <c r="E398" s="4">
        <v>178</v>
      </c>
      <c r="F398" s="4">
        <v>17</v>
      </c>
      <c r="G398" s="4">
        <v>24</v>
      </c>
      <c r="H398" s="4">
        <v>381</v>
      </c>
      <c r="I398" s="4">
        <v>0</v>
      </c>
      <c r="J398">
        <f t="shared" si="21"/>
        <v>0.29666666666666669</v>
      </c>
      <c r="K398">
        <f t="shared" si="22"/>
        <v>0.63500000000000001</v>
      </c>
      <c r="L398">
        <f t="shared" si="23"/>
        <v>0.63500000000000001</v>
      </c>
      <c r="M398" s="4"/>
    </row>
    <row r="399" spans="1:13" x14ac:dyDescent="0.3">
      <c r="A399" t="s">
        <v>998</v>
      </c>
      <c r="B399" s="4" t="s">
        <v>979</v>
      </c>
      <c r="C399" s="4">
        <v>1436</v>
      </c>
      <c r="D399" s="4">
        <v>649</v>
      </c>
      <c r="E399" s="4">
        <v>337</v>
      </c>
      <c r="F399" s="4">
        <v>12</v>
      </c>
      <c r="G399" s="4">
        <v>33</v>
      </c>
      <c r="H399" s="4">
        <v>266</v>
      </c>
      <c r="I399" s="4">
        <v>1</v>
      </c>
      <c r="J399">
        <f t="shared" si="21"/>
        <v>0.51926040061633283</v>
      </c>
      <c r="K399">
        <f t="shared" si="22"/>
        <v>0.40986132511556239</v>
      </c>
      <c r="L399">
        <f t="shared" si="23"/>
        <v>2.5192604006163331</v>
      </c>
      <c r="M399" s="4"/>
    </row>
    <row r="400" spans="1:13" x14ac:dyDescent="0.3">
      <c r="A400" t="s">
        <v>999</v>
      </c>
      <c r="B400" s="4" t="s">
        <v>980</v>
      </c>
      <c r="C400" s="4">
        <v>2648</v>
      </c>
      <c r="D400" s="4">
        <v>1111</v>
      </c>
      <c r="E400" s="4">
        <v>319</v>
      </c>
      <c r="F400" s="4">
        <v>30</v>
      </c>
      <c r="G400" s="4">
        <v>63</v>
      </c>
      <c r="H400" s="4">
        <v>698</v>
      </c>
      <c r="I400" s="4">
        <v>1</v>
      </c>
      <c r="J400">
        <f t="shared" si="21"/>
        <v>0.28712871287128711</v>
      </c>
      <c r="K400">
        <f t="shared" si="22"/>
        <v>0.62826282628262831</v>
      </c>
      <c r="L400">
        <f t="shared" si="23"/>
        <v>0.62826282628262831</v>
      </c>
      <c r="M400" s="4"/>
    </row>
    <row r="401" spans="1:13" x14ac:dyDescent="0.3">
      <c r="A401" t="s">
        <v>1000</v>
      </c>
      <c r="B401" s="4" t="s">
        <v>989</v>
      </c>
      <c r="C401" s="4">
        <v>1010</v>
      </c>
      <c r="D401" s="4">
        <v>394</v>
      </c>
      <c r="E401" s="4">
        <v>171</v>
      </c>
      <c r="F401" s="4">
        <v>9</v>
      </c>
      <c r="G401" s="4">
        <v>38</v>
      </c>
      <c r="H401" s="4">
        <v>175</v>
      </c>
      <c r="I401" s="4">
        <v>1</v>
      </c>
      <c r="J401">
        <f t="shared" si="21"/>
        <v>0.43401015228426398</v>
      </c>
      <c r="K401">
        <f t="shared" si="22"/>
        <v>0.44416243654822335</v>
      </c>
      <c r="L401">
        <f t="shared" si="23"/>
        <v>0.44416243654822335</v>
      </c>
      <c r="M401" s="4"/>
    </row>
    <row r="402" spans="1:13" x14ac:dyDescent="0.3">
      <c r="A402" t="s">
        <v>1001</v>
      </c>
      <c r="B402" s="4" t="s">
        <v>982</v>
      </c>
      <c r="C402" s="4">
        <v>181</v>
      </c>
      <c r="D402" s="4">
        <v>46</v>
      </c>
      <c r="E402" s="4">
        <v>19</v>
      </c>
      <c r="F402" s="4">
        <v>4</v>
      </c>
      <c r="G402" s="4">
        <v>7</v>
      </c>
      <c r="H402" s="4">
        <v>15</v>
      </c>
      <c r="I402" s="4">
        <v>1</v>
      </c>
      <c r="J402">
        <f t="shared" si="21"/>
        <v>0.41304347826086957</v>
      </c>
      <c r="K402">
        <f t="shared" si="22"/>
        <v>0.32608695652173914</v>
      </c>
      <c r="L402">
        <f t="shared" si="23"/>
        <v>2.4130434782608696</v>
      </c>
      <c r="M402" s="4"/>
    </row>
    <row r="403" spans="1:13" x14ac:dyDescent="0.3">
      <c r="A403" t="s">
        <v>1600</v>
      </c>
      <c r="B403" s="4" t="s">
        <v>983</v>
      </c>
      <c r="C403" s="4">
        <v>0</v>
      </c>
      <c r="D403" s="4">
        <v>2139</v>
      </c>
      <c r="E403" s="4">
        <v>1083</v>
      </c>
      <c r="F403" s="4">
        <v>33</v>
      </c>
      <c r="G403" s="4">
        <v>128</v>
      </c>
      <c r="H403" s="4">
        <v>882</v>
      </c>
      <c r="I403" s="4">
        <v>13</v>
      </c>
      <c r="J403">
        <f t="shared" si="21"/>
        <v>0.50631136044880787</v>
      </c>
      <c r="K403">
        <f t="shared" si="22"/>
        <v>0.41234221598877979</v>
      </c>
      <c r="L403">
        <f t="shared" si="23"/>
        <v>2.5063113604488079</v>
      </c>
      <c r="M403" s="4"/>
    </row>
    <row r="404" spans="1:13" x14ac:dyDescent="0.3">
      <c r="A404" t="s">
        <v>1601</v>
      </c>
      <c r="B404" s="4" t="s">
        <v>990</v>
      </c>
      <c r="C404" s="4">
        <v>0</v>
      </c>
      <c r="D404" s="4">
        <v>383</v>
      </c>
      <c r="E404" s="4">
        <v>181</v>
      </c>
      <c r="F404" s="4">
        <v>12</v>
      </c>
      <c r="G404" s="4">
        <v>24</v>
      </c>
      <c r="H404" s="4">
        <v>164</v>
      </c>
      <c r="I404" s="4">
        <v>2</v>
      </c>
      <c r="J404">
        <f t="shared" si="21"/>
        <v>0.47258485639686681</v>
      </c>
      <c r="K404">
        <f t="shared" si="22"/>
        <v>0.42819843342036551</v>
      </c>
      <c r="L404">
        <f t="shared" si="23"/>
        <v>2.4725848563968666</v>
      </c>
      <c r="M404" s="4"/>
    </row>
    <row r="405" spans="1:13" x14ac:dyDescent="0.3">
      <c r="A405" t="s">
        <v>1602</v>
      </c>
      <c r="B405" s="4" t="s">
        <v>991</v>
      </c>
      <c r="C405" s="4">
        <v>0</v>
      </c>
      <c r="D405" s="4">
        <v>500</v>
      </c>
      <c r="E405" s="4">
        <v>261</v>
      </c>
      <c r="F405" s="4">
        <v>6</v>
      </c>
      <c r="G405" s="4">
        <v>17</v>
      </c>
      <c r="H405" s="4">
        <v>214</v>
      </c>
      <c r="I405" s="4">
        <v>2</v>
      </c>
      <c r="J405">
        <f t="shared" si="21"/>
        <v>0.52200000000000002</v>
      </c>
      <c r="K405">
        <f t="shared" si="22"/>
        <v>0.42799999999999999</v>
      </c>
      <c r="L405">
        <f t="shared" si="23"/>
        <v>2.5220000000000002</v>
      </c>
      <c r="M405" s="4"/>
    </row>
    <row r="406" spans="1:13" x14ac:dyDescent="0.3">
      <c r="A406">
        <v>32</v>
      </c>
      <c r="B406" s="4" t="s">
        <v>1002</v>
      </c>
      <c r="C406" s="4">
        <v>14978</v>
      </c>
      <c r="D406" s="4">
        <v>9112</v>
      </c>
      <c r="E406" s="4">
        <v>4420</v>
      </c>
      <c r="F406" s="4">
        <v>184</v>
      </c>
      <c r="G406" s="4">
        <v>542</v>
      </c>
      <c r="H406" s="4">
        <v>3926</v>
      </c>
      <c r="I406" s="4">
        <v>40</v>
      </c>
      <c r="J406">
        <f t="shared" si="21"/>
        <v>0.48507462686567165</v>
      </c>
      <c r="K406">
        <f t="shared" si="22"/>
        <v>0.43086040386303776</v>
      </c>
      <c r="L406">
        <f t="shared" si="23"/>
        <v>2.4850746268656718</v>
      </c>
      <c r="M406" s="4"/>
    </row>
    <row r="407" spans="1:13" x14ac:dyDescent="0.3">
      <c r="B407" s="4"/>
      <c r="J407" t="str">
        <f t="shared" si="21"/>
        <v/>
      </c>
      <c r="K407" t="str">
        <f t="shared" si="22"/>
        <v/>
      </c>
      <c r="L407" t="str">
        <f t="shared" si="23"/>
        <v/>
      </c>
    </row>
    <row r="408" spans="1:13" x14ac:dyDescent="0.3">
      <c r="A408" t="s">
        <v>1030</v>
      </c>
      <c r="B408" s="4" t="s">
        <v>1004</v>
      </c>
      <c r="C408" s="4">
        <v>2005</v>
      </c>
      <c r="D408" s="4">
        <v>634</v>
      </c>
      <c r="E408" s="4">
        <v>224</v>
      </c>
      <c r="F408" s="4">
        <v>16</v>
      </c>
      <c r="G408" s="4">
        <v>36</v>
      </c>
      <c r="H408" s="4">
        <v>356</v>
      </c>
      <c r="I408" s="4">
        <v>2</v>
      </c>
      <c r="J408">
        <f t="shared" si="21"/>
        <v>0.35331230283911674</v>
      </c>
      <c r="K408">
        <f t="shared" si="22"/>
        <v>0.56151419558359617</v>
      </c>
      <c r="L408">
        <f t="shared" si="23"/>
        <v>0.56151419558359617</v>
      </c>
    </row>
    <row r="409" spans="1:13" x14ac:dyDescent="0.3">
      <c r="A409" t="s">
        <v>1031</v>
      </c>
      <c r="B409" s="4" t="s">
        <v>1005</v>
      </c>
      <c r="C409" s="4">
        <v>2233</v>
      </c>
      <c r="D409" s="4">
        <v>923</v>
      </c>
      <c r="E409" s="4">
        <v>240</v>
      </c>
      <c r="F409" s="4">
        <v>25</v>
      </c>
      <c r="G409" s="4">
        <v>50</v>
      </c>
      <c r="H409" s="4">
        <v>607</v>
      </c>
      <c r="I409" s="4">
        <v>1</v>
      </c>
      <c r="J409">
        <f t="shared" si="21"/>
        <v>0.26002166847237268</v>
      </c>
      <c r="K409">
        <f t="shared" si="22"/>
        <v>0.65763813651137593</v>
      </c>
      <c r="L409">
        <f t="shared" si="23"/>
        <v>0.65763813651137593</v>
      </c>
    </row>
    <row r="410" spans="1:13" x14ac:dyDescent="0.3">
      <c r="A410" t="s">
        <v>1032</v>
      </c>
      <c r="B410" s="4" t="s">
        <v>1006</v>
      </c>
      <c r="C410" s="4">
        <v>1599</v>
      </c>
      <c r="D410" s="4">
        <v>647</v>
      </c>
      <c r="E410" s="4">
        <v>131</v>
      </c>
      <c r="F410" s="4">
        <v>14</v>
      </c>
      <c r="G410" s="4">
        <v>24</v>
      </c>
      <c r="H410" s="4">
        <v>475</v>
      </c>
      <c r="I410" s="4">
        <v>3</v>
      </c>
      <c r="J410">
        <f t="shared" si="21"/>
        <v>0.20247295208655333</v>
      </c>
      <c r="K410">
        <f t="shared" si="22"/>
        <v>0.73415765069551775</v>
      </c>
      <c r="L410">
        <f t="shared" si="23"/>
        <v>0.73415765069551775</v>
      </c>
    </row>
    <row r="411" spans="1:13" x14ac:dyDescent="0.3">
      <c r="A411" t="s">
        <v>1033</v>
      </c>
      <c r="B411" s="4" t="s">
        <v>1007</v>
      </c>
      <c r="C411" s="4">
        <v>501</v>
      </c>
      <c r="D411" s="4">
        <v>74</v>
      </c>
      <c r="E411" s="4">
        <v>9</v>
      </c>
      <c r="F411" s="4">
        <v>2</v>
      </c>
      <c r="G411" s="4">
        <v>7</v>
      </c>
      <c r="H411" s="4">
        <v>56</v>
      </c>
      <c r="I411" s="4">
        <v>0</v>
      </c>
      <c r="J411">
        <f t="shared" si="21"/>
        <v>0.12162162162162163</v>
      </c>
      <c r="K411">
        <f t="shared" si="22"/>
        <v>0.7567567567567568</v>
      </c>
      <c r="L411">
        <f t="shared" si="23"/>
        <v>0.7567567567567568</v>
      </c>
    </row>
    <row r="412" spans="1:13" x14ac:dyDescent="0.3">
      <c r="A412" t="s">
        <v>1034</v>
      </c>
      <c r="B412" s="4" t="s">
        <v>1008</v>
      </c>
      <c r="C412" s="4">
        <v>836</v>
      </c>
      <c r="D412" s="4">
        <v>337</v>
      </c>
      <c r="E412" s="4">
        <v>67</v>
      </c>
      <c r="F412" s="4">
        <v>5</v>
      </c>
      <c r="G412" s="4">
        <v>22</v>
      </c>
      <c r="H412" s="4">
        <v>243</v>
      </c>
      <c r="I412" s="4">
        <v>0</v>
      </c>
      <c r="J412">
        <f t="shared" si="21"/>
        <v>0.19881305637982197</v>
      </c>
      <c r="K412">
        <f t="shared" si="22"/>
        <v>0.72106824925816027</v>
      </c>
      <c r="L412">
        <f t="shared" si="23"/>
        <v>0.72106824925816027</v>
      </c>
    </row>
    <row r="413" spans="1:13" x14ac:dyDescent="0.3">
      <c r="A413" t="s">
        <v>1035</v>
      </c>
      <c r="B413" s="4" t="s">
        <v>1009</v>
      </c>
      <c r="C413" s="4">
        <v>1643</v>
      </c>
      <c r="D413" s="4">
        <v>753</v>
      </c>
      <c r="E413" s="4">
        <v>143</v>
      </c>
      <c r="F413" s="4">
        <v>14</v>
      </c>
      <c r="G413" s="4">
        <v>40</v>
      </c>
      <c r="H413" s="4">
        <v>554</v>
      </c>
      <c r="I413" s="4">
        <v>2</v>
      </c>
      <c r="J413">
        <f t="shared" si="21"/>
        <v>0.1899070385126162</v>
      </c>
      <c r="K413">
        <f t="shared" si="22"/>
        <v>0.7357237715803453</v>
      </c>
      <c r="L413">
        <f t="shared" si="23"/>
        <v>0.7357237715803453</v>
      </c>
    </row>
    <row r="414" spans="1:13" x14ac:dyDescent="0.3">
      <c r="A414" t="s">
        <v>1036</v>
      </c>
      <c r="B414" s="4" t="s">
        <v>1025</v>
      </c>
      <c r="C414" s="4">
        <v>275</v>
      </c>
      <c r="D414" s="4">
        <v>124</v>
      </c>
      <c r="E414" s="4">
        <v>25</v>
      </c>
      <c r="F414" s="4">
        <v>4</v>
      </c>
      <c r="G414" s="4">
        <v>7</v>
      </c>
      <c r="H414" s="4">
        <v>87</v>
      </c>
      <c r="I414" s="4">
        <v>1</v>
      </c>
      <c r="J414">
        <f t="shared" si="21"/>
        <v>0.20161290322580644</v>
      </c>
      <c r="K414">
        <f t="shared" si="22"/>
        <v>0.70161290322580649</v>
      </c>
      <c r="L414">
        <f t="shared" si="23"/>
        <v>0.70161290322580649</v>
      </c>
    </row>
    <row r="415" spans="1:13" x14ac:dyDescent="0.3">
      <c r="A415" t="s">
        <v>1037</v>
      </c>
      <c r="B415" s="4" t="s">
        <v>1011</v>
      </c>
      <c r="C415" s="4">
        <v>1666</v>
      </c>
      <c r="D415" s="4">
        <v>620</v>
      </c>
      <c r="E415" s="4">
        <v>168</v>
      </c>
      <c r="F415" s="4">
        <v>13</v>
      </c>
      <c r="G415" s="4">
        <v>29</v>
      </c>
      <c r="H415" s="4">
        <v>410</v>
      </c>
      <c r="I415" s="4">
        <v>0</v>
      </c>
      <c r="J415">
        <f t="shared" si="21"/>
        <v>0.2709677419354839</v>
      </c>
      <c r="K415">
        <f t="shared" si="22"/>
        <v>0.66129032258064513</v>
      </c>
      <c r="L415">
        <f t="shared" si="23"/>
        <v>0.66129032258064513</v>
      </c>
    </row>
    <row r="416" spans="1:13" x14ac:dyDescent="0.3">
      <c r="A416" t="s">
        <v>1038</v>
      </c>
      <c r="B416" s="4" t="s">
        <v>1026</v>
      </c>
      <c r="C416" s="4">
        <v>521</v>
      </c>
      <c r="D416" s="4">
        <v>215</v>
      </c>
      <c r="E416" s="4">
        <v>29</v>
      </c>
      <c r="F416" s="4">
        <v>9</v>
      </c>
      <c r="G416" s="4">
        <v>27</v>
      </c>
      <c r="H416" s="4">
        <v>149</v>
      </c>
      <c r="I416" s="4">
        <v>1</v>
      </c>
      <c r="J416">
        <f t="shared" si="21"/>
        <v>0.13488372093023257</v>
      </c>
      <c r="K416">
        <f t="shared" si="22"/>
        <v>0.69302325581395352</v>
      </c>
      <c r="L416">
        <f t="shared" si="23"/>
        <v>0.69302325581395352</v>
      </c>
    </row>
    <row r="417" spans="1:14" x14ac:dyDescent="0.3">
      <c r="A417" t="s">
        <v>1039</v>
      </c>
      <c r="B417" s="4" t="s">
        <v>1013</v>
      </c>
      <c r="C417" s="4">
        <v>1658</v>
      </c>
      <c r="D417" s="4">
        <v>780</v>
      </c>
      <c r="E417" s="4">
        <v>124</v>
      </c>
      <c r="F417" s="4">
        <v>16</v>
      </c>
      <c r="G417" s="4">
        <v>28</v>
      </c>
      <c r="H417" s="4">
        <v>612</v>
      </c>
      <c r="I417" s="4">
        <v>0</v>
      </c>
      <c r="J417">
        <f t="shared" si="21"/>
        <v>0.15897435897435896</v>
      </c>
      <c r="K417">
        <f t="shared" si="22"/>
        <v>0.7846153846153846</v>
      </c>
      <c r="L417">
        <f t="shared" si="23"/>
        <v>0.7846153846153846</v>
      </c>
    </row>
    <row r="418" spans="1:14" x14ac:dyDescent="0.3">
      <c r="A418" t="s">
        <v>1600</v>
      </c>
      <c r="B418" s="4" t="s">
        <v>1014</v>
      </c>
      <c r="C418" s="4">
        <v>0</v>
      </c>
      <c r="D418" s="4">
        <v>1718</v>
      </c>
      <c r="E418" s="4">
        <v>468</v>
      </c>
      <c r="F418" s="4">
        <v>35</v>
      </c>
      <c r="G418" s="4">
        <v>118</v>
      </c>
      <c r="H418" s="4">
        <v>1090</v>
      </c>
      <c r="I418" s="4">
        <v>7</v>
      </c>
      <c r="J418">
        <f t="shared" si="21"/>
        <v>0.27240977881257278</v>
      </c>
      <c r="K418">
        <f t="shared" si="22"/>
        <v>0.63445867287543656</v>
      </c>
      <c r="L418">
        <f t="shared" si="23"/>
        <v>0.63445867287543656</v>
      </c>
    </row>
    <row r="419" spans="1:14" x14ac:dyDescent="0.3">
      <c r="A419" t="s">
        <v>1601</v>
      </c>
      <c r="B419" s="4" t="s">
        <v>1027</v>
      </c>
      <c r="C419" s="4">
        <v>0</v>
      </c>
      <c r="D419" s="4">
        <v>406</v>
      </c>
      <c r="E419" s="4">
        <v>110</v>
      </c>
      <c r="F419" s="4">
        <v>11</v>
      </c>
      <c r="G419" s="4">
        <v>38</v>
      </c>
      <c r="H419" s="4">
        <v>246</v>
      </c>
      <c r="I419" s="4">
        <v>1</v>
      </c>
      <c r="J419">
        <f t="shared" si="21"/>
        <v>0.27093596059113301</v>
      </c>
      <c r="K419">
        <f t="shared" si="22"/>
        <v>0.60591133004926112</v>
      </c>
      <c r="L419">
        <f t="shared" si="23"/>
        <v>0.60591133004926112</v>
      </c>
    </row>
    <row r="420" spans="1:14" x14ac:dyDescent="0.3">
      <c r="A420" t="s">
        <v>1602</v>
      </c>
      <c r="B420" s="4" t="s">
        <v>1028</v>
      </c>
      <c r="C420" s="4">
        <v>0</v>
      </c>
      <c r="D420" s="4">
        <v>6</v>
      </c>
      <c r="E420" s="4">
        <v>3</v>
      </c>
      <c r="F420" s="4">
        <v>0</v>
      </c>
      <c r="G420" s="4">
        <v>1</v>
      </c>
      <c r="H420" s="4">
        <v>2</v>
      </c>
      <c r="I420" s="4">
        <v>0</v>
      </c>
      <c r="J420">
        <f t="shared" si="21"/>
        <v>0.5</v>
      </c>
      <c r="K420">
        <f t="shared" si="22"/>
        <v>0.33333333333333331</v>
      </c>
      <c r="L420">
        <f t="shared" si="23"/>
        <v>2.5</v>
      </c>
    </row>
    <row r="421" spans="1:14" x14ac:dyDescent="0.3">
      <c r="A421">
        <v>33</v>
      </c>
      <c r="B421" s="4" t="s">
        <v>1029</v>
      </c>
      <c r="C421" s="4">
        <v>12937</v>
      </c>
      <c r="D421" s="4">
        <v>7237</v>
      </c>
      <c r="E421" s="4">
        <v>1741</v>
      </c>
      <c r="F421" s="4">
        <v>164</v>
      </c>
      <c r="G421" s="4">
        <v>427</v>
      </c>
      <c r="H421" s="4">
        <v>4887</v>
      </c>
      <c r="I421" s="4">
        <v>18</v>
      </c>
      <c r="J421">
        <f t="shared" si="21"/>
        <v>0.24056929666989083</v>
      </c>
      <c r="K421">
        <f t="shared" si="22"/>
        <v>0.67527981207682741</v>
      </c>
      <c r="L421">
        <f t="shared" si="23"/>
        <v>0.67527981207682741</v>
      </c>
    </row>
    <row r="422" spans="1:14" x14ac:dyDescent="0.3">
      <c r="B422" s="4"/>
      <c r="J422" t="str">
        <f t="shared" si="21"/>
        <v/>
      </c>
      <c r="K422" t="str">
        <f t="shared" si="22"/>
        <v/>
      </c>
      <c r="L422" t="str">
        <f t="shared" si="23"/>
        <v/>
      </c>
      <c r="M422" s="4"/>
      <c r="N422" s="4"/>
    </row>
    <row r="423" spans="1:14" x14ac:dyDescent="0.3">
      <c r="A423" t="s">
        <v>1070</v>
      </c>
      <c r="B423" s="4" t="s">
        <v>1041</v>
      </c>
      <c r="C423" s="4">
        <v>342</v>
      </c>
      <c r="D423" s="4">
        <v>194</v>
      </c>
      <c r="E423" s="4">
        <v>69</v>
      </c>
      <c r="F423" s="4">
        <v>2</v>
      </c>
      <c r="G423" s="4">
        <v>5</v>
      </c>
      <c r="H423" s="4">
        <v>118</v>
      </c>
      <c r="I423" s="4">
        <v>0</v>
      </c>
      <c r="J423">
        <f t="shared" si="21"/>
        <v>0.35567010309278352</v>
      </c>
      <c r="K423">
        <f t="shared" si="22"/>
        <v>0.60824742268041232</v>
      </c>
      <c r="L423">
        <f t="shared" si="23"/>
        <v>0.60824742268041232</v>
      </c>
    </row>
    <row r="424" spans="1:14" x14ac:dyDescent="0.3">
      <c r="A424" t="s">
        <v>1071</v>
      </c>
      <c r="B424" s="4" t="s">
        <v>1042</v>
      </c>
      <c r="C424" s="4">
        <v>964</v>
      </c>
      <c r="D424" s="4">
        <v>403</v>
      </c>
      <c r="E424" s="4">
        <v>112</v>
      </c>
      <c r="F424" s="4">
        <v>5</v>
      </c>
      <c r="G424" s="4">
        <v>30</v>
      </c>
      <c r="H424" s="4">
        <v>255</v>
      </c>
      <c r="I424" s="4">
        <v>1</v>
      </c>
      <c r="J424">
        <f t="shared" si="21"/>
        <v>0.27791563275434245</v>
      </c>
      <c r="K424">
        <f t="shared" si="22"/>
        <v>0.63275434243176176</v>
      </c>
      <c r="L424">
        <f t="shared" si="23"/>
        <v>0.63275434243176176</v>
      </c>
      <c r="M424" s="4"/>
      <c r="N424" s="4"/>
    </row>
    <row r="425" spans="1:14" x14ac:dyDescent="0.3">
      <c r="A425" t="s">
        <v>1072</v>
      </c>
      <c r="B425" s="4" t="s">
        <v>1043</v>
      </c>
      <c r="C425" s="4">
        <v>1950</v>
      </c>
      <c r="D425" s="4">
        <v>829</v>
      </c>
      <c r="E425" s="4">
        <v>276</v>
      </c>
      <c r="F425" s="4">
        <v>14</v>
      </c>
      <c r="G425" s="4">
        <v>50</v>
      </c>
      <c r="H425" s="4">
        <v>487</v>
      </c>
      <c r="I425" s="4">
        <v>2</v>
      </c>
      <c r="J425">
        <f t="shared" si="21"/>
        <v>0.33293124246079614</v>
      </c>
      <c r="K425">
        <f t="shared" si="22"/>
        <v>0.58745476477683956</v>
      </c>
      <c r="L425">
        <f t="shared" si="23"/>
        <v>0.58745476477683956</v>
      </c>
      <c r="M425" s="4"/>
      <c r="N425" s="4"/>
    </row>
    <row r="426" spans="1:14" x14ac:dyDescent="0.3">
      <c r="A426" t="s">
        <v>1073</v>
      </c>
      <c r="B426" s="4" t="s">
        <v>1044</v>
      </c>
      <c r="C426" s="4">
        <v>290</v>
      </c>
      <c r="D426" s="4">
        <v>101</v>
      </c>
      <c r="E426" s="4">
        <v>28</v>
      </c>
      <c r="F426" s="4">
        <v>4</v>
      </c>
      <c r="G426" s="4">
        <v>7</v>
      </c>
      <c r="H426" s="4">
        <v>62</v>
      </c>
      <c r="I426" s="4">
        <v>0</v>
      </c>
      <c r="J426">
        <f t="shared" si="21"/>
        <v>0.27722772277227725</v>
      </c>
      <c r="K426">
        <f t="shared" si="22"/>
        <v>0.61386138613861385</v>
      </c>
      <c r="L426">
        <f t="shared" si="23"/>
        <v>0.61386138613861385</v>
      </c>
      <c r="M426" s="4"/>
      <c r="N426" s="4"/>
    </row>
    <row r="427" spans="1:14" x14ac:dyDescent="0.3">
      <c r="A427" t="s">
        <v>1074</v>
      </c>
      <c r="B427" s="4" t="s">
        <v>1045</v>
      </c>
      <c r="C427" s="4">
        <v>688</v>
      </c>
      <c r="D427" s="4">
        <v>326</v>
      </c>
      <c r="E427" s="4">
        <v>90</v>
      </c>
      <c r="F427" s="4">
        <v>8</v>
      </c>
      <c r="G427" s="4">
        <v>7</v>
      </c>
      <c r="H427" s="4">
        <v>221</v>
      </c>
      <c r="I427" s="4">
        <v>0</v>
      </c>
      <c r="J427">
        <f t="shared" si="21"/>
        <v>0.27607361963190186</v>
      </c>
      <c r="K427">
        <f t="shared" si="22"/>
        <v>0.67791411042944782</v>
      </c>
      <c r="L427">
        <f t="shared" si="23"/>
        <v>0.67791411042944782</v>
      </c>
      <c r="M427" s="4"/>
      <c r="N427" s="4"/>
    </row>
    <row r="428" spans="1:14" x14ac:dyDescent="0.3">
      <c r="A428" t="s">
        <v>1075</v>
      </c>
      <c r="B428" s="4" t="s">
        <v>1046</v>
      </c>
      <c r="C428" s="4">
        <v>268</v>
      </c>
      <c r="D428" s="4">
        <v>106</v>
      </c>
      <c r="E428" s="4">
        <v>30</v>
      </c>
      <c r="F428" s="4">
        <v>1</v>
      </c>
      <c r="G428" s="4">
        <v>4</v>
      </c>
      <c r="H428" s="4">
        <v>71</v>
      </c>
      <c r="I428" s="4">
        <v>0</v>
      </c>
      <c r="J428">
        <f t="shared" si="21"/>
        <v>0.28301886792452829</v>
      </c>
      <c r="K428">
        <f t="shared" si="22"/>
        <v>0.66981132075471694</v>
      </c>
      <c r="L428">
        <f t="shared" si="23"/>
        <v>0.66981132075471694</v>
      </c>
      <c r="M428" s="4"/>
      <c r="N428" s="4"/>
    </row>
    <row r="429" spans="1:14" x14ac:dyDescent="0.3">
      <c r="A429" t="s">
        <v>1076</v>
      </c>
      <c r="B429" s="4" t="s">
        <v>1047</v>
      </c>
      <c r="C429" s="4">
        <v>391</v>
      </c>
      <c r="D429" s="4">
        <v>186</v>
      </c>
      <c r="E429" s="4">
        <v>41</v>
      </c>
      <c r="F429" s="4">
        <v>1</v>
      </c>
      <c r="G429" s="4">
        <v>6</v>
      </c>
      <c r="H429" s="4">
        <v>138</v>
      </c>
      <c r="I429" s="4">
        <v>0</v>
      </c>
      <c r="J429">
        <f t="shared" si="21"/>
        <v>0.22043010752688172</v>
      </c>
      <c r="K429">
        <f t="shared" si="22"/>
        <v>0.74193548387096775</v>
      </c>
      <c r="L429">
        <f t="shared" si="23"/>
        <v>0.74193548387096775</v>
      </c>
      <c r="M429" s="4"/>
      <c r="N429" s="4"/>
    </row>
    <row r="430" spans="1:14" x14ac:dyDescent="0.3">
      <c r="A430" t="s">
        <v>1077</v>
      </c>
      <c r="B430" s="4" t="s">
        <v>1063</v>
      </c>
      <c r="C430" s="4">
        <v>57</v>
      </c>
      <c r="D430" s="4">
        <v>28</v>
      </c>
      <c r="E430" s="4">
        <v>2</v>
      </c>
      <c r="F430" s="4">
        <v>1</v>
      </c>
      <c r="G430" s="4">
        <v>3</v>
      </c>
      <c r="H430" s="4">
        <v>22</v>
      </c>
      <c r="I430" s="4">
        <v>0</v>
      </c>
      <c r="J430">
        <f t="shared" si="21"/>
        <v>7.1428571428571425E-2</v>
      </c>
      <c r="K430">
        <f t="shared" si="22"/>
        <v>0.7857142857142857</v>
      </c>
      <c r="L430">
        <f t="shared" si="23"/>
        <v>0.7857142857142857</v>
      </c>
      <c r="M430" s="4"/>
      <c r="N430" s="4"/>
    </row>
    <row r="431" spans="1:14" x14ac:dyDescent="0.3">
      <c r="A431" t="s">
        <v>1078</v>
      </c>
      <c r="B431" s="4" t="s">
        <v>1064</v>
      </c>
      <c r="C431" s="4">
        <v>606</v>
      </c>
      <c r="D431" s="4">
        <v>265</v>
      </c>
      <c r="E431" s="4">
        <v>73</v>
      </c>
      <c r="F431" s="4">
        <v>6</v>
      </c>
      <c r="G431" s="4">
        <v>11</v>
      </c>
      <c r="H431" s="4">
        <v>175</v>
      </c>
      <c r="I431" s="4">
        <v>0</v>
      </c>
      <c r="J431">
        <f t="shared" si="21"/>
        <v>0.27547169811320754</v>
      </c>
      <c r="K431">
        <f t="shared" si="22"/>
        <v>0.660377358490566</v>
      </c>
      <c r="L431">
        <f t="shared" si="23"/>
        <v>0.660377358490566</v>
      </c>
      <c r="M431" s="4"/>
      <c r="N431" s="4"/>
    </row>
    <row r="432" spans="1:14" x14ac:dyDescent="0.3">
      <c r="A432" t="s">
        <v>1079</v>
      </c>
      <c r="B432" s="4" t="s">
        <v>1050</v>
      </c>
      <c r="C432" s="4">
        <v>75</v>
      </c>
      <c r="D432" s="4">
        <v>41</v>
      </c>
      <c r="E432" s="4">
        <v>4</v>
      </c>
      <c r="F432" s="4">
        <v>0</v>
      </c>
      <c r="G432" s="4">
        <v>1</v>
      </c>
      <c r="H432" s="4">
        <v>36</v>
      </c>
      <c r="I432" s="4">
        <v>0</v>
      </c>
      <c r="J432">
        <f t="shared" si="21"/>
        <v>9.7560975609756101E-2</v>
      </c>
      <c r="K432">
        <f t="shared" si="22"/>
        <v>0.87804878048780488</v>
      </c>
      <c r="L432">
        <f t="shared" si="23"/>
        <v>0.87804878048780488</v>
      </c>
      <c r="M432" s="4"/>
      <c r="N432" s="4"/>
    </row>
    <row r="433" spans="1:15" x14ac:dyDescent="0.3">
      <c r="A433" t="s">
        <v>1080</v>
      </c>
      <c r="B433" s="4" t="s">
        <v>1065</v>
      </c>
      <c r="C433" s="4">
        <v>995</v>
      </c>
      <c r="D433" s="4">
        <v>461</v>
      </c>
      <c r="E433" s="4">
        <v>98</v>
      </c>
      <c r="F433" s="4">
        <v>2</v>
      </c>
      <c r="G433" s="4">
        <v>17</v>
      </c>
      <c r="H433" s="4">
        <v>344</v>
      </c>
      <c r="I433" s="4">
        <v>0</v>
      </c>
      <c r="J433">
        <f t="shared" si="21"/>
        <v>0.21258134490238612</v>
      </c>
      <c r="K433">
        <f t="shared" si="22"/>
        <v>0.74620390455531449</v>
      </c>
      <c r="L433">
        <f t="shared" si="23"/>
        <v>0.74620390455531449</v>
      </c>
      <c r="M433" s="4"/>
      <c r="N433" s="4"/>
    </row>
    <row r="434" spans="1:15" x14ac:dyDescent="0.3">
      <c r="A434" t="s">
        <v>1081</v>
      </c>
      <c r="B434" s="4" t="s">
        <v>1066</v>
      </c>
      <c r="C434" s="4">
        <v>196</v>
      </c>
      <c r="D434" s="4">
        <v>45</v>
      </c>
      <c r="E434" s="4">
        <v>12</v>
      </c>
      <c r="F434" s="4">
        <v>0</v>
      </c>
      <c r="G434" s="4">
        <v>2</v>
      </c>
      <c r="H434" s="4">
        <v>31</v>
      </c>
      <c r="I434" s="4">
        <v>0</v>
      </c>
      <c r="J434">
        <f t="shared" si="21"/>
        <v>0.26666666666666666</v>
      </c>
      <c r="K434">
        <f t="shared" si="22"/>
        <v>0.68888888888888888</v>
      </c>
      <c r="L434">
        <f t="shared" si="23"/>
        <v>0.68888888888888888</v>
      </c>
      <c r="M434" s="4"/>
      <c r="N434" s="4"/>
    </row>
    <row r="435" spans="1:15" x14ac:dyDescent="0.3">
      <c r="A435" t="s">
        <v>1082</v>
      </c>
      <c r="B435" s="4" t="s">
        <v>1067</v>
      </c>
      <c r="C435" s="4">
        <v>68</v>
      </c>
      <c r="D435" s="4">
        <v>17</v>
      </c>
      <c r="E435" s="4">
        <v>9</v>
      </c>
      <c r="F435" s="4">
        <v>1</v>
      </c>
      <c r="G435" s="4">
        <v>1</v>
      </c>
      <c r="H435" s="4">
        <v>6</v>
      </c>
      <c r="I435" s="4">
        <v>0</v>
      </c>
      <c r="J435">
        <f t="shared" si="21"/>
        <v>0.52941176470588236</v>
      </c>
      <c r="K435">
        <f t="shared" si="22"/>
        <v>0.35294117647058826</v>
      </c>
      <c r="L435">
        <f t="shared" si="23"/>
        <v>2.5294117647058822</v>
      </c>
      <c r="M435" s="4"/>
      <c r="N435" s="4"/>
    </row>
    <row r="436" spans="1:15" x14ac:dyDescent="0.3">
      <c r="A436" t="s">
        <v>1083</v>
      </c>
      <c r="B436" s="4" t="s">
        <v>1055</v>
      </c>
      <c r="C436" s="4">
        <v>3477</v>
      </c>
      <c r="D436" s="4">
        <v>1537</v>
      </c>
      <c r="E436" s="4">
        <v>474</v>
      </c>
      <c r="F436" s="4">
        <v>27</v>
      </c>
      <c r="G436" s="4">
        <v>76</v>
      </c>
      <c r="H436" s="4">
        <v>953</v>
      </c>
      <c r="I436" s="4">
        <v>7</v>
      </c>
      <c r="J436">
        <f t="shared" si="21"/>
        <v>0.30839297332465843</v>
      </c>
      <c r="K436">
        <f t="shared" si="22"/>
        <v>0.620039037085231</v>
      </c>
      <c r="L436">
        <f t="shared" si="23"/>
        <v>0.620039037085231</v>
      </c>
      <c r="M436" s="4"/>
      <c r="N436" s="4"/>
    </row>
    <row r="437" spans="1:15" x14ac:dyDescent="0.3">
      <c r="A437" t="s">
        <v>1084</v>
      </c>
      <c r="B437" s="4" t="s">
        <v>1056</v>
      </c>
      <c r="C437" s="4">
        <v>3597</v>
      </c>
      <c r="D437" s="4">
        <v>1543</v>
      </c>
      <c r="E437" s="4">
        <v>554</v>
      </c>
      <c r="F437" s="4">
        <v>28</v>
      </c>
      <c r="G437" s="4">
        <v>76</v>
      </c>
      <c r="H437" s="4">
        <v>879</v>
      </c>
      <c r="I437" s="4">
        <v>6</v>
      </c>
      <c r="J437">
        <f t="shared" si="21"/>
        <v>0.35904082955281919</v>
      </c>
      <c r="K437">
        <f t="shared" si="22"/>
        <v>0.56966947504860665</v>
      </c>
      <c r="L437">
        <f t="shared" si="23"/>
        <v>0.56966947504860665</v>
      </c>
      <c r="M437" s="4"/>
      <c r="N437" s="4"/>
      <c r="O437" s="4"/>
    </row>
    <row r="438" spans="1:15" x14ac:dyDescent="0.3">
      <c r="A438" t="s">
        <v>1600</v>
      </c>
      <c r="B438" s="4" t="s">
        <v>1057</v>
      </c>
      <c r="C438" s="4">
        <v>0</v>
      </c>
      <c r="D438" s="4">
        <v>2013</v>
      </c>
      <c r="E438" s="4">
        <v>770</v>
      </c>
      <c r="F438" s="4">
        <v>33</v>
      </c>
      <c r="G438" s="4">
        <v>133</v>
      </c>
      <c r="H438" s="4">
        <v>1073</v>
      </c>
      <c r="I438" s="4">
        <v>4</v>
      </c>
      <c r="J438">
        <f t="shared" si="21"/>
        <v>0.38251366120218577</v>
      </c>
      <c r="K438">
        <f t="shared" si="22"/>
        <v>0.53303527074018875</v>
      </c>
      <c r="L438">
        <f t="shared" si="23"/>
        <v>0.53303527074018875</v>
      </c>
      <c r="M438" s="4"/>
      <c r="N438" s="4"/>
    </row>
    <row r="439" spans="1:15" x14ac:dyDescent="0.3">
      <c r="A439" t="s">
        <v>1601</v>
      </c>
      <c r="B439" s="4" t="s">
        <v>1068</v>
      </c>
      <c r="C439" s="4">
        <v>0</v>
      </c>
      <c r="D439" s="4">
        <v>199</v>
      </c>
      <c r="E439" s="4">
        <v>56</v>
      </c>
      <c r="F439" s="4">
        <v>6</v>
      </c>
      <c r="G439" s="4">
        <v>7</v>
      </c>
      <c r="H439" s="4">
        <v>129</v>
      </c>
      <c r="I439" s="4">
        <v>1</v>
      </c>
      <c r="J439">
        <f t="shared" si="21"/>
        <v>0.28140703517587939</v>
      </c>
      <c r="K439">
        <f t="shared" si="22"/>
        <v>0.64824120603015079</v>
      </c>
      <c r="L439">
        <f t="shared" si="23"/>
        <v>0.64824120603015079</v>
      </c>
      <c r="M439" s="4"/>
      <c r="N439" s="4"/>
    </row>
    <row r="440" spans="1:15" x14ac:dyDescent="0.3">
      <c r="A440" t="s">
        <v>1602</v>
      </c>
      <c r="B440" s="4" t="s">
        <v>1069</v>
      </c>
      <c r="C440" s="4">
        <v>0</v>
      </c>
      <c r="D440" s="4">
        <v>26</v>
      </c>
      <c r="E440" s="4">
        <v>11</v>
      </c>
      <c r="F440" s="4">
        <v>1</v>
      </c>
      <c r="G440" s="4">
        <v>3</v>
      </c>
      <c r="H440" s="4">
        <v>11</v>
      </c>
      <c r="I440" s="4">
        <v>0</v>
      </c>
      <c r="J440">
        <f t="shared" si="21"/>
        <v>0.42307692307692307</v>
      </c>
      <c r="K440">
        <f t="shared" si="22"/>
        <v>0.42307692307692307</v>
      </c>
      <c r="L440">
        <f t="shared" si="23"/>
        <v>10</v>
      </c>
      <c r="M440" s="4"/>
      <c r="N440" s="4"/>
    </row>
    <row r="441" spans="1:15" x14ac:dyDescent="0.3">
      <c r="A441">
        <v>34</v>
      </c>
      <c r="B441" s="4" t="s">
        <v>1085</v>
      </c>
      <c r="C441" s="4">
        <v>13964</v>
      </c>
      <c r="D441" s="4">
        <v>8320</v>
      </c>
      <c r="E441" s="4">
        <v>2709</v>
      </c>
      <c r="F441" s="4">
        <v>140</v>
      </c>
      <c r="G441" s="4">
        <v>439</v>
      </c>
      <c r="H441" s="4">
        <v>5011</v>
      </c>
      <c r="I441" s="4">
        <v>21</v>
      </c>
      <c r="J441">
        <f t="shared" si="21"/>
        <v>0.32560096153846152</v>
      </c>
      <c r="K441">
        <f t="shared" si="22"/>
        <v>0.6022836538461539</v>
      </c>
      <c r="L441">
        <f t="shared" si="23"/>
        <v>0.6022836538461539</v>
      </c>
      <c r="M441" s="4"/>
      <c r="N441" s="4"/>
    </row>
    <row r="442" spans="1:15" x14ac:dyDescent="0.3">
      <c r="B442" s="4"/>
      <c r="J442" t="str">
        <f t="shared" si="21"/>
        <v/>
      </c>
      <c r="K442" t="str">
        <f t="shared" si="22"/>
        <v/>
      </c>
      <c r="L442" t="str">
        <f t="shared" si="23"/>
        <v/>
      </c>
    </row>
    <row r="443" spans="1:15" x14ac:dyDescent="0.3">
      <c r="A443" t="s">
        <v>1122</v>
      </c>
      <c r="B443" s="4" t="s">
        <v>1114</v>
      </c>
      <c r="C443" s="4">
        <v>137</v>
      </c>
      <c r="D443" s="4">
        <v>42</v>
      </c>
      <c r="E443" s="4">
        <v>16</v>
      </c>
      <c r="F443" s="4">
        <v>0</v>
      </c>
      <c r="G443" s="4">
        <v>4</v>
      </c>
      <c r="H443" s="4">
        <v>22</v>
      </c>
      <c r="I443" s="4">
        <v>0</v>
      </c>
      <c r="J443">
        <f t="shared" si="21"/>
        <v>0.38095238095238093</v>
      </c>
      <c r="K443">
        <f t="shared" si="22"/>
        <v>0.52380952380952384</v>
      </c>
      <c r="L443">
        <f t="shared" si="23"/>
        <v>0.52380952380952384</v>
      </c>
    </row>
    <row r="444" spans="1:15" x14ac:dyDescent="0.3">
      <c r="A444" t="s">
        <v>1123</v>
      </c>
      <c r="B444" s="4" t="s">
        <v>1089</v>
      </c>
      <c r="C444" s="4">
        <v>1900</v>
      </c>
      <c r="D444" s="4">
        <v>760</v>
      </c>
      <c r="E444" s="4">
        <v>259</v>
      </c>
      <c r="F444" s="4">
        <v>12</v>
      </c>
      <c r="G444" s="4">
        <v>34</v>
      </c>
      <c r="H444" s="4">
        <v>451</v>
      </c>
      <c r="I444" s="4">
        <v>4</v>
      </c>
      <c r="J444">
        <f t="shared" si="21"/>
        <v>0.34078947368421053</v>
      </c>
      <c r="K444">
        <f t="shared" si="22"/>
        <v>0.59342105263157896</v>
      </c>
      <c r="L444">
        <f t="shared" si="23"/>
        <v>0.59342105263157896</v>
      </c>
    </row>
    <row r="445" spans="1:15" x14ac:dyDescent="0.3">
      <c r="A445" t="s">
        <v>1124</v>
      </c>
      <c r="B445" s="4" t="s">
        <v>1090</v>
      </c>
      <c r="C445" s="4">
        <v>1906</v>
      </c>
      <c r="D445" s="4">
        <v>543</v>
      </c>
      <c r="E445" s="4">
        <v>160</v>
      </c>
      <c r="F445" s="4">
        <v>14</v>
      </c>
      <c r="G445" s="4">
        <v>43</v>
      </c>
      <c r="H445" s="4">
        <v>326</v>
      </c>
      <c r="I445" s="4">
        <v>0</v>
      </c>
      <c r="J445">
        <f t="shared" si="21"/>
        <v>0.29465930018416209</v>
      </c>
      <c r="K445">
        <f t="shared" si="22"/>
        <v>0.60036832412523022</v>
      </c>
      <c r="L445">
        <f t="shared" si="23"/>
        <v>0.60036832412523022</v>
      </c>
    </row>
    <row r="446" spans="1:15" x14ac:dyDescent="0.3">
      <c r="A446" t="s">
        <v>1125</v>
      </c>
      <c r="B446" s="4" t="s">
        <v>1091</v>
      </c>
      <c r="C446" s="4">
        <v>197</v>
      </c>
      <c r="D446" s="4">
        <v>34</v>
      </c>
      <c r="E446" s="4">
        <v>2</v>
      </c>
      <c r="F446" s="4">
        <v>1</v>
      </c>
      <c r="G446" s="4">
        <v>0</v>
      </c>
      <c r="H446" s="4">
        <v>31</v>
      </c>
      <c r="I446" s="4">
        <v>0</v>
      </c>
      <c r="J446">
        <f t="shared" si="21"/>
        <v>5.8823529411764705E-2</v>
      </c>
      <c r="K446">
        <f t="shared" si="22"/>
        <v>0.91176470588235292</v>
      </c>
      <c r="L446">
        <f t="shared" si="23"/>
        <v>0.91176470588235292</v>
      </c>
    </row>
    <row r="447" spans="1:15" x14ac:dyDescent="0.3">
      <c r="A447" t="s">
        <v>1126</v>
      </c>
      <c r="B447" s="4" t="s">
        <v>1092</v>
      </c>
      <c r="C447" s="4">
        <v>1833</v>
      </c>
      <c r="D447" s="4">
        <v>679</v>
      </c>
      <c r="E447" s="4">
        <v>196</v>
      </c>
      <c r="F447" s="4">
        <v>12</v>
      </c>
      <c r="G447" s="4">
        <v>38</v>
      </c>
      <c r="H447" s="4">
        <v>433</v>
      </c>
      <c r="I447" s="4">
        <v>0</v>
      </c>
      <c r="J447">
        <f t="shared" si="21"/>
        <v>0.28865979381443296</v>
      </c>
      <c r="K447">
        <f t="shared" si="22"/>
        <v>0.63770250368188508</v>
      </c>
      <c r="L447">
        <f t="shared" si="23"/>
        <v>0.63770250368188508</v>
      </c>
    </row>
    <row r="448" spans="1:15" x14ac:dyDescent="0.3">
      <c r="A448" t="s">
        <v>1127</v>
      </c>
      <c r="B448" s="4" t="s">
        <v>1093</v>
      </c>
      <c r="C448" s="4">
        <v>1856</v>
      </c>
      <c r="D448" s="4">
        <v>705</v>
      </c>
      <c r="E448" s="4">
        <v>197</v>
      </c>
      <c r="F448" s="4">
        <v>12</v>
      </c>
      <c r="G448" s="4">
        <v>27</v>
      </c>
      <c r="H448" s="4">
        <v>467</v>
      </c>
      <c r="I448" s="4">
        <v>2</v>
      </c>
      <c r="J448">
        <f t="shared" si="21"/>
        <v>0.27943262411347519</v>
      </c>
      <c r="K448">
        <f t="shared" si="22"/>
        <v>0.66241134751773045</v>
      </c>
      <c r="L448">
        <f t="shared" si="23"/>
        <v>0.66241134751773045</v>
      </c>
    </row>
    <row r="449" spans="1:14" x14ac:dyDescent="0.3">
      <c r="A449" t="s">
        <v>1128</v>
      </c>
      <c r="B449" s="4" t="s">
        <v>1115</v>
      </c>
      <c r="C449" s="4">
        <v>3256</v>
      </c>
      <c r="D449" s="4">
        <v>1434</v>
      </c>
      <c r="E449" s="4">
        <v>348</v>
      </c>
      <c r="F449" s="4">
        <v>12</v>
      </c>
      <c r="G449" s="4">
        <v>71</v>
      </c>
      <c r="H449" s="4">
        <v>1000</v>
      </c>
      <c r="I449" s="4">
        <v>3</v>
      </c>
      <c r="J449">
        <f t="shared" si="21"/>
        <v>0.24267782426778242</v>
      </c>
      <c r="K449">
        <f t="shared" si="22"/>
        <v>0.69735006973500702</v>
      </c>
      <c r="L449">
        <f t="shared" si="23"/>
        <v>0.69735006973500702</v>
      </c>
    </row>
    <row r="450" spans="1:14" x14ac:dyDescent="0.3">
      <c r="A450" t="s">
        <v>1129</v>
      </c>
      <c r="B450" s="4" t="s">
        <v>1116</v>
      </c>
      <c r="C450" s="4">
        <v>135</v>
      </c>
      <c r="D450" s="4">
        <v>54</v>
      </c>
      <c r="E450" s="4">
        <v>5</v>
      </c>
      <c r="F450" s="4">
        <v>0</v>
      </c>
      <c r="G450" s="4">
        <v>2</v>
      </c>
      <c r="H450" s="4">
        <v>47</v>
      </c>
      <c r="I450" s="4">
        <v>0</v>
      </c>
      <c r="J450">
        <f t="shared" si="21"/>
        <v>9.2592592592592587E-2</v>
      </c>
      <c r="K450">
        <f t="shared" si="22"/>
        <v>0.87037037037037035</v>
      </c>
      <c r="L450">
        <f t="shared" si="23"/>
        <v>0.87037037037037035</v>
      </c>
    </row>
    <row r="451" spans="1:14" x14ac:dyDescent="0.3">
      <c r="A451" t="s">
        <v>1130</v>
      </c>
      <c r="B451" s="4" t="s">
        <v>1096</v>
      </c>
      <c r="C451" s="4">
        <v>136</v>
      </c>
      <c r="D451" s="4">
        <v>68</v>
      </c>
      <c r="E451" s="4">
        <v>16</v>
      </c>
      <c r="F451" s="4">
        <v>0</v>
      </c>
      <c r="G451" s="4">
        <v>2</v>
      </c>
      <c r="H451" s="4">
        <v>50</v>
      </c>
      <c r="I451" s="4">
        <v>0</v>
      </c>
      <c r="J451">
        <f t="shared" si="21"/>
        <v>0.23529411764705882</v>
      </c>
      <c r="K451">
        <f t="shared" si="22"/>
        <v>0.73529411764705888</v>
      </c>
      <c r="L451">
        <f t="shared" si="23"/>
        <v>0.73529411764705888</v>
      </c>
    </row>
    <row r="452" spans="1:14" x14ac:dyDescent="0.3">
      <c r="A452" t="s">
        <v>1131</v>
      </c>
      <c r="B452" s="4" t="s">
        <v>1097</v>
      </c>
      <c r="C452" s="4">
        <v>213</v>
      </c>
      <c r="D452" s="4">
        <v>64</v>
      </c>
      <c r="E452" s="4">
        <v>6</v>
      </c>
      <c r="F452" s="4">
        <v>1</v>
      </c>
      <c r="G452" s="4">
        <v>2</v>
      </c>
      <c r="H452" s="4">
        <v>55</v>
      </c>
      <c r="I452" s="4">
        <v>0</v>
      </c>
      <c r="J452">
        <f t="shared" si="21"/>
        <v>9.375E-2</v>
      </c>
      <c r="K452">
        <f t="shared" si="22"/>
        <v>0.859375</v>
      </c>
      <c r="L452">
        <f t="shared" si="23"/>
        <v>0.859375</v>
      </c>
    </row>
    <row r="453" spans="1:14" x14ac:dyDescent="0.3">
      <c r="A453" t="s">
        <v>1132</v>
      </c>
      <c r="B453" s="4" t="s">
        <v>1117</v>
      </c>
      <c r="C453" s="4">
        <v>127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>
        <f t="shared" si="21"/>
        <v>0</v>
      </c>
      <c r="K453">
        <f t="shared" si="22"/>
        <v>0</v>
      </c>
      <c r="L453">
        <f t="shared" si="23"/>
        <v>10</v>
      </c>
    </row>
    <row r="454" spans="1:14" x14ac:dyDescent="0.3">
      <c r="A454" t="s">
        <v>1133</v>
      </c>
      <c r="B454" s="4" t="s">
        <v>1118</v>
      </c>
      <c r="C454" s="4">
        <v>286</v>
      </c>
      <c r="D454" s="4">
        <v>91</v>
      </c>
      <c r="E454" s="4">
        <v>29</v>
      </c>
      <c r="F454" s="4">
        <v>1</v>
      </c>
      <c r="G454" s="4">
        <v>2</v>
      </c>
      <c r="H454" s="4">
        <v>59</v>
      </c>
      <c r="I454" s="4">
        <v>0</v>
      </c>
      <c r="J454">
        <f t="shared" si="21"/>
        <v>0.31868131868131866</v>
      </c>
      <c r="K454">
        <f t="shared" si="22"/>
        <v>0.64835164835164838</v>
      </c>
      <c r="L454">
        <f t="shared" si="23"/>
        <v>0.64835164835164838</v>
      </c>
    </row>
    <row r="455" spans="1:14" x14ac:dyDescent="0.3">
      <c r="A455" t="s">
        <v>1134</v>
      </c>
      <c r="B455" s="4" t="s">
        <v>1119</v>
      </c>
      <c r="C455" s="4">
        <v>444</v>
      </c>
      <c r="D455" s="4">
        <v>213</v>
      </c>
      <c r="E455" s="4">
        <v>74</v>
      </c>
      <c r="F455" s="4">
        <v>3</v>
      </c>
      <c r="G455" s="4">
        <v>7</v>
      </c>
      <c r="H455" s="4">
        <v>129</v>
      </c>
      <c r="I455" s="4">
        <v>0</v>
      </c>
      <c r="J455">
        <f t="shared" si="21"/>
        <v>0.34741784037558687</v>
      </c>
      <c r="K455">
        <f t="shared" si="22"/>
        <v>0.60563380281690138</v>
      </c>
      <c r="L455">
        <f t="shared" si="23"/>
        <v>0.60563380281690138</v>
      </c>
    </row>
    <row r="456" spans="1:14" x14ac:dyDescent="0.3">
      <c r="A456" t="s">
        <v>1600</v>
      </c>
      <c r="B456" s="4" t="s">
        <v>1101</v>
      </c>
      <c r="C456" s="4">
        <v>0</v>
      </c>
      <c r="D456" s="4">
        <v>1690</v>
      </c>
      <c r="E456" s="4">
        <v>469</v>
      </c>
      <c r="F456" s="4">
        <v>47</v>
      </c>
      <c r="G456" s="4">
        <v>104</v>
      </c>
      <c r="H456" s="4">
        <v>1061</v>
      </c>
      <c r="I456" s="4">
        <v>9</v>
      </c>
      <c r="J456">
        <f t="shared" si="21"/>
        <v>0.27751479289940828</v>
      </c>
      <c r="K456">
        <f t="shared" si="22"/>
        <v>0.62781065088757393</v>
      </c>
      <c r="L456">
        <f t="shared" si="23"/>
        <v>0.62781065088757393</v>
      </c>
    </row>
    <row r="457" spans="1:14" x14ac:dyDescent="0.3">
      <c r="A457" t="s">
        <v>1601</v>
      </c>
      <c r="B457" s="4" t="s">
        <v>1120</v>
      </c>
      <c r="C457" s="4">
        <v>0</v>
      </c>
      <c r="D457" s="4">
        <v>252</v>
      </c>
      <c r="E457" s="4">
        <v>56</v>
      </c>
      <c r="F457" s="4">
        <v>8</v>
      </c>
      <c r="G457" s="4">
        <v>15</v>
      </c>
      <c r="H457" s="4">
        <v>172</v>
      </c>
      <c r="I457" s="4">
        <v>1</v>
      </c>
      <c r="J457">
        <f t="shared" si="21"/>
        <v>0.22222222222222221</v>
      </c>
      <c r="K457">
        <f t="shared" si="22"/>
        <v>0.68253968253968256</v>
      </c>
      <c r="L457">
        <f t="shared" si="23"/>
        <v>0.68253968253968256</v>
      </c>
    </row>
    <row r="458" spans="1:14" x14ac:dyDescent="0.3">
      <c r="A458" t="s">
        <v>1602</v>
      </c>
      <c r="B458" s="4" t="s">
        <v>1121</v>
      </c>
      <c r="C458" s="4">
        <v>0</v>
      </c>
      <c r="D458" s="4">
        <v>2</v>
      </c>
      <c r="E458" s="4">
        <v>2</v>
      </c>
      <c r="F458" s="4">
        <v>0</v>
      </c>
      <c r="G458" s="4">
        <v>0</v>
      </c>
      <c r="H458" s="4">
        <v>0</v>
      </c>
      <c r="I458" s="4">
        <v>0</v>
      </c>
      <c r="J458">
        <f t="shared" si="21"/>
        <v>1</v>
      </c>
      <c r="K458">
        <f t="shared" si="22"/>
        <v>0</v>
      </c>
      <c r="L458">
        <f t="shared" si="23"/>
        <v>3</v>
      </c>
    </row>
    <row r="459" spans="1:14" x14ac:dyDescent="0.3">
      <c r="A459">
        <v>35</v>
      </c>
      <c r="B459" s="4" t="s">
        <v>1135</v>
      </c>
      <c r="C459" s="4">
        <v>12426</v>
      </c>
      <c r="D459" s="4">
        <v>6631</v>
      </c>
      <c r="E459" s="4">
        <v>1835</v>
      </c>
      <c r="F459" s="4">
        <v>123</v>
      </c>
      <c r="G459" s="4">
        <v>351</v>
      </c>
      <c r="H459" s="4">
        <v>4303</v>
      </c>
      <c r="I459" s="4">
        <v>19</v>
      </c>
      <c r="J459">
        <f t="shared" si="21"/>
        <v>0.27673050821897149</v>
      </c>
      <c r="K459">
        <f t="shared" si="22"/>
        <v>0.64892173126225305</v>
      </c>
      <c r="L459">
        <f t="shared" si="23"/>
        <v>0.64892173126225305</v>
      </c>
    </row>
    <row r="460" spans="1:14" x14ac:dyDescent="0.3">
      <c r="B460" s="4"/>
      <c r="J460" t="str">
        <f t="shared" ref="J460:J523" si="24">IF(D460="","",IF(D460=0,0,E460/D460))</f>
        <v/>
      </c>
      <c r="K460" t="str">
        <f t="shared" ref="K460:K523" si="25">IF(D460="","",IF(D460=0,0,H460/D460))</f>
        <v/>
      </c>
      <c r="L460" t="str">
        <f t="shared" ref="L460:L523" si="26">IF(D460="","",IF(K460&gt;J460,K460,IF(K460=J460,10,2+J460)))</f>
        <v/>
      </c>
    </row>
    <row r="461" spans="1:14" x14ac:dyDescent="0.3">
      <c r="A461" t="s">
        <v>1227</v>
      </c>
      <c r="B461" s="4" t="s">
        <v>1195</v>
      </c>
      <c r="C461" s="4">
        <v>314</v>
      </c>
      <c r="D461" s="4">
        <v>112</v>
      </c>
      <c r="E461" s="4">
        <v>29</v>
      </c>
      <c r="F461" s="4">
        <v>2</v>
      </c>
      <c r="G461" s="4">
        <v>2</v>
      </c>
      <c r="H461" s="4">
        <v>79</v>
      </c>
      <c r="I461" s="4">
        <v>0</v>
      </c>
      <c r="J461">
        <f t="shared" si="24"/>
        <v>0.25892857142857145</v>
      </c>
      <c r="K461">
        <f t="shared" si="25"/>
        <v>0.7053571428571429</v>
      </c>
      <c r="L461">
        <f t="shared" si="26"/>
        <v>0.7053571428571429</v>
      </c>
      <c r="M461" s="4"/>
      <c r="N461" s="4"/>
    </row>
    <row r="462" spans="1:14" x14ac:dyDescent="0.3">
      <c r="A462" t="s">
        <v>1228</v>
      </c>
      <c r="B462" s="4" t="s">
        <v>1196</v>
      </c>
      <c r="C462" s="4">
        <v>174</v>
      </c>
      <c r="D462" s="4">
        <v>89</v>
      </c>
      <c r="E462" s="4">
        <v>25</v>
      </c>
      <c r="F462" s="4">
        <v>1</v>
      </c>
      <c r="G462" s="4">
        <v>1</v>
      </c>
      <c r="H462" s="4">
        <v>62</v>
      </c>
      <c r="I462" s="4">
        <v>0</v>
      </c>
      <c r="J462">
        <f t="shared" si="24"/>
        <v>0.2808988764044944</v>
      </c>
      <c r="K462">
        <f t="shared" si="25"/>
        <v>0.6966292134831461</v>
      </c>
      <c r="L462">
        <f t="shared" si="26"/>
        <v>0.6966292134831461</v>
      </c>
      <c r="M462" s="4"/>
      <c r="N462" s="4"/>
    </row>
    <row r="463" spans="1:14" x14ac:dyDescent="0.3">
      <c r="A463" t="s">
        <v>1229</v>
      </c>
      <c r="B463" s="4" t="s">
        <v>1197</v>
      </c>
      <c r="C463" s="4">
        <v>143</v>
      </c>
      <c r="D463" s="4">
        <v>47</v>
      </c>
      <c r="E463" s="4">
        <v>6</v>
      </c>
      <c r="F463" s="4">
        <v>0</v>
      </c>
      <c r="G463" s="4">
        <v>3</v>
      </c>
      <c r="H463" s="4">
        <v>38</v>
      </c>
      <c r="I463" s="4">
        <v>0</v>
      </c>
      <c r="J463">
        <f t="shared" si="24"/>
        <v>0.1276595744680851</v>
      </c>
      <c r="K463">
        <f t="shared" si="25"/>
        <v>0.80851063829787229</v>
      </c>
      <c r="L463">
        <f t="shared" si="26"/>
        <v>0.80851063829787229</v>
      </c>
      <c r="M463" s="4"/>
      <c r="N463" s="4"/>
    </row>
    <row r="464" spans="1:14" x14ac:dyDescent="0.3">
      <c r="A464" t="s">
        <v>1230</v>
      </c>
      <c r="B464" s="4" t="s">
        <v>1198</v>
      </c>
      <c r="C464" s="4">
        <v>342</v>
      </c>
      <c r="D464" s="4">
        <v>136</v>
      </c>
      <c r="E464" s="4">
        <v>34</v>
      </c>
      <c r="F464" s="4">
        <v>0</v>
      </c>
      <c r="G464" s="4">
        <v>5</v>
      </c>
      <c r="H464" s="4">
        <v>97</v>
      </c>
      <c r="I464" s="4">
        <v>0</v>
      </c>
      <c r="J464">
        <f t="shared" si="24"/>
        <v>0.25</v>
      </c>
      <c r="K464">
        <f t="shared" si="25"/>
        <v>0.71323529411764708</v>
      </c>
      <c r="L464">
        <f t="shared" si="26"/>
        <v>0.71323529411764708</v>
      </c>
      <c r="M464" s="4"/>
      <c r="N464" s="4"/>
    </row>
    <row r="465" spans="1:14" x14ac:dyDescent="0.3">
      <c r="A465" t="s">
        <v>1231</v>
      </c>
      <c r="B465" s="4" t="s">
        <v>1199</v>
      </c>
      <c r="C465" s="4">
        <v>60</v>
      </c>
      <c r="D465" s="4">
        <v>22</v>
      </c>
      <c r="E465" s="4">
        <v>2</v>
      </c>
      <c r="F465" s="4">
        <v>0</v>
      </c>
      <c r="G465" s="4">
        <v>0</v>
      </c>
      <c r="H465" s="4">
        <v>20</v>
      </c>
      <c r="I465" s="4">
        <v>0</v>
      </c>
      <c r="J465">
        <f t="shared" si="24"/>
        <v>9.0909090909090912E-2</v>
      </c>
      <c r="K465">
        <f t="shared" si="25"/>
        <v>0.90909090909090906</v>
      </c>
      <c r="L465">
        <f t="shared" si="26"/>
        <v>0.90909090909090906</v>
      </c>
      <c r="M465" s="4"/>
      <c r="N465" s="4"/>
    </row>
    <row r="466" spans="1:14" x14ac:dyDescent="0.3">
      <c r="A466" t="s">
        <v>1232</v>
      </c>
      <c r="B466" s="4" t="s">
        <v>1200</v>
      </c>
      <c r="C466" s="4">
        <v>133</v>
      </c>
      <c r="D466" s="4">
        <v>51</v>
      </c>
      <c r="E466" s="4">
        <v>19</v>
      </c>
      <c r="F466" s="4">
        <v>0</v>
      </c>
      <c r="G466" s="4">
        <v>0</v>
      </c>
      <c r="H466" s="4">
        <v>32</v>
      </c>
      <c r="I466" s="4">
        <v>0</v>
      </c>
      <c r="J466">
        <f t="shared" si="24"/>
        <v>0.37254901960784315</v>
      </c>
      <c r="K466">
        <f t="shared" si="25"/>
        <v>0.62745098039215685</v>
      </c>
      <c r="L466">
        <f t="shared" si="26"/>
        <v>0.62745098039215685</v>
      </c>
      <c r="M466" s="4"/>
      <c r="N466" s="4"/>
    </row>
    <row r="467" spans="1:14" x14ac:dyDescent="0.3">
      <c r="A467" t="s">
        <v>1233</v>
      </c>
      <c r="B467" s="4" t="s">
        <v>1144</v>
      </c>
      <c r="C467" s="4">
        <v>239</v>
      </c>
      <c r="D467" s="4">
        <v>97</v>
      </c>
      <c r="E467" s="4">
        <v>14</v>
      </c>
      <c r="F467" s="4">
        <v>3</v>
      </c>
      <c r="G467" s="4">
        <v>5</v>
      </c>
      <c r="H467" s="4">
        <v>75</v>
      </c>
      <c r="I467" s="4">
        <v>0</v>
      </c>
      <c r="J467">
        <f t="shared" si="24"/>
        <v>0.14432989690721648</v>
      </c>
      <c r="K467">
        <f t="shared" si="25"/>
        <v>0.77319587628865982</v>
      </c>
      <c r="L467">
        <f t="shared" si="26"/>
        <v>0.77319587628865982</v>
      </c>
      <c r="M467" s="4"/>
      <c r="N467" s="4"/>
    </row>
    <row r="468" spans="1:14" x14ac:dyDescent="0.3">
      <c r="A468" t="s">
        <v>1234</v>
      </c>
      <c r="B468" s="4" t="s">
        <v>1145</v>
      </c>
      <c r="C468" s="4">
        <v>64</v>
      </c>
      <c r="D468" s="4">
        <v>23</v>
      </c>
      <c r="E468" s="4">
        <v>4</v>
      </c>
      <c r="F468" s="4">
        <v>0</v>
      </c>
      <c r="G468" s="4">
        <v>1</v>
      </c>
      <c r="H468" s="4">
        <v>18</v>
      </c>
      <c r="I468" s="4">
        <v>0</v>
      </c>
      <c r="J468">
        <f t="shared" si="24"/>
        <v>0.17391304347826086</v>
      </c>
      <c r="K468">
        <f t="shared" si="25"/>
        <v>0.78260869565217395</v>
      </c>
      <c r="L468">
        <f t="shared" si="26"/>
        <v>0.78260869565217395</v>
      </c>
      <c r="M468" s="4"/>
      <c r="N468" s="4"/>
    </row>
    <row r="469" spans="1:14" x14ac:dyDescent="0.3">
      <c r="A469" t="s">
        <v>1235</v>
      </c>
      <c r="B469" s="4" t="s">
        <v>1201</v>
      </c>
      <c r="C469" s="4">
        <v>70</v>
      </c>
      <c r="D469" s="4">
        <v>32</v>
      </c>
      <c r="E469" s="4">
        <v>8</v>
      </c>
      <c r="F469" s="4">
        <v>3</v>
      </c>
      <c r="G469" s="4">
        <v>0</v>
      </c>
      <c r="H469" s="4">
        <v>21</v>
      </c>
      <c r="I469" s="4">
        <v>0</v>
      </c>
      <c r="J469">
        <f t="shared" si="24"/>
        <v>0.25</v>
      </c>
      <c r="K469">
        <f t="shared" si="25"/>
        <v>0.65625</v>
      </c>
      <c r="L469">
        <f t="shared" si="26"/>
        <v>0.65625</v>
      </c>
      <c r="M469" s="4"/>
      <c r="N469" s="4"/>
    </row>
    <row r="470" spans="1:14" x14ac:dyDescent="0.3">
      <c r="A470" t="s">
        <v>1236</v>
      </c>
      <c r="B470" s="4" t="s">
        <v>1202</v>
      </c>
      <c r="C470" s="4">
        <v>1550</v>
      </c>
      <c r="D470" s="4">
        <v>686</v>
      </c>
      <c r="E470" s="4">
        <v>255</v>
      </c>
      <c r="F470" s="4">
        <v>16</v>
      </c>
      <c r="G470" s="4">
        <v>21</v>
      </c>
      <c r="H470" s="4">
        <v>392</v>
      </c>
      <c r="I470" s="4">
        <v>2</v>
      </c>
      <c r="J470">
        <f t="shared" si="24"/>
        <v>0.3717201166180758</v>
      </c>
      <c r="K470">
        <f t="shared" si="25"/>
        <v>0.5714285714285714</v>
      </c>
      <c r="L470">
        <f t="shared" si="26"/>
        <v>0.5714285714285714</v>
      </c>
      <c r="M470" s="4"/>
      <c r="N470" s="4"/>
    </row>
    <row r="471" spans="1:14" x14ac:dyDescent="0.3">
      <c r="A471" t="s">
        <v>1237</v>
      </c>
      <c r="B471" s="4" t="s">
        <v>1203</v>
      </c>
      <c r="C471" s="4">
        <v>79</v>
      </c>
      <c r="D471" s="4">
        <v>35</v>
      </c>
      <c r="E471" s="4">
        <v>9</v>
      </c>
      <c r="F471" s="4">
        <v>0</v>
      </c>
      <c r="G471" s="4">
        <v>1</v>
      </c>
      <c r="H471" s="4">
        <v>25</v>
      </c>
      <c r="I471" s="4">
        <v>0</v>
      </c>
      <c r="J471">
        <f t="shared" si="24"/>
        <v>0.25714285714285712</v>
      </c>
      <c r="K471">
        <f t="shared" si="25"/>
        <v>0.7142857142857143</v>
      </c>
      <c r="L471">
        <f t="shared" si="26"/>
        <v>0.7142857142857143</v>
      </c>
      <c r="M471" s="4"/>
      <c r="N471" s="4"/>
    </row>
    <row r="472" spans="1:14" x14ac:dyDescent="0.3">
      <c r="A472" t="s">
        <v>1238</v>
      </c>
      <c r="B472" s="4" t="s">
        <v>1150</v>
      </c>
      <c r="C472" s="4">
        <v>129</v>
      </c>
      <c r="D472" s="4">
        <v>53</v>
      </c>
      <c r="E472" s="4">
        <v>7</v>
      </c>
      <c r="F472" s="4">
        <v>0</v>
      </c>
      <c r="G472" s="4">
        <v>1</v>
      </c>
      <c r="H472" s="4">
        <v>45</v>
      </c>
      <c r="I472" s="4">
        <v>0</v>
      </c>
      <c r="J472">
        <f t="shared" si="24"/>
        <v>0.13207547169811321</v>
      </c>
      <c r="K472">
        <f t="shared" si="25"/>
        <v>0.84905660377358494</v>
      </c>
      <c r="L472">
        <f t="shared" si="26"/>
        <v>0.84905660377358494</v>
      </c>
      <c r="M472" s="4"/>
      <c r="N472" s="4"/>
    </row>
    <row r="473" spans="1:14" x14ac:dyDescent="0.3">
      <c r="A473" t="s">
        <v>1239</v>
      </c>
      <c r="B473" s="4" t="s">
        <v>1204</v>
      </c>
      <c r="C473" s="4">
        <v>250</v>
      </c>
      <c r="D473" s="4">
        <v>76</v>
      </c>
      <c r="E473" s="4">
        <v>9</v>
      </c>
      <c r="F473" s="4">
        <v>0</v>
      </c>
      <c r="G473" s="4">
        <v>0</v>
      </c>
      <c r="H473" s="4">
        <v>67</v>
      </c>
      <c r="I473" s="4">
        <v>0</v>
      </c>
      <c r="J473">
        <f t="shared" si="24"/>
        <v>0.11842105263157894</v>
      </c>
      <c r="K473">
        <f t="shared" si="25"/>
        <v>0.88157894736842102</v>
      </c>
      <c r="L473">
        <f t="shared" si="26"/>
        <v>0.88157894736842102</v>
      </c>
      <c r="M473" s="4"/>
      <c r="N473" s="4"/>
    </row>
    <row r="474" spans="1:14" x14ac:dyDescent="0.3">
      <c r="A474" t="s">
        <v>1240</v>
      </c>
      <c r="B474" s="4" t="s">
        <v>1205</v>
      </c>
      <c r="C474" s="4">
        <v>399</v>
      </c>
      <c r="D474" s="4">
        <v>153</v>
      </c>
      <c r="E474" s="4">
        <v>30</v>
      </c>
      <c r="F474" s="4">
        <v>5</v>
      </c>
      <c r="G474" s="4">
        <v>8</v>
      </c>
      <c r="H474" s="4">
        <v>109</v>
      </c>
      <c r="I474" s="4">
        <v>1</v>
      </c>
      <c r="J474">
        <f t="shared" si="24"/>
        <v>0.19607843137254902</v>
      </c>
      <c r="K474">
        <f t="shared" si="25"/>
        <v>0.71241830065359479</v>
      </c>
      <c r="L474">
        <f t="shared" si="26"/>
        <v>0.71241830065359479</v>
      </c>
      <c r="M474" s="4"/>
      <c r="N474" s="4"/>
    </row>
    <row r="475" spans="1:14" x14ac:dyDescent="0.3">
      <c r="A475" t="s">
        <v>1241</v>
      </c>
      <c r="B475" s="4" t="s">
        <v>1206</v>
      </c>
      <c r="C475" s="4">
        <v>334</v>
      </c>
      <c r="D475" s="4">
        <v>123</v>
      </c>
      <c r="E475" s="4">
        <v>39</v>
      </c>
      <c r="F475" s="4">
        <v>0</v>
      </c>
      <c r="G475" s="4">
        <v>3</v>
      </c>
      <c r="H475" s="4">
        <v>81</v>
      </c>
      <c r="I475" s="4">
        <v>0</v>
      </c>
      <c r="J475">
        <f t="shared" si="24"/>
        <v>0.31707317073170732</v>
      </c>
      <c r="K475">
        <f t="shared" si="25"/>
        <v>0.65853658536585369</v>
      </c>
      <c r="L475">
        <f t="shared" si="26"/>
        <v>0.65853658536585369</v>
      </c>
      <c r="M475" s="4"/>
      <c r="N475" s="4"/>
    </row>
    <row r="476" spans="1:14" x14ac:dyDescent="0.3">
      <c r="A476" t="s">
        <v>1242</v>
      </c>
      <c r="B476" s="4" t="s">
        <v>1207</v>
      </c>
      <c r="C476" s="4">
        <v>111</v>
      </c>
      <c r="D476" s="4">
        <v>50</v>
      </c>
      <c r="E476" s="4">
        <v>3</v>
      </c>
      <c r="F476" s="4">
        <v>0</v>
      </c>
      <c r="G476" s="4">
        <v>1</v>
      </c>
      <c r="H476" s="4">
        <v>46</v>
      </c>
      <c r="I476" s="4">
        <v>0</v>
      </c>
      <c r="J476">
        <f t="shared" si="24"/>
        <v>0.06</v>
      </c>
      <c r="K476">
        <f t="shared" si="25"/>
        <v>0.92</v>
      </c>
      <c r="L476">
        <f t="shared" si="26"/>
        <v>0.92</v>
      </c>
      <c r="M476" s="4"/>
      <c r="N476" s="4"/>
    </row>
    <row r="477" spans="1:14" x14ac:dyDescent="0.3">
      <c r="A477" t="s">
        <v>1243</v>
      </c>
      <c r="B477" s="4" t="s">
        <v>1155</v>
      </c>
      <c r="C477" s="4">
        <v>233</v>
      </c>
      <c r="D477" s="4">
        <v>102</v>
      </c>
      <c r="E477" s="4">
        <v>11</v>
      </c>
      <c r="F477" s="4">
        <v>0</v>
      </c>
      <c r="G477" s="4">
        <v>3</v>
      </c>
      <c r="H477" s="4">
        <v>88</v>
      </c>
      <c r="I477" s="4">
        <v>0</v>
      </c>
      <c r="J477">
        <f t="shared" si="24"/>
        <v>0.10784313725490197</v>
      </c>
      <c r="K477">
        <f t="shared" si="25"/>
        <v>0.86274509803921573</v>
      </c>
      <c r="L477">
        <f t="shared" si="26"/>
        <v>0.86274509803921573</v>
      </c>
      <c r="M477" s="4"/>
      <c r="N477" s="4"/>
    </row>
    <row r="478" spans="1:14" x14ac:dyDescent="0.3">
      <c r="A478" t="s">
        <v>1244</v>
      </c>
      <c r="B478" s="4" t="s">
        <v>1208</v>
      </c>
      <c r="C478" s="4">
        <v>356</v>
      </c>
      <c r="D478" s="4">
        <v>143</v>
      </c>
      <c r="E478" s="4">
        <v>35</v>
      </c>
      <c r="F478" s="4">
        <v>4</v>
      </c>
      <c r="G478" s="4">
        <v>0</v>
      </c>
      <c r="H478" s="4">
        <v>104</v>
      </c>
      <c r="I478" s="4">
        <v>0</v>
      </c>
      <c r="J478">
        <f t="shared" si="24"/>
        <v>0.24475524475524477</v>
      </c>
      <c r="K478">
        <f t="shared" si="25"/>
        <v>0.72727272727272729</v>
      </c>
      <c r="L478">
        <f t="shared" si="26"/>
        <v>0.72727272727272729</v>
      </c>
      <c r="M478" s="4"/>
      <c r="N478" s="4"/>
    </row>
    <row r="479" spans="1:14" x14ac:dyDescent="0.3">
      <c r="A479" t="s">
        <v>1245</v>
      </c>
      <c r="B479" s="4" t="s">
        <v>1209</v>
      </c>
      <c r="C479" s="4">
        <v>199</v>
      </c>
      <c r="D479" s="4">
        <v>85</v>
      </c>
      <c r="E479" s="4">
        <v>16</v>
      </c>
      <c r="F479" s="4">
        <v>1</v>
      </c>
      <c r="G479" s="4">
        <v>3</v>
      </c>
      <c r="H479" s="4">
        <v>65</v>
      </c>
      <c r="I479" s="4">
        <v>0</v>
      </c>
      <c r="J479">
        <f t="shared" si="24"/>
        <v>0.18823529411764706</v>
      </c>
      <c r="K479">
        <f t="shared" si="25"/>
        <v>0.76470588235294112</v>
      </c>
      <c r="L479">
        <f t="shared" si="26"/>
        <v>0.76470588235294112</v>
      </c>
      <c r="M479" s="4"/>
      <c r="N479" s="4"/>
    </row>
    <row r="480" spans="1:14" x14ac:dyDescent="0.3">
      <c r="A480" t="s">
        <v>1246</v>
      </c>
      <c r="B480" s="4" t="s">
        <v>1158</v>
      </c>
      <c r="C480" s="4">
        <v>220</v>
      </c>
      <c r="D480" s="4">
        <v>81</v>
      </c>
      <c r="E480" s="4">
        <v>20</v>
      </c>
      <c r="F480" s="4">
        <v>0</v>
      </c>
      <c r="G480" s="4">
        <v>3</v>
      </c>
      <c r="H480" s="4">
        <v>58</v>
      </c>
      <c r="I480" s="4">
        <v>0</v>
      </c>
      <c r="J480">
        <f t="shared" si="24"/>
        <v>0.24691358024691357</v>
      </c>
      <c r="K480">
        <f t="shared" si="25"/>
        <v>0.71604938271604934</v>
      </c>
      <c r="L480">
        <f t="shared" si="26"/>
        <v>0.71604938271604934</v>
      </c>
      <c r="M480" s="4"/>
      <c r="N480" s="4"/>
    </row>
    <row r="481" spans="1:14" x14ac:dyDescent="0.3">
      <c r="A481" t="s">
        <v>1247</v>
      </c>
      <c r="B481" s="4" t="s">
        <v>1159</v>
      </c>
      <c r="C481" s="4">
        <v>156</v>
      </c>
      <c r="D481" s="4">
        <v>58</v>
      </c>
      <c r="E481" s="4">
        <v>12</v>
      </c>
      <c r="F481" s="4">
        <v>1</v>
      </c>
      <c r="G481" s="4">
        <v>1</v>
      </c>
      <c r="H481" s="4">
        <v>44</v>
      </c>
      <c r="I481" s="4">
        <v>0</v>
      </c>
      <c r="J481">
        <f t="shared" si="24"/>
        <v>0.20689655172413793</v>
      </c>
      <c r="K481">
        <f t="shared" si="25"/>
        <v>0.75862068965517238</v>
      </c>
      <c r="L481">
        <f t="shared" si="26"/>
        <v>0.75862068965517238</v>
      </c>
      <c r="M481" s="4"/>
      <c r="N481" s="4"/>
    </row>
    <row r="482" spans="1:14" x14ac:dyDescent="0.3">
      <c r="A482" t="s">
        <v>1248</v>
      </c>
      <c r="B482" s="4" t="s">
        <v>1210</v>
      </c>
      <c r="C482" s="4">
        <v>52</v>
      </c>
      <c r="D482" s="4">
        <v>24</v>
      </c>
      <c r="E482" s="4">
        <v>3</v>
      </c>
      <c r="F482" s="4">
        <v>2</v>
      </c>
      <c r="G482" s="4">
        <v>0</v>
      </c>
      <c r="H482" s="4">
        <v>19</v>
      </c>
      <c r="I482" s="4">
        <v>0</v>
      </c>
      <c r="J482">
        <f t="shared" si="24"/>
        <v>0.125</v>
      </c>
      <c r="K482">
        <f t="shared" si="25"/>
        <v>0.79166666666666663</v>
      </c>
      <c r="L482">
        <f t="shared" si="26"/>
        <v>0.79166666666666663</v>
      </c>
      <c r="M482" s="4"/>
      <c r="N482" s="4"/>
    </row>
    <row r="483" spans="1:14" x14ac:dyDescent="0.3">
      <c r="A483" t="s">
        <v>1249</v>
      </c>
      <c r="B483" s="4" t="s">
        <v>1161</v>
      </c>
      <c r="C483" s="4">
        <v>170</v>
      </c>
      <c r="D483" s="4">
        <v>94</v>
      </c>
      <c r="E483" s="4">
        <v>16</v>
      </c>
      <c r="F483" s="4">
        <v>3</v>
      </c>
      <c r="G483" s="4">
        <v>1</v>
      </c>
      <c r="H483" s="4">
        <v>74</v>
      </c>
      <c r="I483" s="4">
        <v>0</v>
      </c>
      <c r="J483">
        <f t="shared" si="24"/>
        <v>0.1702127659574468</v>
      </c>
      <c r="K483">
        <f t="shared" si="25"/>
        <v>0.78723404255319152</v>
      </c>
      <c r="L483">
        <f t="shared" si="26"/>
        <v>0.78723404255319152</v>
      </c>
      <c r="M483" s="4"/>
      <c r="N483" s="4"/>
    </row>
    <row r="484" spans="1:14" x14ac:dyDescent="0.3">
      <c r="A484" t="s">
        <v>1250</v>
      </c>
      <c r="B484" s="4" t="s">
        <v>1211</v>
      </c>
      <c r="C484" s="4">
        <v>261</v>
      </c>
      <c r="D484" s="4">
        <v>123</v>
      </c>
      <c r="E484" s="4">
        <v>17</v>
      </c>
      <c r="F484" s="4">
        <v>1</v>
      </c>
      <c r="G484" s="4">
        <v>2</v>
      </c>
      <c r="H484" s="4">
        <v>103</v>
      </c>
      <c r="I484" s="4">
        <v>0</v>
      </c>
      <c r="J484">
        <f t="shared" si="24"/>
        <v>0.13821138211382114</v>
      </c>
      <c r="K484">
        <f t="shared" si="25"/>
        <v>0.83739837398373984</v>
      </c>
      <c r="L484">
        <f t="shared" si="26"/>
        <v>0.83739837398373984</v>
      </c>
      <c r="M484" s="4"/>
      <c r="N484" s="4"/>
    </row>
    <row r="485" spans="1:14" x14ac:dyDescent="0.3">
      <c r="A485" t="s">
        <v>1251</v>
      </c>
      <c r="B485" s="4" t="s">
        <v>1212</v>
      </c>
      <c r="C485" s="4">
        <v>419</v>
      </c>
      <c r="D485" s="4">
        <v>158</v>
      </c>
      <c r="E485" s="4">
        <v>24</v>
      </c>
      <c r="F485" s="4">
        <v>1</v>
      </c>
      <c r="G485" s="4">
        <v>5</v>
      </c>
      <c r="H485" s="4">
        <v>128</v>
      </c>
      <c r="I485" s="4">
        <v>0</v>
      </c>
      <c r="J485">
        <f t="shared" si="24"/>
        <v>0.15189873417721519</v>
      </c>
      <c r="K485">
        <f t="shared" si="25"/>
        <v>0.810126582278481</v>
      </c>
      <c r="L485">
        <f t="shared" si="26"/>
        <v>0.810126582278481</v>
      </c>
      <c r="M485" s="4"/>
      <c r="N485" s="4"/>
    </row>
    <row r="486" spans="1:14" x14ac:dyDescent="0.3">
      <c r="A486" t="s">
        <v>1252</v>
      </c>
      <c r="B486" s="4" t="s">
        <v>1213</v>
      </c>
      <c r="C486" s="4">
        <v>223</v>
      </c>
      <c r="D486" s="4">
        <v>78</v>
      </c>
      <c r="E486" s="4">
        <v>5</v>
      </c>
      <c r="F486" s="4">
        <v>0</v>
      </c>
      <c r="G486" s="4">
        <v>1</v>
      </c>
      <c r="H486" s="4">
        <v>72</v>
      </c>
      <c r="I486" s="4">
        <v>0</v>
      </c>
      <c r="J486">
        <f t="shared" si="24"/>
        <v>6.4102564102564097E-2</v>
      </c>
      <c r="K486">
        <f t="shared" si="25"/>
        <v>0.92307692307692313</v>
      </c>
      <c r="L486">
        <f t="shared" si="26"/>
        <v>0.92307692307692313</v>
      </c>
      <c r="M486" s="4"/>
      <c r="N486" s="4"/>
    </row>
    <row r="487" spans="1:14" x14ac:dyDescent="0.3">
      <c r="A487" t="s">
        <v>1253</v>
      </c>
      <c r="B487" s="4" t="s">
        <v>1214</v>
      </c>
      <c r="C487" s="4">
        <v>201</v>
      </c>
      <c r="D487" s="4">
        <v>82</v>
      </c>
      <c r="E487" s="4">
        <v>21</v>
      </c>
      <c r="F487" s="4">
        <v>0</v>
      </c>
      <c r="G487" s="4">
        <v>0</v>
      </c>
      <c r="H487" s="4">
        <v>61</v>
      </c>
      <c r="I487" s="4">
        <v>0</v>
      </c>
      <c r="J487">
        <f t="shared" si="24"/>
        <v>0.25609756097560976</v>
      </c>
      <c r="K487">
        <f t="shared" si="25"/>
        <v>0.74390243902439024</v>
      </c>
      <c r="L487">
        <f t="shared" si="26"/>
        <v>0.74390243902439024</v>
      </c>
      <c r="M487" s="4"/>
      <c r="N487" s="4"/>
    </row>
    <row r="488" spans="1:14" x14ac:dyDescent="0.3">
      <c r="A488" t="s">
        <v>1254</v>
      </c>
      <c r="B488" s="4" t="s">
        <v>1215</v>
      </c>
      <c r="C488" s="4">
        <v>289</v>
      </c>
      <c r="D488" s="4">
        <v>129</v>
      </c>
      <c r="E488" s="4">
        <v>18</v>
      </c>
      <c r="F488" s="4">
        <v>1</v>
      </c>
      <c r="G488" s="4">
        <v>3</v>
      </c>
      <c r="H488" s="4">
        <v>107</v>
      </c>
      <c r="I488" s="4">
        <v>0</v>
      </c>
      <c r="J488">
        <f t="shared" si="24"/>
        <v>0.13953488372093023</v>
      </c>
      <c r="K488">
        <f t="shared" si="25"/>
        <v>0.8294573643410853</v>
      </c>
      <c r="L488">
        <f t="shared" si="26"/>
        <v>0.8294573643410853</v>
      </c>
      <c r="M488" s="4"/>
      <c r="N488" s="4"/>
    </row>
    <row r="489" spans="1:14" x14ac:dyDescent="0.3">
      <c r="A489" t="s">
        <v>1255</v>
      </c>
      <c r="B489" s="4" t="s">
        <v>1216</v>
      </c>
      <c r="C489" s="4">
        <v>208</v>
      </c>
      <c r="D489" s="4">
        <v>89</v>
      </c>
      <c r="E489" s="4">
        <v>17</v>
      </c>
      <c r="F489" s="4">
        <v>1</v>
      </c>
      <c r="G489" s="4">
        <v>0</v>
      </c>
      <c r="H489" s="4">
        <v>71</v>
      </c>
      <c r="I489" s="4">
        <v>0</v>
      </c>
      <c r="J489">
        <f t="shared" si="24"/>
        <v>0.19101123595505617</v>
      </c>
      <c r="K489">
        <f t="shared" si="25"/>
        <v>0.797752808988764</v>
      </c>
      <c r="L489">
        <f t="shared" si="26"/>
        <v>0.797752808988764</v>
      </c>
      <c r="M489" s="4"/>
      <c r="N489" s="4"/>
    </row>
    <row r="490" spans="1:14" x14ac:dyDescent="0.3">
      <c r="A490" t="s">
        <v>1256</v>
      </c>
      <c r="B490" s="4" t="s">
        <v>1168</v>
      </c>
      <c r="C490" s="4">
        <v>137</v>
      </c>
      <c r="D490" s="4">
        <v>69</v>
      </c>
      <c r="E490" s="4">
        <v>12</v>
      </c>
      <c r="F490" s="4">
        <v>1</v>
      </c>
      <c r="G490" s="4">
        <v>3</v>
      </c>
      <c r="H490" s="4">
        <v>52</v>
      </c>
      <c r="I490" s="4">
        <v>1</v>
      </c>
      <c r="J490">
        <f t="shared" si="24"/>
        <v>0.17391304347826086</v>
      </c>
      <c r="K490">
        <f t="shared" si="25"/>
        <v>0.75362318840579712</v>
      </c>
      <c r="L490">
        <f t="shared" si="26"/>
        <v>0.75362318840579712</v>
      </c>
      <c r="M490" s="4"/>
      <c r="N490" s="4"/>
    </row>
    <row r="491" spans="1:14" x14ac:dyDescent="0.3">
      <c r="A491" t="s">
        <v>1257</v>
      </c>
      <c r="B491" s="4" t="s">
        <v>1169</v>
      </c>
      <c r="C491" s="4">
        <v>291</v>
      </c>
      <c r="D491" s="4">
        <v>47</v>
      </c>
      <c r="E491" s="4">
        <v>12</v>
      </c>
      <c r="F491" s="4">
        <v>1</v>
      </c>
      <c r="G491" s="4">
        <v>3</v>
      </c>
      <c r="H491" s="4">
        <v>31</v>
      </c>
      <c r="I491" s="4">
        <v>0</v>
      </c>
      <c r="J491">
        <f t="shared" si="24"/>
        <v>0.25531914893617019</v>
      </c>
      <c r="K491">
        <f t="shared" si="25"/>
        <v>0.65957446808510634</v>
      </c>
      <c r="L491">
        <f t="shared" si="26"/>
        <v>0.65957446808510634</v>
      </c>
      <c r="M491" s="4"/>
      <c r="N491" s="4"/>
    </row>
    <row r="492" spans="1:14" x14ac:dyDescent="0.3">
      <c r="A492" t="s">
        <v>1258</v>
      </c>
      <c r="B492" s="4" t="s">
        <v>1170</v>
      </c>
      <c r="C492" s="4">
        <v>231</v>
      </c>
      <c r="D492" s="4">
        <v>89</v>
      </c>
      <c r="E492" s="4">
        <v>14</v>
      </c>
      <c r="F492" s="4">
        <v>0</v>
      </c>
      <c r="G492" s="4">
        <v>3</v>
      </c>
      <c r="H492" s="4">
        <v>72</v>
      </c>
      <c r="I492" s="4">
        <v>0</v>
      </c>
      <c r="J492">
        <f t="shared" si="24"/>
        <v>0.15730337078651685</v>
      </c>
      <c r="K492">
        <f t="shared" si="25"/>
        <v>0.8089887640449438</v>
      </c>
      <c r="L492">
        <f t="shared" si="26"/>
        <v>0.8089887640449438</v>
      </c>
      <c r="M492" s="4"/>
      <c r="N492" s="4"/>
    </row>
    <row r="493" spans="1:14" x14ac:dyDescent="0.3">
      <c r="A493" t="s">
        <v>1259</v>
      </c>
      <c r="B493" s="4" t="s">
        <v>1217</v>
      </c>
      <c r="C493" s="4">
        <v>54</v>
      </c>
      <c r="D493" s="4">
        <v>12</v>
      </c>
      <c r="E493" s="4">
        <v>3</v>
      </c>
      <c r="F493" s="4">
        <v>0</v>
      </c>
      <c r="G493" s="4">
        <v>0</v>
      </c>
      <c r="H493" s="4">
        <v>9</v>
      </c>
      <c r="I493" s="4">
        <v>0</v>
      </c>
      <c r="J493">
        <f t="shared" si="24"/>
        <v>0.25</v>
      </c>
      <c r="K493">
        <f t="shared" si="25"/>
        <v>0.75</v>
      </c>
      <c r="L493">
        <f t="shared" si="26"/>
        <v>0.75</v>
      </c>
      <c r="M493" s="4"/>
      <c r="N493" s="4"/>
    </row>
    <row r="494" spans="1:14" x14ac:dyDescent="0.3">
      <c r="A494" t="s">
        <v>1260</v>
      </c>
      <c r="B494" s="4" t="s">
        <v>1172</v>
      </c>
      <c r="C494" s="4">
        <v>168</v>
      </c>
      <c r="D494" s="4">
        <v>85</v>
      </c>
      <c r="E494" s="4">
        <v>11</v>
      </c>
      <c r="F494" s="4">
        <v>1</v>
      </c>
      <c r="G494" s="4">
        <v>1</v>
      </c>
      <c r="H494" s="4">
        <v>71</v>
      </c>
      <c r="I494" s="4">
        <v>1</v>
      </c>
      <c r="J494">
        <f t="shared" si="24"/>
        <v>0.12941176470588237</v>
      </c>
      <c r="K494">
        <f t="shared" si="25"/>
        <v>0.83529411764705885</v>
      </c>
      <c r="L494">
        <f t="shared" si="26"/>
        <v>0.83529411764705885</v>
      </c>
      <c r="M494" s="4"/>
      <c r="N494" s="4"/>
    </row>
    <row r="495" spans="1:14" x14ac:dyDescent="0.3">
      <c r="A495" t="s">
        <v>1261</v>
      </c>
      <c r="B495" s="4" t="s">
        <v>1218</v>
      </c>
      <c r="C495" s="4">
        <v>65</v>
      </c>
      <c r="D495" s="4">
        <v>32</v>
      </c>
      <c r="E495" s="4">
        <v>9</v>
      </c>
      <c r="F495" s="4">
        <v>0</v>
      </c>
      <c r="G495" s="4">
        <v>1</v>
      </c>
      <c r="H495" s="4">
        <v>22</v>
      </c>
      <c r="I495" s="4">
        <v>0</v>
      </c>
      <c r="J495">
        <f t="shared" si="24"/>
        <v>0.28125</v>
      </c>
      <c r="K495">
        <f t="shared" si="25"/>
        <v>0.6875</v>
      </c>
      <c r="L495">
        <f t="shared" si="26"/>
        <v>0.6875</v>
      </c>
      <c r="M495" s="4"/>
      <c r="N495" s="4"/>
    </row>
    <row r="496" spans="1:14" x14ac:dyDescent="0.3">
      <c r="A496" t="s">
        <v>1262</v>
      </c>
      <c r="B496" s="4" t="s">
        <v>1174</v>
      </c>
      <c r="C496" s="4">
        <v>127</v>
      </c>
      <c r="D496" s="4">
        <v>32</v>
      </c>
      <c r="E496" s="4">
        <v>3</v>
      </c>
      <c r="F496" s="4">
        <v>0</v>
      </c>
      <c r="G496" s="4">
        <v>1</v>
      </c>
      <c r="H496" s="4">
        <v>28</v>
      </c>
      <c r="I496" s="4">
        <v>0</v>
      </c>
      <c r="J496">
        <f t="shared" si="24"/>
        <v>9.375E-2</v>
      </c>
      <c r="K496">
        <f t="shared" si="25"/>
        <v>0.875</v>
      </c>
      <c r="L496">
        <f t="shared" si="26"/>
        <v>0.875</v>
      </c>
      <c r="M496" s="4"/>
      <c r="N496" s="4"/>
    </row>
    <row r="497" spans="1:14" x14ac:dyDescent="0.3">
      <c r="A497" t="s">
        <v>1263</v>
      </c>
      <c r="B497" s="4" t="s">
        <v>1219</v>
      </c>
      <c r="C497" s="4">
        <v>52</v>
      </c>
      <c r="D497" s="4">
        <v>19</v>
      </c>
      <c r="E497" s="4">
        <v>2</v>
      </c>
      <c r="F497" s="4">
        <v>0</v>
      </c>
      <c r="G497" s="4">
        <v>0</v>
      </c>
      <c r="H497" s="4">
        <v>17</v>
      </c>
      <c r="I497" s="4">
        <v>0</v>
      </c>
      <c r="J497">
        <f t="shared" si="24"/>
        <v>0.10526315789473684</v>
      </c>
      <c r="K497">
        <f t="shared" si="25"/>
        <v>0.89473684210526316</v>
      </c>
      <c r="L497">
        <f t="shared" si="26"/>
        <v>0.89473684210526316</v>
      </c>
      <c r="M497" s="4"/>
      <c r="N497" s="4"/>
    </row>
    <row r="498" spans="1:14" x14ac:dyDescent="0.3">
      <c r="A498" t="s">
        <v>1264</v>
      </c>
      <c r="B498" s="4" t="s">
        <v>1177</v>
      </c>
      <c r="C498" s="4">
        <v>333</v>
      </c>
      <c r="D498" s="4">
        <v>158</v>
      </c>
      <c r="E498" s="4">
        <v>40</v>
      </c>
      <c r="F498" s="4">
        <v>1</v>
      </c>
      <c r="G498" s="4">
        <v>2</v>
      </c>
      <c r="H498" s="4">
        <v>112</v>
      </c>
      <c r="I498" s="4">
        <v>3</v>
      </c>
      <c r="J498">
        <f t="shared" si="24"/>
        <v>0.25316455696202533</v>
      </c>
      <c r="K498">
        <f t="shared" si="25"/>
        <v>0.70886075949367089</v>
      </c>
      <c r="L498">
        <f t="shared" si="26"/>
        <v>0.70886075949367089</v>
      </c>
      <c r="M498" s="4"/>
      <c r="N498" s="4"/>
    </row>
    <row r="499" spans="1:14" x14ac:dyDescent="0.3">
      <c r="A499" t="s">
        <v>1265</v>
      </c>
      <c r="B499" s="4" t="s">
        <v>1220</v>
      </c>
      <c r="C499" s="4">
        <v>225</v>
      </c>
      <c r="D499" s="4">
        <v>67</v>
      </c>
      <c r="E499" s="4">
        <v>14</v>
      </c>
      <c r="F499" s="4">
        <v>1</v>
      </c>
      <c r="G499" s="4">
        <v>1</v>
      </c>
      <c r="H499" s="4">
        <v>51</v>
      </c>
      <c r="I499" s="4">
        <v>0</v>
      </c>
      <c r="J499">
        <f t="shared" si="24"/>
        <v>0.20895522388059701</v>
      </c>
      <c r="K499">
        <f t="shared" si="25"/>
        <v>0.76119402985074625</v>
      </c>
      <c r="L499">
        <f t="shared" si="26"/>
        <v>0.76119402985074625</v>
      </c>
      <c r="M499" s="4"/>
      <c r="N499" s="4"/>
    </row>
    <row r="500" spans="1:14" x14ac:dyDescent="0.3">
      <c r="A500" t="s">
        <v>1266</v>
      </c>
      <c r="B500" s="4" t="s">
        <v>1221</v>
      </c>
      <c r="C500" s="4">
        <v>186</v>
      </c>
      <c r="D500" s="4">
        <v>92</v>
      </c>
      <c r="E500" s="4">
        <v>10</v>
      </c>
      <c r="F500" s="4">
        <v>1</v>
      </c>
      <c r="G500" s="4">
        <v>1</v>
      </c>
      <c r="H500" s="4">
        <v>80</v>
      </c>
      <c r="I500" s="4">
        <v>0</v>
      </c>
      <c r="J500">
        <f t="shared" si="24"/>
        <v>0.10869565217391304</v>
      </c>
      <c r="K500">
        <f t="shared" si="25"/>
        <v>0.86956521739130432</v>
      </c>
      <c r="L500">
        <f t="shared" si="26"/>
        <v>0.86956521739130432</v>
      </c>
      <c r="M500" s="4"/>
      <c r="N500" s="4"/>
    </row>
    <row r="501" spans="1:14" x14ac:dyDescent="0.3">
      <c r="A501" t="s">
        <v>1267</v>
      </c>
      <c r="B501" s="4" t="s">
        <v>1222</v>
      </c>
      <c r="C501" s="4">
        <v>201</v>
      </c>
      <c r="D501" s="4">
        <v>81</v>
      </c>
      <c r="E501" s="4">
        <v>26</v>
      </c>
      <c r="F501" s="4">
        <v>0</v>
      </c>
      <c r="G501" s="4">
        <v>3</v>
      </c>
      <c r="H501" s="4">
        <v>52</v>
      </c>
      <c r="I501" s="4">
        <v>0</v>
      </c>
      <c r="J501">
        <f t="shared" si="24"/>
        <v>0.32098765432098764</v>
      </c>
      <c r="K501">
        <f t="shared" si="25"/>
        <v>0.64197530864197527</v>
      </c>
      <c r="L501">
        <f t="shared" si="26"/>
        <v>0.64197530864197527</v>
      </c>
      <c r="M501" s="4"/>
      <c r="N501" s="4"/>
    </row>
    <row r="502" spans="1:14" x14ac:dyDescent="0.3">
      <c r="A502" t="s">
        <v>1268</v>
      </c>
      <c r="B502" s="4" t="s">
        <v>1223</v>
      </c>
      <c r="C502" s="4">
        <v>333</v>
      </c>
      <c r="D502" s="4">
        <v>23</v>
      </c>
      <c r="E502" s="4">
        <v>6</v>
      </c>
      <c r="F502" s="4">
        <v>0</v>
      </c>
      <c r="G502" s="4">
        <v>0</v>
      </c>
      <c r="H502" s="4">
        <v>16</v>
      </c>
      <c r="I502" s="4">
        <v>1</v>
      </c>
      <c r="J502">
        <f t="shared" si="24"/>
        <v>0.2608695652173913</v>
      </c>
      <c r="K502">
        <f t="shared" si="25"/>
        <v>0.69565217391304346</v>
      </c>
      <c r="L502">
        <f t="shared" si="26"/>
        <v>0.69565217391304346</v>
      </c>
      <c r="M502" s="4"/>
      <c r="N502" s="4"/>
    </row>
    <row r="503" spans="1:14" x14ac:dyDescent="0.3">
      <c r="A503" t="s">
        <v>1269</v>
      </c>
      <c r="B503" s="4" t="s">
        <v>1182</v>
      </c>
      <c r="C503" s="4">
        <v>117</v>
      </c>
      <c r="D503" s="4">
        <v>66</v>
      </c>
      <c r="E503" s="4">
        <v>8</v>
      </c>
      <c r="F503" s="4">
        <v>0</v>
      </c>
      <c r="G503" s="4">
        <v>3</v>
      </c>
      <c r="H503" s="4">
        <v>55</v>
      </c>
      <c r="I503" s="4">
        <v>0</v>
      </c>
      <c r="J503">
        <f t="shared" si="24"/>
        <v>0.12121212121212122</v>
      </c>
      <c r="K503">
        <f t="shared" si="25"/>
        <v>0.83333333333333337</v>
      </c>
      <c r="L503">
        <f t="shared" si="26"/>
        <v>0.83333333333333337</v>
      </c>
      <c r="M503" s="4"/>
      <c r="N503" s="4"/>
    </row>
    <row r="504" spans="1:14" x14ac:dyDescent="0.3">
      <c r="A504" t="s">
        <v>1600</v>
      </c>
      <c r="B504" s="4" t="s">
        <v>1183</v>
      </c>
      <c r="C504" s="4">
        <v>0</v>
      </c>
      <c r="D504" s="4">
        <v>717</v>
      </c>
      <c r="E504" s="4">
        <v>217</v>
      </c>
      <c r="F504" s="4">
        <v>18</v>
      </c>
      <c r="G504" s="4">
        <v>28</v>
      </c>
      <c r="H504" s="4">
        <v>449</v>
      </c>
      <c r="I504" s="4">
        <v>5</v>
      </c>
      <c r="J504">
        <f t="shared" si="24"/>
        <v>0.30264993026499304</v>
      </c>
      <c r="K504">
        <f t="shared" si="25"/>
        <v>0.62622036262203629</v>
      </c>
      <c r="L504">
        <f t="shared" si="26"/>
        <v>0.62622036262203629</v>
      </c>
      <c r="M504" s="4"/>
      <c r="N504" s="4"/>
    </row>
    <row r="505" spans="1:14" x14ac:dyDescent="0.3">
      <c r="A505" t="s">
        <v>1601</v>
      </c>
      <c r="B505" s="4" t="s">
        <v>1224</v>
      </c>
      <c r="C505" s="4">
        <v>0</v>
      </c>
      <c r="D505" s="4">
        <v>235</v>
      </c>
      <c r="E505" s="4">
        <v>49</v>
      </c>
      <c r="F505" s="4">
        <v>4</v>
      </c>
      <c r="G505" s="4">
        <v>8</v>
      </c>
      <c r="H505" s="4">
        <v>173</v>
      </c>
      <c r="I505" s="4">
        <v>1</v>
      </c>
      <c r="J505">
        <f t="shared" si="24"/>
        <v>0.20851063829787234</v>
      </c>
      <c r="K505">
        <f t="shared" si="25"/>
        <v>0.7361702127659574</v>
      </c>
      <c r="L505">
        <f t="shared" si="26"/>
        <v>0.7361702127659574</v>
      </c>
      <c r="M505" s="4"/>
      <c r="N505" s="4"/>
    </row>
    <row r="506" spans="1:14" x14ac:dyDescent="0.3">
      <c r="A506" t="s">
        <v>1602</v>
      </c>
      <c r="B506" s="4" t="s">
        <v>1225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>
        <f t="shared" si="24"/>
        <v>0</v>
      </c>
      <c r="K506">
        <f t="shared" si="25"/>
        <v>0</v>
      </c>
      <c r="L506">
        <f t="shared" si="26"/>
        <v>10</v>
      </c>
      <c r="M506" s="4"/>
      <c r="N506" s="4"/>
    </row>
    <row r="507" spans="1:14" x14ac:dyDescent="0.3">
      <c r="A507">
        <v>36</v>
      </c>
      <c r="B507" s="4" t="s">
        <v>1226</v>
      </c>
      <c r="C507" s="4">
        <v>9898</v>
      </c>
      <c r="D507" s="4">
        <v>4855</v>
      </c>
      <c r="E507" s="4">
        <v>1144</v>
      </c>
      <c r="F507" s="4">
        <v>73</v>
      </c>
      <c r="G507" s="4">
        <v>132</v>
      </c>
      <c r="H507" s="4">
        <v>3491</v>
      </c>
      <c r="I507" s="4">
        <v>15</v>
      </c>
      <c r="J507">
        <f t="shared" si="24"/>
        <v>0.23563336766220391</v>
      </c>
      <c r="K507">
        <f t="shared" si="25"/>
        <v>0.71905252317198765</v>
      </c>
      <c r="L507">
        <f t="shared" si="26"/>
        <v>0.71905252317198765</v>
      </c>
      <c r="M507" s="4"/>
      <c r="N507" s="4"/>
    </row>
    <row r="508" spans="1:14" x14ac:dyDescent="0.3">
      <c r="B508" s="4"/>
      <c r="J508" t="str">
        <f t="shared" si="24"/>
        <v/>
      </c>
      <c r="K508" t="str">
        <f t="shared" si="25"/>
        <v/>
      </c>
      <c r="L508" t="str">
        <f t="shared" si="26"/>
        <v/>
      </c>
    </row>
    <row r="509" spans="1:14" x14ac:dyDescent="0.3">
      <c r="A509" t="s">
        <v>1312</v>
      </c>
      <c r="B509" s="4" t="s">
        <v>1271</v>
      </c>
      <c r="C509" s="4">
        <v>470</v>
      </c>
      <c r="D509" s="4">
        <v>78</v>
      </c>
      <c r="E509" s="4">
        <v>35</v>
      </c>
      <c r="F509" s="4">
        <v>1</v>
      </c>
      <c r="G509" s="4">
        <v>5</v>
      </c>
      <c r="H509" s="4">
        <v>37</v>
      </c>
      <c r="I509" s="4">
        <v>0</v>
      </c>
      <c r="J509">
        <f t="shared" si="24"/>
        <v>0.44871794871794873</v>
      </c>
      <c r="K509">
        <f t="shared" si="25"/>
        <v>0.47435897435897434</v>
      </c>
      <c r="L509">
        <f t="shared" si="26"/>
        <v>0.47435897435897434</v>
      </c>
      <c r="M509" s="4"/>
    </row>
    <row r="510" spans="1:14" x14ac:dyDescent="0.3">
      <c r="A510" t="s">
        <v>1313</v>
      </c>
      <c r="B510" s="4" t="s">
        <v>1272</v>
      </c>
      <c r="C510" s="4">
        <v>233</v>
      </c>
      <c r="D510" s="4">
        <v>42</v>
      </c>
      <c r="E510" s="4">
        <v>13</v>
      </c>
      <c r="F510" s="4">
        <v>0</v>
      </c>
      <c r="G510" s="4">
        <v>2</v>
      </c>
      <c r="H510" s="4">
        <v>27</v>
      </c>
      <c r="I510" s="4">
        <v>0</v>
      </c>
      <c r="J510">
        <f t="shared" si="24"/>
        <v>0.30952380952380953</v>
      </c>
      <c r="K510">
        <f t="shared" si="25"/>
        <v>0.6428571428571429</v>
      </c>
      <c r="L510">
        <f t="shared" si="26"/>
        <v>0.6428571428571429</v>
      </c>
      <c r="M510" s="4"/>
    </row>
    <row r="511" spans="1:14" x14ac:dyDescent="0.3">
      <c r="A511" t="s">
        <v>1314</v>
      </c>
      <c r="B511" s="4" t="s">
        <v>1273</v>
      </c>
      <c r="C511" s="4">
        <v>1789</v>
      </c>
      <c r="D511" s="4">
        <v>710</v>
      </c>
      <c r="E511" s="4">
        <v>264</v>
      </c>
      <c r="F511" s="4">
        <v>18</v>
      </c>
      <c r="G511" s="4">
        <v>44</v>
      </c>
      <c r="H511" s="4">
        <v>382</v>
      </c>
      <c r="I511" s="4">
        <v>2</v>
      </c>
      <c r="J511">
        <f t="shared" si="24"/>
        <v>0.37183098591549296</v>
      </c>
      <c r="K511">
        <f t="shared" si="25"/>
        <v>0.53802816901408446</v>
      </c>
      <c r="L511">
        <f t="shared" si="26"/>
        <v>0.53802816901408446</v>
      </c>
      <c r="M511" s="4"/>
    </row>
    <row r="512" spans="1:14" x14ac:dyDescent="0.3">
      <c r="A512" t="s">
        <v>1315</v>
      </c>
      <c r="B512" s="4" t="s">
        <v>1274</v>
      </c>
      <c r="C512" s="4">
        <v>1945</v>
      </c>
      <c r="D512" s="4">
        <v>595</v>
      </c>
      <c r="E512" s="4">
        <v>177</v>
      </c>
      <c r="F512" s="4">
        <v>8</v>
      </c>
      <c r="G512" s="4">
        <v>26</v>
      </c>
      <c r="H512" s="4">
        <v>381</v>
      </c>
      <c r="I512" s="4">
        <v>3</v>
      </c>
      <c r="J512">
        <f t="shared" si="24"/>
        <v>0.29747899159663865</v>
      </c>
      <c r="K512">
        <f t="shared" si="25"/>
        <v>0.64033613445378146</v>
      </c>
      <c r="L512">
        <f t="shared" si="26"/>
        <v>0.64033613445378146</v>
      </c>
      <c r="M512" s="4"/>
    </row>
    <row r="513" spans="1:13" x14ac:dyDescent="0.3">
      <c r="A513" t="s">
        <v>1316</v>
      </c>
      <c r="B513" s="4" t="s">
        <v>1275</v>
      </c>
      <c r="C513" s="4">
        <v>1924</v>
      </c>
      <c r="D513" s="4">
        <v>693</v>
      </c>
      <c r="E513" s="4">
        <v>235</v>
      </c>
      <c r="F513" s="4">
        <v>3</v>
      </c>
      <c r="G513" s="4">
        <v>40</v>
      </c>
      <c r="H513" s="4">
        <v>414</v>
      </c>
      <c r="I513" s="4">
        <v>1</v>
      </c>
      <c r="J513">
        <f t="shared" si="24"/>
        <v>0.33910533910533913</v>
      </c>
      <c r="K513">
        <f t="shared" si="25"/>
        <v>0.59740259740259738</v>
      </c>
      <c r="L513">
        <f t="shared" si="26"/>
        <v>0.59740259740259738</v>
      </c>
      <c r="M513" s="4"/>
    </row>
    <row r="514" spans="1:13" x14ac:dyDescent="0.3">
      <c r="A514" t="s">
        <v>1317</v>
      </c>
      <c r="B514" s="4" t="s">
        <v>1276</v>
      </c>
      <c r="C514" s="4">
        <v>232</v>
      </c>
      <c r="D514" s="4">
        <v>21</v>
      </c>
      <c r="E514" s="4">
        <v>2</v>
      </c>
      <c r="F514" s="4">
        <v>0</v>
      </c>
      <c r="G514" s="4">
        <v>3</v>
      </c>
      <c r="H514" s="4">
        <v>16</v>
      </c>
      <c r="I514" s="4">
        <v>0</v>
      </c>
      <c r="J514">
        <f t="shared" si="24"/>
        <v>9.5238095238095233E-2</v>
      </c>
      <c r="K514">
        <f t="shared" si="25"/>
        <v>0.76190476190476186</v>
      </c>
      <c r="L514">
        <f t="shared" si="26"/>
        <v>0.76190476190476186</v>
      </c>
      <c r="M514" s="4"/>
    </row>
    <row r="515" spans="1:13" x14ac:dyDescent="0.3">
      <c r="A515" t="s">
        <v>1318</v>
      </c>
      <c r="B515" s="4" t="s">
        <v>1298</v>
      </c>
      <c r="C515" s="4">
        <v>41</v>
      </c>
      <c r="D515" s="4">
        <v>12</v>
      </c>
      <c r="E515" s="4">
        <v>0</v>
      </c>
      <c r="F515" s="4">
        <v>0</v>
      </c>
      <c r="G515" s="4">
        <v>0</v>
      </c>
      <c r="H515" s="4">
        <v>12</v>
      </c>
      <c r="I515" s="4">
        <v>0</v>
      </c>
      <c r="J515">
        <f t="shared" si="24"/>
        <v>0</v>
      </c>
      <c r="K515">
        <f t="shared" si="25"/>
        <v>1</v>
      </c>
      <c r="L515">
        <f t="shared" si="26"/>
        <v>1</v>
      </c>
      <c r="M515" s="4"/>
    </row>
    <row r="516" spans="1:13" x14ac:dyDescent="0.3">
      <c r="A516" t="s">
        <v>1319</v>
      </c>
      <c r="B516" s="4" t="s">
        <v>1299</v>
      </c>
      <c r="C516" s="4">
        <v>117</v>
      </c>
      <c r="D516" s="4">
        <v>31</v>
      </c>
      <c r="E516" s="4">
        <v>0</v>
      </c>
      <c r="F516" s="4">
        <v>0</v>
      </c>
      <c r="G516" s="4">
        <v>2</v>
      </c>
      <c r="H516" s="4">
        <v>29</v>
      </c>
      <c r="I516" s="4">
        <v>0</v>
      </c>
      <c r="J516">
        <f t="shared" si="24"/>
        <v>0</v>
      </c>
      <c r="K516">
        <f t="shared" si="25"/>
        <v>0.93548387096774188</v>
      </c>
      <c r="L516">
        <f t="shared" si="26"/>
        <v>0.93548387096774188</v>
      </c>
      <c r="M516" s="4"/>
    </row>
    <row r="517" spans="1:13" x14ac:dyDescent="0.3">
      <c r="A517" t="s">
        <v>1320</v>
      </c>
      <c r="B517" s="4" t="s">
        <v>1300</v>
      </c>
      <c r="C517" s="4">
        <v>180</v>
      </c>
      <c r="D517" s="4">
        <v>73</v>
      </c>
      <c r="E517" s="4">
        <v>12</v>
      </c>
      <c r="F517" s="4">
        <v>0</v>
      </c>
      <c r="G517" s="4">
        <v>0</v>
      </c>
      <c r="H517" s="4">
        <v>61</v>
      </c>
      <c r="I517" s="4">
        <v>0</v>
      </c>
      <c r="J517">
        <f t="shared" si="24"/>
        <v>0.16438356164383561</v>
      </c>
      <c r="K517">
        <f t="shared" si="25"/>
        <v>0.83561643835616439</v>
      </c>
      <c r="L517">
        <f t="shared" si="26"/>
        <v>0.83561643835616439</v>
      </c>
      <c r="M517" s="4"/>
    </row>
    <row r="518" spans="1:13" x14ac:dyDescent="0.3">
      <c r="A518" t="s">
        <v>1321</v>
      </c>
      <c r="B518" s="4" t="s">
        <v>1301</v>
      </c>
      <c r="C518" s="4">
        <v>118</v>
      </c>
      <c r="D518" s="4">
        <v>15</v>
      </c>
      <c r="E518" s="4">
        <v>2</v>
      </c>
      <c r="F518" s="4">
        <v>0</v>
      </c>
      <c r="G518" s="4">
        <v>0</v>
      </c>
      <c r="H518" s="4">
        <v>13</v>
      </c>
      <c r="I518" s="4">
        <v>0</v>
      </c>
      <c r="J518">
        <f t="shared" si="24"/>
        <v>0.13333333333333333</v>
      </c>
      <c r="K518">
        <f t="shared" si="25"/>
        <v>0.8666666666666667</v>
      </c>
      <c r="L518">
        <f t="shared" si="26"/>
        <v>0.8666666666666667</v>
      </c>
      <c r="M518" s="4"/>
    </row>
    <row r="519" spans="1:13" x14ac:dyDescent="0.3">
      <c r="A519" t="s">
        <v>1322</v>
      </c>
      <c r="B519" s="4" t="s">
        <v>1302</v>
      </c>
      <c r="C519" s="4">
        <v>200</v>
      </c>
      <c r="D519" s="4">
        <v>81</v>
      </c>
      <c r="E519" s="4">
        <v>13</v>
      </c>
      <c r="F519" s="4">
        <v>0</v>
      </c>
      <c r="G519" s="4">
        <v>0</v>
      </c>
      <c r="H519" s="4">
        <v>68</v>
      </c>
      <c r="I519" s="4">
        <v>0</v>
      </c>
      <c r="J519">
        <f t="shared" si="24"/>
        <v>0.16049382716049382</v>
      </c>
      <c r="K519">
        <f t="shared" si="25"/>
        <v>0.83950617283950613</v>
      </c>
      <c r="L519">
        <f t="shared" si="26"/>
        <v>0.83950617283950613</v>
      </c>
      <c r="M519" s="4"/>
    </row>
    <row r="520" spans="1:13" x14ac:dyDescent="0.3">
      <c r="A520" t="s">
        <v>1323</v>
      </c>
      <c r="B520" s="4" t="s">
        <v>1282</v>
      </c>
      <c r="C520" s="4">
        <v>339</v>
      </c>
      <c r="D520" s="4">
        <v>127</v>
      </c>
      <c r="E520" s="4">
        <v>15</v>
      </c>
      <c r="F520" s="4">
        <v>1</v>
      </c>
      <c r="G520" s="4">
        <v>5</v>
      </c>
      <c r="H520" s="4">
        <v>106</v>
      </c>
      <c r="I520" s="4">
        <v>0</v>
      </c>
      <c r="J520">
        <f t="shared" si="24"/>
        <v>0.11811023622047244</v>
      </c>
      <c r="K520">
        <f t="shared" si="25"/>
        <v>0.83464566929133854</v>
      </c>
      <c r="L520">
        <f t="shared" si="26"/>
        <v>0.83464566929133854</v>
      </c>
      <c r="M520" s="4"/>
    </row>
    <row r="521" spans="1:13" x14ac:dyDescent="0.3">
      <c r="A521" t="s">
        <v>1324</v>
      </c>
      <c r="B521" s="4" t="s">
        <v>1303</v>
      </c>
      <c r="C521" s="4">
        <v>141</v>
      </c>
      <c r="D521" s="4">
        <v>72</v>
      </c>
      <c r="E521" s="4">
        <v>4</v>
      </c>
      <c r="F521" s="4">
        <v>1</v>
      </c>
      <c r="G521" s="4">
        <v>1</v>
      </c>
      <c r="H521" s="4">
        <v>66</v>
      </c>
      <c r="I521" s="4">
        <v>0</v>
      </c>
      <c r="J521">
        <f t="shared" si="24"/>
        <v>5.5555555555555552E-2</v>
      </c>
      <c r="K521">
        <f t="shared" si="25"/>
        <v>0.91666666666666663</v>
      </c>
      <c r="L521">
        <f t="shared" si="26"/>
        <v>0.91666666666666663</v>
      </c>
      <c r="M521" s="4"/>
    </row>
    <row r="522" spans="1:13" x14ac:dyDescent="0.3">
      <c r="A522" t="s">
        <v>1325</v>
      </c>
      <c r="B522" s="4" t="s">
        <v>1304</v>
      </c>
      <c r="C522" s="4">
        <v>71</v>
      </c>
      <c r="D522" s="4">
        <v>33</v>
      </c>
      <c r="E522" s="4">
        <v>4</v>
      </c>
      <c r="F522" s="4">
        <v>0</v>
      </c>
      <c r="G522" s="4">
        <v>2</v>
      </c>
      <c r="H522" s="4">
        <v>27</v>
      </c>
      <c r="I522" s="4">
        <v>0</v>
      </c>
      <c r="J522">
        <f t="shared" si="24"/>
        <v>0.12121212121212122</v>
      </c>
      <c r="K522">
        <f t="shared" si="25"/>
        <v>0.81818181818181823</v>
      </c>
      <c r="L522">
        <f t="shared" si="26"/>
        <v>0.81818181818181823</v>
      </c>
      <c r="M522" s="4"/>
    </row>
    <row r="523" spans="1:13" x14ac:dyDescent="0.3">
      <c r="A523" t="s">
        <v>1326</v>
      </c>
      <c r="B523" s="4" t="s">
        <v>1305</v>
      </c>
      <c r="C523" s="4">
        <v>308</v>
      </c>
      <c r="D523" s="4">
        <v>115</v>
      </c>
      <c r="E523" s="4">
        <v>22</v>
      </c>
      <c r="F523" s="4">
        <v>1</v>
      </c>
      <c r="G523" s="4">
        <v>1</v>
      </c>
      <c r="H523" s="4">
        <v>91</v>
      </c>
      <c r="I523" s="4">
        <v>0</v>
      </c>
      <c r="J523">
        <f t="shared" si="24"/>
        <v>0.19130434782608696</v>
      </c>
      <c r="K523">
        <f t="shared" si="25"/>
        <v>0.79130434782608694</v>
      </c>
      <c r="L523">
        <f t="shared" si="26"/>
        <v>0.79130434782608694</v>
      </c>
      <c r="M523" s="4"/>
    </row>
    <row r="524" spans="1:13" x14ac:dyDescent="0.3">
      <c r="A524" t="s">
        <v>1327</v>
      </c>
      <c r="B524" s="4" t="s">
        <v>1306</v>
      </c>
      <c r="C524" s="4">
        <v>479</v>
      </c>
      <c r="D524" s="4">
        <v>170</v>
      </c>
      <c r="E524" s="4">
        <v>20</v>
      </c>
      <c r="F524" s="4">
        <v>4</v>
      </c>
      <c r="G524" s="4">
        <v>5</v>
      </c>
      <c r="H524" s="4">
        <v>141</v>
      </c>
      <c r="I524" s="4">
        <v>0</v>
      </c>
      <c r="J524">
        <f t="shared" ref="J524:J587" si="27">IF(D524="","",IF(D524=0,0,E524/D524))</f>
        <v>0.11764705882352941</v>
      </c>
      <c r="K524">
        <f t="shared" ref="K524:K587" si="28">IF(D524="","",IF(D524=0,0,H524/D524))</f>
        <v>0.8294117647058824</v>
      </c>
      <c r="L524">
        <f t="shared" ref="L524:L587" si="29">IF(D524="","",IF(K524&gt;J524,K524,IF(K524=J524,10,2+J524)))</f>
        <v>0.8294117647058824</v>
      </c>
      <c r="M524" s="4"/>
    </row>
    <row r="525" spans="1:13" x14ac:dyDescent="0.3">
      <c r="A525" t="s">
        <v>1328</v>
      </c>
      <c r="B525" s="4" t="s">
        <v>1307</v>
      </c>
      <c r="C525" s="4">
        <v>72</v>
      </c>
      <c r="D525" s="4">
        <v>32</v>
      </c>
      <c r="E525" s="4">
        <v>7</v>
      </c>
      <c r="F525" s="4">
        <v>0</v>
      </c>
      <c r="G525" s="4">
        <v>0</v>
      </c>
      <c r="H525" s="4">
        <v>25</v>
      </c>
      <c r="I525" s="4">
        <v>0</v>
      </c>
      <c r="J525">
        <f t="shared" si="27"/>
        <v>0.21875</v>
      </c>
      <c r="K525">
        <f t="shared" si="28"/>
        <v>0.78125</v>
      </c>
      <c r="L525">
        <f t="shared" si="29"/>
        <v>0.78125</v>
      </c>
      <c r="M525" s="4"/>
    </row>
    <row r="526" spans="1:13" x14ac:dyDescent="0.3">
      <c r="A526" t="s">
        <v>1329</v>
      </c>
      <c r="B526" s="4" t="s">
        <v>1308</v>
      </c>
      <c r="C526" s="4">
        <v>327</v>
      </c>
      <c r="D526" s="4">
        <v>123</v>
      </c>
      <c r="E526" s="4">
        <v>19</v>
      </c>
      <c r="F526" s="4">
        <v>3</v>
      </c>
      <c r="G526" s="4">
        <v>8</v>
      </c>
      <c r="H526" s="4">
        <v>93</v>
      </c>
      <c r="I526" s="4">
        <v>0</v>
      </c>
      <c r="J526">
        <f t="shared" si="27"/>
        <v>0.15447154471544716</v>
      </c>
      <c r="K526">
        <f t="shared" si="28"/>
        <v>0.75609756097560976</v>
      </c>
      <c r="L526">
        <f t="shared" si="29"/>
        <v>0.75609756097560976</v>
      </c>
      <c r="M526" s="4"/>
    </row>
    <row r="527" spans="1:13" x14ac:dyDescent="0.3">
      <c r="A527" t="s">
        <v>1330</v>
      </c>
      <c r="B527" s="4" t="s">
        <v>1309</v>
      </c>
      <c r="C527" s="4">
        <v>530</v>
      </c>
      <c r="D527" s="4">
        <v>190</v>
      </c>
      <c r="E527" s="4">
        <v>22</v>
      </c>
      <c r="F527" s="4">
        <v>2</v>
      </c>
      <c r="G527" s="4">
        <v>6</v>
      </c>
      <c r="H527" s="4">
        <v>158</v>
      </c>
      <c r="I527" s="4">
        <v>2</v>
      </c>
      <c r="J527">
        <f t="shared" si="27"/>
        <v>0.11578947368421053</v>
      </c>
      <c r="K527">
        <f t="shared" si="28"/>
        <v>0.83157894736842108</v>
      </c>
      <c r="L527">
        <f t="shared" si="29"/>
        <v>0.83157894736842108</v>
      </c>
      <c r="M527" s="4"/>
    </row>
    <row r="528" spans="1:13" x14ac:dyDescent="0.3">
      <c r="A528" t="s">
        <v>1600</v>
      </c>
      <c r="B528" s="4" t="s">
        <v>1290</v>
      </c>
      <c r="C528" s="4">
        <v>0</v>
      </c>
      <c r="D528" s="4">
        <v>687</v>
      </c>
      <c r="E528" s="4">
        <v>214</v>
      </c>
      <c r="F528" s="4">
        <v>13</v>
      </c>
      <c r="G528" s="4">
        <v>25</v>
      </c>
      <c r="H528" s="4">
        <v>431</v>
      </c>
      <c r="I528" s="4">
        <v>4</v>
      </c>
      <c r="J528">
        <f t="shared" si="27"/>
        <v>0.31149927219796214</v>
      </c>
      <c r="K528">
        <f t="shared" si="28"/>
        <v>0.62736535662299853</v>
      </c>
      <c r="L528">
        <f t="shared" si="29"/>
        <v>0.62736535662299853</v>
      </c>
      <c r="M528" s="4"/>
    </row>
    <row r="529" spans="1:13" x14ac:dyDescent="0.3">
      <c r="A529" t="s">
        <v>1601</v>
      </c>
      <c r="B529" s="4" t="s">
        <v>1310</v>
      </c>
      <c r="C529" s="4">
        <v>0</v>
      </c>
      <c r="D529" s="4">
        <v>255</v>
      </c>
      <c r="E529" s="4">
        <v>67</v>
      </c>
      <c r="F529" s="4">
        <v>4</v>
      </c>
      <c r="G529" s="4">
        <v>7</v>
      </c>
      <c r="H529" s="4">
        <v>177</v>
      </c>
      <c r="I529" s="4">
        <v>0</v>
      </c>
      <c r="J529">
        <f t="shared" si="27"/>
        <v>0.2627450980392157</v>
      </c>
      <c r="K529">
        <f t="shared" si="28"/>
        <v>0.69411764705882351</v>
      </c>
      <c r="L529">
        <f t="shared" si="29"/>
        <v>0.69411764705882351</v>
      </c>
      <c r="M529" s="4"/>
    </row>
    <row r="530" spans="1:13" x14ac:dyDescent="0.3">
      <c r="A530" t="s">
        <v>1602</v>
      </c>
      <c r="B530" s="4" t="s">
        <v>1311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>
        <f t="shared" si="27"/>
        <v>0</v>
      </c>
      <c r="K530">
        <f t="shared" si="28"/>
        <v>0</v>
      </c>
      <c r="L530">
        <f t="shared" si="29"/>
        <v>10</v>
      </c>
      <c r="M530" s="4"/>
    </row>
    <row r="531" spans="1:13" x14ac:dyDescent="0.3">
      <c r="A531">
        <v>37</v>
      </c>
      <c r="B531" s="4" t="s">
        <v>1331</v>
      </c>
      <c r="C531" s="4">
        <v>9516</v>
      </c>
      <c r="D531" s="4">
        <v>4155</v>
      </c>
      <c r="E531" s="4">
        <v>1147</v>
      </c>
      <c r="F531" s="4">
        <v>59</v>
      </c>
      <c r="G531" s="4">
        <v>182</v>
      </c>
      <c r="H531" s="4">
        <v>2755</v>
      </c>
      <c r="I531" s="4">
        <v>12</v>
      </c>
      <c r="J531">
        <f t="shared" si="27"/>
        <v>0.27605294825511434</v>
      </c>
      <c r="K531">
        <f t="shared" si="28"/>
        <v>0.66305655836341759</v>
      </c>
      <c r="L531">
        <f t="shared" si="29"/>
        <v>0.66305655836341759</v>
      </c>
      <c r="M531" s="4"/>
    </row>
    <row r="532" spans="1:13" x14ac:dyDescent="0.3">
      <c r="B532" s="4"/>
      <c r="J532" t="str">
        <f t="shared" si="27"/>
        <v/>
      </c>
      <c r="K532" t="str">
        <f t="shared" si="28"/>
        <v/>
      </c>
      <c r="L532" t="str">
        <f t="shared" si="29"/>
        <v/>
      </c>
      <c r="M532" s="4"/>
    </row>
    <row r="533" spans="1:13" x14ac:dyDescent="0.3">
      <c r="A533" t="s">
        <v>1384</v>
      </c>
      <c r="B533" s="4" t="s">
        <v>1333</v>
      </c>
      <c r="C533" s="4">
        <v>202</v>
      </c>
      <c r="D533" s="4">
        <v>73</v>
      </c>
      <c r="E533" s="4">
        <v>11</v>
      </c>
      <c r="F533" s="4">
        <v>3</v>
      </c>
      <c r="G533" s="4">
        <v>5</v>
      </c>
      <c r="H533" s="4">
        <v>54</v>
      </c>
      <c r="I533" s="4">
        <v>0</v>
      </c>
      <c r="J533">
        <f t="shared" si="27"/>
        <v>0.15068493150684931</v>
      </c>
      <c r="K533">
        <f t="shared" si="28"/>
        <v>0.73972602739726023</v>
      </c>
      <c r="L533">
        <f t="shared" si="29"/>
        <v>0.73972602739726023</v>
      </c>
    </row>
    <row r="534" spans="1:13" x14ac:dyDescent="0.3">
      <c r="A534" t="s">
        <v>1385</v>
      </c>
      <c r="B534" s="4" t="s">
        <v>1334</v>
      </c>
      <c r="C534" s="4">
        <v>184</v>
      </c>
      <c r="D534" s="4">
        <v>85</v>
      </c>
      <c r="E534" s="4">
        <v>21</v>
      </c>
      <c r="F534" s="4">
        <v>2</v>
      </c>
      <c r="G534" s="4">
        <v>4</v>
      </c>
      <c r="H534" s="4">
        <v>57</v>
      </c>
      <c r="I534" s="4">
        <v>1</v>
      </c>
      <c r="J534">
        <f t="shared" si="27"/>
        <v>0.24705882352941178</v>
      </c>
      <c r="K534">
        <f t="shared" si="28"/>
        <v>0.6705882352941176</v>
      </c>
      <c r="L534">
        <f t="shared" si="29"/>
        <v>0.6705882352941176</v>
      </c>
      <c r="M534" s="4"/>
    </row>
    <row r="535" spans="1:13" x14ac:dyDescent="0.3">
      <c r="A535" t="s">
        <v>1386</v>
      </c>
      <c r="B535" s="4" t="s">
        <v>1369</v>
      </c>
      <c r="C535" s="4">
        <v>212</v>
      </c>
      <c r="D535" s="4">
        <v>65</v>
      </c>
      <c r="E535" s="4">
        <v>21</v>
      </c>
      <c r="F535" s="4">
        <v>3</v>
      </c>
      <c r="G535" s="4">
        <v>8</v>
      </c>
      <c r="H535" s="4">
        <v>33</v>
      </c>
      <c r="I535" s="4">
        <v>0</v>
      </c>
      <c r="J535">
        <f t="shared" si="27"/>
        <v>0.32307692307692309</v>
      </c>
      <c r="K535">
        <f t="shared" si="28"/>
        <v>0.50769230769230766</v>
      </c>
      <c r="L535">
        <f t="shared" si="29"/>
        <v>0.50769230769230766</v>
      </c>
      <c r="M535" s="4"/>
    </row>
    <row r="536" spans="1:13" x14ac:dyDescent="0.3">
      <c r="A536" t="s">
        <v>1387</v>
      </c>
      <c r="B536" s="4" t="s">
        <v>1370</v>
      </c>
      <c r="C536" s="4">
        <v>280</v>
      </c>
      <c r="D536" s="4">
        <v>96</v>
      </c>
      <c r="E536" s="4">
        <v>74</v>
      </c>
      <c r="F536" s="4">
        <v>2</v>
      </c>
      <c r="G536" s="4">
        <v>6</v>
      </c>
      <c r="H536" s="4">
        <v>14</v>
      </c>
      <c r="I536" s="4">
        <v>0</v>
      </c>
      <c r="J536">
        <f t="shared" si="27"/>
        <v>0.77083333333333337</v>
      </c>
      <c r="K536">
        <f t="shared" si="28"/>
        <v>0.14583333333333334</v>
      </c>
      <c r="L536">
        <f t="shared" si="29"/>
        <v>2.7708333333333335</v>
      </c>
      <c r="M536" s="4"/>
    </row>
    <row r="537" spans="1:13" x14ac:dyDescent="0.3">
      <c r="A537" t="s">
        <v>1388</v>
      </c>
      <c r="B537" s="4" t="s">
        <v>1371</v>
      </c>
      <c r="C537" s="4">
        <v>1033</v>
      </c>
      <c r="D537" s="4">
        <v>548</v>
      </c>
      <c r="E537" s="4">
        <v>262</v>
      </c>
      <c r="F537" s="4">
        <v>8</v>
      </c>
      <c r="G537" s="4">
        <v>59</v>
      </c>
      <c r="H537" s="4">
        <v>219</v>
      </c>
      <c r="I537" s="4">
        <v>0</v>
      </c>
      <c r="J537">
        <f t="shared" si="27"/>
        <v>0.47810218978102192</v>
      </c>
      <c r="K537">
        <f t="shared" si="28"/>
        <v>0.39963503649635035</v>
      </c>
      <c r="L537">
        <f t="shared" si="29"/>
        <v>2.4781021897810218</v>
      </c>
      <c r="M537" s="4"/>
    </row>
    <row r="538" spans="1:13" x14ac:dyDescent="0.3">
      <c r="A538" t="s">
        <v>1389</v>
      </c>
      <c r="B538" s="4" t="s">
        <v>1338</v>
      </c>
      <c r="C538" s="4">
        <v>1127</v>
      </c>
      <c r="D538" s="4">
        <v>485</v>
      </c>
      <c r="E538" s="4">
        <v>222</v>
      </c>
      <c r="F538" s="4">
        <v>13</v>
      </c>
      <c r="G538" s="4">
        <v>43</v>
      </c>
      <c r="H538" s="4">
        <v>206</v>
      </c>
      <c r="I538" s="4">
        <v>1</v>
      </c>
      <c r="J538">
        <f t="shared" si="27"/>
        <v>0.45773195876288658</v>
      </c>
      <c r="K538">
        <f t="shared" si="28"/>
        <v>0.4247422680412371</v>
      </c>
      <c r="L538">
        <f t="shared" si="29"/>
        <v>2.4577319587628867</v>
      </c>
      <c r="M538" s="4"/>
    </row>
    <row r="539" spans="1:13" x14ac:dyDescent="0.3">
      <c r="A539" t="s">
        <v>1390</v>
      </c>
      <c r="B539" s="4" t="s">
        <v>1339</v>
      </c>
      <c r="C539" s="4">
        <v>1263</v>
      </c>
      <c r="D539" s="4">
        <v>660</v>
      </c>
      <c r="E539" s="4">
        <v>341</v>
      </c>
      <c r="F539" s="4">
        <v>20</v>
      </c>
      <c r="G539" s="4">
        <v>63</v>
      </c>
      <c r="H539" s="4">
        <v>226</v>
      </c>
      <c r="I539" s="4">
        <v>10</v>
      </c>
      <c r="J539">
        <f t="shared" si="27"/>
        <v>0.51666666666666672</v>
      </c>
      <c r="K539">
        <f t="shared" si="28"/>
        <v>0.34242424242424241</v>
      </c>
      <c r="L539">
        <f t="shared" si="29"/>
        <v>2.5166666666666666</v>
      </c>
      <c r="M539" s="4"/>
    </row>
    <row r="540" spans="1:13" x14ac:dyDescent="0.3">
      <c r="A540" t="s">
        <v>1391</v>
      </c>
      <c r="B540" s="4" t="s">
        <v>1340</v>
      </c>
      <c r="C540" s="4">
        <v>111</v>
      </c>
      <c r="D540" s="4">
        <v>52</v>
      </c>
      <c r="E540" s="4">
        <v>3</v>
      </c>
      <c r="F540" s="4">
        <v>0</v>
      </c>
      <c r="G540" s="4">
        <v>0</v>
      </c>
      <c r="H540" s="4">
        <v>49</v>
      </c>
      <c r="I540" s="4">
        <v>0</v>
      </c>
      <c r="J540">
        <f t="shared" si="27"/>
        <v>5.7692307692307696E-2</v>
      </c>
      <c r="K540">
        <f t="shared" si="28"/>
        <v>0.94230769230769229</v>
      </c>
      <c r="L540">
        <f t="shared" si="29"/>
        <v>0.94230769230769229</v>
      </c>
      <c r="M540" s="4"/>
    </row>
    <row r="541" spans="1:13" x14ac:dyDescent="0.3">
      <c r="A541" t="s">
        <v>1392</v>
      </c>
      <c r="B541" s="4" t="s">
        <v>1372</v>
      </c>
      <c r="C541" s="4">
        <v>865</v>
      </c>
      <c r="D541" s="4">
        <v>353</v>
      </c>
      <c r="E541" s="4">
        <v>119</v>
      </c>
      <c r="F541" s="4">
        <v>9</v>
      </c>
      <c r="G541" s="4">
        <v>22</v>
      </c>
      <c r="H541" s="4">
        <v>201</v>
      </c>
      <c r="I541" s="4">
        <v>2</v>
      </c>
      <c r="J541">
        <f t="shared" si="27"/>
        <v>0.33711048158640228</v>
      </c>
      <c r="K541">
        <f t="shared" si="28"/>
        <v>0.56940509915014159</v>
      </c>
      <c r="L541">
        <f t="shared" si="29"/>
        <v>0.56940509915014159</v>
      </c>
      <c r="M541" s="4"/>
    </row>
    <row r="542" spans="1:13" x14ac:dyDescent="0.3">
      <c r="A542" t="s">
        <v>1393</v>
      </c>
      <c r="B542" s="4" t="s">
        <v>1342</v>
      </c>
      <c r="C542" s="4">
        <v>144</v>
      </c>
      <c r="D542" s="4">
        <v>49</v>
      </c>
      <c r="E542" s="4">
        <v>8</v>
      </c>
      <c r="F542" s="4">
        <v>3</v>
      </c>
      <c r="G542" s="4">
        <v>3</v>
      </c>
      <c r="H542" s="4">
        <v>35</v>
      </c>
      <c r="I542" s="4">
        <v>0</v>
      </c>
      <c r="J542">
        <f t="shared" si="27"/>
        <v>0.16326530612244897</v>
      </c>
      <c r="K542">
        <f t="shared" si="28"/>
        <v>0.7142857142857143</v>
      </c>
      <c r="L542">
        <f t="shared" si="29"/>
        <v>0.7142857142857143</v>
      </c>
      <c r="M542" s="4"/>
    </row>
    <row r="543" spans="1:13" x14ac:dyDescent="0.3">
      <c r="A543" t="s">
        <v>1394</v>
      </c>
      <c r="B543" s="4" t="s">
        <v>1373</v>
      </c>
      <c r="C543" s="4">
        <v>283</v>
      </c>
      <c r="D543" s="4">
        <v>113</v>
      </c>
      <c r="E543" s="4">
        <v>23</v>
      </c>
      <c r="F543" s="4">
        <v>2</v>
      </c>
      <c r="G543" s="4">
        <v>4</v>
      </c>
      <c r="H543" s="4">
        <v>84</v>
      </c>
      <c r="I543" s="4">
        <v>0</v>
      </c>
      <c r="J543">
        <f t="shared" si="27"/>
        <v>0.20353982300884957</v>
      </c>
      <c r="K543">
        <f t="shared" si="28"/>
        <v>0.74336283185840712</v>
      </c>
      <c r="L543">
        <f t="shared" si="29"/>
        <v>0.74336283185840712</v>
      </c>
      <c r="M543" s="4"/>
    </row>
    <row r="544" spans="1:13" x14ac:dyDescent="0.3">
      <c r="A544" t="s">
        <v>1395</v>
      </c>
      <c r="B544" s="4" t="s">
        <v>1344</v>
      </c>
      <c r="C544" s="4">
        <v>136</v>
      </c>
      <c r="D544" s="4">
        <v>57</v>
      </c>
      <c r="E544" s="4">
        <v>10</v>
      </c>
      <c r="F544" s="4">
        <v>0</v>
      </c>
      <c r="G544" s="4">
        <v>0</v>
      </c>
      <c r="H544" s="4">
        <v>47</v>
      </c>
      <c r="I544" s="4">
        <v>0</v>
      </c>
      <c r="J544">
        <f t="shared" si="27"/>
        <v>0.17543859649122806</v>
      </c>
      <c r="K544">
        <f t="shared" si="28"/>
        <v>0.82456140350877194</v>
      </c>
      <c r="L544">
        <f t="shared" si="29"/>
        <v>0.82456140350877194</v>
      </c>
      <c r="M544" s="4"/>
    </row>
    <row r="545" spans="1:13" x14ac:dyDescent="0.3">
      <c r="A545" t="s">
        <v>1396</v>
      </c>
      <c r="B545" s="4" t="s">
        <v>1345</v>
      </c>
      <c r="C545" s="4">
        <v>596</v>
      </c>
      <c r="D545" s="4">
        <v>276</v>
      </c>
      <c r="E545" s="4">
        <v>51</v>
      </c>
      <c r="F545" s="4">
        <v>10</v>
      </c>
      <c r="G545" s="4">
        <v>26</v>
      </c>
      <c r="H545" s="4">
        <v>189</v>
      </c>
      <c r="I545" s="4">
        <v>0</v>
      </c>
      <c r="J545">
        <f t="shared" si="27"/>
        <v>0.18478260869565216</v>
      </c>
      <c r="K545">
        <f t="shared" si="28"/>
        <v>0.68478260869565222</v>
      </c>
      <c r="L545">
        <f t="shared" si="29"/>
        <v>0.68478260869565222</v>
      </c>
      <c r="M545" s="4"/>
    </row>
    <row r="546" spans="1:13" x14ac:dyDescent="0.3">
      <c r="A546" t="s">
        <v>1397</v>
      </c>
      <c r="B546" s="4" t="s">
        <v>1346</v>
      </c>
      <c r="C546" s="4">
        <v>70</v>
      </c>
      <c r="D546" s="4">
        <v>46</v>
      </c>
      <c r="E546" s="4">
        <v>8</v>
      </c>
      <c r="F546" s="4">
        <v>2</v>
      </c>
      <c r="G546" s="4">
        <v>1</v>
      </c>
      <c r="H546" s="4">
        <v>35</v>
      </c>
      <c r="I546" s="4">
        <v>0</v>
      </c>
      <c r="J546">
        <f t="shared" si="27"/>
        <v>0.17391304347826086</v>
      </c>
      <c r="K546">
        <f t="shared" si="28"/>
        <v>0.76086956521739135</v>
      </c>
      <c r="L546">
        <f t="shared" si="29"/>
        <v>0.76086956521739135</v>
      </c>
      <c r="M546" s="4"/>
    </row>
    <row r="547" spans="1:13" x14ac:dyDescent="0.3">
      <c r="A547" t="s">
        <v>1398</v>
      </c>
      <c r="B547" s="4" t="s">
        <v>1347</v>
      </c>
      <c r="C547" s="4">
        <v>128</v>
      </c>
      <c r="D547" s="4">
        <v>46</v>
      </c>
      <c r="E547" s="4">
        <v>14</v>
      </c>
      <c r="F547" s="4">
        <v>0</v>
      </c>
      <c r="G547" s="4">
        <v>3</v>
      </c>
      <c r="H547" s="4">
        <v>29</v>
      </c>
      <c r="I547" s="4">
        <v>0</v>
      </c>
      <c r="J547">
        <f t="shared" si="27"/>
        <v>0.30434782608695654</v>
      </c>
      <c r="K547">
        <f t="shared" si="28"/>
        <v>0.63043478260869568</v>
      </c>
      <c r="L547">
        <f t="shared" si="29"/>
        <v>0.63043478260869568</v>
      </c>
      <c r="M547" s="4"/>
    </row>
    <row r="548" spans="1:13" x14ac:dyDescent="0.3">
      <c r="A548" t="s">
        <v>1399</v>
      </c>
      <c r="B548" s="4" t="s">
        <v>1348</v>
      </c>
      <c r="C548" s="4">
        <v>187</v>
      </c>
      <c r="D548" s="4">
        <v>86</v>
      </c>
      <c r="E548" s="4">
        <v>25</v>
      </c>
      <c r="F548" s="4">
        <v>0</v>
      </c>
      <c r="G548" s="4">
        <v>2</v>
      </c>
      <c r="H548" s="4">
        <v>59</v>
      </c>
      <c r="I548" s="4">
        <v>0</v>
      </c>
      <c r="J548">
        <f t="shared" si="27"/>
        <v>0.29069767441860467</v>
      </c>
      <c r="K548">
        <f t="shared" si="28"/>
        <v>0.68604651162790697</v>
      </c>
      <c r="L548">
        <f t="shared" si="29"/>
        <v>0.68604651162790697</v>
      </c>
      <c r="M548" s="4"/>
    </row>
    <row r="549" spans="1:13" x14ac:dyDescent="0.3">
      <c r="A549" t="s">
        <v>1400</v>
      </c>
      <c r="B549" s="4" t="s">
        <v>1349</v>
      </c>
      <c r="C549" s="4">
        <v>41</v>
      </c>
      <c r="D549" s="4">
        <v>14</v>
      </c>
      <c r="E549" s="4">
        <v>0</v>
      </c>
      <c r="F549" s="4">
        <v>0</v>
      </c>
      <c r="G549" s="4">
        <v>0</v>
      </c>
      <c r="H549" s="4">
        <v>14</v>
      </c>
      <c r="I549" s="4">
        <v>0</v>
      </c>
      <c r="J549">
        <f t="shared" si="27"/>
        <v>0</v>
      </c>
      <c r="K549">
        <f t="shared" si="28"/>
        <v>1</v>
      </c>
      <c r="L549">
        <f t="shared" si="29"/>
        <v>1</v>
      </c>
      <c r="M549" s="4"/>
    </row>
    <row r="550" spans="1:13" x14ac:dyDescent="0.3">
      <c r="A550" t="s">
        <v>1401</v>
      </c>
      <c r="B550" s="4" t="s">
        <v>1350</v>
      </c>
      <c r="C550" s="4">
        <v>815</v>
      </c>
      <c r="D550" s="4">
        <v>307</v>
      </c>
      <c r="E550" s="4">
        <v>150</v>
      </c>
      <c r="F550" s="4">
        <v>7</v>
      </c>
      <c r="G550" s="4">
        <v>24</v>
      </c>
      <c r="H550" s="4">
        <v>122</v>
      </c>
      <c r="I550" s="4">
        <v>4</v>
      </c>
      <c r="J550">
        <f t="shared" si="27"/>
        <v>0.48859934853420195</v>
      </c>
      <c r="K550">
        <f t="shared" si="28"/>
        <v>0.3973941368078176</v>
      </c>
      <c r="L550">
        <f t="shared" si="29"/>
        <v>2.4885993485342022</v>
      </c>
      <c r="M550" s="4"/>
    </row>
    <row r="551" spans="1:13" x14ac:dyDescent="0.3">
      <c r="A551" t="s">
        <v>1402</v>
      </c>
      <c r="B551" s="4" t="s">
        <v>1374</v>
      </c>
      <c r="C551" s="4">
        <v>296</v>
      </c>
      <c r="D551" s="4">
        <v>140</v>
      </c>
      <c r="E551" s="4">
        <v>18</v>
      </c>
      <c r="F551" s="4">
        <v>2</v>
      </c>
      <c r="G551" s="4">
        <v>1</v>
      </c>
      <c r="H551" s="4">
        <v>119</v>
      </c>
      <c r="I551" s="4">
        <v>0</v>
      </c>
      <c r="J551">
        <f t="shared" si="27"/>
        <v>0.12857142857142856</v>
      </c>
      <c r="K551">
        <f t="shared" si="28"/>
        <v>0.85</v>
      </c>
      <c r="L551">
        <f t="shared" si="29"/>
        <v>0.85</v>
      </c>
      <c r="M551" s="4"/>
    </row>
    <row r="552" spans="1:13" x14ac:dyDescent="0.3">
      <c r="A552" t="s">
        <v>1403</v>
      </c>
      <c r="B552" s="4" t="s">
        <v>1375</v>
      </c>
      <c r="C552" s="4">
        <v>414</v>
      </c>
      <c r="D552" s="4">
        <v>171</v>
      </c>
      <c r="E552" s="4">
        <v>25</v>
      </c>
      <c r="F552" s="4">
        <v>1</v>
      </c>
      <c r="G552" s="4">
        <v>1</v>
      </c>
      <c r="H552" s="4">
        <v>144</v>
      </c>
      <c r="I552" s="4">
        <v>0</v>
      </c>
      <c r="J552">
        <f t="shared" si="27"/>
        <v>0.14619883040935672</v>
      </c>
      <c r="K552">
        <f t="shared" si="28"/>
        <v>0.84210526315789469</v>
      </c>
      <c r="L552">
        <f t="shared" si="29"/>
        <v>0.84210526315789469</v>
      </c>
      <c r="M552" s="4"/>
    </row>
    <row r="553" spans="1:13" x14ac:dyDescent="0.3">
      <c r="A553" t="s">
        <v>1404</v>
      </c>
      <c r="B553" s="4" t="s">
        <v>1376</v>
      </c>
      <c r="C553" s="4">
        <v>429</v>
      </c>
      <c r="D553" s="4">
        <v>185</v>
      </c>
      <c r="E553" s="4">
        <v>54</v>
      </c>
      <c r="F553" s="4">
        <v>1</v>
      </c>
      <c r="G553" s="4">
        <v>4</v>
      </c>
      <c r="H553" s="4">
        <v>126</v>
      </c>
      <c r="I553" s="4">
        <v>0</v>
      </c>
      <c r="J553">
        <f t="shared" si="27"/>
        <v>0.29189189189189191</v>
      </c>
      <c r="K553">
        <f t="shared" si="28"/>
        <v>0.68108108108108112</v>
      </c>
      <c r="L553">
        <f t="shared" si="29"/>
        <v>0.68108108108108112</v>
      </c>
      <c r="M553" s="4"/>
    </row>
    <row r="554" spans="1:13" x14ac:dyDescent="0.3">
      <c r="A554" t="s">
        <v>1405</v>
      </c>
      <c r="B554" s="4" t="s">
        <v>1377</v>
      </c>
      <c r="C554" s="4">
        <v>542</v>
      </c>
      <c r="D554" s="4">
        <v>220</v>
      </c>
      <c r="E554" s="4">
        <v>33</v>
      </c>
      <c r="F554" s="4">
        <v>3</v>
      </c>
      <c r="G554" s="4">
        <v>2</v>
      </c>
      <c r="H554" s="4">
        <v>182</v>
      </c>
      <c r="I554" s="4">
        <v>0</v>
      </c>
      <c r="J554">
        <f t="shared" si="27"/>
        <v>0.15</v>
      </c>
      <c r="K554">
        <f t="shared" si="28"/>
        <v>0.82727272727272727</v>
      </c>
      <c r="L554">
        <f t="shared" si="29"/>
        <v>0.82727272727272727</v>
      </c>
      <c r="M554" s="4"/>
    </row>
    <row r="555" spans="1:13" x14ac:dyDescent="0.3">
      <c r="A555" t="s">
        <v>1406</v>
      </c>
      <c r="B555" s="4" t="s">
        <v>1378</v>
      </c>
      <c r="C555" s="4">
        <v>269</v>
      </c>
      <c r="D555" s="4">
        <v>117</v>
      </c>
      <c r="E555" s="4">
        <v>13</v>
      </c>
      <c r="F555" s="4">
        <v>2</v>
      </c>
      <c r="G555" s="4">
        <v>1</v>
      </c>
      <c r="H555" s="4">
        <v>101</v>
      </c>
      <c r="I555" s="4">
        <v>0</v>
      </c>
      <c r="J555">
        <f t="shared" si="27"/>
        <v>0.1111111111111111</v>
      </c>
      <c r="K555">
        <f t="shared" si="28"/>
        <v>0.86324786324786329</v>
      </c>
      <c r="L555">
        <f t="shared" si="29"/>
        <v>0.86324786324786329</v>
      </c>
      <c r="M555" s="4"/>
    </row>
    <row r="556" spans="1:13" x14ac:dyDescent="0.3">
      <c r="A556" t="s">
        <v>1407</v>
      </c>
      <c r="B556" s="4" t="s">
        <v>1356</v>
      </c>
      <c r="C556" s="4">
        <v>215</v>
      </c>
      <c r="D556" s="4">
        <v>98</v>
      </c>
      <c r="E556" s="4">
        <v>19</v>
      </c>
      <c r="F556" s="4">
        <v>1</v>
      </c>
      <c r="G556" s="4">
        <v>0</v>
      </c>
      <c r="H556" s="4">
        <v>78</v>
      </c>
      <c r="I556" s="4">
        <v>0</v>
      </c>
      <c r="J556">
        <f t="shared" si="27"/>
        <v>0.19387755102040816</v>
      </c>
      <c r="K556">
        <f t="shared" si="28"/>
        <v>0.79591836734693877</v>
      </c>
      <c r="L556">
        <f t="shared" si="29"/>
        <v>0.79591836734693877</v>
      </c>
      <c r="M556" s="4"/>
    </row>
    <row r="557" spans="1:13" x14ac:dyDescent="0.3">
      <c r="A557" t="s">
        <v>1408</v>
      </c>
      <c r="B557" s="4" t="s">
        <v>1357</v>
      </c>
      <c r="C557" s="4">
        <v>431</v>
      </c>
      <c r="D557" s="4">
        <v>179</v>
      </c>
      <c r="E557" s="4">
        <v>25</v>
      </c>
      <c r="F557" s="4">
        <v>3</v>
      </c>
      <c r="G557" s="4">
        <v>2</v>
      </c>
      <c r="H557" s="4">
        <v>149</v>
      </c>
      <c r="I557" s="4">
        <v>0</v>
      </c>
      <c r="J557">
        <f t="shared" si="27"/>
        <v>0.13966480446927373</v>
      </c>
      <c r="K557">
        <f t="shared" si="28"/>
        <v>0.83240223463687146</v>
      </c>
      <c r="L557">
        <f t="shared" si="29"/>
        <v>0.83240223463687146</v>
      </c>
      <c r="M557" s="4"/>
    </row>
    <row r="558" spans="1:13" x14ac:dyDescent="0.3">
      <c r="A558" t="s">
        <v>1409</v>
      </c>
      <c r="B558" s="4" t="s">
        <v>1379</v>
      </c>
      <c r="C558" s="4">
        <v>95</v>
      </c>
      <c r="D558" s="4">
        <v>53</v>
      </c>
      <c r="E558" s="4">
        <v>8</v>
      </c>
      <c r="F558" s="4">
        <v>0</v>
      </c>
      <c r="G558" s="4">
        <v>0</v>
      </c>
      <c r="H558" s="4">
        <v>45</v>
      </c>
      <c r="I558" s="4">
        <v>0</v>
      </c>
      <c r="J558">
        <f t="shared" si="27"/>
        <v>0.15094339622641509</v>
      </c>
      <c r="K558">
        <f t="shared" si="28"/>
        <v>0.84905660377358494</v>
      </c>
      <c r="L558">
        <f t="shared" si="29"/>
        <v>0.84905660377358494</v>
      </c>
      <c r="M558" s="4"/>
    </row>
    <row r="559" spans="1:13" x14ac:dyDescent="0.3">
      <c r="A559" t="s">
        <v>1410</v>
      </c>
      <c r="B559" s="4" t="s">
        <v>1359</v>
      </c>
      <c r="C559" s="4">
        <v>333</v>
      </c>
      <c r="D559" s="4">
        <v>168</v>
      </c>
      <c r="E559" s="4">
        <v>26</v>
      </c>
      <c r="F559" s="4">
        <v>0</v>
      </c>
      <c r="G559" s="4">
        <v>0</v>
      </c>
      <c r="H559" s="4">
        <v>141</v>
      </c>
      <c r="I559" s="4">
        <v>1</v>
      </c>
      <c r="J559">
        <f t="shared" si="27"/>
        <v>0.15476190476190477</v>
      </c>
      <c r="K559">
        <f t="shared" si="28"/>
        <v>0.8392857142857143</v>
      </c>
      <c r="L559">
        <f t="shared" si="29"/>
        <v>0.8392857142857143</v>
      </c>
      <c r="M559" s="4"/>
    </row>
    <row r="560" spans="1:13" x14ac:dyDescent="0.3">
      <c r="A560" t="s">
        <v>1411</v>
      </c>
      <c r="B560" s="4" t="s">
        <v>1380</v>
      </c>
      <c r="C560" s="4">
        <v>232</v>
      </c>
      <c r="D560" s="4">
        <v>122</v>
      </c>
      <c r="E560" s="4">
        <v>23</v>
      </c>
      <c r="F560" s="4">
        <v>1</v>
      </c>
      <c r="G560" s="4">
        <v>2</v>
      </c>
      <c r="H560" s="4">
        <v>96</v>
      </c>
      <c r="I560" s="4">
        <v>0</v>
      </c>
      <c r="J560">
        <f t="shared" si="27"/>
        <v>0.18852459016393441</v>
      </c>
      <c r="K560">
        <f t="shared" si="28"/>
        <v>0.78688524590163933</v>
      </c>
      <c r="L560">
        <f t="shared" si="29"/>
        <v>0.78688524590163933</v>
      </c>
      <c r="M560" s="4"/>
    </row>
    <row r="561" spans="1:14" x14ac:dyDescent="0.3">
      <c r="A561" t="s">
        <v>1412</v>
      </c>
      <c r="B561" s="4" t="s">
        <v>1361</v>
      </c>
      <c r="C561" s="4">
        <v>349</v>
      </c>
      <c r="D561" s="4">
        <v>121</v>
      </c>
      <c r="E561" s="4">
        <v>33</v>
      </c>
      <c r="F561" s="4">
        <v>0</v>
      </c>
      <c r="G561" s="4">
        <v>4</v>
      </c>
      <c r="H561" s="4">
        <v>84</v>
      </c>
      <c r="I561" s="4">
        <v>0</v>
      </c>
      <c r="J561">
        <f t="shared" si="27"/>
        <v>0.27272727272727271</v>
      </c>
      <c r="K561">
        <f t="shared" si="28"/>
        <v>0.69421487603305787</v>
      </c>
      <c r="L561">
        <f t="shared" si="29"/>
        <v>0.69421487603305787</v>
      </c>
      <c r="M561" s="4"/>
    </row>
    <row r="562" spans="1:14" x14ac:dyDescent="0.3">
      <c r="A562" t="s">
        <v>1600</v>
      </c>
      <c r="B562" s="4" t="s">
        <v>1362</v>
      </c>
      <c r="C562" s="4">
        <v>0</v>
      </c>
      <c r="D562" s="4">
        <v>967</v>
      </c>
      <c r="E562" s="4">
        <v>396</v>
      </c>
      <c r="F562" s="4">
        <v>20</v>
      </c>
      <c r="G562" s="4">
        <v>66</v>
      </c>
      <c r="H562" s="4">
        <v>478</v>
      </c>
      <c r="I562" s="4">
        <v>7</v>
      </c>
      <c r="J562">
        <f t="shared" si="27"/>
        <v>0.40951396070320578</v>
      </c>
      <c r="K562">
        <f t="shared" si="28"/>
        <v>0.49431230610134436</v>
      </c>
      <c r="L562">
        <f t="shared" si="29"/>
        <v>0.49431230610134436</v>
      </c>
      <c r="M562" s="4"/>
    </row>
    <row r="563" spans="1:14" x14ac:dyDescent="0.3">
      <c r="A563" t="s">
        <v>1601</v>
      </c>
      <c r="B563" s="4" t="s">
        <v>1381</v>
      </c>
      <c r="C563" s="4">
        <v>0</v>
      </c>
      <c r="D563" s="4">
        <v>283</v>
      </c>
      <c r="E563" s="4">
        <v>69</v>
      </c>
      <c r="F563" s="4">
        <v>4</v>
      </c>
      <c r="G563" s="4">
        <v>25</v>
      </c>
      <c r="H563" s="4">
        <v>185</v>
      </c>
      <c r="I563" s="4">
        <v>0</v>
      </c>
      <c r="J563">
        <f t="shared" si="27"/>
        <v>0.24381625441696114</v>
      </c>
      <c r="K563">
        <f t="shared" si="28"/>
        <v>0.6537102473498233</v>
      </c>
      <c r="L563">
        <f t="shared" si="29"/>
        <v>0.6537102473498233</v>
      </c>
      <c r="M563" s="4"/>
    </row>
    <row r="564" spans="1:14" x14ac:dyDescent="0.3">
      <c r="A564" t="s">
        <v>1602</v>
      </c>
      <c r="B564" s="4" t="s">
        <v>1382</v>
      </c>
      <c r="C564" s="4">
        <v>0</v>
      </c>
      <c r="D564" s="4">
        <v>366</v>
      </c>
      <c r="E564" s="4">
        <v>210</v>
      </c>
      <c r="F564" s="4">
        <v>7</v>
      </c>
      <c r="G564" s="4">
        <v>23</v>
      </c>
      <c r="H564" s="4">
        <v>123</v>
      </c>
      <c r="I564" s="4">
        <v>3</v>
      </c>
      <c r="J564">
        <f t="shared" si="27"/>
        <v>0.57377049180327866</v>
      </c>
      <c r="K564">
        <f t="shared" si="28"/>
        <v>0.33606557377049179</v>
      </c>
      <c r="L564">
        <f t="shared" si="29"/>
        <v>2.5737704918032787</v>
      </c>
      <c r="M564" s="4"/>
    </row>
    <row r="565" spans="1:14" x14ac:dyDescent="0.3">
      <c r="A565">
        <v>38</v>
      </c>
      <c r="B565" s="4" t="s">
        <v>1383</v>
      </c>
      <c r="C565" s="4">
        <v>11282</v>
      </c>
      <c r="D565" s="4">
        <v>6601</v>
      </c>
      <c r="E565" s="4">
        <v>2315</v>
      </c>
      <c r="F565" s="4">
        <v>129</v>
      </c>
      <c r="G565" s="4">
        <v>404</v>
      </c>
      <c r="H565" s="4">
        <v>3724</v>
      </c>
      <c r="I565" s="4">
        <v>29</v>
      </c>
      <c r="J565">
        <f t="shared" si="27"/>
        <v>0.35070443872140583</v>
      </c>
      <c r="K565">
        <f t="shared" si="28"/>
        <v>0.56415694591728527</v>
      </c>
      <c r="L565">
        <f t="shared" si="29"/>
        <v>0.56415694591728527</v>
      </c>
      <c r="M565" s="4"/>
    </row>
    <row r="566" spans="1:14" x14ac:dyDescent="0.3">
      <c r="B566" s="4"/>
      <c r="J566" t="str">
        <f t="shared" si="27"/>
        <v/>
      </c>
      <c r="K566" t="str">
        <f t="shared" si="28"/>
        <v/>
      </c>
      <c r="L566" t="str">
        <f t="shared" si="29"/>
        <v/>
      </c>
    </row>
    <row r="567" spans="1:14" x14ac:dyDescent="0.3">
      <c r="A567" t="s">
        <v>1489</v>
      </c>
      <c r="B567" s="4" t="s">
        <v>1473</v>
      </c>
      <c r="C567" s="4">
        <v>131</v>
      </c>
      <c r="D567" s="4">
        <v>44</v>
      </c>
      <c r="E567" s="4">
        <v>10</v>
      </c>
      <c r="F567" s="4">
        <v>0</v>
      </c>
      <c r="G567" s="4">
        <v>1</v>
      </c>
      <c r="H567" s="4">
        <v>33</v>
      </c>
      <c r="I567" s="4">
        <v>0</v>
      </c>
      <c r="J567">
        <f t="shared" si="27"/>
        <v>0.22727272727272727</v>
      </c>
      <c r="K567">
        <f t="shared" si="28"/>
        <v>0.75</v>
      </c>
      <c r="L567">
        <f t="shared" si="29"/>
        <v>0.75</v>
      </c>
      <c r="M567" s="4"/>
      <c r="N567" s="4"/>
    </row>
    <row r="568" spans="1:14" x14ac:dyDescent="0.3">
      <c r="A568" t="s">
        <v>1490</v>
      </c>
      <c r="B568" s="4" t="s">
        <v>1416</v>
      </c>
      <c r="C568" s="4">
        <v>105</v>
      </c>
      <c r="D568" s="4">
        <v>50</v>
      </c>
      <c r="E568" s="4">
        <v>42</v>
      </c>
      <c r="F568" s="4">
        <v>0</v>
      </c>
      <c r="G568" s="4">
        <v>1</v>
      </c>
      <c r="H568" s="4">
        <v>7</v>
      </c>
      <c r="I568" s="4">
        <v>0</v>
      </c>
      <c r="J568">
        <f t="shared" si="27"/>
        <v>0.84</v>
      </c>
      <c r="K568">
        <f t="shared" si="28"/>
        <v>0.14000000000000001</v>
      </c>
      <c r="L568">
        <f t="shared" si="29"/>
        <v>2.84</v>
      </c>
      <c r="M568" s="4"/>
      <c r="N568" s="4"/>
    </row>
    <row r="569" spans="1:14" x14ac:dyDescent="0.3">
      <c r="A569" t="s">
        <v>1491</v>
      </c>
      <c r="B569" s="4" t="s">
        <v>1474</v>
      </c>
      <c r="C569" s="4">
        <v>63</v>
      </c>
      <c r="D569" s="4">
        <v>28</v>
      </c>
      <c r="E569" s="4">
        <v>9</v>
      </c>
      <c r="F569" s="4">
        <v>0</v>
      </c>
      <c r="G569" s="4">
        <v>0</v>
      </c>
      <c r="H569" s="4">
        <v>19</v>
      </c>
      <c r="I569" s="4">
        <v>0</v>
      </c>
      <c r="J569">
        <f t="shared" si="27"/>
        <v>0.32142857142857145</v>
      </c>
      <c r="K569">
        <f t="shared" si="28"/>
        <v>0.6785714285714286</v>
      </c>
      <c r="L569">
        <f t="shared" si="29"/>
        <v>0.6785714285714286</v>
      </c>
      <c r="M569" s="4"/>
      <c r="N569" s="4"/>
    </row>
    <row r="570" spans="1:14" x14ac:dyDescent="0.3">
      <c r="A570" t="s">
        <v>1492</v>
      </c>
      <c r="B570" s="4" t="s">
        <v>1418</v>
      </c>
      <c r="C570" s="4">
        <v>98</v>
      </c>
      <c r="D570" s="4">
        <v>14</v>
      </c>
      <c r="E570" s="4">
        <v>4</v>
      </c>
      <c r="F570" s="4">
        <v>0</v>
      </c>
      <c r="G570" s="4">
        <v>0</v>
      </c>
      <c r="H570" s="4">
        <v>10</v>
      </c>
      <c r="I570" s="4">
        <v>0</v>
      </c>
      <c r="J570">
        <f t="shared" si="27"/>
        <v>0.2857142857142857</v>
      </c>
      <c r="K570">
        <f t="shared" si="28"/>
        <v>0.7142857142857143</v>
      </c>
      <c r="L570">
        <f t="shared" si="29"/>
        <v>0.7142857142857143</v>
      </c>
      <c r="M570" s="4"/>
      <c r="N570" s="4"/>
    </row>
    <row r="571" spans="1:14" x14ac:dyDescent="0.3">
      <c r="A571" t="s">
        <v>1493</v>
      </c>
      <c r="B571" s="4" t="s">
        <v>1419</v>
      </c>
      <c r="C571" s="4">
        <v>171</v>
      </c>
      <c r="D571" s="4">
        <v>42</v>
      </c>
      <c r="E571" s="4">
        <v>6</v>
      </c>
      <c r="F571" s="4">
        <v>1</v>
      </c>
      <c r="G571" s="4">
        <v>0</v>
      </c>
      <c r="H571" s="4">
        <v>35</v>
      </c>
      <c r="I571" s="4">
        <v>0</v>
      </c>
      <c r="J571">
        <f t="shared" si="27"/>
        <v>0.14285714285714285</v>
      </c>
      <c r="K571">
        <f t="shared" si="28"/>
        <v>0.83333333333333337</v>
      </c>
      <c r="L571">
        <f t="shared" si="29"/>
        <v>0.83333333333333337</v>
      </c>
      <c r="M571" s="4"/>
      <c r="N571" s="4"/>
    </row>
    <row r="572" spans="1:14" x14ac:dyDescent="0.3">
      <c r="A572" t="s">
        <v>1494</v>
      </c>
      <c r="B572" s="4" t="s">
        <v>1420</v>
      </c>
      <c r="C572" s="4">
        <v>230</v>
      </c>
      <c r="D572" s="4">
        <v>90</v>
      </c>
      <c r="E572" s="4">
        <v>9</v>
      </c>
      <c r="F572" s="4">
        <v>3</v>
      </c>
      <c r="G572" s="4">
        <v>9</v>
      </c>
      <c r="H572" s="4">
        <v>69</v>
      </c>
      <c r="I572" s="4">
        <v>0</v>
      </c>
      <c r="J572">
        <f t="shared" si="27"/>
        <v>0.1</v>
      </c>
      <c r="K572">
        <f t="shared" si="28"/>
        <v>0.76666666666666672</v>
      </c>
      <c r="L572">
        <f t="shared" si="29"/>
        <v>0.76666666666666672</v>
      </c>
      <c r="M572" s="4"/>
      <c r="N572" s="4"/>
    </row>
    <row r="573" spans="1:14" x14ac:dyDescent="0.3">
      <c r="A573" t="s">
        <v>1495</v>
      </c>
      <c r="B573" s="4" t="s">
        <v>1421</v>
      </c>
      <c r="C573" s="4">
        <v>72</v>
      </c>
      <c r="D573" s="4">
        <v>34</v>
      </c>
      <c r="E573" s="4">
        <v>4</v>
      </c>
      <c r="F573" s="4">
        <v>0</v>
      </c>
      <c r="G573" s="4">
        <v>3</v>
      </c>
      <c r="H573" s="4">
        <v>27</v>
      </c>
      <c r="I573" s="4">
        <v>0</v>
      </c>
      <c r="J573">
        <f t="shared" si="27"/>
        <v>0.11764705882352941</v>
      </c>
      <c r="K573">
        <f t="shared" si="28"/>
        <v>0.79411764705882348</v>
      </c>
      <c r="L573">
        <f t="shared" si="29"/>
        <v>0.79411764705882348</v>
      </c>
      <c r="M573" s="4"/>
      <c r="N573" s="4"/>
    </row>
    <row r="574" spans="1:14" x14ac:dyDescent="0.3">
      <c r="A574" t="s">
        <v>1496</v>
      </c>
      <c r="B574" s="4" t="s">
        <v>1475</v>
      </c>
      <c r="C574" s="4">
        <v>828</v>
      </c>
      <c r="D574" s="4">
        <v>244</v>
      </c>
      <c r="E574" s="4">
        <v>43</v>
      </c>
      <c r="F574" s="4">
        <v>5</v>
      </c>
      <c r="G574" s="4">
        <v>13</v>
      </c>
      <c r="H574" s="4">
        <v>183</v>
      </c>
      <c r="I574" s="4">
        <v>0</v>
      </c>
      <c r="J574">
        <f t="shared" si="27"/>
        <v>0.17622950819672131</v>
      </c>
      <c r="K574">
        <f t="shared" si="28"/>
        <v>0.75</v>
      </c>
      <c r="L574">
        <f t="shared" si="29"/>
        <v>0.75</v>
      </c>
      <c r="M574" s="4"/>
      <c r="N574" s="4"/>
    </row>
    <row r="575" spans="1:14" x14ac:dyDescent="0.3">
      <c r="A575" t="s">
        <v>1497</v>
      </c>
      <c r="B575" s="4" t="s">
        <v>1423</v>
      </c>
      <c r="C575" s="4">
        <v>112</v>
      </c>
      <c r="D575" s="4">
        <v>44</v>
      </c>
      <c r="E575" s="4">
        <v>1</v>
      </c>
      <c r="F575" s="4">
        <v>0</v>
      </c>
      <c r="G575" s="4">
        <v>1</v>
      </c>
      <c r="H575" s="4">
        <v>41</v>
      </c>
      <c r="I575" s="4">
        <v>1</v>
      </c>
      <c r="J575">
        <f t="shared" si="27"/>
        <v>2.2727272727272728E-2</v>
      </c>
      <c r="K575">
        <f t="shared" si="28"/>
        <v>0.93181818181818177</v>
      </c>
      <c r="L575">
        <f t="shared" si="29"/>
        <v>0.93181818181818177</v>
      </c>
      <c r="M575" s="4"/>
      <c r="N575" s="4"/>
    </row>
    <row r="576" spans="1:14" x14ac:dyDescent="0.3">
      <c r="A576" t="s">
        <v>1498</v>
      </c>
      <c r="B576" s="4" t="s">
        <v>1424</v>
      </c>
      <c r="C576" s="4">
        <v>231</v>
      </c>
      <c r="D576" s="4">
        <v>91</v>
      </c>
      <c r="E576" s="4">
        <v>17</v>
      </c>
      <c r="F576" s="4">
        <v>1</v>
      </c>
      <c r="G576" s="4">
        <v>7</v>
      </c>
      <c r="H576" s="4">
        <v>66</v>
      </c>
      <c r="I576" s="4">
        <v>0</v>
      </c>
      <c r="J576">
        <f t="shared" si="27"/>
        <v>0.18681318681318682</v>
      </c>
      <c r="K576">
        <f t="shared" si="28"/>
        <v>0.72527472527472525</v>
      </c>
      <c r="L576">
        <f t="shared" si="29"/>
        <v>0.72527472527472525</v>
      </c>
      <c r="M576" s="4"/>
      <c r="N576" s="4"/>
    </row>
    <row r="577" spans="1:14" x14ac:dyDescent="0.3">
      <c r="A577" t="s">
        <v>1499</v>
      </c>
      <c r="B577" s="4" t="s">
        <v>1425</v>
      </c>
      <c r="C577" s="4">
        <v>505</v>
      </c>
      <c r="D577" s="4">
        <v>190</v>
      </c>
      <c r="E577" s="4">
        <v>48</v>
      </c>
      <c r="F577" s="4">
        <v>3</v>
      </c>
      <c r="G577" s="4">
        <v>3</v>
      </c>
      <c r="H577" s="4">
        <v>136</v>
      </c>
      <c r="I577" s="4">
        <v>0</v>
      </c>
      <c r="J577">
        <f t="shared" si="27"/>
        <v>0.25263157894736843</v>
      </c>
      <c r="K577">
        <f t="shared" si="28"/>
        <v>0.71578947368421053</v>
      </c>
      <c r="L577">
        <f t="shared" si="29"/>
        <v>0.71578947368421053</v>
      </c>
      <c r="M577" s="4"/>
      <c r="N577" s="4"/>
    </row>
    <row r="578" spans="1:14" x14ac:dyDescent="0.3">
      <c r="A578" t="s">
        <v>1500</v>
      </c>
      <c r="B578" s="4" t="s">
        <v>1426</v>
      </c>
      <c r="C578" s="4">
        <v>272</v>
      </c>
      <c r="D578" s="4">
        <v>105</v>
      </c>
      <c r="E578" s="4">
        <v>16</v>
      </c>
      <c r="F578" s="4">
        <v>1</v>
      </c>
      <c r="G578" s="4">
        <v>7</v>
      </c>
      <c r="H578" s="4">
        <v>81</v>
      </c>
      <c r="I578" s="4">
        <v>0</v>
      </c>
      <c r="J578">
        <f t="shared" si="27"/>
        <v>0.15238095238095239</v>
      </c>
      <c r="K578">
        <f t="shared" si="28"/>
        <v>0.77142857142857146</v>
      </c>
      <c r="L578">
        <f t="shared" si="29"/>
        <v>0.77142857142857146</v>
      </c>
      <c r="M578" s="4"/>
      <c r="N578" s="4"/>
    </row>
    <row r="579" spans="1:14" x14ac:dyDescent="0.3">
      <c r="A579" t="s">
        <v>1501</v>
      </c>
      <c r="B579" s="4" t="s">
        <v>1427</v>
      </c>
      <c r="C579" s="4">
        <v>248</v>
      </c>
      <c r="D579" s="4">
        <v>178</v>
      </c>
      <c r="E579" s="4">
        <v>37</v>
      </c>
      <c r="F579" s="4">
        <v>2</v>
      </c>
      <c r="G579" s="4">
        <v>4</v>
      </c>
      <c r="H579" s="4">
        <v>135</v>
      </c>
      <c r="I579" s="4">
        <v>0</v>
      </c>
      <c r="J579">
        <f t="shared" si="27"/>
        <v>0.20786516853932585</v>
      </c>
      <c r="K579">
        <f t="shared" si="28"/>
        <v>0.7584269662921348</v>
      </c>
      <c r="L579">
        <f t="shared" si="29"/>
        <v>0.7584269662921348</v>
      </c>
      <c r="M579" s="4"/>
      <c r="N579" s="4"/>
    </row>
    <row r="580" spans="1:14" x14ac:dyDescent="0.3">
      <c r="A580" t="s">
        <v>1502</v>
      </c>
      <c r="B580" s="4" t="s">
        <v>1428</v>
      </c>
      <c r="C580" s="4">
        <v>60</v>
      </c>
      <c r="D580" s="4">
        <v>42</v>
      </c>
      <c r="E580" s="4">
        <v>9</v>
      </c>
      <c r="F580" s="4">
        <v>0</v>
      </c>
      <c r="G580" s="4">
        <v>0</v>
      </c>
      <c r="H580" s="4">
        <v>33</v>
      </c>
      <c r="I580" s="4">
        <v>0</v>
      </c>
      <c r="J580">
        <f t="shared" si="27"/>
        <v>0.21428571428571427</v>
      </c>
      <c r="K580">
        <f t="shared" si="28"/>
        <v>0.7857142857142857</v>
      </c>
      <c r="L580">
        <f t="shared" si="29"/>
        <v>0.7857142857142857</v>
      </c>
      <c r="M580" s="4"/>
      <c r="N580" s="4"/>
    </row>
    <row r="581" spans="1:14" x14ac:dyDescent="0.3">
      <c r="A581" t="s">
        <v>1503</v>
      </c>
      <c r="B581" s="4" t="s">
        <v>1429</v>
      </c>
      <c r="C581" s="4">
        <v>173</v>
      </c>
      <c r="D581" s="4">
        <v>99</v>
      </c>
      <c r="E581" s="4">
        <v>22</v>
      </c>
      <c r="F581" s="4">
        <v>2</v>
      </c>
      <c r="G581" s="4">
        <v>1</v>
      </c>
      <c r="H581" s="4">
        <v>73</v>
      </c>
      <c r="I581" s="4">
        <v>1</v>
      </c>
      <c r="J581">
        <f t="shared" si="27"/>
        <v>0.22222222222222221</v>
      </c>
      <c r="K581">
        <f t="shared" si="28"/>
        <v>0.73737373737373735</v>
      </c>
      <c r="L581">
        <f t="shared" si="29"/>
        <v>0.73737373737373735</v>
      </c>
      <c r="M581" s="4"/>
      <c r="N581" s="4"/>
    </row>
    <row r="582" spans="1:14" x14ac:dyDescent="0.3">
      <c r="A582" t="s">
        <v>1504</v>
      </c>
      <c r="B582" s="4" t="s">
        <v>1430</v>
      </c>
      <c r="C582" s="4">
        <v>132</v>
      </c>
      <c r="D582" s="4">
        <v>58</v>
      </c>
      <c r="E582" s="4">
        <v>9</v>
      </c>
      <c r="F582" s="4">
        <v>0</v>
      </c>
      <c r="G582" s="4">
        <v>0</v>
      </c>
      <c r="H582" s="4">
        <v>49</v>
      </c>
      <c r="I582" s="4">
        <v>0</v>
      </c>
      <c r="J582">
        <f t="shared" si="27"/>
        <v>0.15517241379310345</v>
      </c>
      <c r="K582">
        <f t="shared" si="28"/>
        <v>0.84482758620689657</v>
      </c>
      <c r="L582">
        <f t="shared" si="29"/>
        <v>0.84482758620689657</v>
      </c>
      <c r="M582" s="4"/>
      <c r="N582" s="4"/>
    </row>
    <row r="583" spans="1:14" x14ac:dyDescent="0.3">
      <c r="A583" t="s">
        <v>1505</v>
      </c>
      <c r="B583" s="4" t="s">
        <v>1431</v>
      </c>
      <c r="C583" s="4">
        <v>336</v>
      </c>
      <c r="D583" s="4">
        <v>132</v>
      </c>
      <c r="E583" s="4">
        <v>28</v>
      </c>
      <c r="F583" s="4">
        <v>6</v>
      </c>
      <c r="G583" s="4">
        <v>11</v>
      </c>
      <c r="H583" s="4">
        <v>87</v>
      </c>
      <c r="I583" s="4">
        <v>0</v>
      </c>
      <c r="J583">
        <f t="shared" si="27"/>
        <v>0.21212121212121213</v>
      </c>
      <c r="K583">
        <f t="shared" si="28"/>
        <v>0.65909090909090906</v>
      </c>
      <c r="L583">
        <f t="shared" si="29"/>
        <v>0.65909090909090906</v>
      </c>
      <c r="M583" s="4"/>
      <c r="N583" s="4"/>
    </row>
    <row r="584" spans="1:14" x14ac:dyDescent="0.3">
      <c r="A584" t="s">
        <v>1506</v>
      </c>
      <c r="B584" s="4" t="s">
        <v>1476</v>
      </c>
      <c r="C584" s="4">
        <v>69</v>
      </c>
      <c r="D584" s="4">
        <v>37</v>
      </c>
      <c r="E584" s="4">
        <v>12</v>
      </c>
      <c r="F584" s="4">
        <v>0</v>
      </c>
      <c r="G584" s="4">
        <v>1</v>
      </c>
      <c r="H584" s="4">
        <v>24</v>
      </c>
      <c r="I584" s="4">
        <v>0</v>
      </c>
      <c r="J584">
        <f t="shared" si="27"/>
        <v>0.32432432432432434</v>
      </c>
      <c r="K584">
        <f t="shared" si="28"/>
        <v>0.64864864864864868</v>
      </c>
      <c r="L584">
        <f t="shared" si="29"/>
        <v>0.64864864864864868</v>
      </c>
      <c r="M584" s="4"/>
      <c r="N584" s="4"/>
    </row>
    <row r="585" spans="1:14" x14ac:dyDescent="0.3">
      <c r="A585" t="s">
        <v>1507</v>
      </c>
      <c r="B585" s="4" t="s">
        <v>1433</v>
      </c>
      <c r="C585" s="4">
        <v>88</v>
      </c>
      <c r="D585" s="4">
        <v>36</v>
      </c>
      <c r="E585" s="4">
        <v>11</v>
      </c>
      <c r="F585" s="4">
        <v>0</v>
      </c>
      <c r="G585" s="4">
        <v>4</v>
      </c>
      <c r="H585" s="4">
        <v>21</v>
      </c>
      <c r="I585" s="4">
        <v>0</v>
      </c>
      <c r="J585">
        <f t="shared" si="27"/>
        <v>0.30555555555555558</v>
      </c>
      <c r="K585">
        <f t="shared" si="28"/>
        <v>0.58333333333333337</v>
      </c>
      <c r="L585">
        <f t="shared" si="29"/>
        <v>0.58333333333333337</v>
      </c>
      <c r="M585" s="4"/>
      <c r="N585" s="4"/>
    </row>
    <row r="586" spans="1:14" x14ac:dyDescent="0.3">
      <c r="A586" t="s">
        <v>1508</v>
      </c>
      <c r="B586" s="4" t="s">
        <v>1477</v>
      </c>
      <c r="C586" s="4">
        <v>230</v>
      </c>
      <c r="D586" s="4">
        <v>63</v>
      </c>
      <c r="E586" s="4">
        <v>14</v>
      </c>
      <c r="F586" s="4">
        <v>1</v>
      </c>
      <c r="G586" s="4">
        <v>1</v>
      </c>
      <c r="H586" s="4">
        <v>47</v>
      </c>
      <c r="I586" s="4">
        <v>0</v>
      </c>
      <c r="J586">
        <f t="shared" si="27"/>
        <v>0.22222222222222221</v>
      </c>
      <c r="K586">
        <f t="shared" si="28"/>
        <v>0.74603174603174605</v>
      </c>
      <c r="L586">
        <f t="shared" si="29"/>
        <v>0.74603174603174605</v>
      </c>
      <c r="M586" s="4"/>
      <c r="N586" s="4"/>
    </row>
    <row r="587" spans="1:14" x14ac:dyDescent="0.3">
      <c r="A587" t="s">
        <v>1509</v>
      </c>
      <c r="B587" s="4" t="s">
        <v>1435</v>
      </c>
      <c r="C587" s="4">
        <v>194</v>
      </c>
      <c r="D587" s="4">
        <v>81</v>
      </c>
      <c r="E587" s="4">
        <v>12</v>
      </c>
      <c r="F587" s="4">
        <v>0</v>
      </c>
      <c r="G587" s="4">
        <v>2</v>
      </c>
      <c r="H587" s="4">
        <v>67</v>
      </c>
      <c r="I587" s="4">
        <v>0</v>
      </c>
      <c r="J587">
        <f t="shared" si="27"/>
        <v>0.14814814814814814</v>
      </c>
      <c r="K587">
        <f t="shared" si="28"/>
        <v>0.8271604938271605</v>
      </c>
      <c r="L587">
        <f t="shared" si="29"/>
        <v>0.8271604938271605</v>
      </c>
      <c r="M587" s="4"/>
      <c r="N587" s="4"/>
    </row>
    <row r="588" spans="1:14" x14ac:dyDescent="0.3">
      <c r="A588" t="s">
        <v>1510</v>
      </c>
      <c r="B588" s="4" t="s">
        <v>1436</v>
      </c>
      <c r="C588" s="4">
        <v>72</v>
      </c>
      <c r="D588" s="4">
        <v>14</v>
      </c>
      <c r="E588" s="4">
        <v>5</v>
      </c>
      <c r="F588" s="4">
        <v>0</v>
      </c>
      <c r="G588" s="4">
        <v>0</v>
      </c>
      <c r="H588" s="4">
        <v>9</v>
      </c>
      <c r="I588" s="4">
        <v>0</v>
      </c>
      <c r="J588">
        <f t="shared" ref="J588:J640" si="30">IF(D588="","",IF(D588=0,0,E588/D588))</f>
        <v>0.35714285714285715</v>
      </c>
      <c r="K588">
        <f t="shared" ref="K588:K640" si="31">IF(D588="","",IF(D588=0,0,H588/D588))</f>
        <v>0.6428571428571429</v>
      </c>
      <c r="L588">
        <f t="shared" ref="L588:L640" si="32">IF(D588="","",IF(K588&gt;J588,K588,IF(K588=J588,10,2+J588)))</f>
        <v>0.6428571428571429</v>
      </c>
      <c r="M588" s="4"/>
      <c r="N588" s="4"/>
    </row>
    <row r="589" spans="1:14" x14ac:dyDescent="0.3">
      <c r="A589" t="s">
        <v>1511</v>
      </c>
      <c r="B589" s="4" t="s">
        <v>1437</v>
      </c>
      <c r="C589" s="4">
        <v>110</v>
      </c>
      <c r="D589" s="4">
        <v>42</v>
      </c>
      <c r="E589" s="4">
        <v>7</v>
      </c>
      <c r="F589" s="4">
        <v>0</v>
      </c>
      <c r="G589" s="4">
        <v>0</v>
      </c>
      <c r="H589" s="4">
        <v>35</v>
      </c>
      <c r="I589" s="4">
        <v>0</v>
      </c>
      <c r="J589">
        <f t="shared" si="30"/>
        <v>0.16666666666666666</v>
      </c>
      <c r="K589">
        <f t="shared" si="31"/>
        <v>0.83333333333333337</v>
      </c>
      <c r="L589">
        <f t="shared" si="32"/>
        <v>0.83333333333333337</v>
      </c>
      <c r="M589" s="4"/>
      <c r="N589" s="4"/>
    </row>
    <row r="590" spans="1:14" x14ac:dyDescent="0.3">
      <c r="A590" t="s">
        <v>1512</v>
      </c>
      <c r="B590" s="4" t="s">
        <v>1478</v>
      </c>
      <c r="C590" s="4">
        <v>75</v>
      </c>
      <c r="D590" s="4">
        <v>27</v>
      </c>
      <c r="E590" s="4">
        <v>4</v>
      </c>
      <c r="F590" s="4">
        <v>0</v>
      </c>
      <c r="G590" s="4">
        <v>1</v>
      </c>
      <c r="H590" s="4">
        <v>22</v>
      </c>
      <c r="I590" s="4">
        <v>0</v>
      </c>
      <c r="J590">
        <f t="shared" si="30"/>
        <v>0.14814814814814814</v>
      </c>
      <c r="K590">
        <f t="shared" si="31"/>
        <v>0.81481481481481477</v>
      </c>
      <c r="L590">
        <f t="shared" si="32"/>
        <v>0.81481481481481477</v>
      </c>
      <c r="M590" s="4"/>
      <c r="N590" s="4"/>
    </row>
    <row r="591" spans="1:14" x14ac:dyDescent="0.3">
      <c r="A591" t="s">
        <v>1513</v>
      </c>
      <c r="B591" s="4" t="s">
        <v>1479</v>
      </c>
      <c r="C591" s="4">
        <v>1137</v>
      </c>
      <c r="D591" s="4">
        <v>471</v>
      </c>
      <c r="E591" s="4">
        <v>81</v>
      </c>
      <c r="F591" s="4">
        <v>15</v>
      </c>
      <c r="G591" s="4">
        <v>39</v>
      </c>
      <c r="H591" s="4">
        <v>333</v>
      </c>
      <c r="I591" s="4">
        <v>3</v>
      </c>
      <c r="J591">
        <f t="shared" si="30"/>
        <v>0.17197452229299362</v>
      </c>
      <c r="K591">
        <f t="shared" si="31"/>
        <v>0.70700636942675155</v>
      </c>
      <c r="L591">
        <f t="shared" si="32"/>
        <v>0.70700636942675155</v>
      </c>
      <c r="M591" s="4"/>
      <c r="N591" s="4"/>
    </row>
    <row r="592" spans="1:14" x14ac:dyDescent="0.3">
      <c r="A592" t="s">
        <v>1514</v>
      </c>
      <c r="B592" s="4" t="s">
        <v>1440</v>
      </c>
      <c r="C592" s="4">
        <v>125</v>
      </c>
      <c r="D592" s="4">
        <v>54</v>
      </c>
      <c r="E592" s="4">
        <v>21</v>
      </c>
      <c r="F592" s="4">
        <v>1</v>
      </c>
      <c r="G592" s="4">
        <v>1</v>
      </c>
      <c r="H592" s="4">
        <v>31</v>
      </c>
      <c r="I592" s="4">
        <v>0</v>
      </c>
      <c r="J592">
        <f t="shared" si="30"/>
        <v>0.3888888888888889</v>
      </c>
      <c r="K592">
        <f t="shared" si="31"/>
        <v>0.57407407407407407</v>
      </c>
      <c r="L592">
        <f t="shared" si="32"/>
        <v>0.57407407407407407</v>
      </c>
      <c r="M592" s="4"/>
      <c r="N592" s="4"/>
    </row>
    <row r="593" spans="1:14" x14ac:dyDescent="0.3">
      <c r="A593" t="s">
        <v>1515</v>
      </c>
      <c r="B593" s="4" t="s">
        <v>1441</v>
      </c>
      <c r="C593" s="4">
        <v>213</v>
      </c>
      <c r="D593" s="4">
        <v>106</v>
      </c>
      <c r="E593" s="4">
        <v>13</v>
      </c>
      <c r="F593" s="4">
        <v>0</v>
      </c>
      <c r="G593" s="4">
        <v>2</v>
      </c>
      <c r="H593" s="4">
        <v>89</v>
      </c>
      <c r="I593" s="4">
        <v>2</v>
      </c>
      <c r="J593">
        <f t="shared" si="30"/>
        <v>0.12264150943396226</v>
      </c>
      <c r="K593">
        <f t="shared" si="31"/>
        <v>0.839622641509434</v>
      </c>
      <c r="L593">
        <f t="shared" si="32"/>
        <v>0.839622641509434</v>
      </c>
      <c r="M593" s="4"/>
      <c r="N593" s="4"/>
    </row>
    <row r="594" spans="1:14" x14ac:dyDescent="0.3">
      <c r="A594" t="s">
        <v>1516</v>
      </c>
      <c r="B594" s="4" t="s">
        <v>1442</v>
      </c>
      <c r="C594" s="4">
        <v>72</v>
      </c>
      <c r="D594" s="4">
        <v>24</v>
      </c>
      <c r="E594" s="4">
        <v>8</v>
      </c>
      <c r="F594" s="4">
        <v>2</v>
      </c>
      <c r="G594" s="4">
        <v>0</v>
      </c>
      <c r="H594" s="4">
        <v>14</v>
      </c>
      <c r="I594" s="4">
        <v>0</v>
      </c>
      <c r="J594">
        <f t="shared" si="30"/>
        <v>0.33333333333333331</v>
      </c>
      <c r="K594">
        <f t="shared" si="31"/>
        <v>0.58333333333333337</v>
      </c>
      <c r="L594">
        <f t="shared" si="32"/>
        <v>0.58333333333333337</v>
      </c>
      <c r="M594" s="4"/>
      <c r="N594" s="4"/>
    </row>
    <row r="595" spans="1:14" x14ac:dyDescent="0.3">
      <c r="A595" t="s">
        <v>1517</v>
      </c>
      <c r="B595" s="4" t="s">
        <v>1480</v>
      </c>
      <c r="C595" s="4">
        <v>185</v>
      </c>
      <c r="D595" s="4">
        <v>102</v>
      </c>
      <c r="E595" s="4">
        <v>12</v>
      </c>
      <c r="F595" s="4">
        <v>2</v>
      </c>
      <c r="G595" s="4">
        <v>0</v>
      </c>
      <c r="H595" s="4">
        <v>88</v>
      </c>
      <c r="I595" s="4">
        <v>0</v>
      </c>
      <c r="J595">
        <f t="shared" si="30"/>
        <v>0.11764705882352941</v>
      </c>
      <c r="K595">
        <f t="shared" si="31"/>
        <v>0.86274509803921573</v>
      </c>
      <c r="L595">
        <f t="shared" si="32"/>
        <v>0.86274509803921573</v>
      </c>
      <c r="M595" s="4"/>
      <c r="N595" s="4"/>
    </row>
    <row r="596" spans="1:14" x14ac:dyDescent="0.3">
      <c r="A596" t="s">
        <v>1518</v>
      </c>
      <c r="B596" s="4" t="s">
        <v>1481</v>
      </c>
      <c r="C596" s="4">
        <v>314</v>
      </c>
      <c r="D596" s="4">
        <v>149</v>
      </c>
      <c r="E596" s="4">
        <v>22</v>
      </c>
      <c r="F596" s="4">
        <v>7</v>
      </c>
      <c r="G596" s="4">
        <v>2</v>
      </c>
      <c r="H596" s="4">
        <v>118</v>
      </c>
      <c r="I596" s="4">
        <v>0</v>
      </c>
      <c r="J596">
        <f t="shared" si="30"/>
        <v>0.1476510067114094</v>
      </c>
      <c r="K596">
        <f t="shared" si="31"/>
        <v>0.79194630872483218</v>
      </c>
      <c r="L596">
        <f t="shared" si="32"/>
        <v>0.79194630872483218</v>
      </c>
      <c r="M596" s="4"/>
      <c r="N596" s="4"/>
    </row>
    <row r="597" spans="1:14" x14ac:dyDescent="0.3">
      <c r="A597" t="s">
        <v>1519</v>
      </c>
      <c r="B597" s="4" t="s">
        <v>1445</v>
      </c>
      <c r="C597" s="4">
        <v>109</v>
      </c>
      <c r="D597" s="4">
        <v>75</v>
      </c>
      <c r="E597" s="4">
        <v>7</v>
      </c>
      <c r="F597" s="4">
        <v>0</v>
      </c>
      <c r="G597" s="4">
        <v>2</v>
      </c>
      <c r="H597" s="4">
        <v>66</v>
      </c>
      <c r="I597" s="4">
        <v>0</v>
      </c>
      <c r="J597">
        <f t="shared" si="30"/>
        <v>9.3333333333333338E-2</v>
      </c>
      <c r="K597">
        <f t="shared" si="31"/>
        <v>0.88</v>
      </c>
      <c r="L597">
        <f t="shared" si="32"/>
        <v>0.88</v>
      </c>
      <c r="M597" s="4"/>
      <c r="N597" s="4"/>
    </row>
    <row r="598" spans="1:14" x14ac:dyDescent="0.3">
      <c r="A598" t="s">
        <v>1520</v>
      </c>
      <c r="B598" s="4" t="s">
        <v>1482</v>
      </c>
      <c r="C598" s="4">
        <v>200</v>
      </c>
      <c r="D598" s="4">
        <v>98</v>
      </c>
      <c r="E598" s="4">
        <v>18</v>
      </c>
      <c r="F598" s="4">
        <v>0</v>
      </c>
      <c r="G598" s="4">
        <v>0</v>
      </c>
      <c r="H598" s="4">
        <v>80</v>
      </c>
      <c r="I598" s="4">
        <v>0</v>
      </c>
      <c r="J598">
        <f t="shared" si="30"/>
        <v>0.18367346938775511</v>
      </c>
      <c r="K598">
        <f t="shared" si="31"/>
        <v>0.81632653061224492</v>
      </c>
      <c r="L598">
        <f t="shared" si="32"/>
        <v>0.81632653061224492</v>
      </c>
      <c r="M598" s="4"/>
      <c r="N598" s="4"/>
    </row>
    <row r="599" spans="1:14" x14ac:dyDescent="0.3">
      <c r="A599" t="s">
        <v>1521</v>
      </c>
      <c r="B599" s="4" t="s">
        <v>1447</v>
      </c>
      <c r="C599" s="4">
        <v>1037</v>
      </c>
      <c r="D599" s="4">
        <v>451</v>
      </c>
      <c r="E599" s="4">
        <v>122</v>
      </c>
      <c r="F599" s="4">
        <v>7</v>
      </c>
      <c r="G599" s="4">
        <v>15</v>
      </c>
      <c r="H599" s="4">
        <v>305</v>
      </c>
      <c r="I599" s="4">
        <v>2</v>
      </c>
      <c r="J599">
        <f t="shared" si="30"/>
        <v>0.270509977827051</v>
      </c>
      <c r="K599">
        <f t="shared" si="31"/>
        <v>0.67627494456762749</v>
      </c>
      <c r="L599">
        <f t="shared" si="32"/>
        <v>0.67627494456762749</v>
      </c>
      <c r="M599" s="4"/>
      <c r="N599" s="4"/>
    </row>
    <row r="600" spans="1:14" x14ac:dyDescent="0.3">
      <c r="A600" t="s">
        <v>1522</v>
      </c>
      <c r="B600" s="4" t="s">
        <v>1448</v>
      </c>
      <c r="C600" s="4">
        <v>1449</v>
      </c>
      <c r="D600" s="4">
        <v>614</v>
      </c>
      <c r="E600" s="4">
        <v>176</v>
      </c>
      <c r="F600" s="4">
        <v>8</v>
      </c>
      <c r="G600" s="4">
        <v>9</v>
      </c>
      <c r="H600" s="4">
        <v>419</v>
      </c>
      <c r="I600" s="4">
        <v>2</v>
      </c>
      <c r="J600">
        <f t="shared" si="30"/>
        <v>0.28664495114006516</v>
      </c>
      <c r="K600">
        <f t="shared" si="31"/>
        <v>0.6824104234527687</v>
      </c>
      <c r="L600">
        <f t="shared" si="32"/>
        <v>0.6824104234527687</v>
      </c>
      <c r="M600" s="4"/>
      <c r="N600" s="4"/>
    </row>
    <row r="601" spans="1:14" x14ac:dyDescent="0.3">
      <c r="A601" t="s">
        <v>1523</v>
      </c>
      <c r="B601" s="4" t="s">
        <v>1449</v>
      </c>
      <c r="C601" s="4">
        <v>405</v>
      </c>
      <c r="D601" s="4">
        <v>232</v>
      </c>
      <c r="E601" s="4">
        <v>49</v>
      </c>
      <c r="F601" s="4">
        <v>6</v>
      </c>
      <c r="G601" s="4">
        <v>4</v>
      </c>
      <c r="H601" s="4">
        <v>173</v>
      </c>
      <c r="I601" s="4">
        <v>0</v>
      </c>
      <c r="J601">
        <f t="shared" si="30"/>
        <v>0.21120689655172414</v>
      </c>
      <c r="K601">
        <f t="shared" si="31"/>
        <v>0.74568965517241381</v>
      </c>
      <c r="L601">
        <f t="shared" si="32"/>
        <v>0.74568965517241381</v>
      </c>
      <c r="M601" s="4"/>
      <c r="N601" s="4"/>
    </row>
    <row r="602" spans="1:14" x14ac:dyDescent="0.3">
      <c r="A602" t="s">
        <v>1524</v>
      </c>
      <c r="B602" s="4" t="s">
        <v>1450</v>
      </c>
      <c r="C602" s="4">
        <v>150</v>
      </c>
      <c r="D602" s="4">
        <v>82</v>
      </c>
      <c r="E602" s="4">
        <v>8</v>
      </c>
      <c r="F602" s="4">
        <v>3</v>
      </c>
      <c r="G602" s="4">
        <v>2</v>
      </c>
      <c r="H602" s="4">
        <v>69</v>
      </c>
      <c r="I602" s="4">
        <v>0</v>
      </c>
      <c r="J602">
        <f t="shared" si="30"/>
        <v>9.7560975609756101E-2</v>
      </c>
      <c r="K602">
        <f t="shared" si="31"/>
        <v>0.84146341463414631</v>
      </c>
      <c r="L602">
        <f t="shared" si="32"/>
        <v>0.84146341463414631</v>
      </c>
      <c r="M602" s="4"/>
      <c r="N602" s="4"/>
    </row>
    <row r="603" spans="1:14" x14ac:dyDescent="0.3">
      <c r="A603" t="s">
        <v>1525</v>
      </c>
      <c r="B603" s="4" t="s">
        <v>1483</v>
      </c>
      <c r="C603" s="4">
        <v>340</v>
      </c>
      <c r="D603" s="4">
        <v>193</v>
      </c>
      <c r="E603" s="4">
        <v>34</v>
      </c>
      <c r="F603" s="4">
        <v>0</v>
      </c>
      <c r="G603" s="4">
        <v>0</v>
      </c>
      <c r="H603" s="4">
        <v>159</v>
      </c>
      <c r="I603" s="4">
        <v>0</v>
      </c>
      <c r="J603">
        <f t="shared" si="30"/>
        <v>0.17616580310880828</v>
      </c>
      <c r="K603">
        <f t="shared" si="31"/>
        <v>0.82383419689119175</v>
      </c>
      <c r="L603">
        <f t="shared" si="32"/>
        <v>0.82383419689119175</v>
      </c>
      <c r="M603" s="4"/>
      <c r="N603" s="4"/>
    </row>
    <row r="604" spans="1:14" x14ac:dyDescent="0.3">
      <c r="A604" t="s">
        <v>1526</v>
      </c>
      <c r="B604" s="4" t="s">
        <v>1453</v>
      </c>
      <c r="C604" s="4">
        <v>199</v>
      </c>
      <c r="D604" s="4">
        <v>69</v>
      </c>
      <c r="E604" s="4">
        <v>11</v>
      </c>
      <c r="F604" s="4">
        <v>0</v>
      </c>
      <c r="G604" s="4">
        <v>2</v>
      </c>
      <c r="H604" s="4">
        <v>56</v>
      </c>
      <c r="I604" s="4">
        <v>0</v>
      </c>
      <c r="J604">
        <f t="shared" si="30"/>
        <v>0.15942028985507245</v>
      </c>
      <c r="K604">
        <f t="shared" si="31"/>
        <v>0.81159420289855078</v>
      </c>
      <c r="L604">
        <f t="shared" si="32"/>
        <v>0.81159420289855078</v>
      </c>
      <c r="M604" s="4"/>
      <c r="N604" s="4"/>
    </row>
    <row r="605" spans="1:14" x14ac:dyDescent="0.3">
      <c r="A605" t="s">
        <v>1527</v>
      </c>
      <c r="B605" s="4" t="s">
        <v>1454</v>
      </c>
      <c r="C605" s="4">
        <v>289</v>
      </c>
      <c r="D605" s="4">
        <v>97</v>
      </c>
      <c r="E605" s="4">
        <v>22</v>
      </c>
      <c r="F605" s="4">
        <v>2</v>
      </c>
      <c r="G605" s="4">
        <v>3</v>
      </c>
      <c r="H605" s="4">
        <v>70</v>
      </c>
      <c r="I605" s="4">
        <v>0</v>
      </c>
      <c r="J605">
        <f t="shared" si="30"/>
        <v>0.22680412371134021</v>
      </c>
      <c r="K605">
        <f t="shared" si="31"/>
        <v>0.72164948453608246</v>
      </c>
      <c r="L605">
        <f t="shared" si="32"/>
        <v>0.72164948453608246</v>
      </c>
      <c r="M605" s="4"/>
      <c r="N605" s="4"/>
    </row>
    <row r="606" spans="1:14" x14ac:dyDescent="0.3">
      <c r="A606" t="s">
        <v>1528</v>
      </c>
      <c r="B606" s="4" t="s">
        <v>1484</v>
      </c>
      <c r="C606" s="4">
        <v>158</v>
      </c>
      <c r="D606" s="4">
        <v>60</v>
      </c>
      <c r="E606" s="4">
        <v>13</v>
      </c>
      <c r="F606" s="4">
        <v>0</v>
      </c>
      <c r="G606" s="4">
        <v>1</v>
      </c>
      <c r="H606" s="4">
        <v>46</v>
      </c>
      <c r="I606" s="4">
        <v>0</v>
      </c>
      <c r="J606">
        <f t="shared" si="30"/>
        <v>0.21666666666666667</v>
      </c>
      <c r="K606">
        <f t="shared" si="31"/>
        <v>0.76666666666666672</v>
      </c>
      <c r="L606">
        <f t="shared" si="32"/>
        <v>0.76666666666666672</v>
      </c>
      <c r="M606" s="4"/>
      <c r="N606" s="4"/>
    </row>
    <row r="607" spans="1:14" x14ac:dyDescent="0.3">
      <c r="A607" t="s">
        <v>1529</v>
      </c>
      <c r="B607" s="4" t="s">
        <v>1485</v>
      </c>
      <c r="C607" s="4">
        <v>523</v>
      </c>
      <c r="D607" s="4">
        <v>267</v>
      </c>
      <c r="E607" s="4">
        <v>57</v>
      </c>
      <c r="F607" s="4">
        <v>0</v>
      </c>
      <c r="G607" s="4">
        <v>4</v>
      </c>
      <c r="H607" s="4">
        <v>206</v>
      </c>
      <c r="I607" s="4">
        <v>0</v>
      </c>
      <c r="J607">
        <f t="shared" si="30"/>
        <v>0.21348314606741572</v>
      </c>
      <c r="K607">
        <f t="shared" si="31"/>
        <v>0.77153558052434457</v>
      </c>
      <c r="L607">
        <f t="shared" si="32"/>
        <v>0.77153558052434457</v>
      </c>
      <c r="M607" s="4"/>
      <c r="N607" s="4"/>
    </row>
    <row r="608" spans="1:14" x14ac:dyDescent="0.3">
      <c r="A608" t="s">
        <v>1530</v>
      </c>
      <c r="B608" s="4" t="s">
        <v>1457</v>
      </c>
      <c r="C608" s="4">
        <v>101</v>
      </c>
      <c r="D608" s="4">
        <v>61</v>
      </c>
      <c r="E608" s="4">
        <v>10</v>
      </c>
      <c r="F608" s="4">
        <v>0</v>
      </c>
      <c r="G608" s="4">
        <v>2</v>
      </c>
      <c r="H608" s="4">
        <v>49</v>
      </c>
      <c r="I608" s="4">
        <v>0</v>
      </c>
      <c r="J608">
        <f t="shared" si="30"/>
        <v>0.16393442622950818</v>
      </c>
      <c r="K608">
        <f t="shared" si="31"/>
        <v>0.80327868852459017</v>
      </c>
      <c r="L608">
        <f t="shared" si="32"/>
        <v>0.80327868852459017</v>
      </c>
      <c r="M608" s="4"/>
      <c r="N608" s="4"/>
    </row>
    <row r="609" spans="1:14" x14ac:dyDescent="0.3">
      <c r="A609" t="s">
        <v>1531</v>
      </c>
      <c r="B609" s="4" t="s">
        <v>1486</v>
      </c>
      <c r="C609" s="4">
        <v>152</v>
      </c>
      <c r="D609" s="4">
        <v>63</v>
      </c>
      <c r="E609" s="4">
        <v>12</v>
      </c>
      <c r="F609" s="4">
        <v>0</v>
      </c>
      <c r="G609" s="4">
        <v>1</v>
      </c>
      <c r="H609" s="4">
        <v>50</v>
      </c>
      <c r="I609" s="4">
        <v>0</v>
      </c>
      <c r="J609">
        <f t="shared" si="30"/>
        <v>0.19047619047619047</v>
      </c>
      <c r="K609">
        <f t="shared" si="31"/>
        <v>0.79365079365079361</v>
      </c>
      <c r="L609">
        <f t="shared" si="32"/>
        <v>0.79365079365079361</v>
      </c>
      <c r="M609" s="4"/>
      <c r="N609" s="4"/>
    </row>
    <row r="610" spans="1:14" x14ac:dyDescent="0.3">
      <c r="A610" t="s">
        <v>1600</v>
      </c>
      <c r="B610" s="4" t="s">
        <v>1459</v>
      </c>
      <c r="C610" s="4">
        <v>0</v>
      </c>
      <c r="D610" s="4">
        <v>897</v>
      </c>
      <c r="E610" s="4">
        <v>213</v>
      </c>
      <c r="F610" s="4">
        <v>21</v>
      </c>
      <c r="G610" s="4">
        <v>75</v>
      </c>
      <c r="H610" s="4">
        <v>582</v>
      </c>
      <c r="I610" s="4">
        <v>6</v>
      </c>
      <c r="J610">
        <f t="shared" si="30"/>
        <v>0.23745819397993312</v>
      </c>
      <c r="K610">
        <f t="shared" si="31"/>
        <v>0.6488294314381271</v>
      </c>
      <c r="L610">
        <f t="shared" si="32"/>
        <v>0.6488294314381271</v>
      </c>
      <c r="M610" s="4"/>
      <c r="N610" s="4"/>
    </row>
    <row r="611" spans="1:14" x14ac:dyDescent="0.3">
      <c r="A611" t="s">
        <v>1601</v>
      </c>
      <c r="B611" s="4" t="s">
        <v>1487</v>
      </c>
      <c r="C611" s="4">
        <v>0</v>
      </c>
      <c r="D611" s="4">
        <v>237</v>
      </c>
      <c r="E611" s="4">
        <v>60</v>
      </c>
      <c r="F611" s="4">
        <v>3</v>
      </c>
      <c r="G611" s="4">
        <v>8</v>
      </c>
      <c r="H611" s="4">
        <v>166</v>
      </c>
      <c r="I611" s="4">
        <v>0</v>
      </c>
      <c r="J611">
        <f t="shared" si="30"/>
        <v>0.25316455696202533</v>
      </c>
      <c r="K611">
        <f t="shared" si="31"/>
        <v>0.70042194092827004</v>
      </c>
      <c r="L611">
        <f t="shared" si="32"/>
        <v>0.70042194092827004</v>
      </c>
      <c r="M611" s="4"/>
      <c r="N611" s="4"/>
    </row>
    <row r="612" spans="1:14" x14ac:dyDescent="0.3">
      <c r="A612" t="s">
        <v>1602</v>
      </c>
      <c r="B612" s="4" t="s">
        <v>1488</v>
      </c>
      <c r="C612" s="4">
        <v>0</v>
      </c>
      <c r="D612" s="4">
        <v>225</v>
      </c>
      <c r="E612" s="4">
        <v>80</v>
      </c>
      <c r="F612" s="4">
        <v>3</v>
      </c>
      <c r="G612" s="4">
        <v>7</v>
      </c>
      <c r="H612" s="4">
        <v>134</v>
      </c>
      <c r="I612" s="4">
        <v>1</v>
      </c>
      <c r="J612">
        <f t="shared" si="30"/>
        <v>0.35555555555555557</v>
      </c>
      <c r="K612">
        <f t="shared" si="31"/>
        <v>0.5955555555555555</v>
      </c>
      <c r="L612">
        <f t="shared" si="32"/>
        <v>0.5955555555555555</v>
      </c>
      <c r="M612" s="4"/>
      <c r="N612" s="4"/>
    </row>
    <row r="613" spans="1:14" x14ac:dyDescent="0.3">
      <c r="A613">
        <v>39</v>
      </c>
      <c r="B613" s="4" t="s">
        <v>1532</v>
      </c>
      <c r="C613" s="4">
        <v>11763</v>
      </c>
      <c r="D613" s="4">
        <v>6412</v>
      </c>
      <c r="E613" s="4">
        <v>1428</v>
      </c>
      <c r="F613" s="4">
        <v>105</v>
      </c>
      <c r="G613" s="4">
        <v>249</v>
      </c>
      <c r="H613" s="4">
        <v>4612</v>
      </c>
      <c r="I613" s="4">
        <v>18</v>
      </c>
      <c r="J613">
        <f t="shared" si="30"/>
        <v>0.22270742358078602</v>
      </c>
      <c r="K613">
        <f t="shared" si="31"/>
        <v>0.71927635683094193</v>
      </c>
      <c r="L613">
        <f t="shared" si="32"/>
        <v>0.71927635683094193</v>
      </c>
      <c r="M613" s="4"/>
      <c r="N613" s="4"/>
    </row>
    <row r="614" spans="1:14" x14ac:dyDescent="0.3">
      <c r="J614" t="str">
        <f t="shared" si="30"/>
        <v/>
      </c>
      <c r="K614" t="str">
        <f t="shared" si="31"/>
        <v/>
      </c>
      <c r="L614" t="str">
        <f t="shared" si="32"/>
        <v/>
      </c>
    </row>
    <row r="615" spans="1:14" x14ac:dyDescent="0.3">
      <c r="A615" t="s">
        <v>1576</v>
      </c>
      <c r="B615" s="4" t="s">
        <v>1564</v>
      </c>
      <c r="C615" s="4">
        <v>174</v>
      </c>
      <c r="D615" s="4">
        <v>79</v>
      </c>
      <c r="E615" s="4">
        <v>17</v>
      </c>
      <c r="F615" s="4">
        <v>1</v>
      </c>
      <c r="G615" s="4">
        <v>0</v>
      </c>
      <c r="H615" s="4">
        <v>61</v>
      </c>
      <c r="I615" s="4">
        <v>0</v>
      </c>
      <c r="J615">
        <f t="shared" si="30"/>
        <v>0.21518987341772153</v>
      </c>
      <c r="K615">
        <f t="shared" si="31"/>
        <v>0.77215189873417722</v>
      </c>
      <c r="L615">
        <f t="shared" si="32"/>
        <v>0.77215189873417722</v>
      </c>
      <c r="M615" s="4"/>
      <c r="N615" s="4"/>
    </row>
    <row r="616" spans="1:14" x14ac:dyDescent="0.3">
      <c r="A616" t="s">
        <v>1577</v>
      </c>
      <c r="B616" s="4" t="s">
        <v>1536</v>
      </c>
      <c r="C616" s="4">
        <v>247</v>
      </c>
      <c r="D616" s="4">
        <v>89</v>
      </c>
      <c r="E616" s="4">
        <v>18</v>
      </c>
      <c r="F616" s="4">
        <v>0</v>
      </c>
      <c r="G616" s="4">
        <v>2</v>
      </c>
      <c r="H616" s="4">
        <v>69</v>
      </c>
      <c r="I616" s="4">
        <v>0</v>
      </c>
      <c r="J616">
        <f t="shared" si="30"/>
        <v>0.20224719101123595</v>
      </c>
      <c r="K616">
        <f t="shared" si="31"/>
        <v>0.7752808988764045</v>
      </c>
      <c r="L616">
        <f t="shared" si="32"/>
        <v>0.7752808988764045</v>
      </c>
      <c r="M616" s="4"/>
      <c r="N616" s="4"/>
    </row>
    <row r="617" spans="1:14" x14ac:dyDescent="0.3">
      <c r="A617" t="s">
        <v>1578</v>
      </c>
      <c r="B617" s="4" t="s">
        <v>1565</v>
      </c>
      <c r="C617" s="4">
        <v>147</v>
      </c>
      <c r="D617" s="4">
        <v>56</v>
      </c>
      <c r="E617" s="4">
        <v>21</v>
      </c>
      <c r="F617" s="4">
        <v>1</v>
      </c>
      <c r="G617" s="4">
        <v>1</v>
      </c>
      <c r="H617" s="4">
        <v>33</v>
      </c>
      <c r="I617" s="4">
        <v>0</v>
      </c>
      <c r="J617">
        <f t="shared" si="30"/>
        <v>0.375</v>
      </c>
      <c r="K617">
        <f t="shared" si="31"/>
        <v>0.5892857142857143</v>
      </c>
      <c r="L617">
        <f t="shared" si="32"/>
        <v>0.5892857142857143</v>
      </c>
      <c r="M617" s="4"/>
      <c r="N617" s="4"/>
    </row>
    <row r="618" spans="1:14" x14ac:dyDescent="0.3">
      <c r="A618" t="s">
        <v>1579</v>
      </c>
      <c r="B618" s="4" t="s">
        <v>1566</v>
      </c>
      <c r="C618" s="4">
        <v>1015</v>
      </c>
      <c r="D618" s="4">
        <v>372</v>
      </c>
      <c r="E618" s="4">
        <v>93</v>
      </c>
      <c r="F618" s="4">
        <v>7</v>
      </c>
      <c r="G618" s="4">
        <v>15</v>
      </c>
      <c r="H618" s="4">
        <v>256</v>
      </c>
      <c r="I618" s="4">
        <v>1</v>
      </c>
      <c r="J618">
        <f t="shared" si="30"/>
        <v>0.25</v>
      </c>
      <c r="K618">
        <f t="shared" si="31"/>
        <v>0.68817204301075274</v>
      </c>
      <c r="L618">
        <f t="shared" si="32"/>
        <v>0.68817204301075274</v>
      </c>
      <c r="M618" s="4"/>
      <c r="N618" s="4"/>
    </row>
    <row r="619" spans="1:14" x14ac:dyDescent="0.3">
      <c r="A619" t="s">
        <v>1580</v>
      </c>
      <c r="B619" s="4" t="s">
        <v>1539</v>
      </c>
      <c r="C619" s="4">
        <v>1747</v>
      </c>
      <c r="D619" s="4">
        <v>765</v>
      </c>
      <c r="E619" s="4">
        <v>166</v>
      </c>
      <c r="F619" s="4">
        <v>16</v>
      </c>
      <c r="G619" s="4">
        <v>27</v>
      </c>
      <c r="H619" s="4">
        <v>550</v>
      </c>
      <c r="I619" s="4">
        <v>6</v>
      </c>
      <c r="J619">
        <f t="shared" si="30"/>
        <v>0.21699346405228759</v>
      </c>
      <c r="K619">
        <f t="shared" si="31"/>
        <v>0.71895424836601307</v>
      </c>
      <c r="L619">
        <f t="shared" si="32"/>
        <v>0.71895424836601307</v>
      </c>
      <c r="M619" s="4"/>
      <c r="N619" s="4"/>
    </row>
    <row r="620" spans="1:14" x14ac:dyDescent="0.3">
      <c r="A620" t="s">
        <v>1581</v>
      </c>
      <c r="B620" s="4" t="s">
        <v>1540</v>
      </c>
      <c r="C620" s="4">
        <v>354</v>
      </c>
      <c r="D620" s="4">
        <v>91</v>
      </c>
      <c r="E620" s="4">
        <v>24</v>
      </c>
      <c r="F620" s="4">
        <v>1</v>
      </c>
      <c r="G620" s="4">
        <v>4</v>
      </c>
      <c r="H620" s="4">
        <v>62</v>
      </c>
      <c r="I620" s="4">
        <v>0</v>
      </c>
      <c r="J620">
        <f t="shared" si="30"/>
        <v>0.26373626373626374</v>
      </c>
      <c r="K620">
        <f t="shared" si="31"/>
        <v>0.68131868131868134</v>
      </c>
      <c r="L620">
        <f t="shared" si="32"/>
        <v>0.68131868131868134</v>
      </c>
      <c r="M620" s="4"/>
      <c r="N620" s="4"/>
    </row>
    <row r="621" spans="1:14" x14ac:dyDescent="0.3">
      <c r="A621" t="s">
        <v>1582</v>
      </c>
      <c r="B621" s="4" t="s">
        <v>1541</v>
      </c>
      <c r="C621" s="4">
        <v>83</v>
      </c>
      <c r="D621" s="4">
        <v>34</v>
      </c>
      <c r="E621" s="4">
        <v>13</v>
      </c>
      <c r="F621" s="4">
        <v>0</v>
      </c>
      <c r="G621" s="4">
        <v>0</v>
      </c>
      <c r="H621" s="4">
        <v>21</v>
      </c>
      <c r="I621" s="4">
        <v>0</v>
      </c>
      <c r="J621">
        <f t="shared" si="30"/>
        <v>0.38235294117647056</v>
      </c>
      <c r="K621">
        <f t="shared" si="31"/>
        <v>0.61764705882352944</v>
      </c>
      <c r="L621">
        <f t="shared" si="32"/>
        <v>0.61764705882352944</v>
      </c>
      <c r="M621" s="4"/>
      <c r="N621" s="4"/>
    </row>
    <row r="622" spans="1:14" x14ac:dyDescent="0.3">
      <c r="A622" t="s">
        <v>1583</v>
      </c>
      <c r="B622" s="4" t="s">
        <v>1567</v>
      </c>
      <c r="C622" s="4">
        <v>186</v>
      </c>
      <c r="D622" s="4">
        <v>84</v>
      </c>
      <c r="E622" s="4">
        <v>17</v>
      </c>
      <c r="F622" s="4">
        <v>1</v>
      </c>
      <c r="G622" s="4">
        <v>1</v>
      </c>
      <c r="H622" s="4">
        <v>65</v>
      </c>
      <c r="I622" s="4">
        <v>0</v>
      </c>
      <c r="J622">
        <f t="shared" si="30"/>
        <v>0.20238095238095238</v>
      </c>
      <c r="K622">
        <f t="shared" si="31"/>
        <v>0.77380952380952384</v>
      </c>
      <c r="L622">
        <f t="shared" si="32"/>
        <v>0.77380952380952384</v>
      </c>
      <c r="M622" s="4"/>
      <c r="N622" s="4"/>
    </row>
    <row r="623" spans="1:14" x14ac:dyDescent="0.3">
      <c r="A623" t="s">
        <v>1584</v>
      </c>
      <c r="B623" s="4" t="s">
        <v>1543</v>
      </c>
      <c r="C623" s="4">
        <v>227</v>
      </c>
      <c r="D623" s="4">
        <v>76</v>
      </c>
      <c r="E623" s="4">
        <v>10</v>
      </c>
      <c r="F623" s="4">
        <v>2</v>
      </c>
      <c r="G623" s="4">
        <v>3</v>
      </c>
      <c r="H623" s="4">
        <v>61</v>
      </c>
      <c r="I623" s="4">
        <v>0</v>
      </c>
      <c r="J623">
        <f t="shared" si="30"/>
        <v>0.13157894736842105</v>
      </c>
      <c r="K623">
        <f t="shared" si="31"/>
        <v>0.80263157894736847</v>
      </c>
      <c r="L623">
        <f t="shared" si="32"/>
        <v>0.80263157894736847</v>
      </c>
      <c r="M623" s="4"/>
      <c r="N623" s="4"/>
    </row>
    <row r="624" spans="1:14" x14ac:dyDescent="0.3">
      <c r="A624" t="s">
        <v>1585</v>
      </c>
      <c r="B624" s="4" t="s">
        <v>1544</v>
      </c>
      <c r="C624" s="4">
        <v>215</v>
      </c>
      <c r="D624" s="4">
        <v>93</v>
      </c>
      <c r="E624" s="4">
        <v>18</v>
      </c>
      <c r="F624" s="4">
        <v>5</v>
      </c>
      <c r="G624" s="4">
        <v>1</v>
      </c>
      <c r="H624" s="4">
        <v>69</v>
      </c>
      <c r="I624" s="4">
        <v>0</v>
      </c>
      <c r="J624">
        <f t="shared" si="30"/>
        <v>0.19354838709677419</v>
      </c>
      <c r="K624">
        <f t="shared" si="31"/>
        <v>0.74193548387096775</v>
      </c>
      <c r="L624">
        <f t="shared" si="32"/>
        <v>0.74193548387096775</v>
      </c>
      <c r="M624" s="4"/>
      <c r="N624" s="4"/>
    </row>
    <row r="625" spans="1:14" x14ac:dyDescent="0.3">
      <c r="A625" t="s">
        <v>1586</v>
      </c>
      <c r="B625" s="4" t="s">
        <v>1568</v>
      </c>
      <c r="C625" s="4">
        <v>82</v>
      </c>
      <c r="D625" s="4">
        <v>33</v>
      </c>
      <c r="E625" s="4">
        <v>3</v>
      </c>
      <c r="F625" s="4">
        <v>0</v>
      </c>
      <c r="G625" s="4">
        <v>0</v>
      </c>
      <c r="H625" s="4">
        <v>30</v>
      </c>
      <c r="I625" s="4">
        <v>0</v>
      </c>
      <c r="J625">
        <f t="shared" si="30"/>
        <v>9.0909090909090912E-2</v>
      </c>
      <c r="K625">
        <f t="shared" si="31"/>
        <v>0.90909090909090906</v>
      </c>
      <c r="L625">
        <f t="shared" si="32"/>
        <v>0.90909090909090906</v>
      </c>
      <c r="M625" s="4"/>
      <c r="N625" s="4"/>
    </row>
    <row r="626" spans="1:14" x14ac:dyDescent="0.3">
      <c r="A626" t="s">
        <v>1587</v>
      </c>
      <c r="B626" s="4" t="s">
        <v>1546</v>
      </c>
      <c r="C626" s="4">
        <v>1947</v>
      </c>
      <c r="D626" s="4">
        <v>726</v>
      </c>
      <c r="E626" s="4">
        <v>179</v>
      </c>
      <c r="F626" s="4">
        <v>12</v>
      </c>
      <c r="G626" s="4">
        <v>26</v>
      </c>
      <c r="H626" s="4">
        <v>508</v>
      </c>
      <c r="I626" s="4">
        <v>1</v>
      </c>
      <c r="J626">
        <f t="shared" si="30"/>
        <v>0.24655647382920109</v>
      </c>
      <c r="K626">
        <f t="shared" si="31"/>
        <v>0.69972451790633605</v>
      </c>
      <c r="L626">
        <f t="shared" si="32"/>
        <v>0.69972451790633605</v>
      </c>
      <c r="M626" s="4"/>
      <c r="N626" s="4"/>
    </row>
    <row r="627" spans="1:14" x14ac:dyDescent="0.3">
      <c r="A627" t="s">
        <v>1588</v>
      </c>
      <c r="B627" s="4" t="s">
        <v>1569</v>
      </c>
      <c r="C627" s="4">
        <v>280</v>
      </c>
      <c r="D627" s="4">
        <v>137</v>
      </c>
      <c r="E627" s="4">
        <v>13</v>
      </c>
      <c r="F627" s="4">
        <v>0</v>
      </c>
      <c r="G627" s="4">
        <v>4</v>
      </c>
      <c r="H627" s="4">
        <v>119</v>
      </c>
      <c r="I627" s="4">
        <v>1</v>
      </c>
      <c r="J627">
        <f t="shared" si="30"/>
        <v>9.4890510948905105E-2</v>
      </c>
      <c r="K627">
        <f t="shared" si="31"/>
        <v>0.86861313868613144</v>
      </c>
      <c r="L627">
        <f t="shared" si="32"/>
        <v>0.86861313868613144</v>
      </c>
      <c r="M627" s="4"/>
      <c r="N627" s="4"/>
    </row>
    <row r="628" spans="1:14" x14ac:dyDescent="0.3">
      <c r="A628" t="s">
        <v>1589</v>
      </c>
      <c r="B628" s="4" t="s">
        <v>1570</v>
      </c>
      <c r="C628" s="4">
        <v>369</v>
      </c>
      <c r="D628" s="4">
        <v>144</v>
      </c>
      <c r="E628" s="4">
        <v>17</v>
      </c>
      <c r="F628" s="4">
        <v>0</v>
      </c>
      <c r="G628" s="4">
        <v>0</v>
      </c>
      <c r="H628" s="4">
        <v>127</v>
      </c>
      <c r="I628" s="4">
        <v>0</v>
      </c>
      <c r="J628">
        <f t="shared" si="30"/>
        <v>0.11805555555555555</v>
      </c>
      <c r="K628">
        <f t="shared" si="31"/>
        <v>0.88194444444444442</v>
      </c>
      <c r="L628">
        <f t="shared" si="32"/>
        <v>0.88194444444444442</v>
      </c>
      <c r="M628" s="4"/>
      <c r="N628" s="4"/>
    </row>
    <row r="629" spans="1:14" x14ac:dyDescent="0.3">
      <c r="A629" t="s">
        <v>1590</v>
      </c>
      <c r="B629" s="4" t="s">
        <v>1549</v>
      </c>
      <c r="C629" s="4">
        <v>262</v>
      </c>
      <c r="D629" s="4">
        <v>114</v>
      </c>
      <c r="E629" s="4">
        <v>16</v>
      </c>
      <c r="F629" s="4">
        <v>3</v>
      </c>
      <c r="G629" s="4">
        <v>2</v>
      </c>
      <c r="H629" s="4">
        <v>93</v>
      </c>
      <c r="I629" s="4">
        <v>0</v>
      </c>
      <c r="J629">
        <f t="shared" si="30"/>
        <v>0.14035087719298245</v>
      </c>
      <c r="K629">
        <f t="shared" si="31"/>
        <v>0.81578947368421051</v>
      </c>
      <c r="L629">
        <f t="shared" si="32"/>
        <v>0.81578947368421051</v>
      </c>
      <c r="M629" s="4"/>
      <c r="N629" s="4"/>
    </row>
    <row r="630" spans="1:14" x14ac:dyDescent="0.3">
      <c r="A630" t="s">
        <v>1591</v>
      </c>
      <c r="B630" s="4" t="s">
        <v>1550</v>
      </c>
      <c r="C630" s="4">
        <v>400</v>
      </c>
      <c r="D630" s="4">
        <v>159</v>
      </c>
      <c r="E630" s="4">
        <v>37</v>
      </c>
      <c r="F630" s="4">
        <v>1</v>
      </c>
      <c r="G630" s="4">
        <v>5</v>
      </c>
      <c r="H630" s="4">
        <v>116</v>
      </c>
      <c r="I630" s="4">
        <v>0</v>
      </c>
      <c r="J630">
        <f t="shared" si="30"/>
        <v>0.23270440251572327</v>
      </c>
      <c r="K630">
        <f t="shared" si="31"/>
        <v>0.72955974842767291</v>
      </c>
      <c r="L630">
        <f t="shared" si="32"/>
        <v>0.72955974842767291</v>
      </c>
      <c r="M630" s="4"/>
      <c r="N630" s="4"/>
    </row>
    <row r="631" spans="1:14" x14ac:dyDescent="0.3">
      <c r="A631" t="s">
        <v>1592</v>
      </c>
      <c r="B631" s="4" t="s">
        <v>1571</v>
      </c>
      <c r="C631" s="4">
        <v>128</v>
      </c>
      <c r="D631" s="4">
        <v>40</v>
      </c>
      <c r="E631" s="4">
        <v>8</v>
      </c>
      <c r="F631" s="4">
        <v>1</v>
      </c>
      <c r="G631" s="4">
        <v>1</v>
      </c>
      <c r="H631" s="4">
        <v>29</v>
      </c>
      <c r="I631" s="4">
        <v>1</v>
      </c>
      <c r="J631">
        <f t="shared" si="30"/>
        <v>0.2</v>
      </c>
      <c r="K631">
        <f t="shared" si="31"/>
        <v>0.72499999999999998</v>
      </c>
      <c r="L631">
        <f t="shared" si="32"/>
        <v>0.72499999999999998</v>
      </c>
      <c r="M631" s="4"/>
      <c r="N631" s="4"/>
    </row>
    <row r="632" spans="1:14" x14ac:dyDescent="0.3">
      <c r="A632" t="s">
        <v>1593</v>
      </c>
      <c r="B632" s="4" t="s">
        <v>1572</v>
      </c>
      <c r="C632" s="4">
        <v>404</v>
      </c>
      <c r="D632" s="4">
        <v>150</v>
      </c>
      <c r="E632" s="4">
        <v>21</v>
      </c>
      <c r="F632" s="4">
        <v>0</v>
      </c>
      <c r="G632" s="4">
        <v>1</v>
      </c>
      <c r="H632" s="4">
        <v>127</v>
      </c>
      <c r="I632" s="4">
        <v>1</v>
      </c>
      <c r="J632">
        <f t="shared" si="30"/>
        <v>0.14000000000000001</v>
      </c>
      <c r="K632">
        <f t="shared" si="31"/>
        <v>0.84666666666666668</v>
      </c>
      <c r="L632">
        <f t="shared" si="32"/>
        <v>0.84666666666666668</v>
      </c>
      <c r="M632" s="4"/>
      <c r="N632" s="4"/>
    </row>
    <row r="633" spans="1:14" x14ac:dyDescent="0.3">
      <c r="A633" t="s">
        <v>1594</v>
      </c>
      <c r="B633" s="4" t="s">
        <v>1553</v>
      </c>
      <c r="C633" s="4">
        <v>151</v>
      </c>
      <c r="D633" s="4">
        <v>74</v>
      </c>
      <c r="E633" s="4">
        <v>18</v>
      </c>
      <c r="F633" s="4">
        <v>0</v>
      </c>
      <c r="G633" s="4">
        <v>0</v>
      </c>
      <c r="H633" s="4">
        <v>56</v>
      </c>
      <c r="I633" s="4">
        <v>0</v>
      </c>
      <c r="J633">
        <f t="shared" si="30"/>
        <v>0.24324324324324326</v>
      </c>
      <c r="K633">
        <f t="shared" si="31"/>
        <v>0.7567567567567568</v>
      </c>
      <c r="L633">
        <f t="shared" si="32"/>
        <v>0.7567567567567568</v>
      </c>
      <c r="M633" s="4"/>
      <c r="N633" s="4"/>
    </row>
    <row r="634" spans="1:14" x14ac:dyDescent="0.3">
      <c r="A634" t="s">
        <v>1595</v>
      </c>
      <c r="B634" s="4" t="s">
        <v>1573</v>
      </c>
      <c r="C634" s="4">
        <v>350</v>
      </c>
      <c r="D634" s="4">
        <v>155</v>
      </c>
      <c r="E634" s="4">
        <v>14</v>
      </c>
      <c r="F634" s="4">
        <v>3</v>
      </c>
      <c r="G634" s="4">
        <v>7</v>
      </c>
      <c r="H634" s="4">
        <v>130</v>
      </c>
      <c r="I634" s="4">
        <v>1</v>
      </c>
      <c r="J634">
        <f t="shared" si="30"/>
        <v>9.0322580645161285E-2</v>
      </c>
      <c r="K634">
        <f t="shared" si="31"/>
        <v>0.83870967741935487</v>
      </c>
      <c r="L634">
        <f t="shared" si="32"/>
        <v>0.83870967741935487</v>
      </c>
      <c r="M634" s="4"/>
      <c r="N634" s="4"/>
    </row>
    <row r="635" spans="1:14" x14ac:dyDescent="0.3">
      <c r="A635" t="s">
        <v>1600</v>
      </c>
      <c r="B635" s="4" t="s">
        <v>1555</v>
      </c>
      <c r="C635" s="4">
        <v>0</v>
      </c>
      <c r="D635" s="4">
        <v>395</v>
      </c>
      <c r="E635" s="4">
        <v>121</v>
      </c>
      <c r="F635" s="4">
        <v>4</v>
      </c>
      <c r="G635" s="4">
        <v>15</v>
      </c>
      <c r="H635" s="4">
        <v>252</v>
      </c>
      <c r="I635" s="4">
        <v>3</v>
      </c>
      <c r="J635">
        <f t="shared" si="30"/>
        <v>0.30632911392405066</v>
      </c>
      <c r="K635">
        <f t="shared" si="31"/>
        <v>0.63797468354430376</v>
      </c>
      <c r="L635">
        <f t="shared" si="32"/>
        <v>0.63797468354430376</v>
      </c>
      <c r="M635" s="4"/>
      <c r="N635" s="4"/>
    </row>
    <row r="636" spans="1:14" x14ac:dyDescent="0.3">
      <c r="A636" t="s">
        <v>1601</v>
      </c>
      <c r="B636" s="4" t="s">
        <v>1574</v>
      </c>
      <c r="C636" s="4">
        <v>0</v>
      </c>
      <c r="D636" s="4">
        <v>184</v>
      </c>
      <c r="E636" s="4">
        <v>30</v>
      </c>
      <c r="F636" s="4">
        <v>3</v>
      </c>
      <c r="G636" s="4">
        <v>7</v>
      </c>
      <c r="H636" s="4">
        <v>142</v>
      </c>
      <c r="I636" s="4">
        <v>2</v>
      </c>
      <c r="J636">
        <f t="shared" si="30"/>
        <v>0.16304347826086957</v>
      </c>
      <c r="K636">
        <f t="shared" si="31"/>
        <v>0.77173913043478259</v>
      </c>
      <c r="L636">
        <f t="shared" si="32"/>
        <v>0.77173913043478259</v>
      </c>
      <c r="M636" s="4"/>
      <c r="N636" s="4"/>
    </row>
    <row r="637" spans="1:14" x14ac:dyDescent="0.3">
      <c r="A637" t="s">
        <v>1602</v>
      </c>
      <c r="B637" s="4" t="s">
        <v>1575</v>
      </c>
      <c r="C637" s="4">
        <v>0</v>
      </c>
      <c r="D637" s="4">
        <v>3</v>
      </c>
      <c r="E637" s="4">
        <v>0</v>
      </c>
      <c r="F637" s="4">
        <v>0</v>
      </c>
      <c r="G637" s="4">
        <v>0</v>
      </c>
      <c r="H637" s="4">
        <v>3</v>
      </c>
      <c r="I637" s="4">
        <v>0</v>
      </c>
      <c r="J637">
        <f t="shared" si="30"/>
        <v>0</v>
      </c>
      <c r="K637">
        <f t="shared" si="31"/>
        <v>1</v>
      </c>
      <c r="L637">
        <f t="shared" si="32"/>
        <v>1</v>
      </c>
      <c r="M637" s="4"/>
      <c r="N637" s="4"/>
    </row>
    <row r="638" spans="1:14" x14ac:dyDescent="0.3">
      <c r="A638">
        <v>40</v>
      </c>
      <c r="B638" s="4" t="s">
        <v>1596</v>
      </c>
      <c r="C638" s="4">
        <v>8768</v>
      </c>
      <c r="D638" s="4">
        <v>4053</v>
      </c>
      <c r="E638" s="4">
        <v>874</v>
      </c>
      <c r="F638" s="4">
        <v>61</v>
      </c>
      <c r="G638" s="4">
        <v>122</v>
      </c>
      <c r="H638" s="4">
        <v>2979</v>
      </c>
      <c r="I638" s="4">
        <v>17</v>
      </c>
      <c r="J638">
        <f t="shared" si="30"/>
        <v>0.2156427337774488</v>
      </c>
      <c r="K638">
        <f t="shared" si="31"/>
        <v>0.73501110288675053</v>
      </c>
      <c r="L638">
        <f t="shared" si="32"/>
        <v>0.73501110288675053</v>
      </c>
      <c r="M638" s="4"/>
      <c r="N638" s="4"/>
    </row>
    <row r="639" spans="1:14" x14ac:dyDescent="0.3">
      <c r="B639" s="4"/>
      <c r="C639" s="4"/>
      <c r="D639" s="4"/>
      <c r="E639" s="4"/>
      <c r="F639" s="4"/>
      <c r="G639" s="4"/>
      <c r="H639" s="4"/>
      <c r="I639" s="4"/>
      <c r="J639" t="str">
        <f t="shared" si="30"/>
        <v/>
      </c>
      <c r="K639" t="str">
        <f t="shared" si="31"/>
        <v/>
      </c>
      <c r="L639" t="str">
        <f t="shared" si="32"/>
        <v/>
      </c>
      <c r="M639" s="4"/>
      <c r="N639" s="4"/>
    </row>
    <row r="640" spans="1:14" x14ac:dyDescent="0.3">
      <c r="A640" t="s">
        <v>20</v>
      </c>
      <c r="B640" s="4" t="s">
        <v>20</v>
      </c>
      <c r="C640">
        <f t="shared" ref="C640:I640" si="33">SUM(C2:C638)/2</f>
        <v>506432</v>
      </c>
      <c r="D640">
        <f t="shared" si="33"/>
        <v>289804</v>
      </c>
      <c r="E640">
        <f t="shared" si="33"/>
        <v>82927</v>
      </c>
      <c r="F640">
        <f t="shared" si="33"/>
        <v>5589</v>
      </c>
      <c r="G640">
        <f t="shared" si="33"/>
        <v>15028</v>
      </c>
      <c r="H640">
        <f t="shared" si="33"/>
        <v>185296</v>
      </c>
      <c r="I640">
        <f t="shared" si="33"/>
        <v>964</v>
      </c>
      <c r="J640">
        <f t="shared" si="30"/>
        <v>0.28614856937792438</v>
      </c>
      <c r="K640">
        <f t="shared" si="31"/>
        <v>0.6393838594360326</v>
      </c>
      <c r="L640">
        <f t="shared" si="32"/>
        <v>0.6393838594360326</v>
      </c>
    </row>
    <row r="641" spans="1:12" x14ac:dyDescent="0.3">
      <c r="A641" t="s">
        <v>1603</v>
      </c>
      <c r="B641" s="4" t="s">
        <v>1600</v>
      </c>
      <c r="C641">
        <f>SUMIF($A$2:$A$636,$B641,C$2:C$636)</f>
        <v>0</v>
      </c>
      <c r="D641">
        <f>SUMIF($A$2:$A$638,$B641,D$2:D$638)</f>
        <v>56809</v>
      </c>
      <c r="E641">
        <f t="shared" ref="E641:I643" si="34">SUMIF($A$2:$A$638,$B641,E$2:E$638)</f>
        <v>17219</v>
      </c>
      <c r="F641">
        <f t="shared" si="34"/>
        <v>1155</v>
      </c>
      <c r="G641">
        <f t="shared" si="34"/>
        <v>3139</v>
      </c>
      <c r="H641">
        <f t="shared" si="34"/>
        <v>34989</v>
      </c>
      <c r="I641">
        <f t="shared" si="34"/>
        <v>307</v>
      </c>
      <c r="J641">
        <f t="shared" ref="J641:J643" si="35">IF(D641="","",IF(D641=0,0,E641/D641))</f>
        <v>0.30310338150645144</v>
      </c>
      <c r="K641">
        <f t="shared" ref="K641:K643" si="36">IF(D641="","",IF(D641=0,0,H641/D641))</f>
        <v>0.6159059303983524</v>
      </c>
      <c r="L641">
        <f t="shared" ref="L641:L643" si="37">IF(D641="","",IF(K641&gt;J641,K641,IF(K641=J641,10,2+J641)))</f>
        <v>0.6159059303983524</v>
      </c>
    </row>
    <row r="642" spans="1:12" x14ac:dyDescent="0.3">
      <c r="A642" t="s">
        <v>1604</v>
      </c>
      <c r="B642" s="4" t="s">
        <v>1601</v>
      </c>
      <c r="C642">
        <f>SUMIF($A$2:$A$636,$B642,C$2:C$636)</f>
        <v>0</v>
      </c>
      <c r="D642">
        <f>SUMIF($A$2:$A$638,$B642,D$2:D$638)</f>
        <v>13764</v>
      </c>
      <c r="E642">
        <f t="shared" si="34"/>
        <v>3624</v>
      </c>
      <c r="F642">
        <f t="shared" si="34"/>
        <v>375</v>
      </c>
      <c r="G642">
        <f t="shared" si="34"/>
        <v>822</v>
      </c>
      <c r="H642">
        <f t="shared" si="34"/>
        <v>8893</v>
      </c>
      <c r="I642">
        <f>SUMIF($A$2:$A$636,$B642,I$2:I$636)</f>
        <v>50</v>
      </c>
      <c r="J642">
        <f t="shared" si="35"/>
        <v>0.26329555361813428</v>
      </c>
      <c r="K642">
        <f t="shared" si="36"/>
        <v>0.6461057832025574</v>
      </c>
      <c r="L642">
        <f t="shared" si="37"/>
        <v>0.6461057832025574</v>
      </c>
    </row>
    <row r="643" spans="1:12" x14ac:dyDescent="0.3">
      <c r="A643" t="s">
        <v>1605</v>
      </c>
      <c r="B643" s="4" t="s">
        <v>1602</v>
      </c>
      <c r="C643">
        <f>SUMIF($A$2:$A$636,$B643,C$2:C$636)</f>
        <v>0</v>
      </c>
      <c r="D643">
        <f>SUMIF($A$2:$A$638,$B643,D$2:D$638)</f>
        <v>19563</v>
      </c>
      <c r="E643">
        <f t="shared" si="34"/>
        <v>7476</v>
      </c>
      <c r="F643">
        <f t="shared" si="34"/>
        <v>320</v>
      </c>
      <c r="G643">
        <f t="shared" si="34"/>
        <v>873</v>
      </c>
      <c r="H643">
        <f t="shared" si="34"/>
        <v>10802</v>
      </c>
      <c r="I643">
        <f>SUMIF($A$2:$A$636,$B643,I$2:I$636)</f>
        <v>92</v>
      </c>
      <c r="J643">
        <f t="shared" si="35"/>
        <v>0.38214997699739306</v>
      </c>
      <c r="K643">
        <f t="shared" si="36"/>
        <v>0.55216480089965747</v>
      </c>
      <c r="L643">
        <f t="shared" si="37"/>
        <v>0.55216480089965747</v>
      </c>
    </row>
    <row r="644" spans="1:12" x14ac:dyDescent="0.3">
      <c r="A644" t="s">
        <v>1609</v>
      </c>
      <c r="C644">
        <f t="shared" ref="C644:I644" si="38">C640-SUM(C641:C643)</f>
        <v>506432</v>
      </c>
      <c r="D644">
        <f t="shared" si="38"/>
        <v>199668</v>
      </c>
      <c r="E644">
        <f t="shared" si="38"/>
        <v>54608</v>
      </c>
      <c r="F644">
        <f t="shared" si="38"/>
        <v>3739</v>
      </c>
      <c r="G644">
        <f t="shared" si="38"/>
        <v>10194</v>
      </c>
      <c r="H644">
        <f t="shared" si="38"/>
        <v>130612</v>
      </c>
      <c r="I644">
        <f t="shared" si="38"/>
        <v>515</v>
      </c>
      <c r="J644">
        <f t="shared" ref="J644" si="39">IF(D644="","",IF(D644=0,0,E644/D644))</f>
        <v>0.27349400004006652</v>
      </c>
      <c r="K644">
        <f t="shared" ref="K644" si="40">IF(D644="","",IF(D644=0,0,H644/D644))</f>
        <v>0.65414588216439284</v>
      </c>
      <c r="L644">
        <f t="shared" ref="L644" si="41">IF(D644="","",IF(K644&gt;J644,K644,IF(K644=J644,10,2+J644)))</f>
        <v>0.65414588216439284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1"/>
  <sheetViews>
    <sheetView workbookViewId="0"/>
  </sheetViews>
  <sheetFormatPr defaultRowHeight="14.4" x14ac:dyDescent="0.3"/>
  <sheetData>
    <row r="1" spans="1:12" x14ac:dyDescent="0.3">
      <c r="A1" t="s">
        <v>1647</v>
      </c>
      <c r="B1" t="s">
        <v>1645</v>
      </c>
      <c r="C1" t="s">
        <v>1644</v>
      </c>
      <c r="D1" t="s">
        <v>1642</v>
      </c>
      <c r="E1" t="s">
        <v>1643</v>
      </c>
      <c r="F1" t="s">
        <v>1646</v>
      </c>
      <c r="G1" t="s">
        <v>1611</v>
      </c>
      <c r="H1" t="s">
        <v>1612</v>
      </c>
      <c r="I1" t="s">
        <v>1613</v>
      </c>
      <c r="J1" t="s">
        <v>1614</v>
      </c>
      <c r="K1" t="s">
        <v>1615</v>
      </c>
      <c r="L1" t="s">
        <v>1616</v>
      </c>
    </row>
    <row r="2" spans="1:12" x14ac:dyDescent="0.3">
      <c r="A2">
        <v>1</v>
      </c>
      <c r="B2">
        <f>SUMIF('2012 President'!$A$2:$A$638,$A2,'2012 President'!F$2:F$638)</f>
        <v>14419</v>
      </c>
      <c r="C2">
        <f>SUMIF('2012 President'!$A$2:$A$638,$A2,'2012 President'!G$2:G$638)</f>
        <v>7722</v>
      </c>
      <c r="D2">
        <f>SUMIF('2012 President'!$A$2:$A$638,$A2,'2012 President'!I$2:I$638)</f>
        <v>1518</v>
      </c>
      <c r="E2">
        <f>SUMIF('2012 President'!$A$2:$A$638,$A2,'2012 President'!J$2:J$638)</f>
        <v>5899</v>
      </c>
      <c r="F2">
        <f>C2/B2</f>
        <v>0.53554338026215409</v>
      </c>
      <c r="G2">
        <f>SUMIF('2012 President'!$A$2:$A$638,$A2,'2012 President'!M$2:M$638)</f>
        <v>0.19658119658119658</v>
      </c>
      <c r="H2">
        <f>SUMIF('2012 President'!$A$2:$A$638,$A2,'2012 President'!N$2:N$638)</f>
        <v>0.76392126392126392</v>
      </c>
      <c r="I2">
        <f>SUMIF('2012 President'!$A$2:$A$638,$A2,'2012 President'!R$2:R$638)</f>
        <v>0.76392126392126392</v>
      </c>
      <c r="J2">
        <f>SUMIF('2012 House'!$A$2:$A$638,$A2,'2012 House'!J$2:J$638)</f>
        <v>0.14142100258117105</v>
      </c>
      <c r="K2">
        <f>SUMIF('2012 House'!$A$2:$A$638,$A2,'2012 House'!K$2:K$638)</f>
        <v>0.76049449803015889</v>
      </c>
      <c r="L2">
        <f>SUMIF('2012 House'!$A$2:$A$638,$A2,'2012 House'!L$2:L$638)</f>
        <v>0.76049449803015889</v>
      </c>
    </row>
    <row r="3" spans="1:12" x14ac:dyDescent="0.3">
      <c r="A3">
        <f>A2+1</f>
        <v>2</v>
      </c>
      <c r="B3">
        <f>SUMIF('2012 President'!$A$2:$A$638,$A3,'2012 President'!F$2:F$638)</f>
        <v>13975</v>
      </c>
      <c r="C3">
        <f>SUMIF('2012 President'!$A$2:$A$638,$A3,'2012 President'!G$2:G$638)</f>
        <v>9058</v>
      </c>
      <c r="D3">
        <f>SUMIF('2012 President'!$A$2:$A$638,$A3,'2012 President'!I$2:I$638)</f>
        <v>3096</v>
      </c>
      <c r="E3">
        <f>SUMIF('2012 President'!$A$2:$A$638,$A3,'2012 President'!J$2:J$638)</f>
        <v>5509</v>
      </c>
      <c r="F3">
        <f t="shared" ref="F3:F41" si="0">C3/B3</f>
        <v>0.64815742397137743</v>
      </c>
      <c r="G3">
        <f>SUMIF('2012 President'!$A$2:$A$638,$A3,'2012 President'!M$2:M$638)</f>
        <v>0.34179730624861998</v>
      </c>
      <c r="H3">
        <f>SUMIF('2012 President'!$A$2:$A$638,$A3,'2012 President'!N$2:N$638)</f>
        <v>0.60819165378670792</v>
      </c>
      <c r="I3">
        <f>SUMIF('2012 President'!$A$2:$A$638,$A3,'2012 President'!R$2:R$638)</f>
        <v>0.60819165378670792</v>
      </c>
      <c r="J3">
        <f>SUMIF('2012 House'!$A$2:$A$638,$A3,'2012 House'!J$2:J$638)</f>
        <v>0.2591748347390016</v>
      </c>
      <c r="K3">
        <f>SUMIF('2012 House'!$A$2:$A$638,$A3,'2012 House'!K$2:K$638)</f>
        <v>0.64565762480054711</v>
      </c>
      <c r="L3">
        <f>SUMIF('2012 House'!$A$2:$A$638,$A3,'2012 House'!L$2:L$638)</f>
        <v>0.64565762480054711</v>
      </c>
    </row>
    <row r="4" spans="1:12" x14ac:dyDescent="0.3">
      <c r="A4">
        <f t="shared" ref="A4:A41" si="1">A3+1</f>
        <v>3</v>
      </c>
      <c r="B4">
        <f>SUMIF('2012 President'!$A$2:$A$638,$A4,'2012 President'!F$2:F$638)</f>
        <v>12427</v>
      </c>
      <c r="C4">
        <f>SUMIF('2012 President'!$A$2:$A$638,$A4,'2012 President'!G$2:G$638)</f>
        <v>6069</v>
      </c>
      <c r="D4">
        <f>SUMIF('2012 President'!$A$2:$A$638,$A4,'2012 President'!I$2:I$638)</f>
        <v>2034</v>
      </c>
      <c r="E4">
        <f>SUMIF('2012 President'!$A$2:$A$638,$A4,'2012 President'!J$2:J$638)</f>
        <v>3769</v>
      </c>
      <c r="F4">
        <f t="shared" si="0"/>
        <v>0.48837209302325579</v>
      </c>
      <c r="G4">
        <f>SUMIF('2012 President'!$A$2:$A$638,$A4,'2012 President'!M$2:M$638)</f>
        <v>0.33514582303509638</v>
      </c>
      <c r="H4">
        <f>SUMIF('2012 President'!$A$2:$A$638,$A4,'2012 President'!N$2:N$638)</f>
        <v>0.62102488054045146</v>
      </c>
      <c r="I4">
        <f>SUMIF('2012 President'!$A$2:$A$638,$A4,'2012 President'!R$2:R$638)</f>
        <v>0.62102488054045146</v>
      </c>
      <c r="J4">
        <f>SUMIF('2012 House'!$A$2:$A$638,$A4,'2012 House'!J$2:J$638)</f>
        <v>0.23828406633020907</v>
      </c>
      <c r="K4">
        <f>SUMIF('2012 House'!$A$2:$A$638,$A4,'2012 House'!K$2:K$638)</f>
        <v>0.66654650324441245</v>
      </c>
      <c r="L4">
        <f>SUMIF('2012 House'!$A$2:$A$638,$A4,'2012 House'!L$2:L$638)</f>
        <v>0.66654650324441245</v>
      </c>
    </row>
    <row r="5" spans="1:12" x14ac:dyDescent="0.3">
      <c r="A5">
        <f t="shared" si="1"/>
        <v>4</v>
      </c>
      <c r="B5">
        <f>SUMIF('2012 President'!$A$2:$A$638,$A5,'2012 President'!F$2:F$638)</f>
        <v>13072</v>
      </c>
      <c r="C5">
        <f>SUMIF('2012 President'!$A$2:$A$638,$A5,'2012 President'!G$2:G$638)</f>
        <v>6787</v>
      </c>
      <c r="D5">
        <f>SUMIF('2012 President'!$A$2:$A$638,$A5,'2012 President'!I$2:I$638)</f>
        <v>2864</v>
      </c>
      <c r="E5">
        <f>SUMIF('2012 President'!$A$2:$A$638,$A5,'2012 President'!J$2:J$638)</f>
        <v>3586</v>
      </c>
      <c r="F5">
        <f t="shared" si="0"/>
        <v>0.51920134638922888</v>
      </c>
      <c r="G5">
        <f>SUMIF('2012 President'!$A$2:$A$638,$A5,'2012 President'!M$2:M$638)</f>
        <v>0.42198320318255489</v>
      </c>
      <c r="H5">
        <f>SUMIF('2012 President'!$A$2:$A$638,$A5,'2012 President'!N$2:N$638)</f>
        <v>0.52836304700162073</v>
      </c>
      <c r="I5">
        <f>SUMIF('2012 President'!$A$2:$A$638,$A5,'2012 President'!R$2:R$638)</f>
        <v>0.52836304700162073</v>
      </c>
      <c r="J5">
        <f>SUMIF('2012 House'!$A$2:$A$638,$A5,'2012 House'!J$2:J$638)</f>
        <v>0.2826516648928083</v>
      </c>
      <c r="K5">
        <f>SUMIF('2012 House'!$A$2:$A$638,$A5,'2012 House'!K$2:K$638)</f>
        <v>0.62566519689828193</v>
      </c>
      <c r="L5">
        <f>SUMIF('2012 House'!$A$2:$A$638,$A5,'2012 House'!L$2:L$638)</f>
        <v>0.62566519689828193</v>
      </c>
    </row>
    <row r="6" spans="1:12" x14ac:dyDescent="0.3">
      <c r="A6">
        <f t="shared" si="1"/>
        <v>5</v>
      </c>
      <c r="B6">
        <f>SUMIF('2012 President'!$A$2:$A$638,$A6,'2012 President'!F$2:F$638)</f>
        <v>13349</v>
      </c>
      <c r="C6">
        <f>SUMIF('2012 President'!$A$2:$A$638,$A6,'2012 President'!G$2:G$638)</f>
        <v>8143</v>
      </c>
      <c r="D6">
        <f>SUMIF('2012 President'!$A$2:$A$638,$A6,'2012 President'!I$2:I$638)</f>
        <v>3644</v>
      </c>
      <c r="E6">
        <f>SUMIF('2012 President'!$A$2:$A$638,$A6,'2012 President'!J$2:J$638)</f>
        <v>4027</v>
      </c>
      <c r="F6">
        <f t="shared" si="0"/>
        <v>0.61000824031762679</v>
      </c>
      <c r="G6">
        <f>SUMIF('2012 President'!$A$2:$A$638,$A6,'2012 President'!M$2:M$638)</f>
        <v>0.44750092103647304</v>
      </c>
      <c r="H6">
        <f>SUMIF('2012 President'!$A$2:$A$638,$A6,'2012 President'!N$2:N$638)</f>
        <v>0.49453518359327031</v>
      </c>
      <c r="I6">
        <f>SUMIF('2012 President'!$A$2:$A$638,$A6,'2012 President'!R$2:R$638)</f>
        <v>0.49453518359327031</v>
      </c>
      <c r="J6">
        <f>SUMIF('2012 House'!$A$2:$A$638,$A6,'2012 House'!J$2:J$638)</f>
        <v>0.34122983870967744</v>
      </c>
      <c r="K6">
        <f>SUMIF('2012 House'!$A$2:$A$638,$A6,'2012 House'!K$2:K$638)</f>
        <v>0.54964717741935487</v>
      </c>
      <c r="L6">
        <f>SUMIF('2012 House'!$A$2:$A$638,$A6,'2012 House'!L$2:L$638)</f>
        <v>0.54964717741935487</v>
      </c>
    </row>
    <row r="7" spans="1:12" x14ac:dyDescent="0.3">
      <c r="A7">
        <f t="shared" si="1"/>
        <v>6</v>
      </c>
      <c r="B7">
        <f>SUMIF('2012 President'!$A$2:$A$638,$A7,'2012 President'!F$2:F$638)</f>
        <v>12443</v>
      </c>
      <c r="C7">
        <f>SUMIF('2012 President'!$A$2:$A$638,$A7,'2012 President'!G$2:G$638)</f>
        <v>7793</v>
      </c>
      <c r="D7">
        <f>SUMIF('2012 President'!$A$2:$A$638,$A7,'2012 President'!I$2:I$638)</f>
        <v>2145</v>
      </c>
      <c r="E7">
        <f>SUMIF('2012 President'!$A$2:$A$638,$A7,'2012 President'!J$2:J$638)</f>
        <v>5254</v>
      </c>
      <c r="F7">
        <f t="shared" si="0"/>
        <v>0.62629590934662061</v>
      </c>
      <c r="G7">
        <f>SUMIF('2012 President'!$A$2:$A$638,$A7,'2012 President'!M$2:M$638)</f>
        <v>0.27524701655331707</v>
      </c>
      <c r="H7">
        <f>SUMIF('2012 President'!$A$2:$A$638,$A7,'2012 President'!N$2:N$638)</f>
        <v>0.67419479019633</v>
      </c>
      <c r="I7">
        <f>SUMIF('2012 President'!$A$2:$A$638,$A7,'2012 President'!R$2:R$638)</f>
        <v>0.67419479019633</v>
      </c>
      <c r="J7">
        <f>SUMIF('2012 House'!$A$2:$A$638,$A7,'2012 House'!J$2:J$638)</f>
        <v>0.19748874027569263</v>
      </c>
      <c r="K7">
        <f>SUMIF('2012 House'!$A$2:$A$638,$A7,'2012 House'!K$2:K$638)</f>
        <v>0.71680087348164323</v>
      </c>
      <c r="L7">
        <f>SUMIF('2012 House'!$A$2:$A$638,$A7,'2012 House'!L$2:L$638)</f>
        <v>0.71680087348164323</v>
      </c>
    </row>
    <row r="8" spans="1:12" x14ac:dyDescent="0.3">
      <c r="A8">
        <f t="shared" si="1"/>
        <v>7</v>
      </c>
      <c r="B8">
        <f>SUMIF('2012 President'!$A$2:$A$638,$A8,'2012 President'!F$2:F$638)</f>
        <v>12648</v>
      </c>
      <c r="C8">
        <f>SUMIF('2012 President'!$A$2:$A$638,$A8,'2012 President'!G$2:G$638)</f>
        <v>7575</v>
      </c>
      <c r="D8">
        <f>SUMIF('2012 President'!$A$2:$A$638,$A8,'2012 President'!I$2:I$638)</f>
        <v>1962</v>
      </c>
      <c r="E8">
        <f>SUMIF('2012 President'!$A$2:$A$638,$A8,'2012 President'!J$2:J$638)</f>
        <v>5247</v>
      </c>
      <c r="F8">
        <f t="shared" si="0"/>
        <v>0.59890891840607208</v>
      </c>
      <c r="G8">
        <f>SUMIF('2012 President'!$A$2:$A$638,$A8,'2012 President'!M$2:M$638)</f>
        <v>0.25900990099009902</v>
      </c>
      <c r="H8">
        <f>SUMIF('2012 President'!$A$2:$A$638,$A8,'2012 President'!N$2:N$638)</f>
        <v>0.69267326732673262</v>
      </c>
      <c r="I8">
        <f>SUMIF('2012 President'!$A$2:$A$638,$A8,'2012 President'!R$2:R$638)</f>
        <v>0.69267326732673262</v>
      </c>
      <c r="J8">
        <f>SUMIF('2012 House'!$A$2:$A$638,$A8,'2012 House'!J$2:J$638)</f>
        <v>0.20151679306608883</v>
      </c>
      <c r="K8">
        <f>SUMIF('2012 House'!$A$2:$A$638,$A8,'2012 House'!K$2:K$638)</f>
        <v>0.71763271939328277</v>
      </c>
      <c r="L8">
        <f>SUMIF('2012 House'!$A$2:$A$638,$A8,'2012 House'!L$2:L$638)</f>
        <v>0.71763271939328277</v>
      </c>
    </row>
    <row r="9" spans="1:12" x14ac:dyDescent="0.3">
      <c r="A9">
        <f t="shared" si="1"/>
        <v>8</v>
      </c>
      <c r="B9">
        <f>SUMIF('2012 President'!$A$2:$A$638,$A9,'2012 President'!F$2:F$638)</f>
        <v>12894</v>
      </c>
      <c r="C9">
        <f>SUMIF('2012 President'!$A$2:$A$638,$A9,'2012 President'!G$2:G$638)</f>
        <v>8242</v>
      </c>
      <c r="D9">
        <f>SUMIF('2012 President'!$A$2:$A$638,$A9,'2012 President'!I$2:I$638)</f>
        <v>2083</v>
      </c>
      <c r="E9">
        <f>SUMIF('2012 President'!$A$2:$A$638,$A9,'2012 President'!J$2:J$638)</f>
        <v>5826</v>
      </c>
      <c r="F9">
        <f t="shared" si="0"/>
        <v>0.63921203660617343</v>
      </c>
      <c r="G9">
        <f>SUMIF('2012 President'!$A$2:$A$638,$A9,'2012 President'!M$2:M$638)</f>
        <v>0.25272991992234894</v>
      </c>
      <c r="H9">
        <f>SUMIF('2012 President'!$A$2:$A$638,$A9,'2012 President'!N$2:N$638)</f>
        <v>0.7068672652268867</v>
      </c>
      <c r="I9">
        <f>SUMIF('2012 President'!$A$2:$A$638,$A9,'2012 President'!R$2:R$638)</f>
        <v>0.7068672652268867</v>
      </c>
      <c r="J9">
        <f>SUMIF('2012 House'!$A$2:$A$638,$A9,'2012 House'!J$2:J$638)</f>
        <v>0.18839854981872733</v>
      </c>
      <c r="K9">
        <f>SUMIF('2012 House'!$A$2:$A$638,$A9,'2012 House'!K$2:K$638)</f>
        <v>0.73871733966745845</v>
      </c>
      <c r="L9">
        <f>SUMIF('2012 House'!$A$2:$A$638,$A9,'2012 House'!L$2:L$638)</f>
        <v>0.73871733966745845</v>
      </c>
    </row>
    <row r="10" spans="1:12" x14ac:dyDescent="0.3">
      <c r="A10">
        <f t="shared" si="1"/>
        <v>9</v>
      </c>
      <c r="B10">
        <f>SUMIF('2012 President'!$A$2:$A$638,$A10,'2012 President'!F$2:F$638)</f>
        <v>12507</v>
      </c>
      <c r="C10">
        <f>SUMIF('2012 President'!$A$2:$A$638,$A10,'2012 President'!G$2:G$638)</f>
        <v>7408</v>
      </c>
      <c r="D10">
        <f>SUMIF('2012 President'!$A$2:$A$638,$A10,'2012 President'!I$2:I$638)</f>
        <v>1667</v>
      </c>
      <c r="E10">
        <f>SUMIF('2012 President'!$A$2:$A$638,$A10,'2012 President'!J$2:J$638)</f>
        <v>5432</v>
      </c>
      <c r="F10">
        <f t="shared" si="0"/>
        <v>0.5923083073478852</v>
      </c>
      <c r="G10">
        <f>SUMIF('2012 President'!$A$2:$A$638,$A10,'2012 President'!M$2:M$638)</f>
        <v>0.2250269978401728</v>
      </c>
      <c r="H10">
        <f>SUMIF('2012 President'!$A$2:$A$638,$A10,'2012 President'!N$2:N$638)</f>
        <v>0.73326133909287261</v>
      </c>
      <c r="I10">
        <f>SUMIF('2012 President'!$A$2:$A$638,$A10,'2012 President'!R$2:R$638)</f>
        <v>0.73326133909287261</v>
      </c>
      <c r="J10">
        <f>SUMIF('2012 House'!$A$2:$A$638,$A10,'2012 House'!J$2:J$638)</f>
        <v>0.17514281733314754</v>
      </c>
      <c r="K10">
        <f>SUMIF('2012 House'!$A$2:$A$638,$A10,'2012 House'!K$2:K$638)</f>
        <v>0.74780548975895222</v>
      </c>
      <c r="L10">
        <f>SUMIF('2012 House'!$A$2:$A$638,$A10,'2012 House'!L$2:L$638)</f>
        <v>0.74780548975895222</v>
      </c>
    </row>
    <row r="11" spans="1:12" x14ac:dyDescent="0.3">
      <c r="A11">
        <f t="shared" si="1"/>
        <v>10</v>
      </c>
      <c r="B11">
        <f>SUMIF('2012 President'!$A$2:$A$638,$A11,'2012 President'!F$2:F$638)</f>
        <v>11229</v>
      </c>
      <c r="C11">
        <f>SUMIF('2012 President'!$A$2:$A$638,$A11,'2012 President'!G$2:G$638)</f>
        <v>6570</v>
      </c>
      <c r="D11">
        <f>SUMIF('2012 President'!$A$2:$A$638,$A11,'2012 President'!I$2:I$638)</f>
        <v>1344</v>
      </c>
      <c r="E11">
        <f>SUMIF('2012 President'!$A$2:$A$638,$A11,'2012 President'!J$2:J$638)</f>
        <v>4928</v>
      </c>
      <c r="F11">
        <f t="shared" si="0"/>
        <v>0.5850921720545017</v>
      </c>
      <c r="G11">
        <f>SUMIF('2012 President'!$A$2:$A$638,$A11,'2012 President'!M$2:M$638)</f>
        <v>0.20456621004566211</v>
      </c>
      <c r="H11">
        <f>SUMIF('2012 President'!$A$2:$A$638,$A11,'2012 President'!N$2:N$638)</f>
        <v>0.75007610350076104</v>
      </c>
      <c r="I11">
        <f>SUMIF('2012 President'!$A$2:$A$638,$A11,'2012 President'!R$2:R$638)</f>
        <v>0.75007610350076104</v>
      </c>
      <c r="J11">
        <f>SUMIF('2012 House'!$A$2:$A$638,$A11,'2012 House'!J$2:J$638)</f>
        <v>0.16146645865834633</v>
      </c>
      <c r="K11">
        <f>SUMIF('2012 House'!$A$2:$A$638,$A11,'2012 House'!K$2:K$638)</f>
        <v>0.75850234009360373</v>
      </c>
      <c r="L11">
        <f>SUMIF('2012 House'!$A$2:$A$638,$A11,'2012 House'!L$2:L$638)</f>
        <v>0.75850234009360373</v>
      </c>
    </row>
    <row r="12" spans="1:12" x14ac:dyDescent="0.3">
      <c r="A12">
        <f t="shared" si="1"/>
        <v>11</v>
      </c>
      <c r="B12">
        <f>SUMIF('2012 President'!$A$2:$A$638,$A12,'2012 President'!F$2:F$638)</f>
        <v>12941</v>
      </c>
      <c r="C12">
        <f>SUMIF('2012 President'!$A$2:$A$638,$A12,'2012 President'!G$2:G$638)</f>
        <v>8631</v>
      </c>
      <c r="D12">
        <f>SUMIF('2012 President'!$A$2:$A$638,$A12,'2012 President'!I$2:I$638)</f>
        <v>2222</v>
      </c>
      <c r="E12">
        <f>SUMIF('2012 President'!$A$2:$A$638,$A12,'2012 President'!J$2:J$638)</f>
        <v>6057</v>
      </c>
      <c r="F12">
        <f t="shared" si="0"/>
        <v>0.66695000386368908</v>
      </c>
      <c r="G12">
        <f>SUMIF('2012 President'!$A$2:$A$638,$A12,'2012 President'!M$2:M$638)</f>
        <v>0.25744409686015524</v>
      </c>
      <c r="H12">
        <f>SUMIF('2012 President'!$A$2:$A$638,$A12,'2012 President'!N$2:N$638)</f>
        <v>0.70177267987486969</v>
      </c>
      <c r="I12">
        <f>SUMIF('2012 President'!$A$2:$A$638,$A12,'2012 President'!R$2:R$638)</f>
        <v>0.70177267987486969</v>
      </c>
      <c r="J12">
        <f>SUMIF('2012 House'!$A$2:$A$638,$A12,'2012 House'!J$2:J$638)</f>
        <v>0.19413440987888864</v>
      </c>
      <c r="K12">
        <f>SUMIF('2012 House'!$A$2:$A$638,$A12,'2012 House'!K$2:K$638)</f>
        <v>0.7329612918546663</v>
      </c>
      <c r="L12">
        <f>SUMIF('2012 House'!$A$2:$A$638,$A12,'2012 House'!L$2:L$638)</f>
        <v>0.7329612918546663</v>
      </c>
    </row>
    <row r="13" spans="1:12" x14ac:dyDescent="0.3">
      <c r="A13">
        <f t="shared" si="1"/>
        <v>12</v>
      </c>
      <c r="B13">
        <f>SUMIF('2012 President'!$A$2:$A$638,$A13,'2012 President'!F$2:F$638)</f>
        <v>11847</v>
      </c>
      <c r="C13">
        <f>SUMIF('2012 President'!$A$2:$A$638,$A13,'2012 President'!G$2:G$638)</f>
        <v>6482</v>
      </c>
      <c r="D13">
        <f>SUMIF('2012 President'!$A$2:$A$638,$A13,'2012 President'!I$2:I$638)</f>
        <v>1901</v>
      </c>
      <c r="E13">
        <f>SUMIF('2012 President'!$A$2:$A$638,$A13,'2012 President'!J$2:J$638)</f>
        <v>4300</v>
      </c>
      <c r="F13">
        <f t="shared" si="0"/>
        <v>0.54714273655777834</v>
      </c>
      <c r="G13">
        <f>SUMIF('2012 President'!$A$2:$A$638,$A13,'2012 President'!M$2:M$638)</f>
        <v>0.29327368096266582</v>
      </c>
      <c r="H13">
        <f>SUMIF('2012 President'!$A$2:$A$638,$A13,'2012 President'!N$2:N$638)</f>
        <v>0.66337550138846035</v>
      </c>
      <c r="I13">
        <f>SUMIF('2012 President'!$A$2:$A$638,$A13,'2012 President'!R$2:R$638)</f>
        <v>0.66337550138846035</v>
      </c>
      <c r="J13">
        <f>SUMIF('2012 House'!$A$2:$A$638,$A13,'2012 House'!J$2:J$638)</f>
        <v>0.22162434841096351</v>
      </c>
      <c r="K13">
        <f>SUMIF('2012 House'!$A$2:$A$638,$A13,'2012 House'!K$2:K$638)</f>
        <v>0.70657474356818561</v>
      </c>
      <c r="L13">
        <f>SUMIF('2012 House'!$A$2:$A$638,$A13,'2012 House'!L$2:L$638)</f>
        <v>0.70657474356818561</v>
      </c>
    </row>
    <row r="14" spans="1:12" x14ac:dyDescent="0.3">
      <c r="A14">
        <f t="shared" si="1"/>
        <v>13</v>
      </c>
      <c r="B14">
        <f>SUMIF('2012 President'!$A$2:$A$638,$A14,'2012 President'!F$2:F$638)</f>
        <v>11990</v>
      </c>
      <c r="C14">
        <f>SUMIF('2012 President'!$A$2:$A$638,$A14,'2012 President'!G$2:G$638)</f>
        <v>5707</v>
      </c>
      <c r="D14">
        <f>SUMIF('2012 President'!$A$2:$A$638,$A14,'2012 President'!I$2:I$638)</f>
        <v>2425</v>
      </c>
      <c r="E14">
        <f>SUMIF('2012 President'!$A$2:$A$638,$A14,'2012 President'!J$2:J$638)</f>
        <v>3078</v>
      </c>
      <c r="F14">
        <f t="shared" si="0"/>
        <v>0.47597998331943286</v>
      </c>
      <c r="G14">
        <f>SUMIF('2012 President'!$A$2:$A$638,$A14,'2012 President'!M$2:M$638)</f>
        <v>0.42491676888032243</v>
      </c>
      <c r="H14">
        <f>SUMIF('2012 President'!$A$2:$A$638,$A14,'2012 President'!N$2:N$638)</f>
        <v>0.53933765551077628</v>
      </c>
      <c r="I14">
        <f>SUMIF('2012 President'!$A$2:$A$638,$A14,'2012 President'!R$2:R$638)</f>
        <v>0.53933765551077628</v>
      </c>
      <c r="J14">
        <f>SUMIF('2012 House'!$A$2:$A$638,$A14,'2012 House'!J$2:J$638)</f>
        <v>0.30960451977401132</v>
      </c>
      <c r="K14">
        <f>SUMIF('2012 House'!$A$2:$A$638,$A14,'2012 House'!K$2:K$638)</f>
        <v>0.62165725047080977</v>
      </c>
      <c r="L14">
        <f>SUMIF('2012 House'!$A$2:$A$638,$A14,'2012 House'!L$2:L$638)</f>
        <v>0.62165725047080977</v>
      </c>
    </row>
    <row r="15" spans="1:12" x14ac:dyDescent="0.3">
      <c r="A15">
        <f t="shared" si="1"/>
        <v>14</v>
      </c>
      <c r="B15">
        <f>SUMIF('2012 President'!$A$2:$A$638,$A15,'2012 President'!F$2:F$638)</f>
        <v>12355</v>
      </c>
      <c r="C15">
        <f>SUMIF('2012 President'!$A$2:$A$638,$A15,'2012 President'!G$2:G$638)</f>
        <v>7068</v>
      </c>
      <c r="D15">
        <f>SUMIF('2012 President'!$A$2:$A$638,$A15,'2012 President'!I$2:I$638)</f>
        <v>3340</v>
      </c>
      <c r="E15">
        <f>SUMIF('2012 President'!$A$2:$A$638,$A15,'2012 President'!J$2:J$638)</f>
        <v>3453</v>
      </c>
      <c r="F15">
        <f t="shared" si="0"/>
        <v>0.57207608255766895</v>
      </c>
      <c r="G15">
        <f>SUMIF('2012 President'!$A$2:$A$638,$A15,'2012 President'!M$2:M$638)</f>
        <v>0.47255234861346918</v>
      </c>
      <c r="H15">
        <f>SUMIF('2012 President'!$A$2:$A$638,$A15,'2012 President'!N$2:N$638)</f>
        <v>0.48853989813242782</v>
      </c>
      <c r="I15">
        <f>SUMIF('2012 President'!$A$2:$A$638,$A15,'2012 President'!R$2:R$638)</f>
        <v>0.48853989813242782</v>
      </c>
      <c r="J15">
        <f>SUMIF('2012 House'!$A$2:$A$638,$A15,'2012 House'!J$2:J$638)</f>
        <v>0.36237392194123669</v>
      </c>
      <c r="K15">
        <f>SUMIF('2012 House'!$A$2:$A$638,$A15,'2012 House'!K$2:K$638)</f>
        <v>0.57126151147493054</v>
      </c>
      <c r="L15">
        <f>SUMIF('2012 House'!$A$2:$A$638,$A15,'2012 House'!L$2:L$638)</f>
        <v>0.57126151147493054</v>
      </c>
    </row>
    <row r="16" spans="1:12" x14ac:dyDescent="0.3">
      <c r="A16">
        <f t="shared" si="1"/>
        <v>15</v>
      </c>
      <c r="B16">
        <f>SUMIF('2012 President'!$A$2:$A$638,$A16,'2012 President'!F$2:F$638)</f>
        <v>11634</v>
      </c>
      <c r="C16">
        <f>SUMIF('2012 President'!$A$2:$A$638,$A16,'2012 President'!G$2:G$638)</f>
        <v>6451</v>
      </c>
      <c r="D16">
        <f>SUMIF('2012 President'!$A$2:$A$638,$A16,'2012 President'!I$2:I$638)</f>
        <v>3283</v>
      </c>
      <c r="E16">
        <f>SUMIF('2012 President'!$A$2:$A$638,$A16,'2012 President'!J$2:J$638)</f>
        <v>2875</v>
      </c>
      <c r="F16">
        <f t="shared" si="0"/>
        <v>0.55449544438714116</v>
      </c>
      <c r="G16">
        <f>SUMIF('2012 President'!$A$2:$A$638,$A16,'2012 President'!M$2:M$638)</f>
        <v>0.50891334676794298</v>
      </c>
      <c r="H16">
        <f>SUMIF('2012 President'!$A$2:$A$638,$A16,'2012 President'!N$2:N$638)</f>
        <v>0.44566733839714773</v>
      </c>
      <c r="I16">
        <f>SUMIF('2012 President'!$A$2:$A$638,$A16,'2012 President'!R$2:R$638)</f>
        <v>2.508913346767943</v>
      </c>
      <c r="J16">
        <f>SUMIF('2012 House'!$A$2:$A$638,$A16,'2012 House'!J$2:J$638)</f>
        <v>0.38311583695827289</v>
      </c>
      <c r="K16">
        <f>SUMIF('2012 House'!$A$2:$A$638,$A16,'2012 House'!K$2:K$638)</f>
        <v>0.54374093765103915</v>
      </c>
      <c r="L16">
        <f>SUMIF('2012 House'!$A$2:$A$638,$A16,'2012 House'!L$2:L$638)</f>
        <v>0.54374093765103915</v>
      </c>
    </row>
    <row r="17" spans="1:12" x14ac:dyDescent="0.3">
      <c r="A17">
        <f t="shared" si="1"/>
        <v>16</v>
      </c>
      <c r="B17">
        <f>SUMIF('2012 President'!$A$2:$A$638,$A17,'2012 President'!F$2:F$638)</f>
        <v>12557</v>
      </c>
      <c r="C17">
        <f>SUMIF('2012 President'!$A$2:$A$638,$A17,'2012 President'!G$2:G$638)</f>
        <v>7181</v>
      </c>
      <c r="D17">
        <f>SUMIF('2012 President'!$A$2:$A$638,$A17,'2012 President'!I$2:I$638)</f>
        <v>4013</v>
      </c>
      <c r="E17">
        <f>SUMIF('2012 President'!$A$2:$A$638,$A17,'2012 President'!J$2:J$638)</f>
        <v>2876</v>
      </c>
      <c r="F17">
        <f t="shared" si="0"/>
        <v>0.57187226248307721</v>
      </c>
      <c r="G17">
        <f>SUMIF('2012 President'!$A$2:$A$638,$A17,'2012 President'!M$2:M$638)</f>
        <v>0.55883581673861582</v>
      </c>
      <c r="H17">
        <f>SUMIF('2012 President'!$A$2:$A$638,$A17,'2012 President'!N$2:N$638)</f>
        <v>0.40050132293552432</v>
      </c>
      <c r="I17">
        <f>SUMIF('2012 President'!$A$2:$A$638,$A17,'2012 President'!R$2:R$638)</f>
        <v>2.5588358167386156</v>
      </c>
      <c r="J17">
        <f>SUMIF('2012 House'!$A$2:$A$638,$A17,'2012 House'!J$2:J$638)</f>
        <v>0.426205694363742</v>
      </c>
      <c r="K17">
        <f>SUMIF('2012 House'!$A$2:$A$638,$A17,'2012 House'!K$2:K$638)</f>
        <v>0.50915165601394541</v>
      </c>
      <c r="L17">
        <f>SUMIF('2012 House'!$A$2:$A$638,$A17,'2012 House'!L$2:L$638)</f>
        <v>0.50915165601394541</v>
      </c>
    </row>
    <row r="18" spans="1:12" x14ac:dyDescent="0.3">
      <c r="A18">
        <f t="shared" si="1"/>
        <v>17</v>
      </c>
      <c r="B18">
        <f>SUMIF('2012 President'!$A$2:$A$638,$A18,'2012 President'!F$2:F$638)</f>
        <v>9698</v>
      </c>
      <c r="C18">
        <f>SUMIF('2012 President'!$A$2:$A$638,$A18,'2012 President'!G$2:G$638)</f>
        <v>4589</v>
      </c>
      <c r="D18">
        <f>SUMIF('2012 President'!$A$2:$A$638,$A18,'2012 President'!I$2:I$638)</f>
        <v>2853</v>
      </c>
      <c r="E18">
        <f>SUMIF('2012 President'!$A$2:$A$638,$A18,'2012 President'!J$2:J$638)</f>
        <v>1542</v>
      </c>
      <c r="F18">
        <f t="shared" si="0"/>
        <v>0.47319034852546915</v>
      </c>
      <c r="G18">
        <f>SUMIF('2012 President'!$A$2:$A$638,$A18,'2012 President'!M$2:M$638)</f>
        <v>0.62170407496186531</v>
      </c>
      <c r="H18">
        <f>SUMIF('2012 President'!$A$2:$A$638,$A18,'2012 President'!N$2:N$638)</f>
        <v>0.33602091959032471</v>
      </c>
      <c r="I18">
        <f>SUMIF('2012 President'!$A$2:$A$638,$A18,'2012 President'!R$2:R$638)</f>
        <v>2.6217040749618654</v>
      </c>
      <c r="J18">
        <f>SUMIF('2012 House'!$A$2:$A$638,$A18,'2012 House'!J$2:J$638)</f>
        <v>0.48122866894197952</v>
      </c>
      <c r="K18">
        <f>SUMIF('2012 House'!$A$2:$A$638,$A18,'2012 House'!K$2:K$638)</f>
        <v>0.45415244596131971</v>
      </c>
      <c r="L18">
        <f>SUMIF('2012 House'!$A$2:$A$638,$A18,'2012 House'!L$2:L$638)</f>
        <v>2.4812286689419794</v>
      </c>
    </row>
    <row r="19" spans="1:12" x14ac:dyDescent="0.3">
      <c r="A19">
        <f t="shared" si="1"/>
        <v>18</v>
      </c>
      <c r="B19">
        <f>SUMIF('2012 President'!$A$2:$A$638,$A19,'2012 President'!F$2:F$638)</f>
        <v>12632</v>
      </c>
      <c r="C19">
        <f>SUMIF('2012 President'!$A$2:$A$638,$A19,'2012 President'!G$2:G$638)</f>
        <v>6930</v>
      </c>
      <c r="D19">
        <f>SUMIF('2012 President'!$A$2:$A$638,$A19,'2012 President'!I$2:I$638)</f>
        <v>4247</v>
      </c>
      <c r="E19">
        <f>SUMIF('2012 President'!$A$2:$A$638,$A19,'2012 President'!J$2:J$638)</f>
        <v>2369</v>
      </c>
      <c r="F19">
        <f t="shared" si="0"/>
        <v>0.54860671310956299</v>
      </c>
      <c r="G19">
        <f>SUMIF('2012 President'!$A$2:$A$638,$A19,'2012 President'!M$2:M$638)</f>
        <v>0.61284271284271286</v>
      </c>
      <c r="H19">
        <f>SUMIF('2012 President'!$A$2:$A$638,$A19,'2012 President'!N$2:N$638)</f>
        <v>0.34184704184704184</v>
      </c>
      <c r="I19">
        <f>SUMIF('2012 President'!$A$2:$A$638,$A19,'2012 President'!R$2:R$638)</f>
        <v>2.612842712842713</v>
      </c>
      <c r="J19">
        <f>SUMIF('2012 House'!$A$2:$A$638,$A19,'2012 House'!J$2:J$638)</f>
        <v>0.48384661835748793</v>
      </c>
      <c r="K19">
        <f>SUMIF('2012 House'!$A$2:$A$638,$A19,'2012 House'!K$2:K$638)</f>
        <v>0.44580314009661837</v>
      </c>
      <c r="L19">
        <f>SUMIF('2012 House'!$A$2:$A$638,$A19,'2012 House'!L$2:L$638)</f>
        <v>2.4838466183574881</v>
      </c>
    </row>
    <row r="20" spans="1:12" x14ac:dyDescent="0.3">
      <c r="A20">
        <f t="shared" si="1"/>
        <v>19</v>
      </c>
      <c r="B20">
        <f>SUMIF('2012 President'!$A$2:$A$638,$A20,'2012 President'!F$2:F$638)</f>
        <v>13051</v>
      </c>
      <c r="C20">
        <f>SUMIF('2012 President'!$A$2:$A$638,$A20,'2012 President'!G$2:G$638)</f>
        <v>8286</v>
      </c>
      <c r="D20">
        <f>SUMIF('2012 President'!$A$2:$A$638,$A20,'2012 President'!I$2:I$638)</f>
        <v>4126</v>
      </c>
      <c r="E20">
        <f>SUMIF('2012 President'!$A$2:$A$638,$A20,'2012 President'!J$2:J$638)</f>
        <v>3855</v>
      </c>
      <c r="F20">
        <f t="shared" si="0"/>
        <v>0.63489387786376528</v>
      </c>
      <c r="G20">
        <f>SUMIF('2012 President'!$A$2:$A$638,$A20,'2012 President'!M$2:M$638)</f>
        <v>0.4979483466087376</v>
      </c>
      <c r="H20">
        <f>SUMIF('2012 President'!$A$2:$A$638,$A20,'2012 President'!N$2:N$638)</f>
        <v>0.4652425778421434</v>
      </c>
      <c r="I20">
        <f>SUMIF('2012 President'!$A$2:$A$638,$A20,'2012 President'!R$2:R$638)</f>
        <v>2.4979483466087378</v>
      </c>
      <c r="J20">
        <f>SUMIF('2012 House'!$A$2:$A$638,$A20,'2012 House'!J$2:J$638)</f>
        <v>0.37002603198214951</v>
      </c>
      <c r="K20">
        <f>SUMIF('2012 House'!$A$2:$A$638,$A20,'2012 House'!K$2:K$638)</f>
        <v>0.56762117267881496</v>
      </c>
      <c r="L20">
        <f>SUMIF('2012 House'!$A$2:$A$638,$A20,'2012 House'!L$2:L$638)</f>
        <v>0.56762117267881496</v>
      </c>
    </row>
    <row r="21" spans="1:12" x14ac:dyDescent="0.3">
      <c r="A21">
        <f t="shared" si="1"/>
        <v>20</v>
      </c>
      <c r="B21">
        <f>SUMIF('2012 President'!$A$2:$A$638,$A21,'2012 President'!F$2:F$638)</f>
        <v>12606</v>
      </c>
      <c r="C21">
        <f>SUMIF('2012 President'!$A$2:$A$638,$A21,'2012 President'!G$2:G$638)</f>
        <v>7964</v>
      </c>
      <c r="D21">
        <f>SUMIF('2012 President'!$A$2:$A$638,$A21,'2012 President'!I$2:I$638)</f>
        <v>3081</v>
      </c>
      <c r="E21">
        <f>SUMIF('2012 President'!$A$2:$A$638,$A21,'2012 President'!J$2:J$638)</f>
        <v>4544</v>
      </c>
      <c r="F21">
        <f t="shared" si="0"/>
        <v>0.63176265270506105</v>
      </c>
      <c r="G21">
        <f>SUMIF('2012 President'!$A$2:$A$638,$A21,'2012 President'!M$2:M$638)</f>
        <v>0.38686589653440484</v>
      </c>
      <c r="H21">
        <f>SUMIF('2012 President'!$A$2:$A$638,$A21,'2012 President'!N$2:N$638)</f>
        <v>0.57056755399296832</v>
      </c>
      <c r="I21">
        <f>SUMIF('2012 President'!$A$2:$A$638,$A21,'2012 President'!R$2:R$638)</f>
        <v>0.57056755399296832</v>
      </c>
      <c r="J21">
        <f>SUMIF('2012 House'!$A$2:$A$638,$A21,'2012 House'!J$2:J$638)</f>
        <v>0.27464607464607466</v>
      </c>
      <c r="K21">
        <f>SUMIF('2012 House'!$A$2:$A$638,$A21,'2012 House'!K$2:K$638)</f>
        <v>0.66280566280566278</v>
      </c>
      <c r="L21">
        <f>SUMIF('2012 House'!$A$2:$A$638,$A21,'2012 House'!L$2:L$638)</f>
        <v>0.66280566280566278</v>
      </c>
    </row>
    <row r="22" spans="1:12" x14ac:dyDescent="0.3">
      <c r="A22">
        <f t="shared" si="1"/>
        <v>21</v>
      </c>
      <c r="B22">
        <f>SUMIF('2012 President'!$A$2:$A$638,$A22,'2012 President'!F$2:F$638)</f>
        <v>13391</v>
      </c>
      <c r="C22">
        <f>SUMIF('2012 President'!$A$2:$A$638,$A22,'2012 President'!G$2:G$638)</f>
        <v>8866</v>
      </c>
      <c r="D22">
        <f>SUMIF('2012 President'!$A$2:$A$638,$A22,'2012 President'!I$2:I$638)</f>
        <v>3316</v>
      </c>
      <c r="E22">
        <f>SUMIF('2012 President'!$A$2:$A$638,$A22,'2012 President'!J$2:J$638)</f>
        <v>5262</v>
      </c>
      <c r="F22">
        <f t="shared" si="0"/>
        <v>0.66208647599133752</v>
      </c>
      <c r="G22">
        <f>SUMIF('2012 President'!$A$2:$A$638,$A22,'2012 President'!M$2:M$638)</f>
        <v>0.37401308369050307</v>
      </c>
      <c r="H22">
        <f>SUMIF('2012 President'!$A$2:$A$638,$A22,'2012 President'!N$2:N$638)</f>
        <v>0.59350327092262578</v>
      </c>
      <c r="I22">
        <f>SUMIF('2012 President'!$A$2:$A$638,$A22,'2012 President'!R$2:R$638)</f>
        <v>0.59350327092262578</v>
      </c>
      <c r="J22">
        <f>SUMIF('2012 House'!$A$2:$A$638,$A22,'2012 House'!J$2:J$638)</f>
        <v>0.26836321573163679</v>
      </c>
      <c r="K22">
        <f>SUMIF('2012 House'!$A$2:$A$638,$A22,'2012 House'!K$2:K$638)</f>
        <v>0.67102371312897624</v>
      </c>
      <c r="L22">
        <f>SUMIF('2012 House'!$A$2:$A$638,$A22,'2012 House'!L$2:L$638)</f>
        <v>0.67102371312897624</v>
      </c>
    </row>
    <row r="23" spans="1:12" x14ac:dyDescent="0.3">
      <c r="A23">
        <f t="shared" si="1"/>
        <v>22</v>
      </c>
      <c r="B23">
        <f>SUMIF('2012 President'!$A$2:$A$638,$A23,'2012 President'!F$2:F$638)</f>
        <v>11645</v>
      </c>
      <c r="C23">
        <f>SUMIF('2012 President'!$A$2:$A$638,$A23,'2012 President'!G$2:G$638)</f>
        <v>6555</v>
      </c>
      <c r="D23">
        <f>SUMIF('2012 President'!$A$2:$A$638,$A23,'2012 President'!I$2:I$638)</f>
        <v>2859</v>
      </c>
      <c r="E23">
        <f>SUMIF('2012 President'!$A$2:$A$638,$A23,'2012 President'!J$2:J$638)</f>
        <v>3445</v>
      </c>
      <c r="F23">
        <f t="shared" si="0"/>
        <v>0.56290253327608419</v>
      </c>
      <c r="G23">
        <f>SUMIF('2012 President'!$A$2:$A$638,$A23,'2012 President'!M$2:M$638)</f>
        <v>0.43615560640732265</v>
      </c>
      <c r="H23">
        <f>SUMIF('2012 President'!$A$2:$A$638,$A23,'2012 President'!N$2:N$638)</f>
        <v>0.52555301296720058</v>
      </c>
      <c r="I23">
        <f>SUMIF('2012 President'!$A$2:$A$638,$A23,'2012 President'!R$2:R$638)</f>
        <v>0.52555301296720058</v>
      </c>
      <c r="J23">
        <f>SUMIF('2012 House'!$A$2:$A$638,$A23,'2012 House'!J$2:J$638)</f>
        <v>0.30377565408115309</v>
      </c>
      <c r="K23">
        <f>SUMIF('2012 House'!$A$2:$A$638,$A23,'2012 House'!K$2:K$638)</f>
        <v>0.62619457935140221</v>
      </c>
      <c r="L23">
        <f>SUMIF('2012 House'!$A$2:$A$638,$A23,'2012 House'!L$2:L$638)</f>
        <v>0.62619457935140221</v>
      </c>
    </row>
    <row r="24" spans="1:12" x14ac:dyDescent="0.3">
      <c r="A24">
        <f t="shared" si="1"/>
        <v>23</v>
      </c>
      <c r="B24">
        <f>SUMIF('2012 President'!$A$2:$A$638,$A24,'2012 President'!F$2:F$638)</f>
        <v>12973</v>
      </c>
      <c r="C24">
        <f>SUMIF('2012 President'!$A$2:$A$638,$A24,'2012 President'!G$2:G$638)</f>
        <v>8370</v>
      </c>
      <c r="D24">
        <f>SUMIF('2012 President'!$A$2:$A$638,$A24,'2012 President'!I$2:I$638)</f>
        <v>3167</v>
      </c>
      <c r="E24">
        <f>SUMIF('2012 President'!$A$2:$A$638,$A24,'2012 President'!J$2:J$638)</f>
        <v>4926</v>
      </c>
      <c r="F24">
        <f t="shared" si="0"/>
        <v>0.64518615586217531</v>
      </c>
      <c r="G24">
        <f>SUMIF('2012 President'!$A$2:$A$638,$A24,'2012 President'!M$2:M$638)</f>
        <v>0.37837514934289129</v>
      </c>
      <c r="H24">
        <f>SUMIF('2012 President'!$A$2:$A$638,$A24,'2012 President'!N$2:N$638)</f>
        <v>0.58853046594982084</v>
      </c>
      <c r="I24">
        <f>SUMIF('2012 President'!$A$2:$A$638,$A24,'2012 President'!R$2:R$638)</f>
        <v>0.58853046594982084</v>
      </c>
      <c r="J24">
        <f>SUMIF('2012 House'!$A$2:$A$638,$A24,'2012 House'!J$2:J$638)</f>
        <v>0.27539254170755645</v>
      </c>
      <c r="K24">
        <f>SUMIF('2012 House'!$A$2:$A$638,$A24,'2012 House'!K$2:K$638)</f>
        <v>0.66683022571148187</v>
      </c>
      <c r="L24">
        <f>SUMIF('2012 House'!$A$2:$A$638,$A24,'2012 House'!L$2:L$638)</f>
        <v>0.66683022571148187</v>
      </c>
    </row>
    <row r="25" spans="1:12" x14ac:dyDescent="0.3">
      <c r="A25">
        <f t="shared" si="1"/>
        <v>24</v>
      </c>
      <c r="B25">
        <f>SUMIF('2012 President'!$A$2:$A$638,$A25,'2012 President'!F$2:F$638)</f>
        <v>12124</v>
      </c>
      <c r="C25">
        <f>SUMIF('2012 President'!$A$2:$A$638,$A25,'2012 President'!G$2:G$638)</f>
        <v>7289</v>
      </c>
      <c r="D25">
        <f>SUMIF('2012 President'!$A$2:$A$638,$A25,'2012 President'!I$2:I$638)</f>
        <v>3128</v>
      </c>
      <c r="E25">
        <f>SUMIF('2012 President'!$A$2:$A$638,$A25,'2012 President'!J$2:J$638)</f>
        <v>3912</v>
      </c>
      <c r="F25">
        <f t="shared" si="0"/>
        <v>0.60120422302870336</v>
      </c>
      <c r="G25">
        <f>SUMIF('2012 President'!$A$2:$A$638,$A25,'2012 President'!M$2:M$638)</f>
        <v>0.42913979969817534</v>
      </c>
      <c r="H25">
        <f>SUMIF('2012 President'!$A$2:$A$638,$A25,'2012 President'!N$2:N$638)</f>
        <v>0.53669913568390726</v>
      </c>
      <c r="I25">
        <f>SUMIF('2012 President'!$A$2:$A$638,$A25,'2012 President'!R$2:R$638)</f>
        <v>0.53669913568390726</v>
      </c>
      <c r="J25">
        <f>SUMIF('2012 House'!$A$2:$A$638,$A25,'2012 House'!J$2:J$638)</f>
        <v>0.30287243030132355</v>
      </c>
      <c r="K25">
        <f>SUMIF('2012 House'!$A$2:$A$638,$A25,'2012 House'!K$2:K$638)</f>
        <v>0.64108701774148125</v>
      </c>
      <c r="L25">
        <f>SUMIF('2012 House'!$A$2:$A$638,$A25,'2012 House'!L$2:L$638)</f>
        <v>0.64108701774148125</v>
      </c>
    </row>
    <row r="26" spans="1:12" x14ac:dyDescent="0.3">
      <c r="A26">
        <f t="shared" si="1"/>
        <v>25</v>
      </c>
      <c r="B26">
        <f>SUMIF('2012 President'!$A$2:$A$638,$A26,'2012 President'!F$2:F$638)</f>
        <v>13632</v>
      </c>
      <c r="C26">
        <f>SUMIF('2012 President'!$A$2:$A$638,$A26,'2012 President'!G$2:G$638)</f>
        <v>8661</v>
      </c>
      <c r="D26">
        <f>SUMIF('2012 President'!$A$2:$A$638,$A26,'2012 President'!I$2:I$638)</f>
        <v>3739</v>
      </c>
      <c r="E26">
        <f>SUMIF('2012 President'!$A$2:$A$638,$A26,'2012 President'!J$2:J$638)</f>
        <v>4569</v>
      </c>
      <c r="F26">
        <f t="shared" si="0"/>
        <v>0.63534330985915488</v>
      </c>
      <c r="G26">
        <f>SUMIF('2012 President'!$A$2:$A$638,$A26,'2012 President'!M$2:M$638)</f>
        <v>0.43170534580302505</v>
      </c>
      <c r="H26">
        <f>SUMIF('2012 President'!$A$2:$A$638,$A26,'2012 President'!N$2:N$638)</f>
        <v>0.52753723588500179</v>
      </c>
      <c r="I26">
        <f>SUMIF('2012 President'!$A$2:$A$638,$A26,'2012 President'!R$2:R$638)</f>
        <v>0.52753723588500179</v>
      </c>
      <c r="J26">
        <f>SUMIF('2012 House'!$A$2:$A$638,$A26,'2012 House'!J$2:J$638)</f>
        <v>0.34095215537659879</v>
      </c>
      <c r="K26">
        <f>SUMIF('2012 House'!$A$2:$A$638,$A26,'2012 House'!K$2:K$638)</f>
        <v>0.59983420180009472</v>
      </c>
      <c r="L26">
        <f>SUMIF('2012 House'!$A$2:$A$638,$A26,'2012 House'!L$2:L$638)</f>
        <v>0.59983420180009472</v>
      </c>
    </row>
    <row r="27" spans="1:12" x14ac:dyDescent="0.3">
      <c r="A27">
        <f t="shared" si="1"/>
        <v>26</v>
      </c>
      <c r="B27">
        <f>SUMIF('2012 President'!$A$2:$A$638,$A27,'2012 President'!F$2:F$638)</f>
        <v>15548</v>
      </c>
      <c r="C27">
        <f>SUMIF('2012 President'!$A$2:$A$638,$A27,'2012 President'!G$2:G$638)</f>
        <v>10491</v>
      </c>
      <c r="D27">
        <f>SUMIF('2012 President'!$A$2:$A$638,$A27,'2012 President'!I$2:I$638)</f>
        <v>3169</v>
      </c>
      <c r="E27">
        <f>SUMIF('2012 President'!$A$2:$A$638,$A27,'2012 President'!J$2:J$638)</f>
        <v>6968</v>
      </c>
      <c r="F27">
        <f t="shared" si="0"/>
        <v>0.67474916387959871</v>
      </c>
      <c r="G27">
        <f>SUMIF('2012 President'!$A$2:$A$638,$A27,'2012 President'!M$2:M$638)</f>
        <v>0.30206843961490804</v>
      </c>
      <c r="H27">
        <f>SUMIF('2012 President'!$A$2:$A$638,$A27,'2012 President'!N$2:N$638)</f>
        <v>0.66418835192069392</v>
      </c>
      <c r="I27">
        <f>SUMIF('2012 President'!$A$2:$A$638,$A27,'2012 President'!R$2:R$638)</f>
        <v>0.66418835192069392</v>
      </c>
      <c r="J27">
        <f>SUMIF('2012 House'!$A$2:$A$638,$A27,'2012 House'!J$2:J$638)</f>
        <v>0.23003257972159147</v>
      </c>
      <c r="K27">
        <f>SUMIF('2012 House'!$A$2:$A$638,$A27,'2012 House'!K$2:K$638)</f>
        <v>0.7030309013722974</v>
      </c>
      <c r="L27">
        <f>SUMIF('2012 House'!$A$2:$A$638,$A27,'2012 House'!L$2:L$638)</f>
        <v>0.7030309013722974</v>
      </c>
    </row>
    <row r="28" spans="1:12" x14ac:dyDescent="0.3">
      <c r="A28">
        <f t="shared" si="1"/>
        <v>27</v>
      </c>
      <c r="B28">
        <f>SUMIF('2012 President'!$A$2:$A$638,$A28,'2012 President'!F$2:F$638)</f>
        <v>15154</v>
      </c>
      <c r="C28">
        <f>SUMIF('2012 President'!$A$2:$A$638,$A28,'2012 President'!G$2:G$638)</f>
        <v>10823</v>
      </c>
      <c r="D28">
        <f>SUMIF('2012 President'!$A$2:$A$638,$A28,'2012 President'!I$2:I$638)</f>
        <v>4463</v>
      </c>
      <c r="E28">
        <f>SUMIF('2012 President'!$A$2:$A$638,$A28,'2012 President'!J$2:J$638)</f>
        <v>6015</v>
      </c>
      <c r="F28">
        <f t="shared" si="0"/>
        <v>0.71420087105714658</v>
      </c>
      <c r="G28">
        <f>SUMIF('2012 President'!$A$2:$A$638,$A28,'2012 President'!M$2:M$638)</f>
        <v>0.41236256121223319</v>
      </c>
      <c r="H28">
        <f>SUMIF('2012 President'!$A$2:$A$638,$A28,'2012 President'!N$2:N$638)</f>
        <v>0.55576087960824172</v>
      </c>
      <c r="I28">
        <f>SUMIF('2012 President'!$A$2:$A$638,$A28,'2012 President'!R$2:R$638)</f>
        <v>0.55576087960824172</v>
      </c>
      <c r="J28">
        <f>SUMIF('2012 House'!$A$2:$A$638,$A28,'2012 House'!J$2:J$638)</f>
        <v>0.31364155251141551</v>
      </c>
      <c r="K28">
        <f>SUMIF('2012 House'!$A$2:$A$638,$A28,'2012 House'!K$2:K$638)</f>
        <v>0.62233637747336379</v>
      </c>
      <c r="L28">
        <f>SUMIF('2012 House'!$A$2:$A$638,$A28,'2012 House'!L$2:L$638)</f>
        <v>0.62233637747336379</v>
      </c>
    </row>
    <row r="29" spans="1:12" x14ac:dyDescent="0.3">
      <c r="A29">
        <f t="shared" si="1"/>
        <v>28</v>
      </c>
      <c r="B29">
        <f>SUMIF('2012 President'!$A$2:$A$638,$A29,'2012 President'!F$2:F$638)</f>
        <v>13359</v>
      </c>
      <c r="C29">
        <f>SUMIF('2012 President'!$A$2:$A$638,$A29,'2012 President'!G$2:G$638)</f>
        <v>8449</v>
      </c>
      <c r="D29">
        <f>SUMIF('2012 President'!$A$2:$A$638,$A29,'2012 President'!I$2:I$638)</f>
        <v>2188</v>
      </c>
      <c r="E29">
        <f>SUMIF('2012 President'!$A$2:$A$638,$A29,'2012 President'!J$2:J$638)</f>
        <v>5882</v>
      </c>
      <c r="F29">
        <f t="shared" si="0"/>
        <v>0.63245751927539484</v>
      </c>
      <c r="G29">
        <f>SUMIF('2012 President'!$A$2:$A$638,$A29,'2012 President'!M$2:M$638)</f>
        <v>0.25896555805420762</v>
      </c>
      <c r="H29">
        <f>SUMIF('2012 President'!$A$2:$A$638,$A29,'2012 President'!N$2:N$638)</f>
        <v>0.69617706237424548</v>
      </c>
      <c r="I29">
        <f>SUMIF('2012 President'!$A$2:$A$638,$A29,'2012 President'!R$2:R$638)</f>
        <v>0.69617706237424548</v>
      </c>
      <c r="J29">
        <f>SUMIF('2012 House'!$A$2:$A$638,$A29,'2012 House'!J$2:J$638)</f>
        <v>0.20483693660681568</v>
      </c>
      <c r="K29">
        <f>SUMIF('2012 House'!$A$2:$A$638,$A29,'2012 House'!K$2:K$638)</f>
        <v>0.70135580798827413</v>
      </c>
      <c r="L29">
        <f>SUMIF('2012 House'!$A$2:$A$638,$A29,'2012 House'!L$2:L$638)</f>
        <v>0.70135580798827413</v>
      </c>
    </row>
    <row r="30" spans="1:12" x14ac:dyDescent="0.3">
      <c r="A30">
        <f t="shared" si="1"/>
        <v>29</v>
      </c>
      <c r="B30">
        <f>SUMIF('2012 President'!$A$2:$A$638,$A30,'2012 President'!F$2:F$638)</f>
        <v>13419</v>
      </c>
      <c r="C30">
        <f>SUMIF('2012 President'!$A$2:$A$638,$A30,'2012 President'!G$2:G$638)</f>
        <v>8011</v>
      </c>
      <c r="D30">
        <f>SUMIF('2012 President'!$A$2:$A$638,$A30,'2012 President'!I$2:I$638)</f>
        <v>1933</v>
      </c>
      <c r="E30">
        <f>SUMIF('2012 President'!$A$2:$A$638,$A30,'2012 President'!J$2:J$638)</f>
        <v>5774</v>
      </c>
      <c r="F30">
        <f t="shared" si="0"/>
        <v>0.59698934346821675</v>
      </c>
      <c r="G30">
        <f>SUMIF('2012 President'!$A$2:$A$638,$A30,'2012 President'!M$2:M$638)</f>
        <v>0.24129322181999752</v>
      </c>
      <c r="H30">
        <f>SUMIF('2012 President'!$A$2:$A$638,$A30,'2012 President'!N$2:N$638)</f>
        <v>0.72075895643490206</v>
      </c>
      <c r="I30">
        <f>SUMIF('2012 President'!$A$2:$A$638,$A30,'2012 President'!R$2:R$638)</f>
        <v>0.72075895643490206</v>
      </c>
      <c r="J30">
        <f>SUMIF('2012 House'!$A$2:$A$638,$A30,'2012 House'!J$2:J$638)</f>
        <v>0.19468455683137659</v>
      </c>
      <c r="K30">
        <f>SUMIF('2012 House'!$A$2:$A$638,$A30,'2012 House'!K$2:K$638)</f>
        <v>0.72442265514127213</v>
      </c>
      <c r="L30">
        <f>SUMIF('2012 House'!$A$2:$A$638,$A30,'2012 House'!L$2:L$638)</f>
        <v>0.72442265514127213</v>
      </c>
    </row>
    <row r="31" spans="1:12" x14ac:dyDescent="0.3">
      <c r="A31">
        <f t="shared" si="1"/>
        <v>30</v>
      </c>
      <c r="B31">
        <f>SUMIF('2012 President'!$A$2:$A$638,$A31,'2012 President'!F$2:F$638)</f>
        <v>15025</v>
      </c>
      <c r="C31">
        <f>SUMIF('2012 President'!$A$2:$A$638,$A31,'2012 President'!G$2:G$638)</f>
        <v>9505</v>
      </c>
      <c r="D31">
        <f>SUMIF('2012 President'!$A$2:$A$638,$A31,'2012 President'!I$2:I$638)</f>
        <v>3578</v>
      </c>
      <c r="E31">
        <f>SUMIF('2012 President'!$A$2:$A$638,$A31,'2012 President'!J$2:J$638)</f>
        <v>5492</v>
      </c>
      <c r="F31">
        <f t="shared" si="0"/>
        <v>0.63261231281198005</v>
      </c>
      <c r="G31">
        <f>SUMIF('2012 President'!$A$2:$A$638,$A31,'2012 President'!M$2:M$638)</f>
        <v>0.37643345607574963</v>
      </c>
      <c r="H31">
        <f>SUMIF('2012 President'!$A$2:$A$638,$A31,'2012 President'!N$2:N$638)</f>
        <v>0.57780115728563919</v>
      </c>
      <c r="I31">
        <f>SUMIF('2012 President'!$A$2:$A$638,$A31,'2012 President'!R$2:R$638)</f>
        <v>0.57780115728563919</v>
      </c>
      <c r="J31">
        <f>SUMIF('2012 House'!$A$2:$A$638,$A31,'2012 House'!J$2:J$638)</f>
        <v>0.32538219668220753</v>
      </c>
      <c r="K31">
        <f>SUMIF('2012 House'!$A$2:$A$638,$A31,'2012 House'!K$2:K$638)</f>
        <v>0.59156456684376013</v>
      </c>
      <c r="L31">
        <f>SUMIF('2012 House'!$A$2:$A$638,$A31,'2012 House'!L$2:L$638)</f>
        <v>0.59156456684376013</v>
      </c>
    </row>
    <row r="32" spans="1:12" x14ac:dyDescent="0.3">
      <c r="A32">
        <f t="shared" si="1"/>
        <v>31</v>
      </c>
      <c r="B32">
        <f>SUMIF('2012 President'!$A$2:$A$638,$A32,'2012 President'!F$2:F$638)</f>
        <v>14356</v>
      </c>
      <c r="C32">
        <f>SUMIF('2012 President'!$A$2:$A$638,$A32,'2012 President'!G$2:G$638)</f>
        <v>9335</v>
      </c>
      <c r="D32">
        <f>SUMIF('2012 President'!$A$2:$A$638,$A32,'2012 President'!I$2:I$638)</f>
        <v>4679</v>
      </c>
      <c r="E32">
        <f>SUMIF('2012 President'!$A$2:$A$638,$A32,'2012 President'!J$2:J$638)</f>
        <v>4219</v>
      </c>
      <c r="F32">
        <f t="shared" si="0"/>
        <v>0.65025076623014766</v>
      </c>
      <c r="G32">
        <f>SUMIF('2012 President'!$A$2:$A$638,$A32,'2012 President'!M$2:M$638)</f>
        <v>0.50123192287091589</v>
      </c>
      <c r="H32">
        <f>SUMIF('2012 President'!$A$2:$A$638,$A32,'2012 President'!N$2:N$638)</f>
        <v>0.45195500803427957</v>
      </c>
      <c r="I32">
        <f>SUMIF('2012 President'!$A$2:$A$638,$A32,'2012 President'!R$2:R$638)</f>
        <v>2.5012319228709159</v>
      </c>
      <c r="J32">
        <f>SUMIF('2012 House'!$A$2:$A$638,$A32,'2012 House'!J$2:J$638)</f>
        <v>0.35805369127516778</v>
      </c>
      <c r="K32">
        <f>SUMIF('2012 House'!$A$2:$A$638,$A32,'2012 House'!K$2:K$638)</f>
        <v>0.56051454138702461</v>
      </c>
      <c r="L32">
        <f>SUMIF('2012 House'!$A$2:$A$638,$A32,'2012 House'!L$2:L$638)</f>
        <v>0.56051454138702461</v>
      </c>
    </row>
    <row r="33" spans="1:12" x14ac:dyDescent="0.3">
      <c r="A33">
        <f t="shared" si="1"/>
        <v>32</v>
      </c>
      <c r="B33">
        <f>SUMIF('2012 President'!$A$2:$A$638,$A33,'2012 President'!F$2:F$638)</f>
        <v>14978</v>
      </c>
      <c r="C33">
        <f>SUMIF('2012 President'!$A$2:$A$638,$A33,'2012 President'!G$2:G$638)</f>
        <v>9528</v>
      </c>
      <c r="D33">
        <f>SUMIF('2012 President'!$A$2:$A$638,$A33,'2012 President'!I$2:I$638)</f>
        <v>5930</v>
      </c>
      <c r="E33">
        <f>SUMIF('2012 President'!$A$2:$A$638,$A33,'2012 President'!J$2:J$638)</f>
        <v>3095</v>
      </c>
      <c r="F33">
        <f t="shared" si="0"/>
        <v>0.63613299505942045</v>
      </c>
      <c r="G33">
        <f>SUMIF('2012 President'!$A$2:$A$638,$A33,'2012 President'!M$2:M$638)</f>
        <v>0.62237615449202355</v>
      </c>
      <c r="H33">
        <f>SUMIF('2012 President'!$A$2:$A$638,$A33,'2012 President'!N$2:N$638)</f>
        <v>0.32483207388748953</v>
      </c>
      <c r="I33">
        <f>SUMIF('2012 President'!$A$2:$A$638,$A33,'2012 President'!R$2:R$638)</f>
        <v>2.6223761544920237</v>
      </c>
      <c r="J33">
        <f>SUMIF('2012 House'!$A$2:$A$638,$A33,'2012 House'!J$2:J$638)</f>
        <v>0.48507462686567165</v>
      </c>
      <c r="K33">
        <f>SUMIF('2012 House'!$A$2:$A$638,$A33,'2012 House'!K$2:K$638)</f>
        <v>0.43086040386303776</v>
      </c>
      <c r="L33">
        <f>SUMIF('2012 House'!$A$2:$A$638,$A33,'2012 House'!L$2:L$638)</f>
        <v>2.4850746268656718</v>
      </c>
    </row>
    <row r="34" spans="1:12" x14ac:dyDescent="0.3">
      <c r="A34">
        <f t="shared" si="1"/>
        <v>33</v>
      </c>
      <c r="B34">
        <f>SUMIF('2012 President'!$A$2:$A$638,$A34,'2012 President'!F$2:F$638)</f>
        <v>12937</v>
      </c>
      <c r="C34">
        <f>SUMIF('2012 President'!$A$2:$A$638,$A34,'2012 President'!G$2:G$638)</f>
        <v>7471</v>
      </c>
      <c r="D34">
        <f>SUMIF('2012 President'!$A$2:$A$638,$A34,'2012 President'!I$2:I$638)</f>
        <v>2716</v>
      </c>
      <c r="E34">
        <f>SUMIF('2012 President'!$A$2:$A$638,$A34,'2012 President'!J$2:J$638)</f>
        <v>4289</v>
      </c>
      <c r="F34">
        <f t="shared" si="0"/>
        <v>0.57749091752338255</v>
      </c>
      <c r="G34">
        <f>SUMIF('2012 President'!$A$2:$A$638,$A34,'2012 President'!M$2:M$638)</f>
        <v>0.3635390175344666</v>
      </c>
      <c r="H34">
        <f>SUMIF('2012 President'!$A$2:$A$638,$A34,'2012 President'!N$2:N$638)</f>
        <v>0.57408646767501004</v>
      </c>
      <c r="I34">
        <f>SUMIF('2012 President'!$A$2:$A$638,$A34,'2012 President'!R$2:R$638)</f>
        <v>0.57408646767501004</v>
      </c>
      <c r="J34">
        <f>SUMIF('2012 House'!$A$2:$A$638,$A34,'2012 House'!J$2:J$638)</f>
        <v>0.24056929666989083</v>
      </c>
      <c r="K34">
        <f>SUMIF('2012 House'!$A$2:$A$638,$A34,'2012 House'!K$2:K$638)</f>
        <v>0.67527981207682741</v>
      </c>
      <c r="L34">
        <f>SUMIF('2012 House'!$A$2:$A$638,$A34,'2012 House'!L$2:L$638)</f>
        <v>0.67527981207682741</v>
      </c>
    </row>
    <row r="35" spans="1:12" x14ac:dyDescent="0.3">
      <c r="A35">
        <f t="shared" si="1"/>
        <v>34</v>
      </c>
      <c r="B35">
        <f>SUMIF('2012 President'!$A$2:$A$638,$A35,'2012 President'!F$2:F$638)</f>
        <v>13964</v>
      </c>
      <c r="C35">
        <f>SUMIF('2012 President'!$A$2:$A$638,$A35,'2012 President'!G$2:G$638)</f>
        <v>8637</v>
      </c>
      <c r="D35">
        <f>SUMIF('2012 President'!$A$2:$A$638,$A35,'2012 President'!I$2:I$638)</f>
        <v>4662</v>
      </c>
      <c r="E35">
        <f>SUMIF('2012 President'!$A$2:$A$638,$A35,'2012 President'!J$2:J$638)</f>
        <v>3523</v>
      </c>
      <c r="F35">
        <f t="shared" si="0"/>
        <v>0.6185190489830994</v>
      </c>
      <c r="G35">
        <f>SUMIF('2012 President'!$A$2:$A$638,$A35,'2012 President'!M$2:M$638)</f>
        <v>0.53977075373393535</v>
      </c>
      <c r="H35">
        <f>SUMIF('2012 President'!$A$2:$A$638,$A35,'2012 President'!N$2:N$638)</f>
        <v>0.40789626027555864</v>
      </c>
      <c r="I35">
        <f>SUMIF('2012 President'!$A$2:$A$638,$A35,'2012 President'!R$2:R$638)</f>
        <v>2.5397707537339356</v>
      </c>
      <c r="J35">
        <f>SUMIF('2012 House'!$A$2:$A$638,$A35,'2012 House'!J$2:J$638)</f>
        <v>0.32560096153846152</v>
      </c>
      <c r="K35">
        <f>SUMIF('2012 House'!$A$2:$A$638,$A35,'2012 House'!K$2:K$638)</f>
        <v>0.6022836538461539</v>
      </c>
      <c r="L35">
        <f>SUMIF('2012 House'!$A$2:$A$638,$A35,'2012 House'!L$2:L$638)</f>
        <v>0.6022836538461539</v>
      </c>
    </row>
    <row r="36" spans="1:12" x14ac:dyDescent="0.3">
      <c r="A36">
        <f t="shared" si="1"/>
        <v>35</v>
      </c>
      <c r="B36">
        <f>SUMIF('2012 President'!$A$2:$A$638,$A36,'2012 President'!F$2:F$638)</f>
        <v>12426</v>
      </c>
      <c r="C36">
        <f>SUMIF('2012 President'!$A$2:$A$638,$A36,'2012 President'!G$2:G$638)</f>
        <v>6932</v>
      </c>
      <c r="D36">
        <f>SUMIF('2012 President'!$A$2:$A$638,$A36,'2012 President'!I$2:I$638)</f>
        <v>2830</v>
      </c>
      <c r="E36">
        <f>SUMIF('2012 President'!$A$2:$A$638,$A36,'2012 President'!J$2:J$638)</f>
        <v>3804</v>
      </c>
      <c r="F36">
        <f t="shared" si="0"/>
        <v>0.55786254627394172</v>
      </c>
      <c r="G36">
        <f>SUMIF('2012 President'!$A$2:$A$638,$A36,'2012 President'!M$2:M$638)</f>
        <v>0.40825158684362378</v>
      </c>
      <c r="H36">
        <f>SUMIF('2012 President'!$A$2:$A$638,$A36,'2012 President'!N$2:N$638)</f>
        <v>0.54875937680323139</v>
      </c>
      <c r="I36">
        <f>SUMIF('2012 President'!$A$2:$A$638,$A36,'2012 President'!R$2:R$638)</f>
        <v>0.54875937680323139</v>
      </c>
      <c r="J36">
        <f>SUMIF('2012 House'!$A$2:$A$638,$A36,'2012 House'!J$2:J$638)</f>
        <v>0.27673050821897149</v>
      </c>
      <c r="K36">
        <f>SUMIF('2012 House'!$A$2:$A$638,$A36,'2012 House'!K$2:K$638)</f>
        <v>0.64892173126225305</v>
      </c>
      <c r="L36">
        <f>SUMIF('2012 House'!$A$2:$A$638,$A36,'2012 House'!L$2:L$638)</f>
        <v>0.64892173126225305</v>
      </c>
    </row>
    <row r="37" spans="1:12" x14ac:dyDescent="0.3">
      <c r="A37">
        <f t="shared" si="1"/>
        <v>36</v>
      </c>
      <c r="B37">
        <f>SUMIF('2012 President'!$A$2:$A$638,$A37,'2012 President'!F$2:F$638)</f>
        <v>9898</v>
      </c>
      <c r="C37">
        <f>SUMIF('2012 President'!$A$2:$A$638,$A37,'2012 President'!G$2:G$638)</f>
        <v>4972</v>
      </c>
      <c r="D37">
        <f>SUMIF('2012 President'!$A$2:$A$638,$A37,'2012 President'!I$2:I$638)</f>
        <v>3341</v>
      </c>
      <c r="E37">
        <f>SUMIF('2012 President'!$A$2:$A$638,$A37,'2012 President'!J$2:J$638)</f>
        <v>1386</v>
      </c>
      <c r="F37">
        <f t="shared" si="0"/>
        <v>0.50232370175793084</v>
      </c>
      <c r="G37">
        <f>SUMIF('2012 President'!$A$2:$A$638,$A37,'2012 President'!M$2:M$638)</f>
        <v>0.67196299275945293</v>
      </c>
      <c r="H37">
        <f>SUMIF('2012 President'!$A$2:$A$638,$A37,'2012 President'!N$2:N$638)</f>
        <v>0.27876106194690264</v>
      </c>
      <c r="I37">
        <f>SUMIF('2012 President'!$A$2:$A$638,$A37,'2012 President'!R$2:R$638)</f>
        <v>2.671962992759453</v>
      </c>
      <c r="J37">
        <f>SUMIF('2012 House'!$A$2:$A$638,$A37,'2012 House'!J$2:J$638)</f>
        <v>0.23563336766220391</v>
      </c>
      <c r="K37">
        <f>SUMIF('2012 House'!$A$2:$A$638,$A37,'2012 House'!K$2:K$638)</f>
        <v>0.71905252317198765</v>
      </c>
      <c r="L37">
        <f>SUMIF('2012 House'!$A$2:$A$638,$A37,'2012 House'!L$2:L$638)</f>
        <v>0.71905252317198765</v>
      </c>
    </row>
    <row r="38" spans="1:12" x14ac:dyDescent="0.3">
      <c r="A38">
        <f t="shared" si="1"/>
        <v>37</v>
      </c>
      <c r="B38">
        <f>SUMIF('2012 President'!$A$2:$A$638,$A38,'2012 President'!F$2:F$638)</f>
        <v>9516</v>
      </c>
      <c r="C38">
        <f>SUMIF('2012 President'!$A$2:$A$638,$A38,'2012 President'!G$2:G$638)</f>
        <v>4335</v>
      </c>
      <c r="D38">
        <f>SUMIF('2012 President'!$A$2:$A$638,$A38,'2012 President'!I$2:I$638)</f>
        <v>2631</v>
      </c>
      <c r="E38">
        <f>SUMIF('2012 President'!$A$2:$A$638,$A38,'2012 President'!J$2:J$638)</f>
        <v>1517</v>
      </c>
      <c r="F38">
        <f t="shared" si="0"/>
        <v>0.45554854981084492</v>
      </c>
      <c r="G38">
        <f>SUMIF('2012 President'!$A$2:$A$638,$A38,'2012 President'!M$2:M$638)</f>
        <v>0.60692041522491347</v>
      </c>
      <c r="H38">
        <f>SUMIF('2012 President'!$A$2:$A$638,$A38,'2012 President'!N$2:N$638)</f>
        <v>0.34994232987312573</v>
      </c>
      <c r="I38">
        <f>SUMIF('2012 President'!$A$2:$A$638,$A38,'2012 President'!R$2:R$638)</f>
        <v>2.6069204152249137</v>
      </c>
      <c r="J38">
        <f>SUMIF('2012 House'!$A$2:$A$638,$A38,'2012 House'!J$2:J$638)</f>
        <v>0.27605294825511434</v>
      </c>
      <c r="K38">
        <f>SUMIF('2012 House'!$A$2:$A$638,$A38,'2012 House'!K$2:K$638)</f>
        <v>0.66305655836341759</v>
      </c>
      <c r="L38">
        <f>SUMIF('2012 House'!$A$2:$A$638,$A38,'2012 House'!L$2:L$638)</f>
        <v>0.66305655836341759</v>
      </c>
    </row>
    <row r="39" spans="1:12" x14ac:dyDescent="0.3">
      <c r="A39">
        <f t="shared" si="1"/>
        <v>38</v>
      </c>
      <c r="B39">
        <f>SUMIF('2012 President'!$A$2:$A$638,$A39,'2012 President'!F$2:F$638)</f>
        <v>11282</v>
      </c>
      <c r="C39">
        <f>SUMIF('2012 President'!$A$2:$A$638,$A39,'2012 President'!G$2:G$638)</f>
        <v>6814</v>
      </c>
      <c r="D39">
        <f>SUMIF('2012 President'!$A$2:$A$638,$A39,'2012 President'!I$2:I$638)</f>
        <v>4101</v>
      </c>
      <c r="E39">
        <f>SUMIF('2012 President'!$A$2:$A$638,$A39,'2012 President'!J$2:J$638)</f>
        <v>2259</v>
      </c>
      <c r="F39">
        <f t="shared" si="0"/>
        <v>0.60397092714057787</v>
      </c>
      <c r="G39">
        <f>SUMIF('2012 President'!$A$2:$A$638,$A39,'2012 President'!M$2:M$638)</f>
        <v>0.60184913413560315</v>
      </c>
      <c r="H39">
        <f>SUMIF('2012 President'!$A$2:$A$638,$A39,'2012 President'!N$2:N$638)</f>
        <v>0.33152333431171116</v>
      </c>
      <c r="I39">
        <f>SUMIF('2012 President'!$A$2:$A$638,$A39,'2012 President'!R$2:R$638)</f>
        <v>2.6018491341356031</v>
      </c>
      <c r="J39">
        <f>SUMIF('2012 House'!$A$2:$A$638,$A39,'2012 House'!J$2:J$638)</f>
        <v>0.35070443872140583</v>
      </c>
      <c r="K39">
        <f>SUMIF('2012 House'!$A$2:$A$638,$A39,'2012 House'!K$2:K$638)</f>
        <v>0.56415694591728527</v>
      </c>
      <c r="L39">
        <f>SUMIF('2012 House'!$A$2:$A$638,$A39,'2012 House'!L$2:L$638)</f>
        <v>0.56415694591728527</v>
      </c>
    </row>
    <row r="40" spans="1:12" x14ac:dyDescent="0.3">
      <c r="A40">
        <f t="shared" si="1"/>
        <v>39</v>
      </c>
      <c r="B40">
        <f>SUMIF('2012 President'!$A$2:$A$638,$A40,'2012 President'!F$2:F$638)</f>
        <v>11763</v>
      </c>
      <c r="C40">
        <f>SUMIF('2012 President'!$A$2:$A$638,$A40,'2012 President'!G$2:G$638)</f>
        <v>6560</v>
      </c>
      <c r="D40">
        <f>SUMIF('2012 President'!$A$2:$A$638,$A40,'2012 President'!I$2:I$638)</f>
        <v>3645</v>
      </c>
      <c r="E40">
        <f>SUMIF('2012 President'!$A$2:$A$638,$A40,'2012 President'!J$2:J$638)</f>
        <v>2566</v>
      </c>
      <c r="F40">
        <f t="shared" si="0"/>
        <v>0.55768086372524017</v>
      </c>
      <c r="G40">
        <f>SUMIF('2012 President'!$A$2:$A$638,$A40,'2012 President'!M$2:M$638)</f>
        <v>0.55564024390243905</v>
      </c>
      <c r="H40">
        <f>SUMIF('2012 President'!$A$2:$A$638,$A40,'2012 President'!N$2:N$638)</f>
        <v>0.39115853658536587</v>
      </c>
      <c r="I40">
        <f>SUMIF('2012 President'!$A$2:$A$638,$A40,'2012 President'!R$2:R$638)</f>
        <v>2.555640243902439</v>
      </c>
      <c r="J40">
        <f>SUMIF('2012 House'!$A$2:$A$638,$A40,'2012 House'!J$2:J$638)</f>
        <v>0.22270742358078602</v>
      </c>
      <c r="K40">
        <f>SUMIF('2012 House'!$A$2:$A$638,$A40,'2012 House'!K$2:K$638)</f>
        <v>0.71927635683094193</v>
      </c>
      <c r="L40">
        <f>SUMIF('2012 House'!$A$2:$A$638,$A40,'2012 House'!L$2:L$638)</f>
        <v>0.71927635683094193</v>
      </c>
    </row>
    <row r="41" spans="1:12" x14ac:dyDescent="0.3">
      <c r="A41">
        <f t="shared" si="1"/>
        <v>40</v>
      </c>
      <c r="B41">
        <f>SUMIF('2012 President'!$A$2:$A$638,$A41,'2012 President'!F$2:F$638)</f>
        <v>8768</v>
      </c>
      <c r="C41">
        <f>SUMIF('2012 President'!$A$2:$A$638,$A41,'2012 President'!G$2:G$638)</f>
        <v>4235</v>
      </c>
      <c r="D41">
        <f>SUMIF('2012 President'!$A$2:$A$638,$A41,'2012 President'!I$2:I$638)</f>
        <v>2717</v>
      </c>
      <c r="E41">
        <f>SUMIF('2012 President'!$A$2:$A$638,$A41,'2012 President'!J$2:J$638)</f>
        <v>1347</v>
      </c>
      <c r="F41">
        <f t="shared" si="0"/>
        <v>0.48300638686131386</v>
      </c>
      <c r="G41">
        <f>SUMIF('2012 President'!$A$2:$A$638,$A41,'2012 President'!M$2:M$638)</f>
        <v>0.64155844155844155</v>
      </c>
      <c r="H41">
        <f>SUMIF('2012 President'!$A$2:$A$638,$A41,'2012 President'!N$2:N$638)</f>
        <v>0.31806375442739077</v>
      </c>
      <c r="I41">
        <f>SUMIF('2012 President'!$A$2:$A$638,$A41,'2012 President'!R$2:R$638)</f>
        <v>2.6415584415584417</v>
      </c>
      <c r="J41">
        <f>SUMIF('2012 House'!$A$2:$A$638,$A41,'2012 House'!J$2:J$638)</f>
        <v>0.2156427337774488</v>
      </c>
      <c r="K41">
        <f>SUMIF('2012 House'!$A$2:$A$638,$A41,'2012 House'!K$2:K$638)</f>
        <v>0.73501110288675053</v>
      </c>
      <c r="L41">
        <f>SUMIF('2012 House'!$A$2:$A$638,$A41,'2012 House'!L$2:L$638)</f>
        <v>0.73501110288675053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0"/>
  <sheetViews>
    <sheetView topLeftCell="P1" workbookViewId="0">
      <selection activeCell="V1" sqref="V1"/>
    </sheetView>
  </sheetViews>
  <sheetFormatPr defaultRowHeight="14.4" x14ac:dyDescent="0.3"/>
  <cols>
    <col min="1" max="1" width="21.109375" customWidth="1"/>
    <col min="2" max="2" width="12" customWidth="1"/>
    <col min="3" max="3" width="10" customWidth="1"/>
    <col min="4" max="4" width="7.33203125" customWidth="1"/>
    <col min="5" max="5" width="10.88671875" customWidth="1"/>
    <col min="6" max="6" width="10.6640625" customWidth="1"/>
    <col min="7" max="7" width="11.5546875" customWidth="1"/>
    <col min="8" max="8" width="10" customWidth="1"/>
    <col min="9" max="9" width="10.109375" customWidth="1"/>
    <col min="11" max="12" width="21.109375" customWidth="1"/>
  </cols>
  <sheetData>
    <row r="1" spans="1:20" x14ac:dyDescent="0.3">
      <c r="A1" t="s">
        <v>1617</v>
      </c>
      <c r="B1" t="s">
        <v>1598</v>
      </c>
      <c r="C1" t="s">
        <v>1597</v>
      </c>
      <c r="D1" t="s">
        <v>1681</v>
      </c>
      <c r="E1" t="s">
        <v>1648</v>
      </c>
      <c r="F1" t="s">
        <v>1597</v>
      </c>
      <c r="G1" t="s">
        <v>1682</v>
      </c>
      <c r="H1" t="s">
        <v>1650</v>
      </c>
      <c r="I1" t="s">
        <v>1649</v>
      </c>
      <c r="L1" t="s">
        <v>1651</v>
      </c>
      <c r="M1" t="s">
        <v>1612</v>
      </c>
      <c r="N1" t="s">
        <v>1611</v>
      </c>
      <c r="O1" t="s">
        <v>1683</v>
      </c>
      <c r="P1" t="s">
        <v>1684</v>
      </c>
      <c r="Q1" t="s">
        <v>1611</v>
      </c>
      <c r="R1" t="s">
        <v>1685</v>
      </c>
      <c r="S1" t="s">
        <v>1686</v>
      </c>
      <c r="T1" t="s">
        <v>1687</v>
      </c>
    </row>
    <row r="2" spans="1:20" x14ac:dyDescent="0.3">
      <c r="A2" t="s">
        <v>1675</v>
      </c>
      <c r="B2">
        <v>0.55300000000000005</v>
      </c>
      <c r="C2">
        <v>0.38300000000000001</v>
      </c>
      <c r="D2">
        <f>B2-C2</f>
        <v>0.17000000000000004</v>
      </c>
      <c r="E2">
        <v>0.59799999999999998</v>
      </c>
      <c r="F2">
        <v>0.371</v>
      </c>
      <c r="G2">
        <f>E2-F2</f>
        <v>0.22699999999999998</v>
      </c>
      <c r="H2">
        <f>G2-D2</f>
        <v>5.699999999999994E-2</v>
      </c>
      <c r="I2">
        <f>E2-B2</f>
        <v>4.4999999999999929E-2</v>
      </c>
      <c r="L2" t="s">
        <v>1652</v>
      </c>
      <c r="M2">
        <f>SUMIF($A$2:$A$30,$L2,B$2:B$30)</f>
        <v>0.51600000000000001</v>
      </c>
      <c r="N2">
        <f t="shared" ref="N2:N30" si="0">SUMIF($A$2:$A$30,$L2,C$2:C$30)</f>
        <v>0.438</v>
      </c>
      <c r="O2">
        <f t="shared" ref="O2:O30" si="1">SUMIF($A$2:$A$30,$L2,D$2:D$30)</f>
        <v>7.8000000000000014E-2</v>
      </c>
      <c r="P2">
        <f t="shared" ref="P2:P30" si="2">SUMIF($A$2:$A$30,$L2,E$2:E$30)</f>
        <v>0.54500000000000004</v>
      </c>
      <c r="Q2">
        <f t="shared" ref="Q2:Q30" si="3">SUMIF($A$2:$A$30,$L2,F$2:F$30)</f>
        <v>0.42299999999999999</v>
      </c>
      <c r="R2">
        <f t="shared" ref="R2:R30" si="4">SUMIF($A$2:$A$30,$L2,G$2:G$30)</f>
        <v>0.12200000000000005</v>
      </c>
      <c r="S2">
        <f t="shared" ref="S2:S30" si="5">SUMIF($A$2:$A$30,$L2,H$2:H$30)</f>
        <v>4.4000000000000039E-2</v>
      </c>
      <c r="T2">
        <f t="shared" ref="T2:T30" si="6">SUMIF($A$2:$A$30,$L2,I$2:I$30)</f>
        <v>2.9000000000000026E-2</v>
      </c>
    </row>
    <row r="3" spans="1:20" x14ac:dyDescent="0.3">
      <c r="A3" t="s">
        <v>1680</v>
      </c>
      <c r="B3">
        <v>0.437</v>
      </c>
      <c r="C3">
        <v>0.502</v>
      </c>
      <c r="D3">
        <f>B3-C3</f>
        <v>-6.5000000000000002E-2</v>
      </c>
      <c r="E3">
        <v>0.53900000000000003</v>
      </c>
      <c r="F3">
        <v>0.40699999999999997</v>
      </c>
      <c r="G3">
        <f t="shared" ref="G3:G30" si="7">E3-F3</f>
        <v>0.13200000000000006</v>
      </c>
      <c r="H3">
        <f t="shared" ref="H3:H30" si="8">G3-D3</f>
        <v>0.19700000000000006</v>
      </c>
      <c r="I3">
        <f t="shared" ref="I3:I30" si="9">E3-B3</f>
        <v>0.10200000000000004</v>
      </c>
      <c r="L3" t="s">
        <v>1653</v>
      </c>
      <c r="M3">
        <f t="shared" ref="M3:M30" si="10">SUMIF($A$2:$A$30,$L3,B$2:B$30)</f>
        <v>0.34399999999999997</v>
      </c>
      <c r="N3">
        <f t="shared" si="0"/>
        <v>0.627</v>
      </c>
      <c r="O3">
        <f t="shared" si="1"/>
        <v>-0.28300000000000003</v>
      </c>
      <c r="P3">
        <f t="shared" si="2"/>
        <v>0.503</v>
      </c>
      <c r="Q3">
        <f t="shared" si="3"/>
        <v>0.46300000000000002</v>
      </c>
      <c r="R3">
        <f t="shared" si="4"/>
        <v>3.999999999999998E-2</v>
      </c>
      <c r="S3">
        <f t="shared" si="5"/>
        <v>0.32300000000000001</v>
      </c>
      <c r="T3">
        <f t="shared" si="6"/>
        <v>0.15900000000000003</v>
      </c>
    </row>
    <row r="4" spans="1:20" x14ac:dyDescent="0.3">
      <c r="A4" t="s">
        <v>1678</v>
      </c>
      <c r="B4">
        <v>0.64700000000000002</v>
      </c>
      <c r="C4">
        <v>0.318</v>
      </c>
      <c r="D4">
        <f t="shared" ref="D4:D30" si="11">B4-C4</f>
        <v>0.32900000000000001</v>
      </c>
      <c r="E4">
        <v>0.70199999999999996</v>
      </c>
      <c r="F4">
        <v>0.27100000000000002</v>
      </c>
      <c r="G4">
        <f t="shared" si="7"/>
        <v>0.43099999999999994</v>
      </c>
      <c r="H4">
        <f t="shared" si="8"/>
        <v>0.10199999999999992</v>
      </c>
      <c r="I4">
        <f t="shared" si="9"/>
        <v>5.4999999999999938E-2</v>
      </c>
      <c r="L4" t="s">
        <v>1654</v>
      </c>
      <c r="M4">
        <f t="shared" si="10"/>
        <v>0.307</v>
      </c>
      <c r="N4">
        <f t="shared" si="0"/>
        <v>0.58099999999999996</v>
      </c>
      <c r="O4">
        <f t="shared" si="1"/>
        <v>-0.27399999999999997</v>
      </c>
      <c r="P4">
        <f t="shared" si="2"/>
        <v>0.39400000000000002</v>
      </c>
      <c r="Q4">
        <f t="shared" si="3"/>
        <v>0.54500000000000004</v>
      </c>
      <c r="R4">
        <f t="shared" si="4"/>
        <v>-0.15100000000000002</v>
      </c>
      <c r="S4">
        <f t="shared" si="5"/>
        <v>0.12299999999999994</v>
      </c>
      <c r="T4">
        <f t="shared" si="6"/>
        <v>8.7000000000000022E-2</v>
      </c>
    </row>
    <row r="5" spans="1:20" x14ac:dyDescent="0.3">
      <c r="A5" t="s">
        <v>1672</v>
      </c>
      <c r="B5">
        <v>0.47199999999999998</v>
      </c>
      <c r="C5">
        <v>0.48199999999999998</v>
      </c>
      <c r="D5">
        <f t="shared" si="11"/>
        <v>-1.0000000000000009E-2</v>
      </c>
      <c r="E5">
        <v>0.55900000000000005</v>
      </c>
      <c r="F5">
        <v>0.40600000000000003</v>
      </c>
      <c r="G5">
        <f t="shared" si="7"/>
        <v>0.15300000000000002</v>
      </c>
      <c r="H5">
        <f t="shared" si="8"/>
        <v>0.16300000000000003</v>
      </c>
      <c r="I5">
        <f t="shared" si="9"/>
        <v>8.7000000000000077E-2</v>
      </c>
      <c r="L5" t="s">
        <v>1655</v>
      </c>
      <c r="M5">
        <f t="shared" si="10"/>
        <v>0.36399999999999999</v>
      </c>
      <c r="N5">
        <f t="shared" si="0"/>
        <v>0.58699999999999997</v>
      </c>
      <c r="O5">
        <f t="shared" si="1"/>
        <v>-0.22299999999999998</v>
      </c>
      <c r="P5">
        <f t="shared" si="2"/>
        <v>0.55100000000000005</v>
      </c>
      <c r="Q5">
        <f t="shared" si="3"/>
        <v>0.42099999999999999</v>
      </c>
      <c r="R5">
        <f t="shared" si="4"/>
        <v>0.13000000000000006</v>
      </c>
      <c r="S5">
        <f t="shared" si="5"/>
        <v>0.35300000000000004</v>
      </c>
      <c r="T5">
        <f t="shared" si="6"/>
        <v>0.18700000000000006</v>
      </c>
    </row>
    <row r="6" spans="1:20" x14ac:dyDescent="0.3">
      <c r="A6" t="s">
        <v>1661</v>
      </c>
      <c r="B6">
        <v>0.41499999999999998</v>
      </c>
      <c r="C6">
        <v>0.53</v>
      </c>
      <c r="D6">
        <f t="shared" si="11"/>
        <v>-0.11500000000000005</v>
      </c>
      <c r="E6">
        <v>0.47299999999999998</v>
      </c>
      <c r="F6">
        <v>0.49</v>
      </c>
      <c r="G6">
        <f t="shared" si="7"/>
        <v>-1.7000000000000015E-2</v>
      </c>
      <c r="H6">
        <f t="shared" si="8"/>
        <v>9.8000000000000032E-2</v>
      </c>
      <c r="I6">
        <f t="shared" si="9"/>
        <v>5.7999999999999996E-2</v>
      </c>
      <c r="L6" t="s">
        <v>1656</v>
      </c>
      <c r="M6">
        <f t="shared" si="10"/>
        <v>0.36099999999999999</v>
      </c>
      <c r="N6">
        <f t="shared" si="0"/>
        <v>0.59299999999999997</v>
      </c>
      <c r="O6">
        <f t="shared" si="1"/>
        <v>-0.23199999999999998</v>
      </c>
      <c r="P6">
        <f t="shared" si="2"/>
        <v>0.45900000000000002</v>
      </c>
      <c r="Q6">
        <f t="shared" si="3"/>
        <v>0.501</v>
      </c>
      <c r="R6">
        <f t="shared" si="4"/>
        <v>-4.1999999999999982E-2</v>
      </c>
      <c r="S6">
        <f t="shared" si="5"/>
        <v>0.19</v>
      </c>
      <c r="T6">
        <f t="shared" si="6"/>
        <v>9.8000000000000032E-2</v>
      </c>
    </row>
    <row r="7" spans="1:20" x14ac:dyDescent="0.3">
      <c r="A7" t="s">
        <v>1664</v>
      </c>
      <c r="B7">
        <v>0.379</v>
      </c>
      <c r="C7">
        <v>0.57399999999999995</v>
      </c>
      <c r="D7">
        <f t="shared" si="11"/>
        <v>-0.19499999999999995</v>
      </c>
      <c r="E7">
        <v>0.40899999999999997</v>
      </c>
      <c r="F7">
        <v>0.56000000000000005</v>
      </c>
      <c r="G7">
        <f t="shared" si="7"/>
        <v>-0.15100000000000008</v>
      </c>
      <c r="H7">
        <f t="shared" si="8"/>
        <v>4.3999999999999873E-2</v>
      </c>
      <c r="I7">
        <f t="shared" si="9"/>
        <v>2.9999999999999971E-2</v>
      </c>
      <c r="L7" t="s">
        <v>1657</v>
      </c>
      <c r="M7">
        <f t="shared" si="10"/>
        <v>0.58599999999999997</v>
      </c>
      <c r="N7">
        <f t="shared" si="0"/>
        <v>0.36299999999999999</v>
      </c>
      <c r="O7">
        <f t="shared" si="1"/>
        <v>0.22299999999999998</v>
      </c>
      <c r="P7">
        <f t="shared" si="2"/>
        <v>0.61099999999999999</v>
      </c>
      <c r="Q7">
        <f t="shared" si="3"/>
        <v>0.36199999999999999</v>
      </c>
      <c r="R7">
        <f t="shared" si="4"/>
        <v>0.249</v>
      </c>
      <c r="S7">
        <f t="shared" si="5"/>
        <v>2.6000000000000023E-2</v>
      </c>
      <c r="T7">
        <f t="shared" si="6"/>
        <v>2.5000000000000022E-2</v>
      </c>
    </row>
    <row r="8" spans="1:20" x14ac:dyDescent="0.3">
      <c r="A8" t="s">
        <v>1656</v>
      </c>
      <c r="B8">
        <v>0.36099999999999999</v>
      </c>
      <c r="C8">
        <v>0.59299999999999997</v>
      </c>
      <c r="D8">
        <f t="shared" si="11"/>
        <v>-0.23199999999999998</v>
      </c>
      <c r="E8">
        <v>0.45900000000000002</v>
      </c>
      <c r="F8">
        <v>0.501</v>
      </c>
      <c r="G8">
        <f t="shared" si="7"/>
        <v>-4.1999999999999982E-2</v>
      </c>
      <c r="H8">
        <f t="shared" si="8"/>
        <v>0.19</v>
      </c>
      <c r="I8">
        <f t="shared" si="9"/>
        <v>9.8000000000000032E-2</v>
      </c>
      <c r="L8" t="s">
        <v>1658</v>
      </c>
      <c r="M8">
        <f t="shared" si="10"/>
        <v>0.16900000000000001</v>
      </c>
      <c r="N8">
        <f t="shared" si="0"/>
        <v>0.77500000000000002</v>
      </c>
      <c r="O8">
        <f t="shared" si="1"/>
        <v>-0.60599999999999998</v>
      </c>
      <c r="P8">
        <f t="shared" si="2"/>
        <v>0.40200000000000002</v>
      </c>
      <c r="Q8">
        <f t="shared" si="3"/>
        <v>0.55900000000000005</v>
      </c>
      <c r="R8">
        <f t="shared" si="4"/>
        <v>-0.15700000000000003</v>
      </c>
      <c r="S8">
        <f t="shared" si="5"/>
        <v>0.44899999999999995</v>
      </c>
      <c r="T8">
        <f t="shared" si="6"/>
        <v>0.23300000000000001</v>
      </c>
    </row>
    <row r="9" spans="1:20" x14ac:dyDescent="0.3">
      <c r="A9" t="s">
        <v>1654</v>
      </c>
      <c r="B9">
        <v>0.307</v>
      </c>
      <c r="C9">
        <v>0.58099999999999996</v>
      </c>
      <c r="D9">
        <f t="shared" si="11"/>
        <v>-0.27399999999999997</v>
      </c>
      <c r="E9">
        <v>0.39400000000000002</v>
      </c>
      <c r="F9">
        <v>0.54500000000000004</v>
      </c>
      <c r="G9">
        <f t="shared" si="7"/>
        <v>-0.15100000000000002</v>
      </c>
      <c r="H9">
        <f t="shared" si="8"/>
        <v>0.12299999999999994</v>
      </c>
      <c r="I9">
        <f t="shared" si="9"/>
        <v>8.7000000000000022E-2</v>
      </c>
      <c r="L9" t="s">
        <v>1659</v>
      </c>
      <c r="M9">
        <f t="shared" si="10"/>
        <v>0.66</v>
      </c>
      <c r="N9">
        <f t="shared" si="0"/>
        <v>0.29699999999999999</v>
      </c>
      <c r="O9">
        <f t="shared" si="1"/>
        <v>0.36300000000000004</v>
      </c>
      <c r="P9">
        <f t="shared" si="2"/>
        <v>0.67500000000000004</v>
      </c>
      <c r="Q9">
        <f t="shared" si="3"/>
        <v>0.29599999999999999</v>
      </c>
      <c r="R9">
        <f t="shared" si="4"/>
        <v>0.37900000000000006</v>
      </c>
      <c r="S9">
        <f t="shared" si="5"/>
        <v>1.6000000000000014E-2</v>
      </c>
      <c r="T9">
        <f t="shared" si="6"/>
        <v>1.5000000000000013E-2</v>
      </c>
    </row>
    <row r="10" spans="1:20" x14ac:dyDescent="0.3">
      <c r="A10" t="s">
        <v>1668</v>
      </c>
      <c r="B10">
        <v>0.47799999999999998</v>
      </c>
      <c r="C10">
        <v>0.45400000000000001</v>
      </c>
      <c r="D10">
        <f t="shared" si="11"/>
        <v>2.3999999999999966E-2</v>
      </c>
      <c r="E10">
        <v>0.52300000000000002</v>
      </c>
      <c r="F10">
        <v>0.439</v>
      </c>
      <c r="G10">
        <f t="shared" si="7"/>
        <v>8.4000000000000019E-2</v>
      </c>
      <c r="H10">
        <f t="shared" si="8"/>
        <v>6.0000000000000053E-2</v>
      </c>
      <c r="I10">
        <f t="shared" si="9"/>
        <v>4.500000000000004E-2</v>
      </c>
      <c r="L10" t="s">
        <v>1660</v>
      </c>
      <c r="M10">
        <f t="shared" si="10"/>
        <v>0.318</v>
      </c>
      <c r="N10">
        <f t="shared" si="0"/>
        <v>0.64</v>
      </c>
      <c r="O10">
        <f t="shared" si="1"/>
        <v>-0.32200000000000001</v>
      </c>
      <c r="P10">
        <f t="shared" si="2"/>
        <v>0.56299999999999994</v>
      </c>
      <c r="Q10">
        <f t="shared" si="3"/>
        <v>0.38800000000000001</v>
      </c>
      <c r="R10">
        <f t="shared" si="4"/>
        <v>0.17499999999999993</v>
      </c>
      <c r="S10">
        <f t="shared" si="5"/>
        <v>0.49699999999999994</v>
      </c>
      <c r="T10">
        <f t="shared" si="6"/>
        <v>0.24499999999999994</v>
      </c>
    </row>
    <row r="11" spans="1:20" x14ac:dyDescent="0.3">
      <c r="A11" t="s">
        <v>1670</v>
      </c>
      <c r="B11">
        <v>0.40100000000000002</v>
      </c>
      <c r="C11">
        <v>0.56000000000000005</v>
      </c>
      <c r="D11">
        <f t="shared" si="11"/>
        <v>-0.15900000000000003</v>
      </c>
      <c r="E11">
        <v>0.47099999999999997</v>
      </c>
      <c r="F11">
        <v>0.49</v>
      </c>
      <c r="G11">
        <f t="shared" si="7"/>
        <v>-1.9000000000000017E-2</v>
      </c>
      <c r="H11">
        <f t="shared" si="8"/>
        <v>0.14000000000000001</v>
      </c>
      <c r="I11">
        <f t="shared" si="9"/>
        <v>6.9999999999999951E-2</v>
      </c>
      <c r="L11" t="s">
        <v>1661</v>
      </c>
      <c r="M11">
        <f t="shared" si="10"/>
        <v>0.41499999999999998</v>
      </c>
      <c r="N11">
        <f t="shared" si="0"/>
        <v>0.53</v>
      </c>
      <c r="O11">
        <f t="shared" si="1"/>
        <v>-0.11500000000000005</v>
      </c>
      <c r="P11">
        <f t="shared" si="2"/>
        <v>0.47299999999999998</v>
      </c>
      <c r="Q11">
        <f t="shared" si="3"/>
        <v>0.49</v>
      </c>
      <c r="R11">
        <f t="shared" si="4"/>
        <v>-1.7000000000000015E-2</v>
      </c>
      <c r="S11">
        <f t="shared" si="5"/>
        <v>9.8000000000000032E-2</v>
      </c>
      <c r="T11">
        <f t="shared" si="6"/>
        <v>5.7999999999999996E-2</v>
      </c>
    </row>
    <row r="12" spans="1:20" x14ac:dyDescent="0.3">
      <c r="A12" t="s">
        <v>1676</v>
      </c>
      <c r="B12">
        <v>0.57999999999999996</v>
      </c>
      <c r="C12">
        <v>0.36399999999999999</v>
      </c>
      <c r="D12">
        <f t="shared" si="11"/>
        <v>0.21599999999999997</v>
      </c>
      <c r="E12">
        <v>0.65800000000000003</v>
      </c>
      <c r="F12">
        <v>0.312</v>
      </c>
      <c r="G12">
        <f t="shared" si="7"/>
        <v>0.34600000000000003</v>
      </c>
      <c r="H12">
        <f t="shared" si="8"/>
        <v>0.13000000000000006</v>
      </c>
      <c r="I12">
        <f t="shared" si="9"/>
        <v>7.8000000000000069E-2</v>
      </c>
      <c r="L12" t="s">
        <v>1662</v>
      </c>
      <c r="M12">
        <f t="shared" si="10"/>
        <v>0.38800000000000001</v>
      </c>
      <c r="N12">
        <f t="shared" si="0"/>
        <v>0.56599999999999995</v>
      </c>
      <c r="O12">
        <f t="shared" si="1"/>
        <v>-0.17799999999999994</v>
      </c>
      <c r="P12">
        <f t="shared" si="2"/>
        <v>0.60899999999999999</v>
      </c>
      <c r="Q12">
        <f t="shared" si="3"/>
        <v>0.35699999999999998</v>
      </c>
      <c r="R12">
        <f t="shared" si="4"/>
        <v>0.252</v>
      </c>
      <c r="S12">
        <f t="shared" si="5"/>
        <v>0.42999999999999994</v>
      </c>
      <c r="T12">
        <f t="shared" si="6"/>
        <v>0.22099999999999997</v>
      </c>
    </row>
    <row r="13" spans="1:20" x14ac:dyDescent="0.3">
      <c r="A13" t="s">
        <v>1659</v>
      </c>
      <c r="B13">
        <v>0.66</v>
      </c>
      <c r="C13">
        <v>0.29699999999999999</v>
      </c>
      <c r="D13">
        <f t="shared" si="11"/>
        <v>0.36300000000000004</v>
      </c>
      <c r="E13">
        <v>0.67500000000000004</v>
      </c>
      <c r="F13">
        <v>0.29599999999999999</v>
      </c>
      <c r="G13">
        <f t="shared" si="7"/>
        <v>0.37900000000000006</v>
      </c>
      <c r="H13">
        <f t="shared" si="8"/>
        <v>1.6000000000000014E-2</v>
      </c>
      <c r="I13">
        <f t="shared" si="9"/>
        <v>1.5000000000000013E-2</v>
      </c>
      <c r="L13" t="s">
        <v>1663</v>
      </c>
      <c r="M13">
        <f t="shared" si="10"/>
        <v>0.72899999999999998</v>
      </c>
      <c r="N13">
        <f t="shared" si="0"/>
        <v>0.219</v>
      </c>
      <c r="O13">
        <f t="shared" si="1"/>
        <v>0.51</v>
      </c>
      <c r="P13">
        <f t="shared" si="2"/>
        <v>0.77400000000000002</v>
      </c>
      <c r="Q13">
        <f t="shared" si="3"/>
        <v>0.19600000000000001</v>
      </c>
      <c r="R13">
        <f t="shared" si="4"/>
        <v>0.57800000000000007</v>
      </c>
      <c r="S13">
        <f t="shared" si="5"/>
        <v>6.800000000000006E-2</v>
      </c>
      <c r="T13">
        <f t="shared" si="6"/>
        <v>4.500000000000004E-2</v>
      </c>
    </row>
    <row r="14" spans="1:20" x14ac:dyDescent="0.3">
      <c r="A14" t="s">
        <v>1666</v>
      </c>
      <c r="B14">
        <v>0.53</v>
      </c>
      <c r="C14">
        <v>0.432</v>
      </c>
      <c r="D14">
        <f t="shared" si="11"/>
        <v>9.8000000000000032E-2</v>
      </c>
      <c r="E14">
        <v>0.57099999999999995</v>
      </c>
      <c r="F14">
        <v>0.41099999999999998</v>
      </c>
      <c r="G14">
        <f t="shared" si="7"/>
        <v>0.15999999999999998</v>
      </c>
      <c r="H14">
        <f t="shared" si="8"/>
        <v>6.1999999999999944E-2</v>
      </c>
      <c r="I14">
        <f t="shared" si="9"/>
        <v>4.0999999999999925E-2</v>
      </c>
      <c r="L14" t="s">
        <v>1664</v>
      </c>
      <c r="M14">
        <f t="shared" si="10"/>
        <v>0.379</v>
      </c>
      <c r="N14">
        <f t="shared" si="0"/>
        <v>0.57399999999999995</v>
      </c>
      <c r="O14">
        <f t="shared" si="1"/>
        <v>-0.19499999999999995</v>
      </c>
      <c r="P14">
        <f t="shared" si="2"/>
        <v>0.40899999999999997</v>
      </c>
      <c r="Q14">
        <f t="shared" si="3"/>
        <v>0.56000000000000005</v>
      </c>
      <c r="R14">
        <f t="shared" si="4"/>
        <v>-0.15100000000000008</v>
      </c>
      <c r="S14">
        <f t="shared" si="5"/>
        <v>4.3999999999999873E-2</v>
      </c>
      <c r="T14">
        <f t="shared" si="6"/>
        <v>2.9999999999999971E-2</v>
      </c>
    </row>
    <row r="15" spans="1:20" x14ac:dyDescent="0.3">
      <c r="A15" t="s">
        <v>1665</v>
      </c>
      <c r="B15">
        <v>0.71199999999999997</v>
      </c>
      <c r="C15">
        <v>0.245</v>
      </c>
      <c r="D15">
        <f t="shared" si="11"/>
        <v>0.46699999999999997</v>
      </c>
      <c r="E15">
        <v>0.749</v>
      </c>
      <c r="F15">
        <v>0.22500000000000001</v>
      </c>
      <c r="G15">
        <f t="shared" si="7"/>
        <v>0.52400000000000002</v>
      </c>
      <c r="H15">
        <f t="shared" si="8"/>
        <v>5.7000000000000051E-2</v>
      </c>
      <c r="I15">
        <f t="shared" si="9"/>
        <v>3.7000000000000033E-2</v>
      </c>
      <c r="L15" t="s">
        <v>1665</v>
      </c>
      <c r="M15">
        <f t="shared" si="10"/>
        <v>0.71199999999999997</v>
      </c>
      <c r="N15">
        <f t="shared" si="0"/>
        <v>0.245</v>
      </c>
      <c r="O15">
        <f t="shared" si="1"/>
        <v>0.46699999999999997</v>
      </c>
      <c r="P15">
        <f t="shared" si="2"/>
        <v>0.749</v>
      </c>
      <c r="Q15">
        <f t="shared" si="3"/>
        <v>0.22500000000000001</v>
      </c>
      <c r="R15">
        <f t="shared" si="4"/>
        <v>0.52400000000000002</v>
      </c>
      <c r="S15">
        <f t="shared" si="5"/>
        <v>5.7000000000000051E-2</v>
      </c>
      <c r="T15">
        <f t="shared" si="6"/>
        <v>3.7000000000000033E-2</v>
      </c>
    </row>
    <row r="16" spans="1:20" x14ac:dyDescent="0.3">
      <c r="A16" t="s">
        <v>1652</v>
      </c>
      <c r="B16">
        <v>0.51600000000000001</v>
      </c>
      <c r="C16">
        <v>0.438</v>
      </c>
      <c r="D16">
        <f t="shared" si="11"/>
        <v>7.8000000000000014E-2</v>
      </c>
      <c r="E16">
        <v>0.54500000000000004</v>
      </c>
      <c r="F16">
        <v>0.42299999999999999</v>
      </c>
      <c r="G16">
        <f t="shared" si="7"/>
        <v>0.12200000000000005</v>
      </c>
      <c r="H16">
        <f t="shared" si="8"/>
        <v>4.4000000000000039E-2</v>
      </c>
      <c r="I16">
        <f t="shared" si="9"/>
        <v>2.9000000000000026E-2</v>
      </c>
      <c r="L16" t="s">
        <v>1666</v>
      </c>
      <c r="M16">
        <f t="shared" si="10"/>
        <v>0.53</v>
      </c>
      <c r="N16">
        <f t="shared" si="0"/>
        <v>0.432</v>
      </c>
      <c r="O16">
        <f t="shared" si="1"/>
        <v>9.8000000000000032E-2</v>
      </c>
      <c r="P16">
        <f t="shared" si="2"/>
        <v>0.57099999999999995</v>
      </c>
      <c r="Q16">
        <f t="shared" si="3"/>
        <v>0.41099999999999998</v>
      </c>
      <c r="R16">
        <f t="shared" si="4"/>
        <v>0.15999999999999998</v>
      </c>
      <c r="S16">
        <f t="shared" si="5"/>
        <v>6.1999999999999944E-2</v>
      </c>
      <c r="T16">
        <f t="shared" si="6"/>
        <v>4.0999999999999925E-2</v>
      </c>
    </row>
    <row r="17" spans="1:20" x14ac:dyDescent="0.3">
      <c r="A17" t="s">
        <v>1663</v>
      </c>
      <c r="B17">
        <v>0.72899999999999998</v>
      </c>
      <c r="C17">
        <v>0.219</v>
      </c>
      <c r="D17">
        <f t="shared" si="11"/>
        <v>0.51</v>
      </c>
      <c r="E17">
        <v>0.77400000000000002</v>
      </c>
      <c r="F17">
        <v>0.19600000000000001</v>
      </c>
      <c r="G17">
        <f t="shared" si="7"/>
        <v>0.57800000000000007</v>
      </c>
      <c r="H17">
        <f t="shared" si="8"/>
        <v>6.800000000000006E-2</v>
      </c>
      <c r="I17">
        <f t="shared" si="9"/>
        <v>4.500000000000004E-2</v>
      </c>
      <c r="L17" t="s">
        <v>1667</v>
      </c>
      <c r="M17">
        <f t="shared" si="10"/>
        <v>0.23499999999999999</v>
      </c>
      <c r="N17">
        <f t="shared" si="0"/>
        <v>0.71599999999999997</v>
      </c>
      <c r="O17">
        <f t="shared" si="1"/>
        <v>-0.48099999999999998</v>
      </c>
      <c r="P17">
        <f t="shared" si="2"/>
        <v>0.433</v>
      </c>
      <c r="Q17">
        <f t="shared" si="3"/>
        <v>0.52200000000000002</v>
      </c>
      <c r="R17">
        <f t="shared" si="4"/>
        <v>-8.9000000000000024E-2</v>
      </c>
      <c r="S17">
        <f t="shared" si="5"/>
        <v>0.39199999999999996</v>
      </c>
      <c r="T17">
        <f t="shared" si="6"/>
        <v>0.19800000000000001</v>
      </c>
    </row>
    <row r="18" spans="1:20" x14ac:dyDescent="0.3">
      <c r="A18" t="s">
        <v>1657</v>
      </c>
      <c r="B18">
        <v>0.58599999999999997</v>
      </c>
      <c r="C18">
        <v>0.36299999999999999</v>
      </c>
      <c r="D18">
        <f t="shared" si="11"/>
        <v>0.22299999999999998</v>
      </c>
      <c r="E18">
        <v>0.61099999999999999</v>
      </c>
      <c r="F18">
        <v>0.36199999999999999</v>
      </c>
      <c r="G18">
        <f t="shared" si="7"/>
        <v>0.249</v>
      </c>
      <c r="H18">
        <f t="shared" si="8"/>
        <v>2.6000000000000023E-2</v>
      </c>
      <c r="I18">
        <f t="shared" si="9"/>
        <v>2.5000000000000022E-2</v>
      </c>
      <c r="L18" t="s">
        <v>1668</v>
      </c>
      <c r="M18">
        <f t="shared" si="10"/>
        <v>0.47799999999999998</v>
      </c>
      <c r="N18">
        <f t="shared" si="0"/>
        <v>0.45400000000000001</v>
      </c>
      <c r="O18">
        <f t="shared" si="1"/>
        <v>2.3999999999999966E-2</v>
      </c>
      <c r="P18">
        <f t="shared" si="2"/>
        <v>0.52300000000000002</v>
      </c>
      <c r="Q18">
        <f t="shared" si="3"/>
        <v>0.439</v>
      </c>
      <c r="R18">
        <f t="shared" si="4"/>
        <v>8.4000000000000019E-2</v>
      </c>
      <c r="S18">
        <f t="shared" si="5"/>
        <v>6.0000000000000053E-2</v>
      </c>
      <c r="T18">
        <f t="shared" si="6"/>
        <v>4.500000000000004E-2</v>
      </c>
    </row>
    <row r="19" spans="1:20" x14ac:dyDescent="0.3">
      <c r="A19" t="s">
        <v>1677</v>
      </c>
      <c r="B19">
        <v>0.34</v>
      </c>
      <c r="C19">
        <v>0.61599999999999999</v>
      </c>
      <c r="D19">
        <f t="shared" si="11"/>
        <v>-0.27599999999999997</v>
      </c>
      <c r="E19">
        <v>0.53100000000000003</v>
      </c>
      <c r="F19">
        <v>0.439</v>
      </c>
      <c r="G19">
        <f t="shared" si="7"/>
        <v>9.2000000000000026E-2</v>
      </c>
      <c r="H19">
        <f t="shared" si="8"/>
        <v>0.36799999999999999</v>
      </c>
      <c r="I19">
        <f t="shared" si="9"/>
        <v>0.191</v>
      </c>
      <c r="L19" t="s">
        <v>1669</v>
      </c>
      <c r="M19">
        <f t="shared" si="10"/>
        <v>0.31900000000000001</v>
      </c>
      <c r="N19">
        <f t="shared" si="0"/>
        <v>0.64300000000000002</v>
      </c>
      <c r="O19">
        <f t="shared" si="1"/>
        <v>-0.32400000000000001</v>
      </c>
      <c r="P19">
        <f t="shared" si="2"/>
        <v>0.53800000000000003</v>
      </c>
      <c r="Q19">
        <f t="shared" si="3"/>
        <v>0.434</v>
      </c>
      <c r="R19">
        <f t="shared" si="4"/>
        <v>0.10400000000000004</v>
      </c>
      <c r="S19">
        <f t="shared" si="5"/>
        <v>0.42800000000000005</v>
      </c>
      <c r="T19">
        <f t="shared" si="6"/>
        <v>0.21900000000000003</v>
      </c>
    </row>
    <row r="20" spans="1:20" x14ac:dyDescent="0.3">
      <c r="A20" t="s">
        <v>1679</v>
      </c>
      <c r="B20">
        <v>0.56999999999999995</v>
      </c>
      <c r="C20">
        <v>0.38800000000000001</v>
      </c>
      <c r="D20">
        <f t="shared" si="11"/>
        <v>0.18199999999999994</v>
      </c>
      <c r="E20">
        <v>0.63300000000000001</v>
      </c>
      <c r="F20">
        <v>0.33600000000000002</v>
      </c>
      <c r="G20">
        <f t="shared" si="7"/>
        <v>0.29699999999999999</v>
      </c>
      <c r="H20">
        <f t="shared" si="8"/>
        <v>0.11500000000000005</v>
      </c>
      <c r="I20">
        <f t="shared" si="9"/>
        <v>6.3000000000000056E-2</v>
      </c>
      <c r="L20" t="s">
        <v>1670</v>
      </c>
      <c r="M20">
        <f t="shared" si="10"/>
        <v>0.40100000000000002</v>
      </c>
      <c r="N20">
        <f t="shared" si="0"/>
        <v>0.56000000000000005</v>
      </c>
      <c r="O20">
        <f t="shared" si="1"/>
        <v>-0.15900000000000003</v>
      </c>
      <c r="P20">
        <f t="shared" si="2"/>
        <v>0.47099999999999997</v>
      </c>
      <c r="Q20">
        <f t="shared" si="3"/>
        <v>0.49</v>
      </c>
      <c r="R20">
        <f t="shared" si="4"/>
        <v>-1.9000000000000017E-2</v>
      </c>
      <c r="S20">
        <f t="shared" si="5"/>
        <v>0.14000000000000001</v>
      </c>
      <c r="T20">
        <f t="shared" si="6"/>
        <v>6.9999999999999951E-2</v>
      </c>
    </row>
    <row r="21" spans="1:20" x14ac:dyDescent="0.3">
      <c r="A21" t="s">
        <v>1662</v>
      </c>
      <c r="B21">
        <v>0.38800000000000001</v>
      </c>
      <c r="C21">
        <v>0.56599999999999995</v>
      </c>
      <c r="D21">
        <f t="shared" si="11"/>
        <v>-0.17799999999999994</v>
      </c>
      <c r="E21">
        <v>0.60899999999999999</v>
      </c>
      <c r="F21">
        <v>0.35699999999999998</v>
      </c>
      <c r="G21">
        <f t="shared" si="7"/>
        <v>0.252</v>
      </c>
      <c r="H21">
        <f t="shared" si="8"/>
        <v>0.42999999999999994</v>
      </c>
      <c r="I21">
        <f t="shared" si="9"/>
        <v>0.22099999999999997</v>
      </c>
      <c r="L21" t="s">
        <v>1671</v>
      </c>
      <c r="M21">
        <f t="shared" si="10"/>
        <v>0.53400000000000003</v>
      </c>
      <c r="N21">
        <f t="shared" si="0"/>
        <v>0.42499999999999999</v>
      </c>
      <c r="O21">
        <f t="shared" si="1"/>
        <v>0.10900000000000004</v>
      </c>
      <c r="P21">
        <f t="shared" si="2"/>
        <v>0.66500000000000004</v>
      </c>
      <c r="Q21">
        <f t="shared" si="3"/>
        <v>0.29499999999999998</v>
      </c>
      <c r="R21">
        <f t="shared" si="4"/>
        <v>0.37000000000000005</v>
      </c>
      <c r="S21">
        <f t="shared" si="5"/>
        <v>0.26100000000000001</v>
      </c>
      <c r="T21">
        <f t="shared" si="6"/>
        <v>0.13100000000000001</v>
      </c>
    </row>
    <row r="22" spans="1:20" x14ac:dyDescent="0.3">
      <c r="A22" t="s">
        <v>1671</v>
      </c>
      <c r="B22">
        <v>0.53400000000000003</v>
      </c>
      <c r="C22">
        <v>0.42499999999999999</v>
      </c>
      <c r="D22">
        <f t="shared" si="11"/>
        <v>0.10900000000000004</v>
      </c>
      <c r="E22">
        <v>0.66500000000000004</v>
      </c>
      <c r="F22">
        <v>0.29499999999999998</v>
      </c>
      <c r="G22">
        <f t="shared" si="7"/>
        <v>0.37000000000000005</v>
      </c>
      <c r="H22">
        <f t="shared" si="8"/>
        <v>0.26100000000000001</v>
      </c>
      <c r="I22">
        <f t="shared" si="9"/>
        <v>0.13100000000000001</v>
      </c>
      <c r="L22" t="s">
        <v>1672</v>
      </c>
      <c r="M22">
        <f t="shared" si="10"/>
        <v>0.47199999999999998</v>
      </c>
      <c r="N22">
        <f t="shared" si="0"/>
        <v>0.48199999999999998</v>
      </c>
      <c r="O22">
        <f t="shared" si="1"/>
        <v>-1.0000000000000009E-2</v>
      </c>
      <c r="P22">
        <f t="shared" si="2"/>
        <v>0.55900000000000005</v>
      </c>
      <c r="Q22">
        <f t="shared" si="3"/>
        <v>0.40600000000000003</v>
      </c>
      <c r="R22">
        <f t="shared" si="4"/>
        <v>0.15300000000000002</v>
      </c>
      <c r="S22">
        <f t="shared" si="5"/>
        <v>0.16300000000000003</v>
      </c>
      <c r="T22">
        <f t="shared" si="6"/>
        <v>8.7000000000000077E-2</v>
      </c>
    </row>
    <row r="23" spans="1:20" x14ac:dyDescent="0.3">
      <c r="A23" t="s">
        <v>1653</v>
      </c>
      <c r="B23">
        <v>0.34399999999999997</v>
      </c>
      <c r="C23">
        <v>0.627</v>
      </c>
      <c r="D23">
        <f t="shared" si="11"/>
        <v>-0.28300000000000003</v>
      </c>
      <c r="E23">
        <v>0.503</v>
      </c>
      <c r="F23">
        <v>0.46300000000000002</v>
      </c>
      <c r="G23">
        <f t="shared" si="7"/>
        <v>3.999999999999998E-2</v>
      </c>
      <c r="H23">
        <f t="shared" si="8"/>
        <v>0.32300000000000001</v>
      </c>
      <c r="I23">
        <f t="shared" si="9"/>
        <v>0.15900000000000003</v>
      </c>
      <c r="L23" t="s">
        <v>1673</v>
      </c>
      <c r="M23">
        <f t="shared" si="10"/>
        <v>0.59799999999999998</v>
      </c>
      <c r="N23">
        <f t="shared" si="0"/>
        <v>0.34200000000000003</v>
      </c>
      <c r="O23">
        <f t="shared" si="1"/>
        <v>0.25599999999999995</v>
      </c>
      <c r="P23">
        <f t="shared" si="2"/>
        <v>0.70399999999999996</v>
      </c>
      <c r="Q23">
        <f t="shared" si="3"/>
        <v>0.26200000000000001</v>
      </c>
      <c r="R23">
        <f t="shared" si="4"/>
        <v>0.44199999999999995</v>
      </c>
      <c r="S23">
        <f t="shared" si="5"/>
        <v>0.186</v>
      </c>
      <c r="T23">
        <f t="shared" si="6"/>
        <v>0.10599999999999998</v>
      </c>
    </row>
    <row r="24" spans="1:20" x14ac:dyDescent="0.3">
      <c r="A24" t="s">
        <v>1673</v>
      </c>
      <c r="B24">
        <v>0.59799999999999998</v>
      </c>
      <c r="C24">
        <v>0.34200000000000003</v>
      </c>
      <c r="D24">
        <f t="shared" si="11"/>
        <v>0.25599999999999995</v>
      </c>
      <c r="E24">
        <v>0.70399999999999996</v>
      </c>
      <c r="F24">
        <v>0.26200000000000001</v>
      </c>
      <c r="G24">
        <f t="shared" si="7"/>
        <v>0.44199999999999995</v>
      </c>
      <c r="H24">
        <f t="shared" si="8"/>
        <v>0.186</v>
      </c>
      <c r="I24">
        <f t="shared" si="9"/>
        <v>0.10599999999999998</v>
      </c>
      <c r="L24" t="s">
        <v>1674</v>
      </c>
      <c r="M24">
        <f t="shared" si="10"/>
        <v>0.30599999999999999</v>
      </c>
      <c r="N24">
        <f t="shared" si="0"/>
        <v>0.63800000000000001</v>
      </c>
      <c r="O24">
        <f t="shared" si="1"/>
        <v>-0.33200000000000002</v>
      </c>
      <c r="P24">
        <f t="shared" si="2"/>
        <v>0.47699999999999998</v>
      </c>
      <c r="Q24">
        <f t="shared" si="3"/>
        <v>0.50700000000000001</v>
      </c>
      <c r="R24">
        <f t="shared" si="4"/>
        <v>-3.0000000000000027E-2</v>
      </c>
      <c r="S24">
        <f t="shared" si="5"/>
        <v>0.30199999999999999</v>
      </c>
      <c r="T24">
        <f t="shared" si="6"/>
        <v>0.17099999999999999</v>
      </c>
    </row>
    <row r="25" spans="1:20" x14ac:dyDescent="0.3">
      <c r="A25" t="s">
        <v>1655</v>
      </c>
      <c r="B25">
        <v>0.36399999999999999</v>
      </c>
      <c r="C25">
        <v>0.58699999999999997</v>
      </c>
      <c r="D25">
        <f t="shared" si="11"/>
        <v>-0.22299999999999998</v>
      </c>
      <c r="E25">
        <v>0.55100000000000005</v>
      </c>
      <c r="F25">
        <v>0.42099999999999999</v>
      </c>
      <c r="G25">
        <f t="shared" si="7"/>
        <v>0.13000000000000006</v>
      </c>
      <c r="H25">
        <f t="shared" si="8"/>
        <v>0.35300000000000004</v>
      </c>
      <c r="I25">
        <f t="shared" si="9"/>
        <v>0.18700000000000006</v>
      </c>
      <c r="L25" t="s">
        <v>1675</v>
      </c>
      <c r="M25">
        <f t="shared" si="10"/>
        <v>0.55300000000000005</v>
      </c>
      <c r="N25">
        <f t="shared" si="0"/>
        <v>0.38300000000000001</v>
      </c>
      <c r="O25">
        <f t="shared" si="1"/>
        <v>0.17000000000000004</v>
      </c>
      <c r="P25">
        <f t="shared" si="2"/>
        <v>0.59799999999999998</v>
      </c>
      <c r="Q25">
        <f t="shared" si="3"/>
        <v>0.371</v>
      </c>
      <c r="R25">
        <f t="shared" si="4"/>
        <v>0.22699999999999998</v>
      </c>
      <c r="S25">
        <f t="shared" si="5"/>
        <v>5.699999999999994E-2</v>
      </c>
      <c r="T25">
        <f t="shared" si="6"/>
        <v>4.4999999999999929E-2</v>
      </c>
    </row>
    <row r="26" spans="1:20" x14ac:dyDescent="0.3">
      <c r="A26" t="s">
        <v>1667</v>
      </c>
      <c r="B26">
        <v>0.23499999999999999</v>
      </c>
      <c r="C26">
        <v>0.71599999999999997</v>
      </c>
      <c r="D26">
        <f t="shared" si="11"/>
        <v>-0.48099999999999998</v>
      </c>
      <c r="E26">
        <v>0.433</v>
      </c>
      <c r="F26">
        <v>0.52200000000000002</v>
      </c>
      <c r="G26">
        <f t="shared" si="7"/>
        <v>-8.9000000000000024E-2</v>
      </c>
      <c r="H26">
        <f t="shared" si="8"/>
        <v>0.39199999999999996</v>
      </c>
      <c r="I26">
        <f t="shared" si="9"/>
        <v>0.19800000000000001</v>
      </c>
      <c r="L26" t="s">
        <v>1676</v>
      </c>
      <c r="M26">
        <f t="shared" si="10"/>
        <v>0.57999999999999996</v>
      </c>
      <c r="N26">
        <f t="shared" si="0"/>
        <v>0.36399999999999999</v>
      </c>
      <c r="O26">
        <f t="shared" si="1"/>
        <v>0.21599999999999997</v>
      </c>
      <c r="P26">
        <f t="shared" si="2"/>
        <v>0.65800000000000003</v>
      </c>
      <c r="Q26">
        <f t="shared" si="3"/>
        <v>0.312</v>
      </c>
      <c r="R26">
        <f t="shared" si="4"/>
        <v>0.34600000000000003</v>
      </c>
      <c r="S26">
        <f t="shared" si="5"/>
        <v>0.13000000000000006</v>
      </c>
      <c r="T26">
        <f t="shared" si="6"/>
        <v>7.8000000000000069E-2</v>
      </c>
    </row>
    <row r="27" spans="1:20" x14ac:dyDescent="0.3">
      <c r="A27" t="s">
        <v>1658</v>
      </c>
      <c r="B27">
        <v>0.16900000000000001</v>
      </c>
      <c r="C27">
        <v>0.77500000000000002</v>
      </c>
      <c r="D27">
        <f t="shared" si="11"/>
        <v>-0.60599999999999998</v>
      </c>
      <c r="E27">
        <v>0.40200000000000002</v>
      </c>
      <c r="F27">
        <v>0.55900000000000005</v>
      </c>
      <c r="G27">
        <f t="shared" si="7"/>
        <v>-0.15700000000000003</v>
      </c>
      <c r="H27">
        <f t="shared" si="8"/>
        <v>0.44899999999999995</v>
      </c>
      <c r="I27">
        <f t="shared" si="9"/>
        <v>0.23300000000000001</v>
      </c>
      <c r="L27" t="s">
        <v>1677</v>
      </c>
      <c r="M27">
        <f t="shared" si="10"/>
        <v>0.34</v>
      </c>
      <c r="N27">
        <f t="shared" si="0"/>
        <v>0.61599999999999999</v>
      </c>
      <c r="O27">
        <f t="shared" si="1"/>
        <v>-0.27599999999999997</v>
      </c>
      <c r="P27">
        <f t="shared" si="2"/>
        <v>0.53100000000000003</v>
      </c>
      <c r="Q27">
        <f t="shared" si="3"/>
        <v>0.439</v>
      </c>
      <c r="R27">
        <f t="shared" si="4"/>
        <v>9.2000000000000026E-2</v>
      </c>
      <c r="S27">
        <f t="shared" si="5"/>
        <v>0.36799999999999999</v>
      </c>
      <c r="T27">
        <f t="shared" si="6"/>
        <v>0.191</v>
      </c>
    </row>
    <row r="28" spans="1:20" x14ac:dyDescent="0.3">
      <c r="A28" t="s">
        <v>1674</v>
      </c>
      <c r="B28">
        <v>0.30599999999999999</v>
      </c>
      <c r="C28">
        <v>0.63800000000000001</v>
      </c>
      <c r="D28">
        <f t="shared" si="11"/>
        <v>-0.33200000000000002</v>
      </c>
      <c r="E28">
        <v>0.47699999999999998</v>
      </c>
      <c r="F28">
        <v>0.50700000000000001</v>
      </c>
      <c r="G28">
        <f t="shared" si="7"/>
        <v>-3.0000000000000027E-2</v>
      </c>
      <c r="H28">
        <f t="shared" si="8"/>
        <v>0.30199999999999999</v>
      </c>
      <c r="I28">
        <f t="shared" si="9"/>
        <v>0.17099999999999999</v>
      </c>
      <c r="L28" t="s">
        <v>1678</v>
      </c>
      <c r="M28">
        <f t="shared" si="10"/>
        <v>0.64700000000000002</v>
      </c>
      <c r="N28">
        <f t="shared" si="0"/>
        <v>0.318</v>
      </c>
      <c r="O28">
        <f t="shared" si="1"/>
        <v>0.32900000000000001</v>
      </c>
      <c r="P28">
        <f t="shared" si="2"/>
        <v>0.70199999999999996</v>
      </c>
      <c r="Q28">
        <f t="shared" si="3"/>
        <v>0.27100000000000002</v>
      </c>
      <c r="R28">
        <f t="shared" si="4"/>
        <v>0.43099999999999994</v>
      </c>
      <c r="S28">
        <f t="shared" si="5"/>
        <v>0.10199999999999992</v>
      </c>
      <c r="T28">
        <f t="shared" si="6"/>
        <v>5.4999999999999938E-2</v>
      </c>
    </row>
    <row r="29" spans="1:20" x14ac:dyDescent="0.3">
      <c r="A29" t="s">
        <v>1660</v>
      </c>
      <c r="B29">
        <v>0.318</v>
      </c>
      <c r="C29">
        <v>0.64</v>
      </c>
      <c r="D29">
        <f t="shared" si="11"/>
        <v>-0.32200000000000001</v>
      </c>
      <c r="E29">
        <v>0.56299999999999994</v>
      </c>
      <c r="F29">
        <v>0.38800000000000001</v>
      </c>
      <c r="G29">
        <f t="shared" si="7"/>
        <v>0.17499999999999993</v>
      </c>
      <c r="H29">
        <f t="shared" si="8"/>
        <v>0.49699999999999994</v>
      </c>
      <c r="I29">
        <f t="shared" si="9"/>
        <v>0.24499999999999994</v>
      </c>
      <c r="L29" t="s">
        <v>1679</v>
      </c>
      <c r="M29">
        <f t="shared" si="10"/>
        <v>0.56999999999999995</v>
      </c>
      <c r="N29">
        <f t="shared" si="0"/>
        <v>0.38800000000000001</v>
      </c>
      <c r="O29">
        <f t="shared" si="1"/>
        <v>0.18199999999999994</v>
      </c>
      <c r="P29">
        <f t="shared" si="2"/>
        <v>0.63300000000000001</v>
      </c>
      <c r="Q29">
        <f t="shared" si="3"/>
        <v>0.33600000000000002</v>
      </c>
      <c r="R29">
        <f t="shared" si="4"/>
        <v>0.29699999999999999</v>
      </c>
      <c r="S29">
        <f t="shared" si="5"/>
        <v>0.11500000000000005</v>
      </c>
      <c r="T29">
        <f t="shared" si="6"/>
        <v>6.3000000000000056E-2</v>
      </c>
    </row>
    <row r="30" spans="1:20" x14ac:dyDescent="0.3">
      <c r="A30" t="s">
        <v>1669</v>
      </c>
      <c r="B30">
        <v>0.31900000000000001</v>
      </c>
      <c r="C30">
        <v>0.64300000000000002</v>
      </c>
      <c r="D30">
        <f t="shared" si="11"/>
        <v>-0.32400000000000001</v>
      </c>
      <c r="E30">
        <v>0.53800000000000003</v>
      </c>
      <c r="F30">
        <v>0.434</v>
      </c>
      <c r="G30">
        <f t="shared" si="7"/>
        <v>0.10400000000000004</v>
      </c>
      <c r="H30">
        <f t="shared" si="8"/>
        <v>0.42800000000000005</v>
      </c>
      <c r="I30">
        <f t="shared" si="9"/>
        <v>0.21900000000000003</v>
      </c>
      <c r="L30" t="s">
        <v>1680</v>
      </c>
      <c r="M30">
        <f t="shared" si="10"/>
        <v>0.437</v>
      </c>
      <c r="N30">
        <f t="shared" si="0"/>
        <v>0.502</v>
      </c>
      <c r="O30">
        <f t="shared" si="1"/>
        <v>-6.5000000000000002E-2</v>
      </c>
      <c r="P30">
        <f t="shared" si="2"/>
        <v>0.53900000000000003</v>
      </c>
      <c r="Q30">
        <f t="shared" si="3"/>
        <v>0.40699999999999997</v>
      </c>
      <c r="R30">
        <f t="shared" si="4"/>
        <v>0.13200000000000006</v>
      </c>
      <c r="S30">
        <f t="shared" si="5"/>
        <v>0.19700000000000006</v>
      </c>
      <c r="T30">
        <f t="shared" si="6"/>
        <v>0.10200000000000004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2012 President</vt:lpstr>
      <vt:lpstr>By HD for Calcs</vt:lpstr>
      <vt:lpstr>Precinct Conversion</vt:lpstr>
      <vt:lpstr>By CE</vt:lpstr>
      <vt:lpstr>By CE For Import</vt:lpstr>
      <vt:lpstr>2012 House</vt:lpstr>
      <vt:lpstr>By HD</vt:lpstr>
      <vt:lpstr>By Borough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2018-02-01T20:32:33Z</dcterms:created>
  <dcterms:modified xsi:type="dcterms:W3CDTF">2018-02-01T20:32:50Z</dcterms:modified>
</cp:coreProperties>
</file>