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ddharth\Downloads\cse1325\P05\"/>
    </mc:Choice>
  </mc:AlternateContent>
  <xr:revisionPtr revIDLastSave="0" documentId="8_{4243B9CD-FF8B-45D4-827B-D02324D947AE}" xr6:coauthVersionLast="47" xr6:coauthVersionMax="47" xr10:uidLastSave="{00000000-0000-0000-0000-000000000000}"/>
  <bookViews>
    <workbookView xWindow="-110" yWindow="-110" windowWidth="19420" windowHeight="11020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B3" i="7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2" i="3"/>
  <c r="B3" i="3" s="1"/>
  <c r="B2" i="4" s="1"/>
  <c r="B3" i="4" s="1"/>
  <c r="B1" i="3"/>
  <c r="B1" i="4" s="1"/>
  <c r="B1" i="5" s="1"/>
  <c r="B1" i="6" s="1"/>
  <c r="C13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C18" i="1"/>
  <c r="C17" i="1"/>
  <c r="C16" i="1"/>
  <c r="C15" i="1"/>
  <c r="C14" i="1"/>
  <c r="C13" i="1"/>
  <c r="B12" i="1"/>
  <c r="B13" i="1" l="1"/>
  <c r="B14" i="1" s="1"/>
  <c r="B15" i="1" s="1"/>
  <c r="B16" i="1" s="1"/>
  <c r="B17" i="1" s="1"/>
  <c r="B18" i="1" s="1"/>
</calcChain>
</file>

<file path=xl/sharedStrings.xml><?xml version="1.0" encoding="utf-8"?>
<sst xmlns="http://schemas.openxmlformats.org/spreadsheetml/2006/main" count="363" uniqueCount="181">
  <si>
    <t>Product Name:</t>
  </si>
  <si>
    <t>MICE Manager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</si>
  <si>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</si>
  <si>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</si>
  <si>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</si>
  <si>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</si>
  <si>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</si>
  <si>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</si>
  <si>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</si>
  <si>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</si>
  <si>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</si>
  <si>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</si>
  <si>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</si>
  <si>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</si>
  <si>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</si>
  <si>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</si>
  <si>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</si>
  <si>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</si>
  <si>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</si>
  <si>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</si>
  <si>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</si>
  <si>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</si>
  <si>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 Points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</si>
  <si>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</si>
  <si>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</si>
  <si>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</si>
  <si>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</si>
  <si>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</si>
  <si>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</si>
  <si>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</si>
  <si>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</si>
  <si>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</si>
  <si>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ice cream flavor</t>
  </si>
  <si>
    <t>Stock and sell dairy products</t>
  </si>
  <si>
    <t>Base this off of an Item superclass (see design)</t>
  </si>
  <si>
    <t>MXF</t>
  </si>
  <si>
    <t>Create a new “mix in” flavor</t>
  </si>
  <si>
    <t>Let Customers to add flavors to their ice cream</t>
  </si>
  <si>
    <t>MX</t>
  </si>
  <si>
    <t>Create a “mix in” request including amount to mix in</t>
  </si>
  <si>
    <t>Let Customers vary how much mix ins are, uh, mixed in to the ice cream scoop</t>
  </si>
  <si>
    <t>Include light, normal, extra, and drenched amounts of a mix in (via an enum); cost and price are presumed constant</t>
  </si>
  <si>
    <t>SCP</t>
  </si>
  <si>
    <t>Specify a scoop of ice cream</t>
  </si>
  <si>
    <t>Mix a flavor of ice cream with mix ins</t>
  </si>
  <si>
    <t>Include as many mix ins (with amounts of each) as desired; need regression or interactive tests at this point (hence high estimate)</t>
  </si>
  <si>
    <t>GUI</t>
  </si>
  <si>
    <t>Use a GUI instead of a terminal</t>
  </si>
  <si>
    <t>Reduce training costs</t>
  </si>
  <si>
    <t>This is the main window, with menu bar, tool bar, text data area, and optionally status bar; list orders in data area</t>
  </si>
  <si>
    <t>IGUI</t>
  </si>
  <si>
    <t>Use dialogs to create items</t>
  </si>
  <si>
    <t>One dialog should server for all items with minor variations</t>
  </si>
  <si>
    <t>CC</t>
  </si>
  <si>
    <t>Create a new container</t>
  </si>
  <si>
    <t>Containers have varying maximum number of scoops permitted; cost and price are assumed to be zero</t>
  </si>
  <si>
    <t>CS</t>
  </si>
  <si>
    <t>Server</t>
  </si>
  <si>
    <t>Create a serving of 1 or more ice cream scoops with mix ins in a container with toppings</t>
  </si>
  <si>
    <t>Create dairy products to sell</t>
  </si>
  <si>
    <t>Pick a container, 1-N scoop flavors, and 0-N toppings via one or more dialogs, instance a serving object, and add to array list</t>
  </si>
  <si>
    <t>LOGO</t>
  </si>
  <si>
    <t>Customer</t>
  </si>
  <si>
    <t>Slowly draw stylized logo with vectors as splash screen</t>
  </si>
  <si>
    <t>Have a more attractive program launch</t>
  </si>
  <si>
    <t>May use provided vector file or create your own (this gives practice with drawing on a canvas before the exam)</t>
  </si>
  <si>
    <t>SAVD</t>
  </si>
  <si>
    <t>Save all data to a default file</t>
  </si>
  <si>
    <t>Ensure our data isn’t lost</t>
  </si>
  <si>
    <t>LALL</t>
  </si>
  <si>
    <t>Owner</t>
  </si>
  <si>
    <t>Load data from a specified file</t>
  </si>
  <si>
    <t>Franchise my company</t>
  </si>
  <si>
    <t>SALL</t>
  </si>
  <si>
    <t>Save all data to a specified file</t>
  </si>
  <si>
    <t>CTM</t>
  </si>
  <si>
    <t>Create a new server</t>
  </si>
  <si>
    <t>Staff the emporium</t>
  </si>
  <si>
    <t>CB</t>
  </si>
  <si>
    <t>Create a new beloved customer</t>
  </si>
  <si>
    <t>Keep track of our customers</t>
  </si>
  <si>
    <t>CO</t>
  </si>
  <si>
    <t>Create an order of many servings of ice cream</t>
  </si>
  <si>
    <t>Serve everyone in a customer party</t>
  </si>
  <si>
    <t>CSB</t>
  </si>
  <si>
    <t>Create a serving of ice cream in a container with toppings</t>
  </si>
  <si>
    <t>Self-order and not have to deal with people</t>
  </si>
  <si>
    <t>This just enables the Customer role to do what the Server can do in defining a serving…</t>
  </si>
  <si>
    <t>COB</t>
  </si>
  <si>
    <t>...and order</t>
  </si>
  <si>
    <t>CE</t>
  </si>
  <si>
    <t>Create an emporium that stocks items and maintains a cash register</t>
  </si>
  <si>
    <t>Manage the emporium</t>
  </si>
  <si>
    <t>This includes item stocks, server and customer lists, and the cash register</t>
  </si>
  <si>
    <t>MST</t>
  </si>
  <si>
    <t>Manage the state of each order (unfilled -&gt; filled -&gt; paid, or unfilled -&gt; canceled)</t>
  </si>
  <si>
    <t>Ensure each order is filled and payment collected</t>
  </si>
  <si>
    <t>POS</t>
  </si>
  <si>
    <t>Show the servings in an order for the servers (what to prepare)</t>
  </si>
  <si>
    <t>Know what to put into each serving in an order</t>
  </si>
  <si>
    <t>This can simply be text in a MessageDialog, or something snazzier;  probably similar to PS</t>
  </si>
  <si>
    <t>POC</t>
  </si>
  <si>
    <t>Show the servings in an order for the customer (what was ordered / how much it costs)</t>
  </si>
  <si>
    <t>Verify that my order was taken correctly and see the price</t>
  </si>
  <si>
    <t>This can simply be text in a MessageDialog, or something snazzier; probably similar to PS</t>
  </si>
  <si>
    <t>PIX</t>
  </si>
  <si>
    <t>Add and display pictures for each item (container, ice cream flavor, and topping)</t>
  </si>
  <si>
    <t>Better understand the menu</t>
  </si>
  <si>
    <t>Store path and filename of image for each ice cream and mix in flavor, and display when ordering</t>
  </si>
  <si>
    <t>CENEW</t>
  </si>
  <si>
    <t>Create a new franchise</t>
  </si>
  <si>
    <t>CM</t>
  </si>
  <si>
    <t>Create a new manager</t>
  </si>
  <si>
    <t>Delegate management tasks to a pro</t>
  </si>
  <si>
    <t>P&amp;L</t>
  </si>
  <si>
    <t>Add a Profit &amp; Loss statement, showing all income, expenses, and total profit</t>
  </si>
  <si>
    <t>Ensure that we’re making a profit and thus avoid bankruptcy</t>
  </si>
  <si>
    <t>RI</t>
  </si>
  <si>
    <t>Display an Inventory Report, listing every item and the quantity in stock</t>
  </si>
  <si>
    <t>Ensure we don’t run out of any product and thus disappoint our customers</t>
  </si>
  <si>
    <t>RTM</t>
  </si>
  <si>
    <t>Display a Server Report, listing all info about each server including # of orders served</t>
  </si>
  <si>
    <t>Better manage our team and reward productive team members</t>
  </si>
  <si>
    <t>ETMS</t>
  </si>
  <si>
    <t>Change a server salary</t>
  </si>
  <si>
    <t>Offer promotions and pay bumps to motivate our team members</t>
  </si>
  <si>
    <t>AI</t>
  </si>
  <si>
    <t>Restock items (ice cream flavor, container, and topping)</t>
  </si>
  <si>
    <t>Ensure we can fill every order</t>
  </si>
  <si>
    <t>PS</t>
  </si>
  <si>
    <t>Show the components of a serving (container, scoops, and toppings) for verification</t>
  </si>
  <si>
    <t>Ensure my order was taken correctly</t>
  </si>
  <si>
    <t>Select serving in dialog (or data area if clever), then use toString method in a dialog to display details</t>
  </si>
  <si>
    <t>RO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</si>
  <si>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</si>
  <si>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</si>
  <si>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</si>
  <si>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</si>
  <si>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</si>
  <si>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EF</t>
  </si>
  <si>
    <t>Edit an ice cream flavor</t>
  </si>
  <si>
    <t>Improve our data and keep it synced to reality</t>
  </si>
  <si>
    <t>EC</t>
  </si>
  <si>
    <t>Edit a container</t>
  </si>
  <si>
    <t>ET</t>
  </si>
  <si>
    <t>Edit a new topping</t>
  </si>
  <si>
    <t>ROA</t>
  </si>
  <si>
    <t>Add Order Report option to show completed as well as pending orders</t>
  </si>
  <si>
    <t>Review our order history seeking patterns to understand how to improve efficiency and profit</t>
  </si>
  <si>
    <t>XI</t>
  </si>
  <si>
    <t>Retire an item (no longer enable its selection for a new order, but keep in reports)</t>
  </si>
  <si>
    <t>Remove items no longer offered from the menu</t>
  </si>
  <si>
    <t>XT</t>
  </si>
  <si>
    <t>Suspend a server (no longer allow their selection for an order or restock, but keep in reports)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</si>
  <si>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</si>
  <si>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</si>
  <si>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</si>
  <si>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</si>
  <si>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</si>
  <si>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</si>
  <si>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</si>
  <si>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</si>
  <si>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</si>
  <si>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</si>
  <si>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</si>
  <si>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</si>
  <si>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</si>
  <si>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</si>
  <si>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</si>
  <si>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</si>
  <si>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</si>
  <si>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</si>
  <si>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</si>
  <si>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</si>
  <si>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</si>
  <si>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</si>
  <si>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BONUS</t>
  </si>
  <si>
    <t>IMPORTANT: This is an optional sprint for students seeking additional points</t>
  </si>
  <si>
    <t>Bhagvagae, siddharth</t>
  </si>
  <si>
    <t>SMB</t>
  </si>
  <si>
    <t>Finished in Sprint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</si>
</sst>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1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33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39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9-443E-BA34-B4712BEB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6782"/>
        <c:axId val="43858116"/>
      </c:scatterChart>
      <c:valAx>
        <c:axId val="41476782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3858116"/>
        <c:crosses val="autoZero"/>
        <c:crossBetween val="midCat"/>
      </c:valAx>
      <c:valAx>
        <c:axId val="43858116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47678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IN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0-41CB-AE63-4C0477212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7821616"/>
        <c:axId val="54055251"/>
      </c:lineChart>
      <c:catAx>
        <c:axId val="178216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IN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4055251"/>
        <c:crosses val="autoZero"/>
        <c:auto val="1"/>
        <c:lblAlgn val="ctr"/>
        <c:lblOffset val="100"/>
        <c:noMultiLvlLbl val="0"/>
      </c:catAx>
      <c:valAx>
        <c:axId val="5405525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IN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82161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IN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D-4372-83D7-43C22D4CE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048404"/>
        <c:axId val="70183045"/>
      </c:lineChart>
      <c:catAx>
        <c:axId val="90484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IN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183045"/>
        <c:crosses val="autoZero"/>
        <c:auto val="1"/>
        <c:lblAlgn val="ctr"/>
        <c:lblOffset val="100"/>
        <c:noMultiLvlLbl val="0"/>
      </c:catAx>
      <c:valAx>
        <c:axId val="701830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IN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0484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IN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F-4625-80A5-7D8897A4C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9069154"/>
        <c:axId val="16510219"/>
      </c:lineChart>
      <c:catAx>
        <c:axId val="590691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IN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6510219"/>
        <c:crosses val="autoZero"/>
        <c:auto val="1"/>
        <c:lblAlgn val="ctr"/>
        <c:lblOffset val="100"/>
        <c:noMultiLvlLbl val="0"/>
      </c:catAx>
      <c:valAx>
        <c:axId val="1651021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IN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906915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D-4A88-9A38-9C48501AF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6300505"/>
        <c:axId val="61910408"/>
      </c:lineChart>
      <c:catAx>
        <c:axId val="963005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1910408"/>
        <c:crosses val="autoZero"/>
        <c:auto val="1"/>
        <c:lblAlgn val="ctr"/>
        <c:lblOffset val="100"/>
        <c:noMultiLvlLbl val="0"/>
      </c:catAx>
      <c:valAx>
        <c:axId val="6191040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3005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5-4EDF-BB7E-9DC837C45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6258694"/>
        <c:axId val="58511850"/>
      </c:lineChart>
      <c:catAx>
        <c:axId val="662586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511850"/>
        <c:crosses val="autoZero"/>
        <c:auto val="1"/>
        <c:lblAlgn val="ctr"/>
        <c:lblOffset val="100"/>
        <c:noMultiLvlLbl val="0"/>
      </c:catAx>
      <c:valAx>
        <c:axId val="5851185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62586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F-4A80-82CD-CA306B7E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2155356"/>
        <c:axId val="74768422"/>
      </c:lineChart>
      <c:catAx>
        <c:axId val="821553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4768422"/>
        <c:crosses val="autoZero"/>
        <c:auto val="1"/>
        <c:lblAlgn val="ctr"/>
        <c:lblOffset val="100"/>
        <c:noMultiLvlLbl val="0"/>
      </c:catAx>
      <c:valAx>
        <c:axId val="7476842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215535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198720</xdr:colOff>
      <xdr:row>1</xdr:row>
      <xdr:rowOff>46440</xdr:rowOff>
    </xdr:from>
    <xdr:to>
      <xdr:col>10</xdr:col>
      <xdr:colOff>3202200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1"/>
  <sheetViews>
    <sheetView tabSelected="1" topLeftCell="A16" zoomScale="85" zoomScaleNormal="85" workbookViewId="0">
      <selection activeCell="A24" sqref="A24"/>
    </sheetView>
  </sheetViews>
  <sheetFormatPr defaultColWidth="11.54296875" defaultRowHeight="12.5"/>
  <cols>
    <col min="1" max="1" width="13.7265625" style="1" customWidth="1"/>
    <col min="2" max="2" width="11" style="1" customWidth="1"/>
    <col min="3" max="3" width="8.54296875" style="1" customWidth="1"/>
    <col min="4" max="4" width="7.453125" style="1" customWidth="1"/>
    <col min="5" max="5" width="4.453125" style="1" customWidth="1"/>
    <col min="6" max="6" width="8.453125" style="1" customWidth="1"/>
    <col min="7" max="7" width="17.7265625" style="1" customWidth="1"/>
    <col min="8" max="8" width="9.54296875" style="1" customWidth="1"/>
    <col min="9" max="9" width="45.54296875" style="1" customWidth="1"/>
    <col min="10" max="10" width="39.1796875" style="1" customWidth="1"/>
    <col min="11" max="11" width="53.7265625" style="1" customWidth="1"/>
    <col min="12" max="1024" width="11.54296875" style="1"/>
  </cols>
  <sheetData>
    <row r="1" spans="1:10" s="4" customFormat="1" ht="18">
      <c r="A1" s="1" t="s">
        <v>0</v>
      </c>
      <c r="B1" s="29" t="s">
        <v>1</v>
      </c>
      <c r="C1" s="29"/>
      <c r="D1" s="29"/>
      <c r="E1" s="29"/>
      <c r="F1" s="29"/>
      <c r="G1" s="29"/>
      <c r="H1" s="2"/>
      <c r="I1" s="3" t="s">
        <v>2</v>
      </c>
      <c r="J1"/>
    </row>
    <row r="2" spans="1:10" s="4" customFormat="1" ht="15.5">
      <c r="A2" s="1" t="s">
        <v>3</v>
      </c>
      <c r="B2" s="30"/>
      <c r="C2" s="30"/>
      <c r="D2" s="30"/>
      <c r="E2" s="30"/>
      <c r="F2" s="30"/>
      <c r="G2" s="30"/>
      <c r="H2" s="2"/>
      <c r="I2" s="2"/>
      <c r="J2" s="2"/>
    </row>
    <row r="3" spans="1:10" s="4" customFormat="1" ht="13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 ht="13">
      <c r="A4" s="1"/>
      <c r="B4" s="2" t="s">
        <v>4</v>
      </c>
      <c r="C4" s="2"/>
      <c r="D4" s="2"/>
      <c r="E4" s="2"/>
      <c r="F4" s="2"/>
      <c r="G4" s="2"/>
      <c r="H4" s="2" t="s">
        <v>5</v>
      </c>
      <c r="I4" s="2" t="s">
        <v>6</v>
      </c>
      <c r="J4" s="2"/>
    </row>
    <row r="5" spans="1:10" s="4" customFormat="1" ht="13">
      <c r="A5" s="1" t="s">
        <v>7</v>
      </c>
      <c r="B5" s="31" t="s">
        <v>178</v>
      </c>
      <c r="C5" s="31"/>
      <c r="D5" s="31"/>
      <c r="E5" s="31"/>
      <c r="F5" s="31"/>
      <c r="G5" s="31"/>
      <c r="H5" s="5" t="s">
        <v>179</v>
      </c>
      <c r="I5" s="5">
        <v>1001986088</v>
      </c>
      <c r="J5" s="2"/>
    </row>
    <row r="6" spans="1:10" s="4" customFormat="1" ht="13">
      <c r="A6"/>
      <c r="B6"/>
      <c r="C6"/>
      <c r="D6"/>
      <c r="E6"/>
      <c r="F6"/>
      <c r="G6"/>
      <c r="H6"/>
      <c r="I6"/>
      <c r="J6" s="2"/>
    </row>
    <row r="7" spans="1:10" s="4" customFormat="1" ht="13">
      <c r="A7"/>
      <c r="B7"/>
      <c r="C7"/>
      <c r="D7"/>
      <c r="E7"/>
      <c r="F7"/>
      <c r="G7"/>
      <c r="H7"/>
      <c r="I7"/>
      <c r="J7" s="2"/>
    </row>
    <row r="8" spans="1:10" s="4" customFormat="1" ht="13">
      <c r="A8"/>
      <c r="B8"/>
      <c r="C8"/>
      <c r="D8"/>
      <c r="E8"/>
      <c r="F8"/>
      <c r="G8"/>
      <c r="H8"/>
      <c r="I8"/>
      <c r="J8" s="2"/>
    </row>
    <row r="9" spans="1:10" s="4" customFormat="1" ht="13">
      <c r="A9"/>
      <c r="B9"/>
      <c r="C9"/>
      <c r="D9"/>
      <c r="E9"/>
      <c r="F9"/>
      <c r="G9"/>
      <c r="H9"/>
      <c r="I9"/>
      <c r="J9" s="2"/>
    </row>
    <row r="10" spans="1:10" s="4" customFormat="1" ht="13">
      <c r="A10"/>
      <c r="B10"/>
      <c r="C10"/>
      <c r="D10"/>
      <c r="E10"/>
      <c r="F10"/>
      <c r="G10"/>
      <c r="H10"/>
      <c r="I10"/>
      <c r="J10" s="2"/>
    </row>
    <row r="11" spans="1:10" s="4" customFormat="1" ht="13">
      <c r="A11" s="6" t="s">
        <v>8</v>
      </c>
      <c r="B11" s="7" t="s">
        <v>9</v>
      </c>
      <c r="C11" s="8" t="s">
        <v>10</v>
      </c>
      <c r="D11" s="8"/>
      <c r="E11" s="2"/>
      <c r="F11" s="2"/>
      <c r="G11" s="2" t="s">
        <v>11</v>
      </c>
      <c r="H11" s="2"/>
      <c r="I11" s="2"/>
      <c r="J11" s="2"/>
    </row>
    <row r="12" spans="1:10" s="4" customFormat="1" ht="13">
      <c r="A12" s="9">
        <v>0</v>
      </c>
      <c r="B12" s="2">
        <f>COUNT(B24:B133)</f>
        <v>39</v>
      </c>
      <c r="C12" s="8"/>
      <c r="D12" s="8"/>
      <c r="E12" s="2"/>
      <c r="F12" s="10" t="s">
        <v>12</v>
      </c>
      <c r="G12" s="2" t="s">
        <v>13</v>
      </c>
      <c r="H12" s="2"/>
      <c r="I12" s="2"/>
      <c r="J12" s="2"/>
    </row>
    <row r="13" spans="1:10" s="4" customFormat="1" ht="13">
      <c r="A13" s="9">
        <v>1</v>
      </c>
      <c r="B13" s="2">
        <f t="shared" ref="B13:B18" si="0">B12-C13</f>
        <v>35</v>
      </c>
      <c r="C13" s="8">
        <f>COUNTIF(G$24:G$107,"Finished in Sprint 1")</f>
        <v>4</v>
      </c>
      <c r="D13" s="8"/>
      <c r="E13" s="2"/>
      <c r="F13" s="10">
        <v>1</v>
      </c>
      <c r="G13" s="2" t="s">
        <v>14</v>
      </c>
      <c r="H13" s="2"/>
      <c r="I13" s="2"/>
      <c r="J13" s="2"/>
    </row>
    <row r="14" spans="1:10" s="4" customFormat="1" ht="13">
      <c r="A14" s="9">
        <v>2</v>
      </c>
      <c r="B14" s="2">
        <f t="shared" si="0"/>
        <v>35</v>
      </c>
      <c r="C14" s="8">
        <f>COUNTIF(G$24:G$107,"Finished in Sprint 2")</f>
        <v>0</v>
      </c>
      <c r="D14" s="8"/>
      <c r="E14" s="2"/>
      <c r="F14" s="10">
        <v>2</v>
      </c>
      <c r="G14" s="2" t="s">
        <v>15</v>
      </c>
      <c r="H14" s="2"/>
      <c r="I14" s="2"/>
      <c r="J14" s="2"/>
    </row>
    <row r="15" spans="1:10" s="4" customFormat="1" ht="13">
      <c r="A15" s="9">
        <v>3</v>
      </c>
      <c r="B15" s="2">
        <f t="shared" si="0"/>
        <v>35</v>
      </c>
      <c r="C15" s="8">
        <f>COUNTIF(G$24:G$107,"Finished in Sprint 3")</f>
        <v>0</v>
      </c>
      <c r="D15" s="8"/>
      <c r="E15" s="2"/>
      <c r="F15" s="10">
        <v>3</v>
      </c>
      <c r="G15" s="2" t="s">
        <v>16</v>
      </c>
      <c r="H15" s="2"/>
      <c r="I15" s="2"/>
      <c r="J15" s="2"/>
    </row>
    <row r="16" spans="1:10" s="4" customFormat="1" ht="13">
      <c r="A16" s="9">
        <v>4</v>
      </c>
      <c r="B16" s="2">
        <f t="shared" si="0"/>
        <v>35</v>
      </c>
      <c r="C16" s="8">
        <f>COUNTIF(G$24:G$107,"Finished in Sprint 4")</f>
        <v>0</v>
      </c>
      <c r="D16" s="8"/>
      <c r="E16" s="2"/>
      <c r="F16" s="10"/>
      <c r="G16" s="2"/>
      <c r="H16" s="2"/>
      <c r="I16" s="2"/>
      <c r="J16" s="2"/>
    </row>
    <row r="17" spans="1:11" s="4" customFormat="1" ht="13">
      <c r="A17" s="9">
        <v>5</v>
      </c>
      <c r="B17" s="2">
        <f t="shared" si="0"/>
        <v>35</v>
      </c>
      <c r="C17" s="8">
        <f>COUNTIF(G$24:G$107,"Finished in Sprint 5")</f>
        <v>0</v>
      </c>
      <c r="D17" s="8"/>
      <c r="E17" s="2"/>
      <c r="F17" s="10"/>
      <c r="G17" s="2"/>
      <c r="H17" s="2"/>
      <c r="I17" s="2"/>
      <c r="J17" s="2"/>
    </row>
    <row r="18" spans="1:11" s="4" customFormat="1" ht="13">
      <c r="A18" s="9">
        <v>6</v>
      </c>
      <c r="B18" s="2">
        <f t="shared" si="0"/>
        <v>35</v>
      </c>
      <c r="C18" s="8">
        <f>COUNTIF(G$24:G$107,"Finished in Sprint 6")</f>
        <v>0</v>
      </c>
      <c r="D18" s="8"/>
      <c r="E18" s="2"/>
      <c r="F18" s="10"/>
      <c r="G18" s="2"/>
      <c r="H18" s="2"/>
      <c r="I18" s="2"/>
      <c r="J18" s="2"/>
    </row>
    <row r="19" spans="1:11" s="4" customFormat="1" ht="13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 ht="13">
      <c r="A20" s="1"/>
      <c r="B20" s="2"/>
      <c r="C20" s="2"/>
      <c r="D20" s="2"/>
      <c r="E20" s="2"/>
      <c r="F20" s="2"/>
      <c r="G20" s="2"/>
      <c r="H20" s="11" t="s">
        <v>17</v>
      </c>
      <c r="I20" s="2"/>
      <c r="J20" s="2"/>
    </row>
    <row r="21" spans="1:11" s="4" customFormat="1" ht="13">
      <c r="A21" s="2"/>
      <c r="B21" s="2"/>
      <c r="C21" s="2"/>
      <c r="D21" s="2"/>
      <c r="E21" s="2"/>
      <c r="F21" s="2"/>
      <c r="G21" s="2"/>
      <c r="H21" s="2" t="s">
        <v>18</v>
      </c>
      <c r="I21" s="2"/>
      <c r="J21" s="2"/>
    </row>
    <row r="22" spans="1:11" s="1" customFormat="1" ht="13">
      <c r="A22" s="12"/>
      <c r="B22" s="12"/>
      <c r="C22" s="12"/>
      <c r="D22" s="12"/>
      <c r="E22" s="12"/>
      <c r="F22" s="32" t="s">
        <v>19</v>
      </c>
      <c r="G22" s="32"/>
      <c r="H22" s="12"/>
      <c r="I22" s="12"/>
      <c r="J22" s="12"/>
    </row>
    <row r="23" spans="1:11" ht="13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 ht="13">
      <c r="A24" s="1" t="s">
        <v>30</v>
      </c>
      <c r="B24" s="9">
        <v>1</v>
      </c>
      <c r="C24" s="9">
        <v>1</v>
      </c>
      <c r="D24" s="9"/>
      <c r="E24" s="9">
        <v>5</v>
      </c>
      <c r="F24" s="14">
        <v>1</v>
      </c>
      <c r="G24" s="14" t="s">
        <v>180</v>
      </c>
      <c r="H24" s="12" t="s">
        <v>31</v>
      </c>
      <c r="I24" s="15" t="s">
        <v>32</v>
      </c>
      <c r="J24" s="15" t="s">
        <v>33</v>
      </c>
      <c r="K24" s="15" t="s">
        <v>34</v>
      </c>
    </row>
    <row r="25" spans="1:11" ht="13">
      <c r="A25" s="1" t="s">
        <v>35</v>
      </c>
      <c r="B25" s="9">
        <v>2</v>
      </c>
      <c r="C25" s="9">
        <v>1</v>
      </c>
      <c r="D25" s="9"/>
      <c r="E25" s="9">
        <v>1</v>
      </c>
      <c r="F25" s="14">
        <v>1</v>
      </c>
      <c r="G25" s="14" t="s">
        <v>180</v>
      </c>
      <c r="H25" s="12" t="s">
        <v>31</v>
      </c>
      <c r="I25" s="15" t="s">
        <v>36</v>
      </c>
      <c r="J25" s="15" t="s">
        <v>37</v>
      </c>
      <c r="K25" s="15" t="s">
        <v>34</v>
      </c>
    </row>
    <row r="26" spans="1:11" ht="25">
      <c r="A26" s="1" t="s">
        <v>38</v>
      </c>
      <c r="B26" s="9">
        <v>3</v>
      </c>
      <c r="C26" s="9">
        <v>1</v>
      </c>
      <c r="D26" s="9"/>
      <c r="E26" s="9">
        <v>2</v>
      </c>
      <c r="F26" s="14">
        <v>1</v>
      </c>
      <c r="G26" s="14" t="s">
        <v>180</v>
      </c>
      <c r="H26" s="12" t="s">
        <v>31</v>
      </c>
      <c r="I26" s="15" t="s">
        <v>39</v>
      </c>
      <c r="J26" s="15" t="s">
        <v>40</v>
      </c>
      <c r="K26" s="15" t="s">
        <v>41</v>
      </c>
    </row>
    <row r="27" spans="1:11" ht="25">
      <c r="A27" s="1" t="s">
        <v>42</v>
      </c>
      <c r="B27" s="9">
        <v>4</v>
      </c>
      <c r="C27" s="9">
        <v>1</v>
      </c>
      <c r="D27" s="9"/>
      <c r="E27" s="9">
        <v>13</v>
      </c>
      <c r="F27" s="14">
        <v>1</v>
      </c>
      <c r="G27" s="14" t="s">
        <v>180</v>
      </c>
      <c r="H27" s="12" t="s">
        <v>31</v>
      </c>
      <c r="I27" s="15" t="s">
        <v>43</v>
      </c>
      <c r="J27" s="15" t="s">
        <v>44</v>
      </c>
      <c r="K27" s="15" t="s">
        <v>45</v>
      </c>
    </row>
    <row r="28" spans="1:11" ht="25">
      <c r="A28" s="1" t="s">
        <v>46</v>
      </c>
      <c r="B28" s="9">
        <v>5</v>
      </c>
      <c r="C28" s="9">
        <v>2</v>
      </c>
      <c r="D28" s="9"/>
      <c r="E28" s="9">
        <v>13</v>
      </c>
      <c r="F28" s="14"/>
      <c r="G28" s="14"/>
      <c r="H28" s="12" t="s">
        <v>31</v>
      </c>
      <c r="I28" s="15" t="s">
        <v>47</v>
      </c>
      <c r="J28" s="15" t="s">
        <v>48</v>
      </c>
      <c r="K28" s="15" t="s">
        <v>49</v>
      </c>
    </row>
    <row r="29" spans="1:11" ht="13">
      <c r="A29" s="1" t="s">
        <v>50</v>
      </c>
      <c r="B29" s="9">
        <v>6</v>
      </c>
      <c r="C29" s="9">
        <v>2</v>
      </c>
      <c r="D29" s="9"/>
      <c r="E29" s="9">
        <v>13</v>
      </c>
      <c r="F29" s="14"/>
      <c r="G29" s="14"/>
      <c r="H29" s="12" t="s">
        <v>31</v>
      </c>
      <c r="I29" s="15" t="s">
        <v>51</v>
      </c>
      <c r="J29" s="15" t="s">
        <v>48</v>
      </c>
      <c r="K29" s="15" t="s">
        <v>52</v>
      </c>
    </row>
    <row r="30" spans="1:11" ht="25">
      <c r="A30" s="1" t="s">
        <v>53</v>
      </c>
      <c r="B30" s="9">
        <v>7</v>
      </c>
      <c r="C30" s="9">
        <v>2</v>
      </c>
      <c r="D30" s="9"/>
      <c r="E30" s="9">
        <v>5</v>
      </c>
      <c r="F30" s="14"/>
      <c r="G30" s="14"/>
      <c r="H30" s="12" t="s">
        <v>31</v>
      </c>
      <c r="I30" s="15" t="s">
        <v>54</v>
      </c>
      <c r="J30" s="15" t="s">
        <v>33</v>
      </c>
      <c r="K30" s="15" t="s">
        <v>55</v>
      </c>
    </row>
    <row r="31" spans="1:11" ht="25">
      <c r="A31" s="1" t="s">
        <v>56</v>
      </c>
      <c r="B31" s="9">
        <v>8</v>
      </c>
      <c r="C31" s="9">
        <v>2</v>
      </c>
      <c r="D31" s="9"/>
      <c r="E31" s="9">
        <v>8</v>
      </c>
      <c r="F31" s="14"/>
      <c r="G31" s="14"/>
      <c r="H31" s="12" t="s">
        <v>57</v>
      </c>
      <c r="I31" s="15" t="s">
        <v>58</v>
      </c>
      <c r="J31" s="15" t="s">
        <v>59</v>
      </c>
      <c r="K31" s="15" t="s">
        <v>60</v>
      </c>
    </row>
    <row r="32" spans="1:11" ht="25">
      <c r="A32" s="1" t="s">
        <v>61</v>
      </c>
      <c r="B32" s="9">
        <v>9</v>
      </c>
      <c r="C32" s="9">
        <v>3</v>
      </c>
      <c r="D32" s="9"/>
      <c r="E32" s="9">
        <v>5</v>
      </c>
      <c r="F32" s="14"/>
      <c r="G32" s="14"/>
      <c r="H32" s="12" t="s">
        <v>62</v>
      </c>
      <c r="I32" s="15" t="s">
        <v>63</v>
      </c>
      <c r="J32" s="15" t="s">
        <v>64</v>
      </c>
      <c r="K32" s="15" t="s">
        <v>65</v>
      </c>
    </row>
    <row r="33" spans="1:11" s="16" customFormat="1" ht="13">
      <c r="A33" s="1" t="s">
        <v>66</v>
      </c>
      <c r="B33" s="9">
        <v>10</v>
      </c>
      <c r="C33" s="9">
        <v>3</v>
      </c>
      <c r="D33" s="9"/>
      <c r="E33" s="9">
        <v>8</v>
      </c>
      <c r="F33" s="14"/>
      <c r="G33" s="14"/>
      <c r="H33" s="12" t="s">
        <v>31</v>
      </c>
      <c r="I33" s="15" t="s">
        <v>67</v>
      </c>
      <c r="J33" s="15" t="s">
        <v>68</v>
      </c>
      <c r="K33" s="15"/>
    </row>
    <row r="34" spans="1:11" ht="13">
      <c r="A34" s="1" t="s">
        <v>69</v>
      </c>
      <c r="B34" s="9">
        <v>11</v>
      </c>
      <c r="C34" s="9">
        <v>3</v>
      </c>
      <c r="D34" s="9"/>
      <c r="E34" s="9">
        <v>8</v>
      </c>
      <c r="F34" s="14"/>
      <c r="G34" s="14"/>
      <c r="H34" s="12" t="s">
        <v>70</v>
      </c>
      <c r="I34" s="15" t="s">
        <v>71</v>
      </c>
      <c r="J34" s="15" t="s">
        <v>72</v>
      </c>
      <c r="K34" s="15"/>
    </row>
    <row r="35" spans="1:11" ht="13">
      <c r="A35" s="1" t="s">
        <v>73</v>
      </c>
      <c r="B35" s="9">
        <v>12</v>
      </c>
      <c r="C35" s="9">
        <v>3</v>
      </c>
      <c r="D35" s="9"/>
      <c r="E35" s="9">
        <v>5</v>
      </c>
      <c r="F35" s="14"/>
      <c r="G35" s="14"/>
      <c r="H35" s="12" t="s">
        <v>70</v>
      </c>
      <c r="I35" s="15" t="s">
        <v>74</v>
      </c>
      <c r="J35" s="15" t="s">
        <v>72</v>
      </c>
      <c r="K35" s="15"/>
    </row>
    <row r="36" spans="1:11" s="16" customFormat="1" ht="13">
      <c r="A36" s="1" t="s">
        <v>75</v>
      </c>
      <c r="B36" s="9">
        <v>13</v>
      </c>
      <c r="C36" s="9">
        <v>4</v>
      </c>
      <c r="D36" s="9"/>
      <c r="E36" s="9">
        <v>3</v>
      </c>
      <c r="F36" s="14"/>
      <c r="G36" s="14"/>
      <c r="H36" s="12" t="s">
        <v>31</v>
      </c>
      <c r="I36" s="15" t="s">
        <v>76</v>
      </c>
      <c r="J36" s="15" t="s">
        <v>77</v>
      </c>
      <c r="K36" s="15"/>
    </row>
    <row r="37" spans="1:11" s="16" customFormat="1" ht="13">
      <c r="A37" s="1" t="s">
        <v>78</v>
      </c>
      <c r="B37" s="9">
        <v>14</v>
      </c>
      <c r="C37" s="9">
        <v>4</v>
      </c>
      <c r="D37" s="9"/>
      <c r="E37" s="9">
        <v>2</v>
      </c>
      <c r="F37" s="14"/>
      <c r="G37" s="14"/>
      <c r="H37" s="12" t="s">
        <v>57</v>
      </c>
      <c r="I37" s="15" t="s">
        <v>79</v>
      </c>
      <c r="J37" s="15" t="s">
        <v>80</v>
      </c>
      <c r="K37" s="15"/>
    </row>
    <row r="38" spans="1:11" s="16" customFormat="1" ht="13">
      <c r="A38" s="1" t="s">
        <v>81</v>
      </c>
      <c r="B38" s="9">
        <v>15</v>
      </c>
      <c r="C38" s="9">
        <v>4</v>
      </c>
      <c r="D38" s="9"/>
      <c r="E38" s="9">
        <v>8</v>
      </c>
      <c r="F38" s="14"/>
      <c r="G38" s="14"/>
      <c r="H38" s="12" t="s">
        <v>57</v>
      </c>
      <c r="I38" s="15" t="s">
        <v>82</v>
      </c>
      <c r="J38" s="15" t="s">
        <v>83</v>
      </c>
      <c r="K38" s="15"/>
    </row>
    <row r="39" spans="1:11" s="16" customFormat="1" ht="25">
      <c r="A39" s="1" t="s">
        <v>84</v>
      </c>
      <c r="B39" s="9">
        <v>16</v>
      </c>
      <c r="C39" s="9">
        <v>4</v>
      </c>
      <c r="D39" s="9"/>
      <c r="E39" s="9">
        <v>1</v>
      </c>
      <c r="F39" s="14"/>
      <c r="G39" s="14"/>
      <c r="H39" s="12" t="s">
        <v>62</v>
      </c>
      <c r="I39" s="15" t="s">
        <v>85</v>
      </c>
      <c r="J39" s="15" t="s">
        <v>86</v>
      </c>
      <c r="K39" s="15" t="s">
        <v>87</v>
      </c>
    </row>
    <row r="40" spans="1:11" s="16" customFormat="1" ht="13">
      <c r="A40" s="1" t="s">
        <v>88</v>
      </c>
      <c r="B40" s="9">
        <v>17</v>
      </c>
      <c r="C40" s="9">
        <v>4</v>
      </c>
      <c r="D40" s="9"/>
      <c r="E40" s="9">
        <v>1</v>
      </c>
      <c r="F40" s="14"/>
      <c r="G40" s="14"/>
      <c r="H40" s="12" t="s">
        <v>62</v>
      </c>
      <c r="I40" s="15" t="s">
        <v>82</v>
      </c>
      <c r="J40" s="15" t="s">
        <v>86</v>
      </c>
      <c r="K40" s="15" t="s">
        <v>89</v>
      </c>
    </row>
    <row r="41" spans="1:11" s="16" customFormat="1" ht="25">
      <c r="A41" s="1" t="s">
        <v>90</v>
      </c>
      <c r="B41" s="9">
        <v>18</v>
      </c>
      <c r="C41" s="9">
        <v>4</v>
      </c>
      <c r="D41" s="9"/>
      <c r="E41" s="9">
        <v>5</v>
      </c>
      <c r="F41" s="14"/>
      <c r="G41" s="14"/>
      <c r="H41" s="12" t="s">
        <v>31</v>
      </c>
      <c r="I41" s="15" t="s">
        <v>91</v>
      </c>
      <c r="J41" s="15" t="s">
        <v>92</v>
      </c>
      <c r="K41" s="15" t="s">
        <v>93</v>
      </c>
    </row>
    <row r="42" spans="1:11" s="16" customFormat="1" ht="24" customHeight="1">
      <c r="A42" s="1" t="s">
        <v>94</v>
      </c>
      <c r="B42" s="9">
        <v>19</v>
      </c>
      <c r="C42" s="9">
        <v>5</v>
      </c>
      <c r="D42" s="9"/>
      <c r="E42" s="9">
        <v>8</v>
      </c>
      <c r="F42" s="14"/>
      <c r="G42" s="14"/>
      <c r="H42" s="12" t="s">
        <v>31</v>
      </c>
      <c r="I42" s="15" t="s">
        <v>95</v>
      </c>
      <c r="J42" s="15" t="s">
        <v>96</v>
      </c>
      <c r="K42" s="15"/>
    </row>
    <row r="43" spans="1:11" s="16" customFormat="1" ht="25">
      <c r="A43" s="1" t="s">
        <v>97</v>
      </c>
      <c r="B43" s="9">
        <v>20</v>
      </c>
      <c r="C43" s="9">
        <v>5</v>
      </c>
      <c r="D43" s="9"/>
      <c r="E43" s="9">
        <v>5</v>
      </c>
      <c r="F43" s="14"/>
      <c r="G43" s="14"/>
      <c r="H43" s="12" t="s">
        <v>57</v>
      </c>
      <c r="I43" s="15" t="s">
        <v>98</v>
      </c>
      <c r="J43" s="15" t="s">
        <v>99</v>
      </c>
      <c r="K43" s="15" t="s">
        <v>100</v>
      </c>
    </row>
    <row r="44" spans="1:11" s="16" customFormat="1" ht="25">
      <c r="A44" s="1" t="s">
        <v>101</v>
      </c>
      <c r="B44" s="9">
        <v>21</v>
      </c>
      <c r="C44" s="9">
        <v>5</v>
      </c>
      <c r="D44" s="9"/>
      <c r="E44" s="9">
        <v>5</v>
      </c>
      <c r="F44" s="14"/>
      <c r="G44" s="14"/>
      <c r="H44" s="12" t="s">
        <v>62</v>
      </c>
      <c r="I44" s="15" t="s">
        <v>102</v>
      </c>
      <c r="J44" s="15" t="s">
        <v>103</v>
      </c>
      <c r="K44" s="15" t="s">
        <v>104</v>
      </c>
    </row>
    <row r="45" spans="1:11" ht="25">
      <c r="A45" s="1" t="s">
        <v>105</v>
      </c>
      <c r="B45" s="9">
        <v>22</v>
      </c>
      <c r="C45" s="9">
        <v>5</v>
      </c>
      <c r="D45" s="9"/>
      <c r="E45" s="9">
        <v>13</v>
      </c>
      <c r="F45" s="14"/>
      <c r="G45" s="14"/>
      <c r="H45" s="12" t="s">
        <v>62</v>
      </c>
      <c r="I45" s="15" t="s">
        <v>106</v>
      </c>
      <c r="J45" s="15" t="s">
        <v>107</v>
      </c>
      <c r="K45" s="15" t="s">
        <v>108</v>
      </c>
    </row>
    <row r="46" spans="1:11" ht="13">
      <c r="A46" s="1" t="s">
        <v>109</v>
      </c>
      <c r="B46" s="9">
        <v>23</v>
      </c>
      <c r="C46" s="9"/>
      <c r="D46" s="9"/>
      <c r="E46" s="9">
        <v>13</v>
      </c>
      <c r="F46" s="14"/>
      <c r="G46" s="14"/>
      <c r="H46" s="12" t="s">
        <v>70</v>
      </c>
      <c r="I46" s="15" t="s">
        <v>110</v>
      </c>
      <c r="J46" s="15" t="s">
        <v>72</v>
      </c>
      <c r="K46" s="15"/>
    </row>
    <row r="47" spans="1:11" s="16" customFormat="1" ht="13">
      <c r="A47" s="1" t="s">
        <v>111</v>
      </c>
      <c r="B47" s="9">
        <v>24</v>
      </c>
      <c r="C47" s="9"/>
      <c r="D47" s="9"/>
      <c r="E47" s="9">
        <v>3</v>
      </c>
      <c r="F47" s="14"/>
      <c r="G47" s="14"/>
      <c r="H47" s="12" t="s">
        <v>70</v>
      </c>
      <c r="I47" s="15" t="s">
        <v>112</v>
      </c>
      <c r="J47" s="15" t="s">
        <v>113</v>
      </c>
      <c r="K47" s="15"/>
    </row>
    <row r="48" spans="1:11" s="17" customFormat="1" ht="25">
      <c r="A48" s="1" t="s">
        <v>114</v>
      </c>
      <c r="B48" s="9">
        <v>25</v>
      </c>
      <c r="C48" s="9"/>
      <c r="D48" s="9"/>
      <c r="E48" s="9">
        <v>8</v>
      </c>
      <c r="F48" s="14"/>
      <c r="G48" s="14"/>
      <c r="H48" s="12" t="s">
        <v>31</v>
      </c>
      <c r="I48" s="15" t="s">
        <v>115</v>
      </c>
      <c r="J48" s="15" t="s">
        <v>116</v>
      </c>
      <c r="K48" s="15"/>
    </row>
    <row r="49" spans="1:11" ht="25">
      <c r="A49" s="1" t="s">
        <v>117</v>
      </c>
      <c r="B49" s="9">
        <v>26</v>
      </c>
      <c r="C49" s="9"/>
      <c r="D49" s="9"/>
      <c r="E49" s="9">
        <v>5</v>
      </c>
      <c r="F49" s="14"/>
      <c r="G49" s="14"/>
      <c r="H49" s="12" t="s">
        <v>31</v>
      </c>
      <c r="I49" s="15" t="s">
        <v>118</v>
      </c>
      <c r="J49" s="15" t="s">
        <v>119</v>
      </c>
      <c r="K49" s="15"/>
    </row>
    <row r="50" spans="1:11" ht="25">
      <c r="A50" s="1" t="s">
        <v>120</v>
      </c>
      <c r="B50" s="9">
        <v>27</v>
      </c>
      <c r="C50" s="9"/>
      <c r="D50" s="9"/>
      <c r="E50" s="9">
        <v>8</v>
      </c>
      <c r="F50" s="14"/>
      <c r="G50" s="14"/>
      <c r="H50" s="12" t="s">
        <v>31</v>
      </c>
      <c r="I50" s="15" t="s">
        <v>121</v>
      </c>
      <c r="J50" s="15" t="s">
        <v>122</v>
      </c>
      <c r="K50" s="15"/>
    </row>
    <row r="51" spans="1:11" ht="25">
      <c r="A51" s="1" t="s">
        <v>123</v>
      </c>
      <c r="B51" s="9">
        <v>28</v>
      </c>
      <c r="C51" s="9"/>
      <c r="D51" s="9"/>
      <c r="E51" s="9">
        <v>8</v>
      </c>
      <c r="F51" s="14"/>
      <c r="G51" s="14"/>
      <c r="H51" s="12" t="s">
        <v>31</v>
      </c>
      <c r="I51" s="15" t="s">
        <v>124</v>
      </c>
      <c r="J51" s="15" t="s">
        <v>125</v>
      </c>
      <c r="K51" s="15"/>
    </row>
    <row r="52" spans="1:11" ht="25">
      <c r="A52" s="1" t="s">
        <v>126</v>
      </c>
      <c r="B52" s="9">
        <v>29</v>
      </c>
      <c r="C52" s="9"/>
      <c r="D52" s="9"/>
      <c r="E52" s="9">
        <v>8</v>
      </c>
      <c r="F52" s="14"/>
      <c r="G52" s="14"/>
      <c r="H52" s="12" t="s">
        <v>57</v>
      </c>
      <c r="I52" s="15" t="s">
        <v>127</v>
      </c>
      <c r="J52" s="15" t="s">
        <v>128</v>
      </c>
      <c r="K52" s="15"/>
    </row>
    <row r="53" spans="1:11" ht="25">
      <c r="A53" s="1" t="s">
        <v>129</v>
      </c>
      <c r="B53" s="9">
        <v>30</v>
      </c>
      <c r="C53" s="9"/>
      <c r="D53" s="9"/>
      <c r="E53" s="9">
        <v>5</v>
      </c>
      <c r="F53" s="14"/>
      <c r="G53" s="14"/>
      <c r="H53" s="12" t="s">
        <v>62</v>
      </c>
      <c r="I53" s="15" t="s">
        <v>130</v>
      </c>
      <c r="J53" s="15" t="s">
        <v>131</v>
      </c>
      <c r="K53" s="15" t="s">
        <v>132</v>
      </c>
    </row>
    <row r="54" spans="1:11" ht="25">
      <c r="A54" s="1" t="s">
        <v>133</v>
      </c>
      <c r="B54" s="9">
        <v>31</v>
      </c>
      <c r="C54" s="9"/>
      <c r="D54" s="9"/>
      <c r="E54" s="9">
        <v>8</v>
      </c>
      <c r="F54" s="14"/>
      <c r="G54" s="14"/>
      <c r="H54" s="12" t="s">
        <v>31</v>
      </c>
      <c r="I54" s="15" t="s">
        <v>134</v>
      </c>
      <c r="J54" s="15" t="s">
        <v>135</v>
      </c>
      <c r="K54" s="15"/>
    </row>
    <row r="55" spans="1:11" ht="25">
      <c r="A55" s="1" t="s">
        <v>136</v>
      </c>
      <c r="B55" s="9">
        <v>32</v>
      </c>
      <c r="C55" s="9"/>
      <c r="D55" s="9"/>
      <c r="E55" s="9">
        <v>5</v>
      </c>
      <c r="F55" s="14"/>
      <c r="G55" s="14"/>
      <c r="H55" s="12" t="s">
        <v>31</v>
      </c>
      <c r="I55" s="15" t="s">
        <v>137</v>
      </c>
      <c r="J55" s="15" t="s">
        <v>138</v>
      </c>
      <c r="K55" s="15"/>
    </row>
    <row r="56" spans="1:11" ht="13">
      <c r="A56" s="1" t="s">
        <v>139</v>
      </c>
      <c r="B56" s="9">
        <v>33</v>
      </c>
      <c r="C56" s="9"/>
      <c r="D56" s="9"/>
      <c r="E56" s="9">
        <v>8</v>
      </c>
      <c r="F56" s="14"/>
      <c r="G56" s="14"/>
      <c r="H56" s="12" t="s">
        <v>31</v>
      </c>
      <c r="I56" s="15" t="s">
        <v>140</v>
      </c>
      <c r="J56" s="15" t="s">
        <v>141</v>
      </c>
      <c r="K56" s="15"/>
    </row>
    <row r="57" spans="1:11" ht="13">
      <c r="A57" s="1" t="s">
        <v>142</v>
      </c>
      <c r="B57" s="9">
        <v>34</v>
      </c>
      <c r="C57" s="9"/>
      <c r="D57" s="9"/>
      <c r="E57" s="9">
        <v>8</v>
      </c>
      <c r="F57" s="14"/>
      <c r="G57" s="14"/>
      <c r="H57" s="12" t="s">
        <v>31</v>
      </c>
      <c r="I57" s="15" t="s">
        <v>143</v>
      </c>
      <c r="J57" s="15" t="s">
        <v>141</v>
      </c>
      <c r="K57" s="15"/>
    </row>
    <row r="58" spans="1:11" ht="13">
      <c r="A58" s="1" t="s">
        <v>144</v>
      </c>
      <c r="B58" s="9">
        <v>35</v>
      </c>
      <c r="C58" s="9"/>
      <c r="D58" s="9"/>
      <c r="E58" s="9">
        <v>8</v>
      </c>
      <c r="F58" s="14"/>
      <c r="G58" s="14"/>
      <c r="H58" s="12" t="s">
        <v>31</v>
      </c>
      <c r="I58" s="15" t="s">
        <v>145</v>
      </c>
      <c r="J58" s="15" t="s">
        <v>141</v>
      </c>
      <c r="K58" s="15"/>
    </row>
    <row r="59" spans="1:11" ht="25">
      <c r="A59" s="1" t="s">
        <v>146</v>
      </c>
      <c r="B59" s="9">
        <v>36</v>
      </c>
      <c r="C59" s="9"/>
      <c r="D59" s="9"/>
      <c r="E59" s="9">
        <v>3</v>
      </c>
      <c r="F59" s="14"/>
      <c r="G59" s="14"/>
      <c r="H59" s="12" t="s">
        <v>31</v>
      </c>
      <c r="I59" s="15" t="s">
        <v>147</v>
      </c>
      <c r="J59" s="15" t="s">
        <v>148</v>
      </c>
      <c r="K59" s="15"/>
    </row>
    <row r="60" spans="1:11" ht="25">
      <c r="A60" s="1" t="s">
        <v>149</v>
      </c>
      <c r="B60" s="9">
        <v>37</v>
      </c>
      <c r="C60" s="9"/>
      <c r="D60" s="9"/>
      <c r="E60" s="9">
        <v>21</v>
      </c>
      <c r="F60" s="14"/>
      <c r="G60" s="14"/>
      <c r="H60" s="12" t="s">
        <v>31</v>
      </c>
      <c r="I60" s="15" t="s">
        <v>150</v>
      </c>
      <c r="J60" s="15" t="s">
        <v>151</v>
      </c>
      <c r="K60" s="15"/>
    </row>
    <row r="61" spans="1:11" ht="37.5">
      <c r="A61" s="1" t="s">
        <v>152</v>
      </c>
      <c r="B61" s="9">
        <v>38</v>
      </c>
      <c r="C61" s="9"/>
      <c r="D61" s="9"/>
      <c r="E61" s="9">
        <v>13</v>
      </c>
      <c r="F61" s="14"/>
      <c r="G61" s="14"/>
      <c r="H61" s="12" t="s">
        <v>31</v>
      </c>
      <c r="I61" s="15" t="s">
        <v>153</v>
      </c>
      <c r="J61" s="15" t="s">
        <v>154</v>
      </c>
      <c r="K61" s="15"/>
    </row>
    <row r="62" spans="1:11" ht="13">
      <c r="A62" s="1" t="s">
        <v>155</v>
      </c>
      <c r="B62" s="9">
        <v>39</v>
      </c>
      <c r="C62" s="9"/>
      <c r="D62" s="9"/>
      <c r="E62" s="9">
        <v>5</v>
      </c>
      <c r="F62" s="14"/>
      <c r="G62" s="14"/>
      <c r="H62" s="12" t="s">
        <v>31</v>
      </c>
      <c r="I62" s="1" t="s">
        <v>156</v>
      </c>
      <c r="J62" s="15" t="s">
        <v>157</v>
      </c>
      <c r="K62" s="15"/>
    </row>
    <row r="63" spans="1:11" ht="13">
      <c r="B63" s="9"/>
      <c r="C63" s="9"/>
      <c r="D63" s="9"/>
      <c r="E63" s="9"/>
      <c r="F63" s="14"/>
      <c r="G63" s="14"/>
      <c r="H63" s="12"/>
      <c r="J63" s="15"/>
      <c r="K63" s="15"/>
    </row>
    <row r="64" spans="1:11" ht="13">
      <c r="B64" s="9"/>
      <c r="C64" s="9"/>
      <c r="D64" s="9"/>
      <c r="E64" s="9"/>
      <c r="F64" s="14"/>
      <c r="G64" s="14"/>
      <c r="H64" s="12"/>
      <c r="J64" s="15"/>
      <c r="K64" s="15"/>
    </row>
    <row r="65" spans="2:11" ht="13">
      <c r="B65" s="9"/>
      <c r="C65" s="9"/>
      <c r="D65" s="9"/>
      <c r="E65" s="9"/>
      <c r="F65" s="14"/>
      <c r="G65" s="14"/>
      <c r="H65" s="12"/>
      <c r="J65" s="15"/>
      <c r="K65" s="15"/>
    </row>
    <row r="66" spans="2:11" ht="13">
      <c r="B66" s="9"/>
      <c r="C66" s="9"/>
      <c r="D66" s="9"/>
      <c r="E66" s="9"/>
      <c r="F66" s="14"/>
      <c r="G66" s="14"/>
      <c r="H66" s="12"/>
      <c r="J66" s="15"/>
      <c r="K66" s="15"/>
    </row>
    <row r="67" spans="2:11" ht="13">
      <c r="B67" s="9"/>
      <c r="C67" s="9"/>
      <c r="D67" s="9"/>
      <c r="E67" s="9"/>
      <c r="F67" s="14"/>
      <c r="G67" s="14"/>
      <c r="H67" s="12"/>
      <c r="J67" s="15"/>
      <c r="K67" s="15"/>
    </row>
    <row r="68" spans="2:11" ht="13">
      <c r="B68" s="9"/>
      <c r="C68" s="9"/>
      <c r="D68" s="9"/>
      <c r="E68" s="9"/>
      <c r="F68" s="14"/>
      <c r="G68" s="14"/>
      <c r="H68" s="12"/>
      <c r="J68" s="15"/>
      <c r="K68" s="15"/>
    </row>
    <row r="69" spans="2:11" ht="13">
      <c r="B69" s="9"/>
      <c r="C69" s="9"/>
      <c r="D69" s="9"/>
      <c r="E69" s="9"/>
      <c r="F69" s="14"/>
      <c r="G69" s="14"/>
      <c r="H69" s="12"/>
      <c r="J69" s="15"/>
      <c r="K69" s="15"/>
    </row>
    <row r="70" spans="2:11" ht="13">
      <c r="B70" s="9"/>
      <c r="C70" s="9"/>
      <c r="D70" s="9"/>
      <c r="E70" s="9"/>
      <c r="F70" s="14"/>
      <c r="G70" s="14"/>
      <c r="H70" s="12"/>
      <c r="J70" s="15"/>
      <c r="K70" s="15"/>
    </row>
    <row r="71" spans="2:11" ht="13">
      <c r="B71" s="9"/>
      <c r="C71" s="9"/>
      <c r="D71" s="9"/>
      <c r="E71" s="9"/>
      <c r="F71" s="14"/>
      <c r="G71" s="14"/>
      <c r="H71" s="12"/>
      <c r="J71" s="15"/>
      <c r="K71" s="15"/>
    </row>
    <row r="72" spans="2:11" ht="13">
      <c r="B72" s="9"/>
      <c r="C72" s="9"/>
      <c r="D72" s="9"/>
      <c r="E72" s="9"/>
      <c r="F72" s="14"/>
      <c r="G72" s="14"/>
      <c r="H72" s="12"/>
      <c r="J72" s="15"/>
      <c r="K72" s="15"/>
    </row>
    <row r="73" spans="2:11" ht="13">
      <c r="B73" s="9"/>
      <c r="C73" s="9"/>
      <c r="D73" s="9"/>
      <c r="E73" s="9"/>
      <c r="F73" s="14"/>
      <c r="G73" s="14"/>
      <c r="H73" s="12"/>
      <c r="J73" s="15"/>
      <c r="K73" s="15"/>
    </row>
    <row r="74" spans="2:11" ht="13">
      <c r="B74" s="9"/>
      <c r="C74" s="9"/>
      <c r="D74" s="9"/>
      <c r="E74" s="9"/>
      <c r="F74" s="14"/>
      <c r="G74" s="14"/>
      <c r="H74" s="12"/>
      <c r="J74" s="15"/>
      <c r="K74" s="15"/>
    </row>
    <row r="75" spans="2:11" ht="13">
      <c r="B75" s="9"/>
      <c r="C75" s="9"/>
      <c r="D75" s="9"/>
      <c r="E75" s="9"/>
      <c r="F75" s="14"/>
      <c r="G75" s="14"/>
      <c r="H75" s="12"/>
      <c r="J75" s="15"/>
      <c r="K75" s="15"/>
    </row>
    <row r="76" spans="2:11" ht="13">
      <c r="B76" s="9"/>
      <c r="C76" s="9"/>
      <c r="D76" s="9"/>
      <c r="E76" s="9"/>
      <c r="F76" s="14"/>
      <c r="G76" s="14"/>
      <c r="H76" s="12"/>
      <c r="J76" s="15"/>
      <c r="K76" s="15"/>
    </row>
    <row r="77" spans="2:11" ht="13">
      <c r="B77" s="9"/>
      <c r="C77" s="9"/>
      <c r="D77" s="9"/>
      <c r="E77" s="9"/>
      <c r="F77" s="14"/>
      <c r="G77" s="14"/>
      <c r="H77" s="12"/>
      <c r="J77" s="15"/>
      <c r="K77" s="15"/>
    </row>
    <row r="78" spans="2:11" ht="13">
      <c r="B78" s="9"/>
      <c r="C78" s="9"/>
      <c r="D78" s="9"/>
      <c r="E78" s="9"/>
      <c r="F78" s="14"/>
      <c r="G78" s="14"/>
      <c r="H78" s="12"/>
      <c r="J78" s="15"/>
      <c r="K78" s="15"/>
    </row>
    <row r="79" spans="2:11" ht="13">
      <c r="B79" s="9"/>
      <c r="C79" s="9"/>
      <c r="D79" s="9"/>
      <c r="E79" s="9"/>
      <c r="F79" s="14"/>
      <c r="G79" s="14"/>
      <c r="H79" s="12"/>
      <c r="J79" s="15"/>
      <c r="K79" s="15"/>
    </row>
    <row r="80" spans="2:11" ht="13">
      <c r="B80" s="9"/>
      <c r="C80" s="9"/>
      <c r="D80" s="9"/>
      <c r="E80" s="9"/>
      <c r="F80" s="14"/>
      <c r="G80" s="14"/>
      <c r="H80" s="12"/>
      <c r="J80" s="15"/>
      <c r="K80" s="15"/>
    </row>
    <row r="81" spans="2:11" ht="13">
      <c r="B81" s="9"/>
      <c r="C81" s="9"/>
      <c r="D81" s="9"/>
      <c r="E81" s="9"/>
      <c r="F81" s="14"/>
      <c r="G81" s="14"/>
      <c r="H81" s="12"/>
      <c r="J81" s="15"/>
      <c r="K81" s="15"/>
    </row>
    <row r="82" spans="2:11" ht="13">
      <c r="B82" s="9"/>
      <c r="C82" s="9"/>
      <c r="D82" s="9"/>
      <c r="E82" s="9"/>
      <c r="F82" s="14"/>
      <c r="G82" s="14"/>
      <c r="H82" s="12"/>
      <c r="J82" s="15"/>
      <c r="K82" s="15"/>
    </row>
    <row r="83" spans="2:11" ht="13">
      <c r="B83" s="9"/>
      <c r="C83" s="9"/>
      <c r="D83" s="9"/>
      <c r="E83" s="9"/>
      <c r="F83" s="14"/>
      <c r="G83" s="14"/>
      <c r="H83" s="12"/>
      <c r="J83" s="15"/>
      <c r="K83" s="15"/>
    </row>
    <row r="84" spans="2:11" ht="13">
      <c r="B84" s="9"/>
      <c r="C84" s="9"/>
      <c r="D84" s="9"/>
      <c r="E84" s="9"/>
      <c r="F84" s="14"/>
      <c r="G84" s="14"/>
      <c r="H84" s="12"/>
      <c r="J84" s="15"/>
      <c r="K84" s="15"/>
    </row>
    <row r="85" spans="2:11" ht="13">
      <c r="B85" s="9"/>
      <c r="C85" s="9"/>
      <c r="D85" s="9"/>
      <c r="E85" s="9"/>
      <c r="F85" s="14"/>
      <c r="G85" s="14"/>
      <c r="H85" s="12"/>
      <c r="J85" s="15"/>
      <c r="K85" s="15"/>
    </row>
    <row r="86" spans="2:11" ht="13">
      <c r="B86" s="9"/>
      <c r="C86" s="9"/>
      <c r="D86" s="9"/>
      <c r="E86" s="9"/>
      <c r="F86" s="14"/>
      <c r="G86" s="14"/>
      <c r="H86" s="12"/>
      <c r="J86" s="15"/>
      <c r="K86" s="15"/>
    </row>
    <row r="87" spans="2:11" ht="13">
      <c r="B87" s="9"/>
      <c r="C87" s="9"/>
      <c r="D87" s="9"/>
      <c r="E87" s="9"/>
      <c r="F87" s="14"/>
      <c r="G87" s="14"/>
      <c r="H87" s="12"/>
      <c r="J87" s="15"/>
      <c r="K87" s="15"/>
    </row>
    <row r="88" spans="2:11" ht="13">
      <c r="B88" s="9"/>
      <c r="C88" s="9"/>
      <c r="D88" s="9"/>
      <c r="E88" s="9"/>
      <c r="F88" s="14"/>
      <c r="G88" s="14"/>
      <c r="H88" s="12"/>
      <c r="J88" s="15"/>
      <c r="K88" s="15"/>
    </row>
    <row r="89" spans="2:11" ht="13">
      <c r="B89" s="9"/>
      <c r="C89" s="9"/>
      <c r="D89" s="9"/>
      <c r="E89" s="9"/>
      <c r="F89" s="14"/>
      <c r="G89" s="14"/>
      <c r="H89" s="12"/>
      <c r="J89" s="15"/>
      <c r="K89" s="15"/>
    </row>
    <row r="90" spans="2:11" ht="13">
      <c r="B90" s="9"/>
      <c r="C90" s="9"/>
      <c r="D90" s="9"/>
      <c r="E90" s="9"/>
      <c r="F90" s="14"/>
      <c r="G90" s="14"/>
      <c r="H90" s="12"/>
      <c r="J90" s="15"/>
      <c r="K90" s="15"/>
    </row>
    <row r="91" spans="2:11" ht="13">
      <c r="B91" s="9"/>
      <c r="C91" s="9"/>
      <c r="D91" s="9"/>
      <c r="E91" s="9"/>
      <c r="F91" s="14"/>
      <c r="G91" s="14"/>
      <c r="H91" s="12"/>
      <c r="J91" s="15"/>
      <c r="K91" s="15"/>
    </row>
    <row r="92" spans="2:11" ht="13">
      <c r="B92" s="9"/>
      <c r="C92" s="9"/>
      <c r="D92" s="9"/>
      <c r="E92" s="9"/>
      <c r="F92" s="14"/>
      <c r="G92" s="14"/>
      <c r="H92" s="12"/>
      <c r="J92" s="15"/>
      <c r="K92" s="15"/>
    </row>
    <row r="93" spans="2:11" ht="13">
      <c r="B93" s="9"/>
      <c r="C93" s="9"/>
      <c r="D93" s="9"/>
      <c r="E93" s="9"/>
      <c r="F93" s="14"/>
      <c r="G93" s="14"/>
      <c r="H93" s="12"/>
      <c r="J93" s="15"/>
      <c r="K93" s="15"/>
    </row>
    <row r="94" spans="2:11" ht="13">
      <c r="B94" s="9"/>
      <c r="C94" s="9"/>
      <c r="D94" s="9"/>
      <c r="E94" s="9"/>
      <c r="F94" s="14"/>
      <c r="G94" s="14"/>
      <c r="H94" s="12"/>
      <c r="J94" s="15"/>
      <c r="K94" s="15"/>
    </row>
    <row r="95" spans="2:11" ht="13">
      <c r="B95" s="9"/>
      <c r="C95" s="9"/>
      <c r="D95" s="9"/>
      <c r="E95" s="9"/>
      <c r="F95" s="14"/>
      <c r="G95" s="14"/>
      <c r="H95" s="12"/>
      <c r="J95" s="15"/>
      <c r="K95" s="15"/>
    </row>
    <row r="96" spans="2:11" ht="13">
      <c r="B96" s="9"/>
      <c r="C96" s="9"/>
      <c r="D96" s="9"/>
      <c r="E96" s="9"/>
      <c r="F96" s="14"/>
      <c r="G96" s="14"/>
      <c r="H96" s="12"/>
      <c r="J96" s="15"/>
      <c r="K96" s="15"/>
    </row>
    <row r="97" spans="2:11" ht="13">
      <c r="B97" s="9"/>
      <c r="C97" s="9"/>
      <c r="D97" s="9"/>
      <c r="E97" s="9"/>
      <c r="F97" s="14"/>
      <c r="G97" s="14"/>
      <c r="H97" s="12"/>
      <c r="J97" s="15"/>
      <c r="K97" s="15"/>
    </row>
    <row r="98" spans="2:11" ht="13">
      <c r="B98" s="9"/>
      <c r="C98" s="9"/>
      <c r="D98" s="9"/>
      <c r="E98" s="9"/>
      <c r="F98" s="14"/>
      <c r="G98" s="14"/>
      <c r="H98" s="12"/>
      <c r="J98" s="15"/>
      <c r="K98" s="15"/>
    </row>
    <row r="99" spans="2:11" ht="13">
      <c r="B99" s="9"/>
      <c r="C99" s="9"/>
      <c r="D99" s="9"/>
      <c r="E99" s="9"/>
      <c r="F99" s="14"/>
      <c r="G99" s="14"/>
      <c r="H99" s="12"/>
      <c r="J99" s="15"/>
      <c r="K99" s="15"/>
    </row>
    <row r="100" spans="2:11" ht="13">
      <c r="B100" s="9"/>
      <c r="C100" s="9"/>
      <c r="D100" s="9"/>
      <c r="E100" s="9"/>
      <c r="F100" s="14"/>
      <c r="G100" s="14"/>
      <c r="H100" s="12"/>
      <c r="J100" s="15"/>
      <c r="K100" s="15"/>
    </row>
    <row r="101" spans="2:11" ht="13">
      <c r="B101" s="9"/>
      <c r="C101" s="9"/>
      <c r="D101" s="9"/>
      <c r="E101" s="9"/>
      <c r="F101" s="14"/>
      <c r="G101" s="14"/>
      <c r="H101" s="12"/>
      <c r="J101" s="15"/>
      <c r="K101" s="15"/>
    </row>
  </sheetData>
  <mergeCells count="4">
    <mergeCell ref="B1:G1"/>
    <mergeCell ref="B2:G2"/>
    <mergeCell ref="B5:G5"/>
    <mergeCell ref="F22:G22"/>
  </mergeCells>
  <dataValidations count="10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1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D101" xr:uid="{00000000-0002-0000-00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1" xr:uid="{00000000-0002-0000-00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1" xr:uid="{00000000-0002-0000-00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1" xr:uid="{00000000-0002-0000-00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85" zoomScaleNormal="85" workbookViewId="0">
      <selection activeCell="D14" sqref="D14"/>
    </sheetView>
  </sheetViews>
  <sheetFormatPr defaultColWidth="11.54296875" defaultRowHeight="12.5"/>
  <cols>
    <col min="1" max="1" width="10.26953125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20" customFormat="1" ht="18">
      <c r="A1" s="18" t="s">
        <v>8</v>
      </c>
      <c r="B1" s="18">
        <v>1</v>
      </c>
      <c r="C1" s="18"/>
      <c r="D1" s="19" t="s">
        <v>2</v>
      </c>
      <c r="E1"/>
      <c r="F1" s="18"/>
      <c r="AMI1"/>
      <c r="AMJ1"/>
    </row>
    <row r="2" spans="1:1024" s="20" customFormat="1" ht="13">
      <c r="A2" s="18" t="s">
        <v>158</v>
      </c>
      <c r="B2" s="21">
        <v>44831</v>
      </c>
      <c r="C2" s="18"/>
      <c r="D2" s="22" t="s">
        <v>159</v>
      </c>
      <c r="E2" s="18"/>
      <c r="F2" s="18"/>
      <c r="AMI2"/>
      <c r="AMJ2"/>
    </row>
    <row r="3" spans="1:1024" s="20" customFormat="1" ht="13">
      <c r="A3" s="18" t="s">
        <v>160</v>
      </c>
      <c r="B3" s="21">
        <v>44838</v>
      </c>
      <c r="C3" s="18"/>
      <c r="D3" s="18"/>
      <c r="E3" s="18"/>
      <c r="F3" s="18"/>
      <c r="AMI3"/>
      <c r="AMJ3"/>
    </row>
    <row r="4" spans="1:1024" s="20" customFormat="1" ht="13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 ht="13">
      <c r="A5" s="18"/>
      <c r="B5" s="23"/>
      <c r="C5" s="18"/>
      <c r="D5" s="18"/>
      <c r="E5" s="18"/>
      <c r="F5" s="18"/>
      <c r="AMI5"/>
      <c r="AMJ5"/>
    </row>
    <row r="6" spans="1:1024" s="20" customFormat="1" ht="13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 ht="13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 ht="13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 ht="13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 ht="13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 ht="13">
      <c r="A11" s="18" t="s">
        <v>168</v>
      </c>
      <c r="B11" s="18">
        <f t="shared" si="0"/>
        <v>-2</v>
      </c>
      <c r="C11" s="18">
        <v>3</v>
      </c>
      <c r="D11" s="18"/>
      <c r="E11" s="18"/>
      <c r="F11" s="18"/>
      <c r="AMI11"/>
      <c r="AMJ11"/>
    </row>
    <row r="12" spans="1:1024" s="20" customFormat="1" ht="13">
      <c r="A12" s="18" t="s">
        <v>169</v>
      </c>
      <c r="B12" s="18">
        <f t="shared" si="0"/>
        <v>-2</v>
      </c>
      <c r="C12" s="18">
        <v>0</v>
      </c>
      <c r="D12" s="18"/>
      <c r="E12" s="18"/>
      <c r="F12" s="18"/>
      <c r="AMI12"/>
      <c r="AMJ12"/>
    </row>
    <row r="13" spans="1:1024" s="20" customFormat="1" ht="13">
      <c r="A13" s="18" t="s">
        <v>170</v>
      </c>
      <c r="B13" s="18">
        <f t="shared" si="0"/>
        <v>-2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 ht="13">
      <c r="A14" s="18" t="s">
        <v>171</v>
      </c>
      <c r="B14" s="18">
        <f t="shared" si="0"/>
        <v>-3</v>
      </c>
      <c r="C14" s="18">
        <v>1</v>
      </c>
      <c r="D14" s="18"/>
      <c r="E14" s="18"/>
      <c r="F14" s="18"/>
      <c r="AMI14"/>
      <c r="AMJ14"/>
    </row>
    <row r="15" spans="1:1024" s="20" customFormat="1" ht="13">
      <c r="A15" s="18"/>
      <c r="B15" s="18"/>
      <c r="C15" s="18"/>
      <c r="D15" s="18"/>
      <c r="E15" s="18"/>
      <c r="F15" s="18"/>
      <c r="AMI15"/>
      <c r="AMJ15"/>
    </row>
    <row r="16" spans="1:1024" ht="13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 ht="13">
      <c r="A17">
        <v>1</v>
      </c>
      <c r="B17" s="26" t="s">
        <v>30</v>
      </c>
      <c r="C17" t="s">
        <v>179</v>
      </c>
      <c r="D17" s="27" t="s">
        <v>175</v>
      </c>
      <c r="E17" s="28"/>
    </row>
    <row r="18" spans="1:5">
      <c r="A18">
        <v>2</v>
      </c>
      <c r="B18" s="26" t="s">
        <v>35</v>
      </c>
      <c r="C18" t="s">
        <v>179</v>
      </c>
      <c r="D18" s="26"/>
      <c r="E18" s="28"/>
    </row>
    <row r="19" spans="1:5">
      <c r="A19">
        <v>3</v>
      </c>
      <c r="B19" s="26" t="s">
        <v>38</v>
      </c>
      <c r="C19" t="s">
        <v>179</v>
      </c>
      <c r="D19" s="26"/>
      <c r="E19" s="28"/>
    </row>
    <row r="20" spans="1:5">
      <c r="A20">
        <v>4</v>
      </c>
      <c r="B20" s="26" t="s">
        <v>42</v>
      </c>
      <c r="C20" t="s">
        <v>179</v>
      </c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80" zoomScaleNormal="180" workbookViewId="0">
      <selection activeCell="C17" sqref="C17"/>
    </sheetView>
  </sheetViews>
  <sheetFormatPr defaultColWidth="11.54296875" defaultRowHeight="12.5"/>
  <cols>
    <col min="1" max="1" width="10.26953125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20" customFormat="1" ht="18">
      <c r="A1" s="18" t="s">
        <v>8</v>
      </c>
      <c r="B1" s="18">
        <f>'Sprint 01 Backlog'!B1+1</f>
        <v>2</v>
      </c>
      <c r="C1" s="18"/>
      <c r="D1" s="19" t="s">
        <v>2</v>
      </c>
      <c r="E1"/>
      <c r="F1" s="18"/>
      <c r="AMI1"/>
      <c r="AMJ1"/>
    </row>
    <row r="2" spans="1:1024" s="20" customFormat="1" ht="13">
      <c r="A2" s="18" t="s">
        <v>158</v>
      </c>
      <c r="B2" s="21">
        <f>'Sprint 01 Backlog'!B3</f>
        <v>44838</v>
      </c>
      <c r="C2" s="18"/>
      <c r="D2" s="22" t="s">
        <v>159</v>
      </c>
      <c r="E2" s="18"/>
      <c r="F2" s="18"/>
      <c r="AMI2"/>
      <c r="AMJ2"/>
    </row>
    <row r="3" spans="1:1024" s="20" customFormat="1" ht="13">
      <c r="A3" s="18" t="s">
        <v>160</v>
      </c>
      <c r="B3" s="21">
        <f>B2+7</f>
        <v>44845</v>
      </c>
      <c r="C3" s="18"/>
      <c r="D3" s="18"/>
      <c r="E3" s="18"/>
      <c r="F3" s="18"/>
      <c r="AMI3"/>
      <c r="AMJ3"/>
    </row>
    <row r="4" spans="1:1024" s="20" customFormat="1" ht="13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 ht="13">
      <c r="A5" s="18"/>
      <c r="B5" s="23"/>
      <c r="C5" s="18"/>
      <c r="D5" s="18"/>
      <c r="E5" s="18"/>
      <c r="F5" s="18"/>
      <c r="AMI5"/>
      <c r="AMJ5"/>
    </row>
    <row r="6" spans="1:1024" s="20" customFormat="1" ht="13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 ht="13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 ht="13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 ht="13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 ht="13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 ht="13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 ht="13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 ht="13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 ht="13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 ht="13">
      <c r="A15" s="18"/>
      <c r="B15" s="18"/>
      <c r="C15" s="18"/>
      <c r="D15" s="18"/>
      <c r="E15" s="18"/>
      <c r="F15" s="18"/>
      <c r="AMI15"/>
      <c r="AMJ15"/>
    </row>
    <row r="16" spans="1:1024" ht="13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 ht="13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80" zoomScaleNormal="180" workbookViewId="0">
      <selection activeCell="C17" sqref="C17"/>
    </sheetView>
  </sheetViews>
  <sheetFormatPr defaultColWidth="11.54296875" defaultRowHeight="12.5"/>
  <cols>
    <col min="1" max="1" width="10.26953125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20" customFormat="1" ht="18">
      <c r="A1" s="18" t="s">
        <v>8</v>
      </c>
      <c r="B1" s="18">
        <f>'Sprint 02 Backlog'!B1+1</f>
        <v>3</v>
      </c>
      <c r="C1" s="18"/>
      <c r="D1" s="19" t="s">
        <v>2</v>
      </c>
      <c r="E1"/>
      <c r="F1" s="18"/>
      <c r="AMI1"/>
      <c r="AMJ1"/>
    </row>
    <row r="2" spans="1:1024" s="20" customFormat="1" ht="13">
      <c r="A2" s="18" t="s">
        <v>158</v>
      </c>
      <c r="B2" s="21">
        <f>'Sprint 02 Backlog'!B3</f>
        <v>44845</v>
      </c>
      <c r="C2" s="18"/>
      <c r="D2" s="22" t="s">
        <v>159</v>
      </c>
      <c r="E2" s="18"/>
      <c r="F2" s="18"/>
      <c r="AMI2"/>
      <c r="AMJ2"/>
    </row>
    <row r="3" spans="1:1024" s="20" customFormat="1" ht="13">
      <c r="A3" s="18" t="s">
        <v>160</v>
      </c>
      <c r="B3" s="21">
        <f>B2+7</f>
        <v>44852</v>
      </c>
      <c r="C3" s="18"/>
      <c r="D3" s="18"/>
      <c r="E3" s="18"/>
      <c r="F3" s="18"/>
      <c r="AMI3"/>
      <c r="AMJ3"/>
    </row>
    <row r="4" spans="1:1024" s="20" customFormat="1" ht="13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 ht="13">
      <c r="A5" s="18"/>
      <c r="B5" s="23"/>
      <c r="C5" s="18"/>
      <c r="D5" s="18"/>
      <c r="E5" s="18"/>
      <c r="F5" s="18"/>
      <c r="AMI5"/>
      <c r="AMJ5"/>
    </row>
    <row r="6" spans="1:1024" s="20" customFormat="1" ht="13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 ht="13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 ht="13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 ht="13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 ht="13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 ht="13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 ht="13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 ht="13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 ht="13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 ht="13">
      <c r="A15" s="18"/>
      <c r="B15" s="18"/>
      <c r="C15" s="18"/>
      <c r="D15" s="18"/>
      <c r="E15" s="18"/>
      <c r="F15" s="18"/>
      <c r="AMI15"/>
      <c r="AMJ15"/>
    </row>
    <row r="16" spans="1:1024" ht="13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 ht="13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80" zoomScaleNormal="180" workbookViewId="0">
      <selection activeCell="B3" sqref="B3"/>
    </sheetView>
  </sheetViews>
  <sheetFormatPr defaultColWidth="11.54296875" defaultRowHeight="12.5"/>
  <cols>
    <col min="1" max="1" width="10.26953125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20" customFormat="1" ht="18">
      <c r="A1" s="18" t="s">
        <v>8</v>
      </c>
      <c r="B1" s="18">
        <f>'Sprint 03 Backlog'!B1+1</f>
        <v>4</v>
      </c>
      <c r="C1" s="18"/>
      <c r="D1" s="19" t="s">
        <v>2</v>
      </c>
      <c r="E1"/>
      <c r="F1" s="18"/>
      <c r="AMI1"/>
      <c r="AMJ1"/>
    </row>
    <row r="2" spans="1:1024" s="20" customFormat="1" ht="13">
      <c r="A2" s="18" t="s">
        <v>158</v>
      </c>
      <c r="B2" s="21">
        <v>44873</v>
      </c>
      <c r="C2" s="18"/>
      <c r="D2" s="22" t="s">
        <v>159</v>
      </c>
      <c r="E2" s="18"/>
      <c r="F2" s="18"/>
      <c r="AMI2"/>
      <c r="AMJ2"/>
    </row>
    <row r="3" spans="1:1024" s="20" customFormat="1" ht="13">
      <c r="A3" s="18" t="s">
        <v>160</v>
      </c>
      <c r="B3" s="21">
        <f>B2+7</f>
        <v>44880</v>
      </c>
      <c r="C3" s="18"/>
      <c r="D3" s="18"/>
      <c r="E3" s="18"/>
      <c r="F3" s="18"/>
      <c r="AMI3"/>
      <c r="AMJ3"/>
    </row>
    <row r="4" spans="1:1024" s="20" customFormat="1" ht="13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 ht="13">
      <c r="A5" s="18"/>
      <c r="B5" s="23"/>
      <c r="C5" s="18"/>
      <c r="D5" s="18"/>
      <c r="E5" s="18"/>
      <c r="F5" s="18"/>
      <c r="AMI5"/>
      <c r="AMJ5"/>
    </row>
    <row r="6" spans="1:1024" s="20" customFormat="1" ht="13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 ht="13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 ht="13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 ht="13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 ht="13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 ht="13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 ht="13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 ht="13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 ht="13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 ht="13">
      <c r="A15" s="18"/>
      <c r="B15" s="18"/>
      <c r="C15" s="18"/>
      <c r="D15" s="18"/>
      <c r="E15" s="18"/>
      <c r="F15" s="18"/>
      <c r="AMI15"/>
      <c r="AMJ15"/>
    </row>
    <row r="16" spans="1:1024" ht="13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 ht="13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80" zoomScaleNormal="180" workbookViewId="0">
      <selection activeCell="B2" sqref="B2"/>
    </sheetView>
  </sheetViews>
  <sheetFormatPr defaultColWidth="11.54296875" defaultRowHeight="12.5"/>
  <cols>
    <col min="1" max="1" width="10.26953125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20" customFormat="1" ht="18">
      <c r="A1" s="18" t="s">
        <v>8</v>
      </c>
      <c r="B1" s="18">
        <f>'Sprint 04 Backlog'!B1+1</f>
        <v>5</v>
      </c>
      <c r="C1" s="18"/>
      <c r="D1" s="19" t="s">
        <v>2</v>
      </c>
      <c r="E1"/>
      <c r="F1" s="18"/>
      <c r="AMI1"/>
      <c r="AMJ1"/>
    </row>
    <row r="2" spans="1:1024" s="20" customFormat="1" ht="13">
      <c r="A2" s="18" t="s">
        <v>158</v>
      </c>
      <c r="B2" s="21">
        <f>'Sprint 04 Backlog'!B3</f>
        <v>44880</v>
      </c>
      <c r="C2" s="18"/>
      <c r="D2" s="22" t="s">
        <v>159</v>
      </c>
      <c r="E2" s="18"/>
      <c r="F2" s="18"/>
      <c r="AMI2"/>
      <c r="AMJ2"/>
    </row>
    <row r="3" spans="1:1024" s="20" customFormat="1" ht="13">
      <c r="A3" s="18" t="s">
        <v>160</v>
      </c>
      <c r="B3" s="21">
        <f>B2+7</f>
        <v>44887</v>
      </c>
      <c r="C3" s="18"/>
      <c r="D3" s="18"/>
      <c r="E3" s="18"/>
      <c r="F3" s="18"/>
      <c r="AMI3"/>
      <c r="AMJ3"/>
    </row>
    <row r="4" spans="1:1024" s="20" customFormat="1" ht="13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 ht="13">
      <c r="A5" s="18"/>
      <c r="B5" s="23"/>
      <c r="C5" s="18"/>
      <c r="D5" s="18"/>
      <c r="E5" s="18"/>
      <c r="F5" s="18"/>
      <c r="AMI5"/>
      <c r="AMJ5"/>
    </row>
    <row r="6" spans="1:1024" s="20" customFormat="1" ht="13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 ht="13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 ht="13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 ht="13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 ht="13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 ht="13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 ht="13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 ht="13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 ht="13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 ht="13">
      <c r="A15" s="18"/>
      <c r="B15" s="18"/>
      <c r="C15" s="18"/>
      <c r="D15" s="18"/>
      <c r="E15" s="18"/>
      <c r="F15" s="18"/>
      <c r="AMI15"/>
      <c r="AMJ15"/>
    </row>
    <row r="16" spans="1:1024" ht="13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 ht="13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80" zoomScaleNormal="180" workbookViewId="0">
      <selection activeCell="D16" sqref="D16"/>
    </sheetView>
  </sheetViews>
  <sheetFormatPr defaultColWidth="11.54296875" defaultRowHeight="12.5"/>
  <cols>
    <col min="1" max="1" width="10.26953125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20" customFormat="1" ht="18">
      <c r="A1" s="18" t="s">
        <v>8</v>
      </c>
      <c r="B1" s="18">
        <v>6</v>
      </c>
      <c r="C1" s="18" t="s">
        <v>176</v>
      </c>
      <c r="D1" s="19" t="s">
        <v>2</v>
      </c>
      <c r="E1"/>
      <c r="F1" s="18"/>
      <c r="AMI1"/>
      <c r="AMJ1"/>
    </row>
    <row r="2" spans="1:1024" s="20" customFormat="1" ht="13">
      <c r="A2" s="18" t="s">
        <v>158</v>
      </c>
      <c r="B2" s="21">
        <v>44894</v>
      </c>
      <c r="C2" s="18"/>
      <c r="D2" s="22" t="s">
        <v>159</v>
      </c>
      <c r="E2" s="18"/>
      <c r="F2" s="18"/>
      <c r="AMI2"/>
      <c r="AMJ2"/>
    </row>
    <row r="3" spans="1:1024" s="20" customFormat="1" ht="13">
      <c r="A3" s="18" t="s">
        <v>160</v>
      </c>
      <c r="B3" s="21">
        <f>B2+7</f>
        <v>44901</v>
      </c>
      <c r="C3" s="18"/>
      <c r="D3" s="18"/>
      <c r="E3" s="18"/>
      <c r="F3" s="18"/>
      <c r="AMI3"/>
      <c r="AMJ3"/>
    </row>
    <row r="4" spans="1:1024" s="20" customFormat="1" ht="13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 ht="13">
      <c r="A5" s="18"/>
      <c r="B5" s="23"/>
      <c r="C5" s="18"/>
      <c r="D5" s="18"/>
      <c r="E5" s="18"/>
      <c r="F5" s="18"/>
      <c r="AMI5"/>
      <c r="AMJ5"/>
    </row>
    <row r="6" spans="1:1024" s="20" customFormat="1" ht="13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 ht="13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 ht="13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 ht="13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 ht="13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 ht="13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 ht="13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 ht="13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 ht="13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 ht="13">
      <c r="A15" s="18"/>
      <c r="B15" s="18"/>
      <c r="C15" s="18"/>
      <c r="D15" s="18" t="s">
        <v>177</v>
      </c>
      <c r="E15" s="18"/>
      <c r="F15" s="18"/>
      <c r="AMI15"/>
      <c r="AMJ15"/>
    </row>
    <row r="16" spans="1:1024" ht="13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 ht="13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siddharth</dc:creator>
  <cp:keywords/>
  <dc:description/>
  <cp:lastModifiedBy>siddharth</cp:lastModifiedBy>
  <cp:revision>125</cp:revision>
  <dcterms:created xsi:type="dcterms:W3CDTF">2016-03-21T22:16:37Z</dcterms:created>
  <dcterms:modified xsi:type="dcterms:W3CDTF">2022-10-04T07:13:17Z</dcterms:modified>
  <cp:category/>
  <cp:contentStatus/>
</cp:coreProperties>
</file>