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C:\Users\Gabriel Achumba\Documents\Torque and Drag Project\working directory\"/>
    </mc:Choice>
  </mc:AlternateContent>
  <xr:revisionPtr revIDLastSave="0" documentId="13_ncr:1_{0CC595B5-C6FA-4B5F-B0E6-54DD128DFF1D}" xr6:coauthVersionLast="45" xr6:coauthVersionMax="45" xr10:uidLastSave="{00000000-0000-0000-0000-000000000000}"/>
  <bookViews>
    <workbookView xWindow="-120" yWindow="-120" windowWidth="20730" windowHeight="11160" firstSheet="2" activeTab="7" xr2:uid="{00000000-000D-0000-FFFF-FFFF00000000}"/>
  </bookViews>
  <sheets>
    <sheet name="Hole" sheetId="1" r:id="rId1"/>
    <sheet name="DeviationSurvey" sheetId="2" r:id="rId2"/>
    <sheet name="Drilling Mud" sheetId="3" r:id="rId3"/>
    <sheet name="Drilling Mud PVT" sheetId="4" r:id="rId4"/>
    <sheet name="Drill String" sheetId="5" r:id="rId5"/>
    <sheet name="Drill Pipes" sheetId="6" r:id="rId6"/>
    <sheet name="Operation" sheetId="8" r:id="rId7"/>
    <sheet name="Common" sheetId="7" r:id="rId8"/>
    <sheet name="Results" sheetId="9" r:id="rId9"/>
  </sheets>
  <calcPr calcId="181029"/>
</workbook>
</file>

<file path=xl/calcChain.xml><?xml version="1.0" encoding="utf-8"?>
<calcChain xmlns="http://schemas.openxmlformats.org/spreadsheetml/2006/main">
  <c r="F3" i="7" l="1"/>
  <c r="D3" i="7"/>
  <c r="C3" i="7"/>
  <c r="C4" i="6"/>
  <c r="B4" i="6"/>
  <c r="C3" i="6"/>
  <c r="B3" i="6"/>
  <c r="B3" i="5"/>
  <c r="A11" i="2"/>
  <c r="A10" i="2"/>
  <c r="A9" i="2"/>
  <c r="A8" i="2"/>
  <c r="A7" i="2"/>
  <c r="A6" i="2"/>
  <c r="A5" i="2"/>
  <c r="A4" i="2"/>
  <c r="F3" i="1"/>
  <c r="E3" i="1"/>
  <c r="F4" i="1"/>
  <c r="C4" i="1"/>
</calcChain>
</file>

<file path=xl/sharedStrings.xml><?xml version="1.0" encoding="utf-8"?>
<sst xmlns="http://schemas.openxmlformats.org/spreadsheetml/2006/main" count="103" uniqueCount="68">
  <si>
    <t>typeOfHole</t>
  </si>
  <si>
    <t>innerDiameter</t>
  </si>
  <si>
    <t>outerDiameter</t>
  </si>
  <si>
    <t>weight</t>
  </si>
  <si>
    <t>top</t>
  </si>
  <si>
    <t>bottom</t>
  </si>
  <si>
    <t>frictionFactor</t>
  </si>
  <si>
    <t>[in]</t>
  </si>
  <si>
    <t>[Ib/ft]</t>
  </si>
  <si>
    <t>[m]</t>
  </si>
  <si>
    <t>Open Hole</t>
  </si>
  <si>
    <t>Intermidiate Casing</t>
  </si>
  <si>
    <t>measuredDepth</t>
  </si>
  <si>
    <t>inclination</t>
  </si>
  <si>
    <t>azimuth</t>
  </si>
  <si>
    <t>deg</t>
  </si>
  <si>
    <t>mudName</t>
  </si>
  <si>
    <t>description</t>
  </si>
  <si>
    <t>mudBaseType</t>
  </si>
  <si>
    <t>baseFluid</t>
  </si>
  <si>
    <t>rheologyModel</t>
  </si>
  <si>
    <t>rheologyModelType</t>
  </si>
  <si>
    <t>density</t>
  </si>
  <si>
    <t>plasticViscosity</t>
  </si>
  <si>
    <t>yieldPoint</t>
  </si>
  <si>
    <t>cp</t>
  </si>
  <si>
    <t>Ibf/100ft2</t>
  </si>
  <si>
    <t>nill</t>
  </si>
  <si>
    <t>Brine</t>
  </si>
  <si>
    <t>Bingham Plastic</t>
  </si>
  <si>
    <t>Rheology</t>
  </si>
  <si>
    <t>temperature</t>
  </si>
  <si>
    <t>pressure</t>
  </si>
  <si>
    <t>deg F</t>
  </si>
  <si>
    <t>psi</t>
  </si>
  <si>
    <t>stringName</t>
  </si>
  <si>
    <t>stringDepth</t>
  </si>
  <si>
    <t>Assembly</t>
  </si>
  <si>
    <t>typeOfSection</t>
  </si>
  <si>
    <t>length</t>
  </si>
  <si>
    <t>size</t>
  </si>
  <si>
    <t>grade</t>
  </si>
  <si>
    <t>minimumYieldStrength</t>
  </si>
  <si>
    <t>itemDescription</t>
  </si>
  <si>
    <t>makeUpTorque</t>
  </si>
  <si>
    <t>overPullMargin</t>
  </si>
  <si>
    <t>Tubing</t>
  </si>
  <si>
    <t>activeFluid</t>
  </si>
  <si>
    <t>startMeasuredDepth</t>
  </si>
  <si>
    <t>endMeasuredDepth</t>
  </si>
  <si>
    <t>stepSize</t>
  </si>
  <si>
    <t>seaWaterDensity</t>
  </si>
  <si>
    <t>[Ib/ft3]</t>
  </si>
  <si>
    <t>trippingInSpeed</t>
  </si>
  <si>
    <t>trippingInRPM</t>
  </si>
  <si>
    <t>trippingOutSpeed</t>
  </si>
  <si>
    <t>trippingOutRPM</t>
  </si>
  <si>
    <t>[in/sec]</t>
  </si>
  <si>
    <t>[rpm]</t>
  </si>
  <si>
    <t>courseLength</t>
  </si>
  <si>
    <t>youngsModulus</t>
  </si>
  <si>
    <t>[psi]</t>
  </si>
  <si>
    <t>lb/ft3</t>
  </si>
  <si>
    <t>Nill</t>
  </si>
  <si>
    <t xml:space="preserve">reference </t>
  </si>
  <si>
    <t>Drill Collar</t>
  </si>
  <si>
    <t>brine 12ppg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</si>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</sst>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workbookViewId="0">
      <selection activeCell="E9" sqref="E9"/>
    </sheetView>
  </sheetViews>
  <sheetFormatPr defaultColWidth="9" defaultRowHeight="15"/>
  <cols>
    <col min="1" max="1" width="18.5703125" customWidth="1"/>
    <col min="2" max="2" width="18.28515625" customWidth="1"/>
    <col min="3" max="3" width="18.5703125" customWidth="1"/>
    <col min="5" max="5" width="10.42578125" customWidth="1"/>
    <col min="6" max="6" width="9.7109375" customWidth="1"/>
    <col min="7" max="7" width="16.85546875" customWidth="1"/>
    <col min="8" max="8" width="8.5703125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/>
    </row>
    <row r="2" spans="1:8">
      <c r="A2" s="2" t="s">
        <v>63</v>
      </c>
      <c r="B2" s="2" t="s">
        <v>7</v>
      </c>
      <c r="C2" s="2" t="s">
        <v>7</v>
      </c>
      <c r="D2" s="2" t="s">
        <v>8</v>
      </c>
      <c r="E2" s="2" t="s">
        <v>9</v>
      </c>
      <c r="F2" s="2" t="s">
        <v>9</v>
      </c>
      <c r="G2" s="2" t="s">
        <v>63</v>
      </c>
      <c r="H2" s="2"/>
    </row>
    <row r="3" spans="1:8">
      <c r="A3" t="s">
        <v>10</v>
      </c>
      <c r="B3">
        <v>8.5</v>
      </c>
      <c r="C3">
        <v>0</v>
      </c>
      <c r="D3">
        <v>0</v>
      </c>
      <c r="E3">
        <f>0.3048*5000</f>
        <v>1524</v>
      </c>
      <c r="F3">
        <f>0.3048*10000</f>
        <v>3048</v>
      </c>
      <c r="G3">
        <v>0.25</v>
      </c>
    </row>
    <row r="4" spans="1:8">
      <c r="A4" t="s">
        <v>11</v>
      </c>
      <c r="B4">
        <v>8.68</v>
      </c>
      <c r="C4">
        <f>9 + (5/8)</f>
        <v>9.625</v>
      </c>
      <c r="D4">
        <v>40</v>
      </c>
      <c r="E4">
        <v>0</v>
      </c>
      <c r="F4">
        <f>0.3048*5000</f>
        <v>1524</v>
      </c>
      <c r="G4">
        <v>0.2</v>
      </c>
    </row>
  </sheetData>
  <dataValidations count="1">
    <dataValidation type="list" allowBlank="1" showInputMessage="1" showErrorMessage="1" sqref="A3:A4" xr:uid="{00000000-0002-0000-0000-000000000000}">
      <formula1>"None, Open Hole,Surface Casing, Intermidiate Casing, Production Casing, Riser"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A15" sqref="A15"/>
    </sheetView>
  </sheetViews>
  <sheetFormatPr defaultColWidth="9" defaultRowHeight="15"/>
  <cols>
    <col min="1" max="1" width="19.85546875" customWidth="1"/>
    <col min="2" max="2" width="13.42578125" customWidth="1"/>
    <col min="3" max="3" width="10.42578125" customWidth="1"/>
    <col min="5" max="5" width="12.85546875"/>
    <col min="13" max="13" width="12.85546875"/>
  </cols>
  <sheetData>
    <row r="1" spans="1:3" ht="18.75">
      <c r="A1" s="1" t="s">
        <v>12</v>
      </c>
      <c r="B1" s="1" t="s">
        <v>13</v>
      </c>
      <c r="C1" s="1" t="s">
        <v>14</v>
      </c>
    </row>
    <row r="2" spans="1:3">
      <c r="A2" t="s">
        <v>67</v>
      </c>
      <c r="B2" t="s">
        <v>15</v>
      </c>
      <c r="C2" t="s">
        <v>15</v>
      </c>
    </row>
    <row r="3" spans="1:3">
      <c r="A3">
        <v>0</v>
      </c>
      <c r="B3">
        <v>0</v>
      </c>
      <c r="C3">
        <v>0</v>
      </c>
    </row>
    <row r="4" spans="1:3">
      <c r="A4">
        <f>0.3048*5000</f>
        <v>1524</v>
      </c>
      <c r="B4">
        <v>0</v>
      </c>
      <c r="C4">
        <v>0</v>
      </c>
    </row>
    <row r="5" spans="1:3">
      <c r="A5">
        <f>0.3048*5100</f>
        <v>1554.48</v>
      </c>
      <c r="B5">
        <v>10</v>
      </c>
      <c r="C5">
        <v>5</v>
      </c>
    </row>
    <row r="6" spans="1:3">
      <c r="A6">
        <f>0.3048*5200</f>
        <v>1584.96</v>
      </c>
      <c r="B6">
        <v>20</v>
      </c>
      <c r="C6">
        <v>10</v>
      </c>
    </row>
    <row r="7" spans="1:3">
      <c r="A7">
        <f>0.3048*5300</f>
        <v>1615.44</v>
      </c>
      <c r="B7">
        <v>30</v>
      </c>
      <c r="C7">
        <v>15</v>
      </c>
    </row>
    <row r="8" spans="1:3">
      <c r="A8">
        <f>0.3048*5400</f>
        <v>1645.92</v>
      </c>
      <c r="B8">
        <v>40</v>
      </c>
      <c r="C8">
        <v>20</v>
      </c>
    </row>
    <row r="9" spans="1:3">
      <c r="A9">
        <f>0.3048*5500</f>
        <v>1676.4</v>
      </c>
      <c r="B9">
        <v>50</v>
      </c>
      <c r="C9">
        <v>25</v>
      </c>
    </row>
    <row r="10" spans="1:3">
      <c r="A10">
        <f>0.3048*5600</f>
        <v>1706.88</v>
      </c>
      <c r="B10">
        <v>60</v>
      </c>
      <c r="C10">
        <v>30</v>
      </c>
    </row>
    <row r="11" spans="1:3">
      <c r="A11">
        <f>0.3048*10000</f>
        <v>3048</v>
      </c>
      <c r="B11">
        <v>60</v>
      </c>
      <c r="C1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"/>
  <sheetViews>
    <sheetView workbookViewId="0">
      <selection activeCell="A4" sqref="A4"/>
    </sheetView>
  </sheetViews>
  <sheetFormatPr defaultColWidth="9" defaultRowHeight="15"/>
  <cols>
    <col min="1" max="1" width="14" customWidth="1"/>
    <col min="2" max="2" width="14.28515625" customWidth="1"/>
    <col min="3" max="3" width="17.28515625" customWidth="1"/>
    <col min="4" max="4" width="12.140625" customWidth="1"/>
    <col min="5" max="5" width="19" customWidth="1"/>
    <col min="6" max="6" width="24.5703125" customWidth="1"/>
    <col min="7" max="7" width="9.7109375" customWidth="1"/>
    <col min="8" max="8" width="19.140625" customWidth="1"/>
    <col min="9" max="9" width="12.85546875" customWidth="1"/>
  </cols>
  <sheetData>
    <row r="1" spans="1:6" ht="18.75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</row>
    <row r="3" spans="1:6">
      <c r="A3" t="s">
        <v>66</v>
      </c>
      <c r="B3" t="s">
        <v>27</v>
      </c>
      <c r="C3" t="s">
        <v>28</v>
      </c>
      <c r="D3" t="s">
        <v>28</v>
      </c>
      <c r="E3" t="s">
        <v>29</v>
      </c>
      <c r="F3" t="s">
        <v>30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activeCell="D7" sqref="D7"/>
    </sheetView>
  </sheetViews>
  <sheetFormatPr defaultColWidth="9" defaultRowHeight="15"/>
  <cols>
    <col min="1" max="1" width="16" customWidth="1"/>
    <col min="2" max="2" width="11.28515625" customWidth="1"/>
    <col min="3" max="3" width="9.7109375" bestFit="1" customWidth="1"/>
    <col min="4" max="4" width="19.140625" bestFit="1" customWidth="1"/>
    <col min="5" max="5" width="12.85546875" bestFit="1" customWidth="1"/>
    <col min="6" max="6" width="13" bestFit="1" customWidth="1"/>
  </cols>
  <sheetData>
    <row r="1" spans="1:6" ht="18.75">
      <c r="A1" s="1" t="s">
        <v>31</v>
      </c>
      <c r="B1" s="1" t="s">
        <v>32</v>
      </c>
      <c r="C1" s="1" t="s">
        <v>22</v>
      </c>
      <c r="D1" s="1" t="s">
        <v>23</v>
      </c>
      <c r="E1" s="1" t="s">
        <v>24</v>
      </c>
      <c r="F1" s="1" t="s">
        <v>64</v>
      </c>
    </row>
    <row r="2" spans="1:6">
      <c r="A2" t="s">
        <v>33</v>
      </c>
      <c r="B2" t="s">
        <v>34</v>
      </c>
      <c r="C2" t="s">
        <v>62</v>
      </c>
      <c r="D2" t="s">
        <v>25</v>
      </c>
      <c r="E2" t="s">
        <v>26</v>
      </c>
      <c r="F2" t="s">
        <v>63</v>
      </c>
    </row>
    <row r="3" spans="1:6">
      <c r="A3">
        <v>120</v>
      </c>
      <c r="B3">
        <v>14.7</v>
      </c>
      <c r="C3">
        <v>90</v>
      </c>
      <c r="D3">
        <v>1</v>
      </c>
      <c r="E3">
        <v>0</v>
      </c>
      <c r="F3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"/>
  <sheetViews>
    <sheetView workbookViewId="0">
      <selection activeCell="B4" sqref="B4"/>
    </sheetView>
  </sheetViews>
  <sheetFormatPr defaultColWidth="9" defaultRowHeight="15"/>
  <cols>
    <col min="1" max="1" width="14.7109375" customWidth="1"/>
    <col min="2" max="2" width="15" customWidth="1"/>
  </cols>
  <sheetData>
    <row r="1" spans="1:2" ht="18.75">
      <c r="A1" s="1" t="s">
        <v>35</v>
      </c>
      <c r="B1" s="1" t="s">
        <v>36</v>
      </c>
    </row>
    <row r="2" spans="1:2">
      <c r="A2" s="2"/>
      <c r="B2" s="2" t="s">
        <v>9</v>
      </c>
    </row>
    <row r="3" spans="1:2">
      <c r="A3" t="s">
        <v>37</v>
      </c>
      <c r="B3">
        <f>0.3048*10000</f>
        <v>3048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"/>
  <sheetViews>
    <sheetView workbookViewId="0">
      <selection activeCell="H17" sqref="H17"/>
    </sheetView>
  </sheetViews>
  <sheetFormatPr defaultColWidth="9" defaultRowHeight="15"/>
  <cols>
    <col min="1" max="1" width="17.85546875" customWidth="1"/>
    <col min="2" max="2" width="8.5703125" customWidth="1"/>
    <col min="3" max="3" width="19.85546875" customWidth="1"/>
    <col min="7" max="7" width="18.5703125" customWidth="1"/>
    <col min="8" max="8" width="18.28515625" customWidth="1"/>
    <col min="9" max="9" width="28.140625" customWidth="1"/>
    <col min="10" max="10" width="20" customWidth="1"/>
    <col min="11" max="11" width="18.85546875" customWidth="1"/>
    <col min="12" max="12" width="19.140625" customWidth="1"/>
  </cols>
  <sheetData>
    <row r="1" spans="1:12" ht="18.75">
      <c r="A1" s="1" t="s">
        <v>38</v>
      </c>
      <c r="B1" s="1" t="s">
        <v>39</v>
      </c>
      <c r="C1" s="1" t="s">
        <v>12</v>
      </c>
      <c r="D1" s="1" t="s">
        <v>40</v>
      </c>
      <c r="E1" s="1" t="s">
        <v>3</v>
      </c>
      <c r="F1" s="1" t="s">
        <v>41</v>
      </c>
      <c r="G1" s="1" t="s">
        <v>2</v>
      </c>
      <c r="H1" s="1" t="s">
        <v>1</v>
      </c>
      <c r="I1" s="1" t="s">
        <v>42</v>
      </c>
      <c r="J1" s="1" t="s">
        <v>43</v>
      </c>
      <c r="K1" s="1" t="s">
        <v>44</v>
      </c>
      <c r="L1" s="1" t="s">
        <v>45</v>
      </c>
    </row>
    <row r="2" spans="1:12">
      <c r="A2" s="2" t="s">
        <v>63</v>
      </c>
      <c r="B2" s="2" t="s">
        <v>9</v>
      </c>
      <c r="C2" s="2" t="s">
        <v>9</v>
      </c>
      <c r="D2" s="2" t="s">
        <v>7</v>
      </c>
      <c r="E2" s="2" t="s">
        <v>63</v>
      </c>
      <c r="F2" s="2" t="s">
        <v>63</v>
      </c>
      <c r="G2" s="2" t="s">
        <v>7</v>
      </c>
      <c r="H2" s="2" t="s">
        <v>7</v>
      </c>
      <c r="I2" s="2" t="s">
        <v>63</v>
      </c>
      <c r="J2" s="2" t="s">
        <v>63</v>
      </c>
      <c r="K2" s="2" t="s">
        <v>63</v>
      </c>
      <c r="L2" s="2" t="s">
        <v>63</v>
      </c>
    </row>
    <row r="3" spans="1:12">
      <c r="A3" t="s">
        <v>46</v>
      </c>
      <c r="B3">
        <f>0.3048*9600</f>
        <v>2926.08</v>
      </c>
      <c r="C3">
        <f>0.3048*9600</f>
        <v>2926.08</v>
      </c>
      <c r="D3">
        <v>0</v>
      </c>
      <c r="E3">
        <v>19.5</v>
      </c>
      <c r="F3" t="s">
        <v>27</v>
      </c>
      <c r="G3">
        <v>6.2</v>
      </c>
      <c r="H3">
        <v>5.2759999999999998</v>
      </c>
      <c r="I3">
        <v>5</v>
      </c>
      <c r="J3" t="s">
        <v>27</v>
      </c>
      <c r="K3">
        <v>0</v>
      </c>
      <c r="L3">
        <v>0</v>
      </c>
    </row>
    <row r="4" spans="1:12">
      <c r="A4" t="s">
        <v>65</v>
      </c>
      <c r="B4">
        <f>0.3048*400</f>
        <v>121.92</v>
      </c>
      <c r="C4">
        <f>0.3048*10000</f>
        <v>3048</v>
      </c>
      <c r="D4">
        <v>0</v>
      </c>
      <c r="E4">
        <v>117.42</v>
      </c>
      <c r="F4" t="s">
        <v>27</v>
      </c>
      <c r="G4">
        <v>7</v>
      </c>
      <c r="H4">
        <v>2.25</v>
      </c>
      <c r="I4">
        <v>5</v>
      </c>
      <c r="J4" t="s">
        <v>27</v>
      </c>
      <c r="K4">
        <v>0</v>
      </c>
      <c r="L4">
        <v>0</v>
      </c>
    </row>
  </sheetData>
  <dataValidations count="2">
    <dataValidation type="list" allowBlank="1" showInputMessage="1" showErrorMessage="1" sqref="A5:A8" xr:uid="{00000000-0002-0000-0500-000000000000}">
      <formula1>"None, Tubing, Sub"</formula1>
    </dataValidation>
    <dataValidation type="list" allowBlank="1" showInputMessage="1" showErrorMessage="1" sqref="A3:A4" xr:uid="{869EB8A6-2240-417D-AE5C-D3196F4C2BA8}">
      <formula1>"None, Tubing, Sub, Drill Collar"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A534F-265E-4F53-A07B-FAF54BE9D9D3}">
  <dimension ref="A1:D3"/>
  <sheetViews>
    <sheetView workbookViewId="0">
      <selection activeCell="E1" sqref="E1:E3"/>
    </sheetView>
  </sheetViews>
  <sheetFormatPr defaultRowHeight="15"/>
  <cols>
    <col min="1" max="1" width="19.7109375" bestFit="1" customWidth="1"/>
    <col min="2" max="2" width="18.140625" bestFit="1" customWidth="1"/>
    <col min="3" max="3" width="22" bestFit="1" customWidth="1"/>
    <col min="4" max="4" width="20.28515625" bestFit="1" customWidth="1"/>
    <col min="5" max="5" width="16.7109375" bestFit="1" customWidth="1"/>
  </cols>
  <sheetData>
    <row r="1" spans="1:4" ht="18.75">
      <c r="A1" s="1" t="s">
        <v>53</v>
      </c>
      <c r="B1" s="1" t="s">
        <v>54</v>
      </c>
      <c r="C1" s="1" t="s">
        <v>55</v>
      </c>
      <c r="D1" s="1" t="s">
        <v>56</v>
      </c>
    </row>
    <row r="2" spans="1:4">
      <c r="A2" s="2" t="s">
        <v>57</v>
      </c>
      <c r="B2" s="2" t="s">
        <v>58</v>
      </c>
      <c r="C2" s="2" t="s">
        <v>57</v>
      </c>
      <c r="D2" s="2" t="s">
        <v>58</v>
      </c>
    </row>
    <row r="3" spans="1:4">
      <c r="A3">
        <v>12</v>
      </c>
      <c r="B3">
        <v>2</v>
      </c>
      <c r="C3">
        <v>12</v>
      </c>
      <c r="D3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96591-B5E8-4FBA-8E0D-410F75F56FE7}">
  <dimension ref="A1:G3"/>
  <sheetViews>
    <sheetView tabSelected="1" workbookViewId="0">
      <selection activeCell="F10" sqref="F10"/>
    </sheetView>
  </sheetViews>
  <sheetFormatPr defaultRowHeight="15"/>
  <cols>
    <col min="1" max="1" width="13.85546875" bestFit="1" customWidth="1"/>
    <col min="2" max="2" width="25.85546875" bestFit="1" customWidth="1"/>
    <col min="3" max="3" width="24.5703125" bestFit="1" customWidth="1"/>
    <col min="4" max="4" width="10.85546875" bestFit="1" customWidth="1"/>
    <col min="5" max="5" width="21.28515625" bestFit="1" customWidth="1"/>
    <col min="6" max="6" width="16.7109375" bestFit="1" customWidth="1"/>
    <col min="7" max="7" width="19.5703125" bestFit="1" customWidth="1"/>
  </cols>
  <sheetData>
    <row r="1" spans="1:7" ht="18.75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59</v>
      </c>
      <c r="G1" s="1" t="s">
        <v>60</v>
      </c>
    </row>
    <row r="2" spans="1:7">
      <c r="A2" s="2"/>
      <c r="B2" s="2" t="s">
        <v>9</v>
      </c>
      <c r="C2" s="2" t="s">
        <v>9</v>
      </c>
      <c r="D2" s="2" t="s">
        <v>9</v>
      </c>
      <c r="E2" s="2" t="s">
        <v>52</v>
      </c>
      <c r="F2" s="2" t="s">
        <v>9</v>
      </c>
      <c r="G2" s="2" t="s">
        <v>61</v>
      </c>
    </row>
    <row r="3" spans="1:7">
      <c r="A3" t="s">
        <v>66</v>
      </c>
      <c r="B3">
        <v>0</v>
      </c>
      <c r="C3">
        <f>0.3048*10000</f>
        <v>3048</v>
      </c>
      <c r="D3">
        <f>0.3048*50</f>
        <v>15.24</v>
      </c>
      <c r="E3">
        <v>0</v>
      </c>
      <c r="F3">
        <f>0.3048*50</f>
        <v>15.24</v>
      </c>
      <c r="G3">
        <v>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9D00C-021D-487F-BC39-BC0AA210B641}">
  <dimension ref="A1"/>
  <sheetViews>
    <sheetView workbookViewId="0">
      <selection activeCell="D10" sqref="D10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Hole</vt:lpstr>
      <vt:lpstr>DeviationSurvey</vt:lpstr>
      <vt:lpstr>Drilling Mud</vt:lpstr>
      <vt:lpstr>Drilling Mud PVT</vt:lpstr>
      <vt:lpstr>Drill String</vt:lpstr>
      <vt:lpstr>Drill Pipes</vt:lpstr>
      <vt:lpstr>Operation</vt:lpstr>
      <vt:lpstr>Common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Achumba</dc:creator>
  <cp:lastModifiedBy>Gabriel Achumba</cp:lastModifiedBy>
  <dcterms:created xsi:type="dcterms:W3CDTF">2020-10-03T16:58:00Z</dcterms:created>
  <dcterms:modified xsi:type="dcterms:W3CDTF">2020-11-16T12:28:33Z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1033-11.2.0.9684</vt:lpwstr>
  </property>
</Properties>
</file>