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4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il\Documents\Savvy Coders\"/>
    </mc:Choice>
  </mc:AlternateContent>
  <xr:revisionPtr revIDLastSave="0" documentId="13_ncr:1_{AE52BECD-C545-42F6-A7EB-52EE19D67318}" xr6:coauthVersionLast="47" xr6:coauthVersionMax="47" xr10:uidLastSave="{00000000-0000-0000-0000-000000000000}"/>
  <bookViews>
    <workbookView xWindow="13200" yWindow="0" windowWidth="30105" windowHeight="20985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" r:id="rId5"/>
  </pivotCaches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21" i="2"/>
  <c r="D16" i="2"/>
  <c r="D17" i="2"/>
  <c r="D18" i="2"/>
  <c r="D19" i="2"/>
  <c r="D20" i="2"/>
  <c r="D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<sst xmlns="http://schemas.openxmlformats.org/spreadsheetml/2006/main" count="1320" uniqueCount="170">
  <si>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</si>
  <si>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</si>
  <si>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</si>
  <si>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</si>
  <si>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</si>
  <si>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</si>
  <si>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</si>
  <si>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</si>
  <si>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</si>
  <si>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</si>
  <si>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</si>
  <si>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</si>
  <si>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</si>
  <si>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</si>
  <si>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</si>
  <si>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</si>
  <si>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</si>
  <si>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</si>
  <si>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</si>
  <si>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</si>
  <si>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</si>
  <si>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</si>
  <si>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</si>
  <si>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</si>
  <si>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</si>
  <si>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</si>
  <si>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</si>
  <si>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</si>
  <si>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</si>
  <si>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</si>
  <si>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</si>
  <si>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</si>
  <si>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</si>
  <si>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</si>
  <si>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</si>
  <si>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</si>
  <si>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</si>
  <si>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</si>
  <si>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</si>
  <si>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</si>
  <si>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</si>
  <si>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</si>
  <si>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</si>
  <si>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</si>
  <si>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</si>
  <si>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</si>
  <si>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</si>
  <si>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</si>
  <si>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</si>
  <si>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</si>
  <si>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</si>
  <si>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</si>
  <si>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</si>
  <si>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</si>
  <si>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</si>
  <si>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</si>
  <si>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</si>
  <si>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</si>
  <si>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</si>
  <si>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</si>
  <si>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</si>
  <si>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</si>
  <si>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</si>
  <si>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</si>
  <si>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</si>
  <si>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</si>
  <si>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</si>
  <si>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</si>
  <si>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</si>
  <si>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</si>
  <si>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</si>
  <si>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</si>
  <si>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</si>
  <si>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</si>
  <si>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</si>
  <si>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</si>
  <si>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</si>
  <si>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</si>
  <si>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</si>
  <si>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</si>
  <si>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</si>
  <si>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</si>
  <si>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</si>
  <si>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</si>
  <si>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</si>
  <si>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</si>
  <si>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</si>
  <si>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</si>
  <si>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</si>
  <si>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</si>
  <si>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</si>
  <si>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</si>
  <si>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</si>
  <si>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</si>
  <si>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</si>
  <si>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</si>
  <si>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</si>
  <si>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</si>
  <si>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</si>
  <si>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</si>
  <si>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</si>
  <si>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</si>
  <si>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</si>
  <si>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</si>
  <si>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</si>
  <si>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</si>
  <si>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</si>
  <si>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</si>
  <si>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</si>
  <si>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</si>
  <si>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</si>
  <si>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</si>
  <si>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</si>
  <si>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</si>
  <si>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</si>
  <si>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</si>
  <si>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</si>
  <si>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</si>
  <si>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</si>
  <si>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</si>
  <si>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</si>
  <si>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</si>
  <si>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</si>
  <si>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</si>
  <si>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</si>
  <si>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</si>
  <si>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</si>
  <si>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</si>
  <si>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</si>
  <si>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</si>
  <si>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</si>
  <si>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</si>
  <si>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</si>
  <si>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</si>
  <si>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</si>
  <si>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</si>
  <si>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</si>
  <si>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</si>
  <si>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</si>
  <si>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</si>
  <si>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</si>
  <si>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</si>
  <si>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</si>
  <si>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</si>
  <si>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</si>
  <si>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</si>
  <si>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</si>
  <si>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</si>
  <si>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</si>
  <si>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</si>
  <si>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</si>
  <si>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</si>
  <si>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</si>
  <si>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</si>
  <si>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</si>
  <si>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</si>
  <si>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</si>
  <si>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</si>
  <si>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</si>
  <si>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</si>
  <si>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</si>
  <si>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</si>
  <si>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</si>
  <si>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</si>
  <si>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</si>
  <si>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</si>
  <si>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Sum of Tax Inclusive Amount</t>
  </si>
  <si>
    <t>Grand Total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</si>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</sst>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6" fillId="0" borderId="0" xfId="0" applyFont="1"/>
    <xf numFmtId="9" fontId="0" fillId="0" borderId="0" xfId="2" applyFont="1"/>
    <xf numFmtId="43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8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52"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alignment wrapText="1"/>
    </dxf>
    <dxf>
      <alignment horizontal="center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#,##0.00_);[Red]\(&quot;$&quot;#,##0.00\)"/>
    </dxf>
    <dxf>
      <alignment horizont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Payments!$A$4:$B$10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</c:multiLvlStrCache>
            </c:multiLvlStrRef>
          </c:cat>
          <c:val>
            <c:numRef>
              <c:f>Payments!$C$4:$C$10</c:f>
              <c:numCache>
                <c:formatCode>"$"#,##0.00_);[Red]\("$"#,##0.00\)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316-9293-3BC92E30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07679"/>
        <c:axId val="379808159"/>
      </c:barChart>
      <c:catAx>
        <c:axId val="3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8159"/>
        <c:crosses val="autoZero"/>
        <c:auto val="1"/>
        <c:lblAlgn val="ctr"/>
        <c:lblOffset val="100"/>
        <c:noMultiLvlLbl val="0"/>
      </c:catAx>
      <c:valAx>
        <c:axId val="3798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DB9-BED9-6AA7077A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9791"/>
        <c:axId val="379620751"/>
      </c:barChart>
      <c:catAx>
        <c:axId val="3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0751"/>
        <c:crosses val="autoZero"/>
        <c:auto val="1"/>
        <c:lblAlgn val="ctr"/>
        <c:lblOffset val="100"/>
        <c:noMultiLvlLbl val="0"/>
      </c:catAx>
      <c:valAx>
        <c:axId val="3796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2F9-96A7-D0C0BEF47F4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2F9-96A7-D0C0BEF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4031"/>
        <c:axId val="379617871"/>
      </c:barChart>
      <c:catAx>
        <c:axId val="3796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871"/>
        <c:crosses val="autoZero"/>
        <c:auto val="1"/>
        <c:lblAlgn val="ctr"/>
        <c:lblOffset val="100"/>
        <c:noMultiLvlLbl val="0"/>
      </c:catAx>
      <c:valAx>
        <c:axId val="3796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510778</xdr:colOff>
      <xdr:row>2</xdr:row>
      <xdr:rowOff>375045</xdr:rowOff>
    </xdr:from>
    <xdr:to>
      <xdr:col>7</xdr:col>
      <xdr:colOff>1446610</xdr:colOff>
      <xdr:row>22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9525</xdr:rowOff>
        </xdr:from>
        <xdr:to>
          <xdr:col>9</xdr:col>
          <xdr:colOff>400050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</xdr:row>
          <xdr:rowOff>9525</xdr:rowOff>
        </xdr:from>
        <xdr:to>
          <xdr:col>9</xdr:col>
          <xdr:colOff>400050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</xdr:row>
          <xdr:rowOff>9525</xdr:rowOff>
        </xdr:from>
        <xdr:to>
          <xdr:col>9</xdr:col>
          <xdr:colOff>400050</xdr:colOff>
          <xdr:row>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</xdr:row>
          <xdr:rowOff>9525</xdr:rowOff>
        </xdr:from>
        <xdr:to>
          <xdr:col>9</xdr:col>
          <xdr:colOff>400050</xdr:colOff>
          <xdr:row>6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6</xdr:row>
          <xdr:rowOff>9525</xdr:rowOff>
        </xdr:from>
        <xdr:to>
          <xdr:col>9</xdr:col>
          <xdr:colOff>400050</xdr:colOff>
          <xdr:row>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7</xdr:row>
          <xdr:rowOff>9525</xdr:rowOff>
        </xdr:from>
        <xdr:to>
          <xdr:col>9</xdr:col>
          <xdr:colOff>400050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8</xdr:row>
          <xdr:rowOff>9525</xdr:rowOff>
        </xdr:from>
        <xdr:to>
          <xdr:col>9</xdr:col>
          <xdr:colOff>400050</xdr:colOff>
          <xdr:row>9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595312</xdr:colOff>
      <xdr:row>12</xdr:row>
      <xdr:rowOff>14287</xdr:rowOff>
    </xdr:from>
    <xdr:to>
      <xdr:col>10</xdr:col>
      <xdr:colOff>180975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14286</xdr:colOff>
      <xdr:row>29</xdr:row>
      <xdr:rowOff>23812</xdr:rowOff>
    </xdr:from>
    <xdr:to>
      <xdr:col>10</xdr:col>
      <xdr:colOff>133349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casillas" refreshedDate="45042.868388541669" createdVersion="8" refreshedVersion="8" minRefreshableVersion="3" recordCount="208" xr:uid="{64ADB0F2-A070-4B30-A9CD-4055F27858BA}">
  <cacheSource type="worksheet">
    <worksheetSource name="ExpTbl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7926-4843-4AE2-BC2B-DFF4CA7282C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0" firstHeaderRow="1" firstDataRow="1" firstDataCol="2"/>
  <pivotFields count="11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6"/>
  </rowFields>
  <rowItems count="7"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8" baseItem="1" numFmtId="8"/>
  </dataFields>
  <formats count="3"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A7A96-A625-4CD7-A09C-F5CF2DA5553C}" name="ExpTbl" displayName="ExpTbl" ref="A2:I210" totalsRowShown="0" headerRowDxfId="48" dataDxfId="46" headerRowBorderDxfId="47" tableBorderDxfId="45">
  <autoFilter ref="A2:I210" xr:uid="{77EA7A96-A625-4CD7-A09C-F5CF2DA5553C}"/>
  <tableColumns count="9">
    <tableColumn id="1" xr3:uid="{0F5BF222-85C4-4AC8-A471-CA939CE36E4C}" name="Document Date" dataDxfId="44"/>
    <tableColumn id="2" xr3:uid="{517CCC46-72D3-4C4C-8508-4BFA949B5A1F}" name="Supplier" dataDxfId="43"/>
    <tableColumn id="3" xr3:uid="{FC228CD2-8606-4A9D-931C-CF4FA8F4DFE4}" name="Reference" dataDxfId="42"/>
    <tableColumn id="4" xr3:uid="{1089A22A-8C4F-4D7A-922E-A80E21BD6E9B}" name="Description" dataDxfId="41"/>
    <tableColumn id="5" xr3:uid="{CA4CEDF3-B2C5-47D9-A6A1-2B327965F8AC}" name="Tax Inclusive Amount" dataDxfId="40" dataCellStyle="Comma"/>
    <tableColumn id="6" xr3:uid="{3CA136A0-D51E-433E-92AB-63D7DB8CB4CC}" name="Tax Code" dataDxfId="39"/>
    <tableColumn id="7" xr3:uid="{161FC37A-160D-478A-98E7-22C05E0C768C}" name="Bank Code" dataDxfId="38"/>
    <tableColumn id="8" xr3:uid="{045980F3-D3FF-4E49-9F9D-F89EC6C31E3C}" name="Account Code" dataDxfId="37"/>
    <tableColumn id="9" xr3:uid="{D11E8517-5C8B-4233-9EC1-A08331AB8CA6}" name="Payment Date" dataDxf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13" Type="http://schemas.openxmlformats.org/officeDocument/2006/relationships/ctrlProp" Target="../ctrlProps/ctrlProp41.xml"/><Relationship Id="rId18" Type="http://schemas.openxmlformats.org/officeDocument/2006/relationships/ctrlProp" Target="../ctrlProps/ctrlProp46.xml"/><Relationship Id="rId26" Type="http://schemas.openxmlformats.org/officeDocument/2006/relationships/ctrlProp" Target="../ctrlProps/ctrlProp54.xml"/><Relationship Id="rId3" Type="http://schemas.openxmlformats.org/officeDocument/2006/relationships/ctrlProp" Target="../ctrlProps/ctrlProp31.xml"/><Relationship Id="rId21" Type="http://schemas.openxmlformats.org/officeDocument/2006/relationships/ctrlProp" Target="../ctrlProps/ctrlProp49.x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5" Type="http://schemas.openxmlformats.org/officeDocument/2006/relationships/ctrlProp" Target="../ctrlProps/ctrlProp5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4.xml"/><Relationship Id="rId20" Type="http://schemas.openxmlformats.org/officeDocument/2006/relationships/ctrlProp" Target="../ctrlProps/ctrlProp48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24" Type="http://schemas.openxmlformats.org/officeDocument/2006/relationships/ctrlProp" Target="../ctrlProps/ctrlProp52.xml"/><Relationship Id="rId5" Type="http://schemas.openxmlformats.org/officeDocument/2006/relationships/ctrlProp" Target="../ctrlProps/ctrlProp33.xml"/><Relationship Id="rId15" Type="http://schemas.openxmlformats.org/officeDocument/2006/relationships/ctrlProp" Target="../ctrlProps/ctrlProp43.xml"/><Relationship Id="rId23" Type="http://schemas.openxmlformats.org/officeDocument/2006/relationships/ctrlProp" Target="../ctrlProps/ctrlProp51.xml"/><Relationship Id="rId10" Type="http://schemas.openxmlformats.org/officeDocument/2006/relationships/ctrlProp" Target="../ctrlProps/ctrlProp38.xml"/><Relationship Id="rId19" Type="http://schemas.openxmlformats.org/officeDocument/2006/relationships/ctrlProp" Target="../ctrlProps/ctrlProp47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Relationship Id="rId22" Type="http://schemas.openxmlformats.org/officeDocument/2006/relationships/ctrlProp" Target="../ctrlProps/ctrlProp50.xml"/><Relationship Id="rId27" Type="http://schemas.openxmlformats.org/officeDocument/2006/relationships/ctrlProp" Target="../ctrlProps/ctrlProp5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3" Type="http://schemas.openxmlformats.org/officeDocument/2006/relationships/ctrlProp" Target="../ctrlProps/ctrlProp56.x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ADE1-28B5-48F7-96DE-0815846F3FFA}">
  <dimension ref="A3:C10"/>
  <sheetViews>
    <sheetView tabSelected="1" zoomScale="160" zoomScaleNormal="160" workbookViewId="0">
      <selection activeCell="B13" sqref="B13"/>
    </sheetView>
  </sheetViews>
  <sheetFormatPr defaultRowHeight="15" x14ac:dyDescent="0.25"/>
  <cols>
    <col min="1" max="1" width="16.7109375" customWidth="1"/>
    <col min="2" max="2" width="12.5703125" bestFit="1" customWidth="1"/>
    <col min="3" max="3" width="16.5703125" bestFit="1" customWidth="1"/>
    <col min="4" max="4" width="15.28515625" bestFit="1" customWidth="1"/>
    <col min="5" max="5" width="19.140625" bestFit="1" customWidth="1"/>
    <col min="6" max="72" width="22.42578125" bestFit="1" customWidth="1"/>
    <col min="73" max="73" width="12.7109375" bestFit="1" customWidth="1"/>
  </cols>
  <sheetData>
    <row r="3" spans="1:3" ht="30" x14ac:dyDescent="0.25">
      <c r="A3" s="24" t="s">
        <v>8</v>
      </c>
      <c r="B3" s="24" t="s">
        <v>6</v>
      </c>
      <c r="C3" s="26" t="s">
        <v>166</v>
      </c>
    </row>
    <row r="4" spans="1:3" x14ac:dyDescent="0.25">
      <c r="A4" t="s">
        <v>168</v>
      </c>
      <c r="B4" t="s">
        <v>13</v>
      </c>
      <c r="C4" s="25">
        <v>30270.25</v>
      </c>
    </row>
    <row r="5" spans="1:3" x14ac:dyDescent="0.25">
      <c r="A5" t="s">
        <v>168</v>
      </c>
      <c r="B5" t="s">
        <v>31</v>
      </c>
      <c r="C5" s="25">
        <v>35</v>
      </c>
    </row>
    <row r="6" spans="1:3" x14ac:dyDescent="0.25">
      <c r="A6" t="s">
        <v>168</v>
      </c>
      <c r="B6" t="s">
        <v>39</v>
      </c>
      <c r="C6" s="25">
        <v>-4</v>
      </c>
    </row>
    <row r="7" spans="1:3" x14ac:dyDescent="0.25">
      <c r="A7" t="s">
        <v>169</v>
      </c>
      <c r="B7" t="s">
        <v>13</v>
      </c>
      <c r="C7" s="25">
        <v>34624</v>
      </c>
    </row>
    <row r="8" spans="1:3" x14ac:dyDescent="0.25">
      <c r="A8" t="s">
        <v>169</v>
      </c>
      <c r="B8" t="s">
        <v>31</v>
      </c>
      <c r="C8" s="25">
        <v>35</v>
      </c>
    </row>
    <row r="9" spans="1:3" x14ac:dyDescent="0.25">
      <c r="A9" t="s">
        <v>169</v>
      </c>
      <c r="B9" t="s">
        <v>39</v>
      </c>
      <c r="C9" s="25">
        <v>5</v>
      </c>
    </row>
    <row r="10" spans="1:3" x14ac:dyDescent="0.25">
      <c r="A10" t="s">
        <v>167</v>
      </c>
      <c r="C10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G1" workbookViewId="0">
      <selection activeCell="L18" sqref="L18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13" ht="15" customHeight="1" x14ac:dyDescent="0.2">
      <c r="A1" s="1" t="s">
        <v>0</v>
      </c>
      <c r="E1" s="3"/>
      <c r="I1" s="4"/>
    </row>
    <row r="2" spans="1:13" s="10" customFormat="1" ht="15.75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13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  <c r="L3">
        <v>1</v>
      </c>
      <c r="M3"/>
    </row>
    <row r="4" spans="1:13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  <c r="L4">
        <v>2</v>
      </c>
      <c r="M4"/>
    </row>
    <row r="5" spans="1:13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  <c r="L5">
        <v>3</v>
      </c>
      <c r="M5"/>
    </row>
    <row r="6" spans="1:13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  <c r="L6">
        <v>4</v>
      </c>
      <c r="M6"/>
    </row>
    <row r="7" spans="1:13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  <c r="L7">
        <v>5</v>
      </c>
      <c r="M7"/>
    </row>
    <row r="8" spans="1:13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  <c r="L8">
        <v>6</v>
      </c>
      <c r="M8"/>
    </row>
    <row r="9" spans="1:13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  <c r="L9">
        <v>7</v>
      </c>
      <c r="M9"/>
    </row>
    <row r="10" spans="1:13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  <c r="L10">
        <v>8</v>
      </c>
      <c r="M10"/>
    </row>
    <row r="11" spans="1:13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  <c r="L11">
        <v>9</v>
      </c>
      <c r="M11"/>
    </row>
    <row r="12" spans="1:13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  <c r="L12">
        <v>10</v>
      </c>
      <c r="M12"/>
    </row>
    <row r="13" spans="1:13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  <c r="L13">
        <v>11</v>
      </c>
      <c r="M13"/>
    </row>
    <row r="14" spans="1:13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  <c r="L14">
        <v>12</v>
      </c>
      <c r="M14"/>
    </row>
    <row r="15" spans="1:13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  <c r="L15">
        <v>13</v>
      </c>
      <c r="M15"/>
    </row>
    <row r="16" spans="1:13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  <c r="L16">
        <v>14</v>
      </c>
      <c r="M16"/>
    </row>
    <row r="17" spans="1:13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  <c r="L17">
        <v>15</v>
      </c>
      <c r="M17"/>
    </row>
    <row r="18" spans="1:13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13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13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13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13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13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13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13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13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13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13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13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13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13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13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58A9-C77F-4A12-8EC1-4EF14B97A357}">
  <dimension ref="A1:I21"/>
  <sheetViews>
    <sheetView workbookViewId="0">
      <selection activeCell="B22" sqref="B22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4" width="12.7109375" customWidth="1"/>
    <col min="5" max="5" width="13.28515625" bestFit="1" customWidth="1"/>
  </cols>
  <sheetData>
    <row r="1" spans="1:9" x14ac:dyDescent="0.25">
      <c r="A1" t="s">
        <v>145</v>
      </c>
    </row>
    <row r="3" spans="1:9" x14ac:dyDescent="0.25">
      <c r="B3" t="s">
        <v>129</v>
      </c>
      <c r="C3" t="s">
        <v>130</v>
      </c>
      <c r="D3" t="s">
        <v>131</v>
      </c>
      <c r="E3" t="s">
        <v>132</v>
      </c>
      <c r="I3">
        <v>1</v>
      </c>
    </row>
    <row r="4" spans="1:9" x14ac:dyDescent="0.25">
      <c r="B4" t="s">
        <v>133</v>
      </c>
      <c r="C4">
        <v>12</v>
      </c>
      <c r="D4">
        <v>85</v>
      </c>
      <c r="E4" t="s">
        <v>144</v>
      </c>
      <c r="I4">
        <v>2</v>
      </c>
    </row>
    <row r="5" spans="1:9" x14ac:dyDescent="0.25">
      <c r="B5" t="s">
        <v>134</v>
      </c>
      <c r="C5">
        <v>11</v>
      </c>
      <c r="D5">
        <v>72</v>
      </c>
      <c r="E5" t="s">
        <v>144</v>
      </c>
      <c r="I5">
        <v>3</v>
      </c>
    </row>
    <row r="6" spans="1:9" x14ac:dyDescent="0.25">
      <c r="B6" t="s">
        <v>135</v>
      </c>
      <c r="C6">
        <v>13</v>
      </c>
      <c r="D6">
        <v>60</v>
      </c>
      <c r="E6" t="s">
        <v>144</v>
      </c>
      <c r="I6">
        <v>4</v>
      </c>
    </row>
    <row r="7" spans="1:9" x14ac:dyDescent="0.25">
      <c r="B7" t="s">
        <v>136</v>
      </c>
      <c r="C7">
        <v>12</v>
      </c>
      <c r="D7">
        <v>95</v>
      </c>
      <c r="E7" t="s">
        <v>144</v>
      </c>
      <c r="I7">
        <v>5</v>
      </c>
    </row>
    <row r="8" spans="1:9" x14ac:dyDescent="0.25">
      <c r="B8" t="s">
        <v>137</v>
      </c>
      <c r="C8">
        <v>14</v>
      </c>
      <c r="D8">
        <v>88</v>
      </c>
      <c r="E8" t="s">
        <v>144</v>
      </c>
      <c r="I8">
        <v>6</v>
      </c>
    </row>
    <row r="9" spans="1:9" x14ac:dyDescent="0.25">
      <c r="B9" t="s">
        <v>138</v>
      </c>
      <c r="C9">
        <v>12</v>
      </c>
      <c r="D9">
        <v>99</v>
      </c>
      <c r="E9" t="s">
        <v>144</v>
      </c>
      <c r="I9">
        <v>7</v>
      </c>
    </row>
    <row r="10" spans="1:9" x14ac:dyDescent="0.25">
      <c r="B10" t="s">
        <v>139</v>
      </c>
      <c r="C10">
        <v>11</v>
      </c>
      <c r="D10">
        <v>75</v>
      </c>
      <c r="E10" t="s">
        <v>144</v>
      </c>
      <c r="I10">
        <v>8</v>
      </c>
    </row>
    <row r="11" spans="1:9" x14ac:dyDescent="0.25">
      <c r="B11" t="s">
        <v>140</v>
      </c>
      <c r="C11">
        <v>13</v>
      </c>
      <c r="D11">
        <v>100</v>
      </c>
      <c r="E11" t="s">
        <v>144</v>
      </c>
      <c r="I11">
        <v>9</v>
      </c>
    </row>
    <row r="12" spans="1:9" x14ac:dyDescent="0.25">
      <c r="B12" t="s">
        <v>141</v>
      </c>
      <c r="C12">
        <v>13</v>
      </c>
      <c r="D12">
        <v>75</v>
      </c>
      <c r="E12" t="s">
        <v>144</v>
      </c>
      <c r="I12">
        <v>10</v>
      </c>
    </row>
    <row r="13" spans="1:9" x14ac:dyDescent="0.25">
      <c r="B13" t="s">
        <v>142</v>
      </c>
      <c r="C13">
        <v>15</v>
      </c>
      <c r="D13">
        <v>85</v>
      </c>
      <c r="E13" t="s">
        <v>144</v>
      </c>
      <c r="I13">
        <v>11</v>
      </c>
    </row>
    <row r="14" spans="1:9" x14ac:dyDescent="0.25">
      <c r="B14" t="s">
        <v>143</v>
      </c>
      <c r="C14">
        <v>11</v>
      </c>
      <c r="D14">
        <v>85</v>
      </c>
      <c r="E14" t="s">
        <v>144</v>
      </c>
      <c r="I14">
        <v>12</v>
      </c>
    </row>
    <row r="15" spans="1:9" x14ac:dyDescent="0.25">
      <c r="I15">
        <v>13</v>
      </c>
    </row>
    <row r="16" spans="1:9" x14ac:dyDescent="0.25">
      <c r="A16" s="17" t="s">
        <v>146</v>
      </c>
      <c r="C16" s="16">
        <f>MIN(C$4:C$14)</f>
        <v>11</v>
      </c>
      <c r="D16" s="16">
        <f>MIN(D$4:D$14)</f>
        <v>60</v>
      </c>
      <c r="I16">
        <v>14</v>
      </c>
    </row>
    <row r="17" spans="1:4" x14ac:dyDescent="0.25">
      <c r="A17" s="17" t="s">
        <v>147</v>
      </c>
      <c r="C17" s="16">
        <f>MAX(C$4:C$14)</f>
        <v>15</v>
      </c>
      <c r="D17" s="16">
        <f>MAX(D$4:D$14)</f>
        <v>100</v>
      </c>
    </row>
    <row r="18" spans="1:4" x14ac:dyDescent="0.25">
      <c r="A18" s="17" t="s">
        <v>148</v>
      </c>
      <c r="C18" s="15">
        <f>AVERAGE(C$4:C$14)</f>
        <v>12.454545454545455</v>
      </c>
      <c r="D18" s="15">
        <f>AVERAGE(D$4:D$14)</f>
        <v>83.545454545454547</v>
      </c>
    </row>
    <row r="19" spans="1:4" x14ac:dyDescent="0.25">
      <c r="A19" s="17" t="s">
        <v>149</v>
      </c>
      <c r="C19" s="16">
        <f>_xlfn.MODE.SNGL(C$4:C$14)</f>
        <v>12</v>
      </c>
      <c r="D19" s="16">
        <f>_xlfn.MODE.SNGL(D$4:D$14)</f>
        <v>85</v>
      </c>
    </row>
    <row r="20" spans="1:4" x14ac:dyDescent="0.25">
      <c r="A20" s="17" t="s">
        <v>150</v>
      </c>
      <c r="C20" s="16">
        <f>MEDIAN(C$4:C$14)</f>
        <v>12</v>
      </c>
      <c r="D20" s="16">
        <f>MEDIAN(D$4:D$14)</f>
        <v>85</v>
      </c>
    </row>
    <row r="21" spans="1:4" x14ac:dyDescent="0.25">
      <c r="A21" s="17" t="s">
        <v>151</v>
      </c>
      <c r="B21" s="16">
        <f>COUNTA(B4:B14)</f>
        <v>11</v>
      </c>
      <c r="C21" s="16">
        <f>COUNT(C$4:C$14)</f>
        <v>11</v>
      </c>
      <c r="D21" s="16">
        <f>COUNT(D$4:D$14)</f>
        <v>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95250</xdr:colOff>
                    <xdr:row>2</xdr:row>
                    <xdr:rowOff>9525</xdr:rowOff>
                  </from>
                  <to>
                    <xdr:col>9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95250</xdr:colOff>
                    <xdr:row>3</xdr:row>
                    <xdr:rowOff>9525</xdr:rowOff>
                  </from>
                  <to>
                    <xdr:col>9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95250</xdr:colOff>
                    <xdr:row>4</xdr:row>
                    <xdr:rowOff>9525</xdr:rowOff>
                  </from>
                  <to>
                    <xdr:col>9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9</xdr:col>
                    <xdr:colOff>95250</xdr:colOff>
                    <xdr:row>5</xdr:row>
                    <xdr:rowOff>9525</xdr:rowOff>
                  </from>
                  <to>
                    <xdr:col>9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9</xdr:col>
                    <xdr:colOff>95250</xdr:colOff>
                    <xdr:row>6</xdr:row>
                    <xdr:rowOff>9525</xdr:rowOff>
                  </from>
                  <to>
                    <xdr:col>9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9</xdr:col>
                    <xdr:colOff>95250</xdr:colOff>
                    <xdr:row>7</xdr:row>
                    <xdr:rowOff>9525</xdr:rowOff>
                  </from>
                  <to>
                    <xdr:col>9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9</xdr:col>
                    <xdr:colOff>95250</xdr:colOff>
                    <xdr:row>8</xdr:row>
                    <xdr:rowOff>9525</xdr:rowOff>
                  </from>
                  <to>
                    <xdr:col>9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4B0-7819-4CA6-ACBC-8F4CE6D0EBCC}">
  <dimension ref="A1:L14"/>
  <sheetViews>
    <sheetView workbookViewId="0">
      <selection activeCell="M19" sqref="M19"/>
    </sheetView>
  </sheetViews>
  <sheetFormatPr defaultRowHeight="15" x14ac:dyDescent="0.25"/>
  <cols>
    <col min="1" max="1" width="15.7109375" bestFit="1" customWidth="1"/>
    <col min="2" max="2" width="9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  <col min="12" max="12" width="3" bestFit="1" customWidth="1"/>
  </cols>
  <sheetData>
    <row r="1" spans="1:12" x14ac:dyDescent="0.25">
      <c r="A1" t="s">
        <v>152</v>
      </c>
    </row>
    <row r="3" spans="1:12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L3">
        <v>1</v>
      </c>
    </row>
    <row r="4" spans="1:12" x14ac:dyDescent="0.25">
      <c r="A4" t="s">
        <v>160</v>
      </c>
      <c r="B4" s="14">
        <v>2000</v>
      </c>
      <c r="C4" s="18">
        <v>0.21</v>
      </c>
      <c r="D4">
        <v>3</v>
      </c>
      <c r="E4" s="14">
        <f>B4*C4</f>
        <v>420</v>
      </c>
      <c r="F4" s="19">
        <f>B4+E4</f>
        <v>2420</v>
      </c>
      <c r="G4" s="19">
        <f>F4/D4</f>
        <v>806.66666666666663</v>
      </c>
      <c r="L4">
        <v>2</v>
      </c>
    </row>
    <row r="5" spans="1:12" x14ac:dyDescent="0.25">
      <c r="A5" t="s">
        <v>161</v>
      </c>
      <c r="B5" s="14">
        <v>450</v>
      </c>
      <c r="C5" s="18">
        <v>0.25</v>
      </c>
      <c r="D5">
        <v>3</v>
      </c>
      <c r="E5" s="14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  <c r="L5">
        <v>3</v>
      </c>
    </row>
    <row r="6" spans="1:12" x14ac:dyDescent="0.25">
      <c r="A6" t="s">
        <v>162</v>
      </c>
      <c r="B6" s="14">
        <v>975</v>
      </c>
      <c r="C6" s="18">
        <v>0.27</v>
      </c>
      <c r="D6">
        <v>3</v>
      </c>
      <c r="E6" s="14">
        <f t="shared" si="0"/>
        <v>263.25</v>
      </c>
      <c r="F6" s="19">
        <f t="shared" si="1"/>
        <v>1238.25</v>
      </c>
      <c r="G6" s="19">
        <f t="shared" si="2"/>
        <v>412.75</v>
      </c>
      <c r="L6">
        <v>4</v>
      </c>
    </row>
    <row r="7" spans="1:12" x14ac:dyDescent="0.25">
      <c r="A7" t="s">
        <v>163</v>
      </c>
      <c r="B7" s="14">
        <v>1500</v>
      </c>
      <c r="C7" s="18">
        <v>0.15</v>
      </c>
      <c r="D7">
        <v>3</v>
      </c>
      <c r="E7" s="14">
        <f t="shared" si="0"/>
        <v>225</v>
      </c>
      <c r="F7" s="19">
        <f t="shared" si="1"/>
        <v>1725</v>
      </c>
      <c r="G7" s="19">
        <f t="shared" si="2"/>
        <v>575</v>
      </c>
      <c r="L7">
        <v>5</v>
      </c>
    </row>
    <row r="8" spans="1:12" x14ac:dyDescent="0.25">
      <c r="A8" t="s">
        <v>164</v>
      </c>
      <c r="B8" s="14">
        <v>780</v>
      </c>
      <c r="C8" s="18">
        <v>0.25</v>
      </c>
      <c r="D8">
        <v>3</v>
      </c>
      <c r="E8" s="14">
        <f t="shared" si="0"/>
        <v>195</v>
      </c>
      <c r="F8" s="19">
        <f t="shared" si="1"/>
        <v>975</v>
      </c>
      <c r="G8" s="19">
        <f t="shared" si="2"/>
        <v>325</v>
      </c>
      <c r="L8">
        <v>6</v>
      </c>
    </row>
    <row r="9" spans="1:12" x14ac:dyDescent="0.25">
      <c r="L9">
        <v>7</v>
      </c>
    </row>
    <row r="10" spans="1:12" x14ac:dyDescent="0.25">
      <c r="L10">
        <v>8</v>
      </c>
    </row>
    <row r="11" spans="1:12" x14ac:dyDescent="0.25">
      <c r="L11">
        <v>9</v>
      </c>
    </row>
    <row r="12" spans="1:12" x14ac:dyDescent="0.25">
      <c r="L12">
        <v>10</v>
      </c>
    </row>
    <row r="13" spans="1:12" x14ac:dyDescent="0.25">
      <c r="L13">
        <v>11</v>
      </c>
    </row>
    <row r="14" spans="1:12" x14ac:dyDescent="0.25">
      <c r="L14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casillas</dc:creator>
  <cp:keywords/>
  <dc:description/>
  <cp:lastModifiedBy>samuel casillas</cp:lastModifiedBy>
  <cp:revision/>
  <dcterms:created xsi:type="dcterms:W3CDTF">2023-04-22T13:58:31Z</dcterms:created>
  <dcterms:modified xsi:type="dcterms:W3CDTF">2023-04-28T00:42:49Z</dcterms:modified>
  <cp:category/>
  <cp:contentStatus/>
</cp:coreProperties>
</file>