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4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il\Documents\Savvy Coders\"/>
    </mc:Choice>
  </mc:AlternateContent>
  <xr:revisionPtr revIDLastSave="0" documentId="13_ncr:1_{51D38F9F-BE4E-4E2D-8D0C-9DD8D649E57F}" xr6:coauthVersionLast="47" xr6:coauthVersionMax="47" xr10:uidLastSave="{00000000-0000-0000-0000-000000000000}"/>
  <bookViews>
    <workbookView xWindow="51480" yWindow="3300" windowWidth="29040" windowHeight="15720" xr2:uid="{00000000-000D-0000-FFFF-FFFF00000000}"/>
  </bookViews>
  <sheets>
    <sheet name="Payments" sheetId="4" r:id="rId1"/>
    <sheet name="Expenses" sheetId="1" r:id="rId2"/>
    <sheet name="Roster" sheetId="2" r:id="rId3"/>
    <sheet name="Credit Card Debt" sheetId="3" r:id="rId4"/>
  </sheets>
  <calcPr calcId="191028"/>
  <pivotCaches>
    <pivotCache cacheId="0" r:id="rId5"/>
  </pivotCaches>
</workbook>
</file>

<file path=xl/calcChain.xml><?xml version="1.0" encoding="utf-8"?>
<calcChain xmlns="http://schemas.openxmlformats.org/spreadsheetml/2006/main">
  <c r="B21" i="2" l="1"/>
  <c r="G5" i="3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C21" i="2"/>
  <c r="D16" i="2"/>
  <c r="D17" i="2"/>
  <c r="D18" i="2"/>
  <c r="D19" i="2"/>
  <c r="D20" i="2"/>
  <c r="D21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<sst xmlns="http://schemas.openxmlformats.org/spreadsheetml/2006/main" count="1314" uniqueCount="170">
  <si>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</si>
  <si>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</si>
  <si>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</si>
  <si>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</si>
  <si>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</si>
  <si>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</si>
  <si>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</si>
  <si>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</si>
  <si>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</si>
  <si>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</si>
  <si>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</si>
  <si>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</si>
  <si>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</si>
  <si>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</si>
  <si>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</si>
  <si>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</si>
  <si>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</si>
  <si>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</si>
  <si>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</si>
  <si>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</si>
  <si>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</si>
  <si>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</si>
  <si>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</si>
  <si>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</si>
  <si>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</si>
  <si>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</si>
  <si>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</si>
  <si>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</si>
  <si>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</si>
  <si>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</si>
  <si>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</si>
  <si>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</si>
  <si>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</si>
  <si>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</si>
  <si>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</si>
  <si>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</si>
  <si>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</si>
  <si>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</si>
  <si>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</si>
  <si>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</si>
  <si>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</si>
  <si>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</si>
  <si>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</si>
  <si>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</si>
  <si>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</si>
  <si>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</si>
  <si>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</si>
  <si>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</si>
  <si>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</si>
  <si>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</si>
  <si>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</si>
  <si>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</si>
  <si>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</si>
  <si>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</si>
  <si>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</si>
  <si>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</si>
  <si>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</si>
  <si>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</si>
  <si>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</si>
  <si>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</si>
  <si>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</si>
  <si>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</si>
  <si>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</si>
  <si>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</si>
  <si>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</si>
  <si>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</si>
  <si>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</si>
  <si>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</si>
  <si>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</si>
  <si>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</si>
  <si>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</si>
  <si>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</si>
  <si>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</si>
  <si>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</si>
  <si>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</si>
  <si>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</si>
  <si>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</si>
  <si>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</si>
  <si>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</si>
  <si>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</si>
  <si>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</si>
  <si>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</si>
  <si>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</si>
  <si>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</si>
  <si>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</si>
  <si>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</si>
  <si>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</si>
  <si>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</si>
  <si>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</si>
  <si>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</si>
  <si>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</si>
  <si>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</si>
  <si>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</si>
  <si>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</si>
  <si>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</si>
  <si>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</si>
  <si>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</si>
  <si>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</si>
  <si>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</si>
  <si>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</si>
  <si>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</si>
  <si>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</si>
  <si>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</si>
  <si>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</si>
  <si>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</si>
  <si>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</si>
  <si>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</si>
  <si>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</si>
  <si>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</si>
  <si>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</si>
  <si>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</si>
  <si>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</si>
  <si>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</si>
  <si>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</si>
  <si>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</si>
  <si>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</si>
  <si>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</si>
  <si>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</si>
  <si>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</si>
  <si>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</si>
  <si>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</si>
  <si>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</si>
  <si>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</si>
  <si>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</si>
  <si>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</si>
  <si>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</si>
  <si>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</si>
  <si>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</si>
  <si>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</si>
  <si>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</si>
  <si>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</si>
  <si>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</si>
  <si>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</si>
  <si>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</si>
  <si>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</si>
  <si>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</si>
  <si>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</si>
  <si>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</si>
  <si>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</si>
  <si>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</si>
  <si>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</si>
  <si>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</si>
  <si>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</si>
  <si>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</si>
  <si>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</si>
  <si>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</si>
  <si>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</si>
  <si>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</si>
  <si>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</si>
  <si>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</si>
  <si>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</si>
  <si>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</si>
  <si>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</si>
  <si>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</si>
  <si>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</si>
  <si>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</si>
  <si>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</si>
  <si>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</si>
  <si>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</si>
  <si>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</si>
  <si>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</si>
  <si>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</si>
  <si>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</si>
  <si>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</si>
  <si>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</si>
  <si>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Tax Code</t>
  </si>
  <si>
    <t>Sum of Tax Inclusive Amount</t>
  </si>
  <si>
    <t>Grand Total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</si>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</sst>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6" fillId="0" borderId="0" xfId="0" applyFont="1"/>
    <xf numFmtId="9" fontId="0" fillId="0" borderId="0" xfId="2" applyFont="1"/>
    <xf numFmtId="43" fontId="0" fillId="0" borderId="0" xfId="0" applyNumberFormat="1"/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pivotButton="1"/>
    <xf numFmtId="8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9">
    <dxf>
      <alignment wrapText="1"/>
    </dxf>
    <dxf>
      <alignment horizontal="center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2" formatCode="&quot;$&quot;#,##0.00_);[Red]\(&quot;$&quot;#,##0.00\)"/>
    </dxf>
    <dxf>
      <alignment horizontal="center"/>
    </dxf>
    <dxf>
      <alignment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[ExcelHomework.xlsx]Payments!PivotTable1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Payments!$A$5:$A$7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Payments!$B$5:$B$7</c:f>
              <c:numCache>
                <c:formatCode>"$"#,##0.00_);[Red]\("$"#,##0.00\)</c:formatCode>
                <c:ptCount val="2"/>
                <c:pt idx="0">
                  <c:v>30270.25</c:v>
                </c:pt>
                <c:pt idx="1">
                  <c:v>34624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6-4316-9293-3BC92E3085BF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Payments!$A$5:$A$7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Payments!$C$5:$C$7</c:f>
              <c:numCache>
                <c:formatCode>"$"#,##0.00_);[Red]\("$"#,##0.00\)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8-47CC-8B33-79082BEBB3A7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Payments!$A$5:$A$7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Payments!$D$5:$D$7</c:f>
              <c:numCache>
                <c:formatCode>"$"#,##0.00_);[Red]\("$"#,##0.00\)</c:formatCode>
                <c:ptCount val="2"/>
                <c:pt idx="0">
                  <c:v>-4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8-47CC-8B33-79082BEBB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807679"/>
        <c:axId val="379808159"/>
      </c:barChart>
      <c:catAx>
        <c:axId val="37980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08159"/>
        <c:crosses val="autoZero"/>
        <c:auto val="1"/>
        <c:lblAlgn val="ctr"/>
        <c:lblOffset val="100"/>
        <c:noMultiLvlLbl val="0"/>
      </c:catAx>
      <c:valAx>
        <c:axId val="3798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0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_(* #,##0.00_);_(* \(#,##0.00\);_(*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D-4DB9-BED9-6AA7077AF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619791"/>
        <c:axId val="379620751"/>
      </c:barChart>
      <c:catAx>
        <c:axId val="3796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20751"/>
        <c:crosses val="autoZero"/>
        <c:auto val="1"/>
        <c:lblAlgn val="ctr"/>
        <c:lblOffset val="100"/>
        <c:noMultiLvlLbl val="0"/>
      </c:catAx>
      <c:valAx>
        <c:axId val="37962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1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_(* #,##0.00_);_(* \(#,##0.00\);_(*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1-42F9-96A7-D0C0BEF47F4E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_(* #,##0.00_);_(* \(#,##0.00\);_(*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1-42F9-96A7-D0C0BEF47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614031"/>
        <c:axId val="379617871"/>
      </c:barChart>
      <c:catAx>
        <c:axId val="37961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17871"/>
        <c:crosses val="autoZero"/>
        <c:auto val="1"/>
        <c:lblAlgn val="ctr"/>
        <c:lblOffset val="100"/>
        <c:noMultiLvlLbl val="0"/>
      </c:catAx>
      <c:valAx>
        <c:axId val="37961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1253625</xdr:colOff>
      <xdr:row>3</xdr:row>
      <xdr:rowOff>10300</xdr:rowOff>
    </xdr:from>
    <xdr:to>
      <xdr:col>9</xdr:col>
      <xdr:colOff>1432374</xdr:colOff>
      <xdr:row>22</xdr:row>
      <xdr:rowOff>66260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2</xdr:row>
          <xdr:rowOff>9525</xdr:rowOff>
        </xdr:from>
        <xdr:to>
          <xdr:col>12</xdr:col>
          <xdr:colOff>400050</xdr:colOff>
          <xdr:row>3</xdr:row>
          <xdr:rowOff>38100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3</xdr:row>
          <xdr:rowOff>9525</xdr:rowOff>
        </xdr:from>
        <xdr:to>
          <xdr:col>12</xdr:col>
          <xdr:colOff>400050</xdr:colOff>
          <xdr:row>4</xdr:row>
          <xdr:rowOff>38100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4</xdr:row>
          <xdr:rowOff>9525</xdr:rowOff>
        </xdr:from>
        <xdr:to>
          <xdr:col>12</xdr:col>
          <xdr:colOff>400050</xdr:colOff>
          <xdr:row>5</xdr:row>
          <xdr:rowOff>38100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5</xdr:row>
          <xdr:rowOff>9525</xdr:rowOff>
        </xdr:from>
        <xdr:to>
          <xdr:col>12</xdr:col>
          <xdr:colOff>400050</xdr:colOff>
          <xdr:row>6</xdr:row>
          <xdr:rowOff>38100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6</xdr:row>
          <xdr:rowOff>9525</xdr:rowOff>
        </xdr:from>
        <xdr:to>
          <xdr:col>12</xdr:col>
          <xdr:colOff>400050</xdr:colOff>
          <xdr:row>7</xdr:row>
          <xdr:rowOff>38100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7</xdr:row>
          <xdr:rowOff>9525</xdr:rowOff>
        </xdr:from>
        <xdr:to>
          <xdr:col>12</xdr:col>
          <xdr:colOff>400050</xdr:colOff>
          <xdr:row>8</xdr:row>
          <xdr:rowOff>38100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8</xdr:row>
          <xdr:rowOff>9525</xdr:rowOff>
        </xdr:from>
        <xdr:to>
          <xdr:col>12</xdr:col>
          <xdr:colOff>400050</xdr:colOff>
          <xdr:row>9</xdr:row>
          <xdr:rowOff>38100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9</xdr:row>
          <xdr:rowOff>9525</xdr:rowOff>
        </xdr:from>
        <xdr:to>
          <xdr:col>12</xdr:col>
          <xdr:colOff>400050</xdr:colOff>
          <xdr:row>10</xdr:row>
          <xdr:rowOff>38100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9</xdr:row>
          <xdr:rowOff>9525</xdr:rowOff>
        </xdr:from>
        <xdr:to>
          <xdr:col>12</xdr:col>
          <xdr:colOff>400050</xdr:colOff>
          <xdr:row>10</xdr:row>
          <xdr:rowOff>38100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10</xdr:row>
          <xdr:rowOff>9525</xdr:rowOff>
        </xdr:from>
        <xdr:to>
          <xdr:col>12</xdr:col>
          <xdr:colOff>400050</xdr:colOff>
          <xdr:row>11</xdr:row>
          <xdr:rowOff>38100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10</xdr:row>
          <xdr:rowOff>9525</xdr:rowOff>
        </xdr:from>
        <xdr:to>
          <xdr:col>12</xdr:col>
          <xdr:colOff>400050</xdr:colOff>
          <xdr:row>11</xdr:row>
          <xdr:rowOff>38100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11</xdr:row>
          <xdr:rowOff>9525</xdr:rowOff>
        </xdr:from>
        <xdr:to>
          <xdr:col>12</xdr:col>
          <xdr:colOff>400050</xdr:colOff>
          <xdr:row>12</xdr:row>
          <xdr:rowOff>38100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11</xdr:row>
          <xdr:rowOff>9525</xdr:rowOff>
        </xdr:from>
        <xdr:to>
          <xdr:col>12</xdr:col>
          <xdr:colOff>400050</xdr:colOff>
          <xdr:row>12</xdr:row>
          <xdr:rowOff>38100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11</xdr:row>
          <xdr:rowOff>9525</xdr:rowOff>
        </xdr:from>
        <xdr:to>
          <xdr:col>12</xdr:col>
          <xdr:colOff>400050</xdr:colOff>
          <xdr:row>12</xdr:row>
          <xdr:rowOff>38100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12</xdr:row>
          <xdr:rowOff>9525</xdr:rowOff>
        </xdr:from>
        <xdr:to>
          <xdr:col>12</xdr:col>
          <xdr:colOff>400050</xdr:colOff>
          <xdr:row>13</xdr:row>
          <xdr:rowOff>38100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12</xdr:row>
          <xdr:rowOff>9525</xdr:rowOff>
        </xdr:from>
        <xdr:to>
          <xdr:col>12</xdr:col>
          <xdr:colOff>400050</xdr:colOff>
          <xdr:row>13</xdr:row>
          <xdr:rowOff>38100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12</xdr:row>
          <xdr:rowOff>9525</xdr:rowOff>
        </xdr:from>
        <xdr:to>
          <xdr:col>12</xdr:col>
          <xdr:colOff>400050</xdr:colOff>
          <xdr:row>13</xdr:row>
          <xdr:rowOff>38100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13</xdr:row>
          <xdr:rowOff>9525</xdr:rowOff>
        </xdr:from>
        <xdr:to>
          <xdr:col>12</xdr:col>
          <xdr:colOff>400050</xdr:colOff>
          <xdr:row>14</xdr:row>
          <xdr:rowOff>38100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13</xdr:row>
          <xdr:rowOff>9525</xdr:rowOff>
        </xdr:from>
        <xdr:to>
          <xdr:col>12</xdr:col>
          <xdr:colOff>400050</xdr:colOff>
          <xdr:row>14</xdr:row>
          <xdr:rowOff>38100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13</xdr:row>
          <xdr:rowOff>9525</xdr:rowOff>
        </xdr:from>
        <xdr:to>
          <xdr:col>12</xdr:col>
          <xdr:colOff>400050</xdr:colOff>
          <xdr:row>14</xdr:row>
          <xdr:rowOff>38100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14</xdr:row>
          <xdr:rowOff>9525</xdr:rowOff>
        </xdr:from>
        <xdr:to>
          <xdr:col>12</xdr:col>
          <xdr:colOff>400050</xdr:colOff>
          <xdr:row>15</xdr:row>
          <xdr:rowOff>38100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14</xdr:row>
          <xdr:rowOff>9525</xdr:rowOff>
        </xdr:from>
        <xdr:to>
          <xdr:col>12</xdr:col>
          <xdr:colOff>400050</xdr:colOff>
          <xdr:row>15</xdr:row>
          <xdr:rowOff>38100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14</xdr:row>
          <xdr:rowOff>9525</xdr:rowOff>
        </xdr:from>
        <xdr:to>
          <xdr:col>12</xdr:col>
          <xdr:colOff>400050</xdr:colOff>
          <xdr:row>15</xdr:row>
          <xdr:rowOff>38100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15</xdr:row>
          <xdr:rowOff>9525</xdr:rowOff>
        </xdr:from>
        <xdr:to>
          <xdr:col>12</xdr:col>
          <xdr:colOff>400050</xdr:colOff>
          <xdr:row>16</xdr:row>
          <xdr:rowOff>38100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15</xdr:row>
          <xdr:rowOff>9525</xdr:rowOff>
        </xdr:from>
        <xdr:to>
          <xdr:col>12</xdr:col>
          <xdr:colOff>400050</xdr:colOff>
          <xdr:row>16</xdr:row>
          <xdr:rowOff>38100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15</xdr:row>
          <xdr:rowOff>9525</xdr:rowOff>
        </xdr:from>
        <xdr:to>
          <xdr:col>12</xdr:col>
          <xdr:colOff>400050</xdr:colOff>
          <xdr:row>16</xdr:row>
          <xdr:rowOff>38100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15</xdr:row>
          <xdr:rowOff>9525</xdr:rowOff>
        </xdr:from>
        <xdr:to>
          <xdr:col>12</xdr:col>
          <xdr:colOff>400050</xdr:colOff>
          <xdr:row>16</xdr:row>
          <xdr:rowOff>38100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15</xdr:row>
          <xdr:rowOff>9525</xdr:rowOff>
        </xdr:from>
        <xdr:to>
          <xdr:col>12</xdr:col>
          <xdr:colOff>400050</xdr:colOff>
          <xdr:row>16</xdr:row>
          <xdr:rowOff>38100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16</xdr:row>
          <xdr:rowOff>9525</xdr:rowOff>
        </xdr:from>
        <xdr:to>
          <xdr:col>12</xdr:col>
          <xdr:colOff>400050</xdr:colOff>
          <xdr:row>17</xdr:row>
          <xdr:rowOff>38100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16</xdr:row>
          <xdr:rowOff>9525</xdr:rowOff>
        </xdr:from>
        <xdr:to>
          <xdr:col>12</xdr:col>
          <xdr:colOff>400050</xdr:colOff>
          <xdr:row>17</xdr:row>
          <xdr:rowOff>38100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2</xdr:row>
          <xdr:rowOff>9525</xdr:rowOff>
        </xdr:from>
        <xdr:to>
          <xdr:col>9</xdr:col>
          <xdr:colOff>400050</xdr:colOff>
          <xdr:row>3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3</xdr:row>
          <xdr:rowOff>9525</xdr:rowOff>
        </xdr:from>
        <xdr:to>
          <xdr:col>9</xdr:col>
          <xdr:colOff>400050</xdr:colOff>
          <xdr:row>4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4</xdr:row>
          <xdr:rowOff>9525</xdr:rowOff>
        </xdr:from>
        <xdr:to>
          <xdr:col>9</xdr:col>
          <xdr:colOff>400050</xdr:colOff>
          <xdr:row>5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5</xdr:row>
          <xdr:rowOff>9525</xdr:rowOff>
        </xdr:from>
        <xdr:to>
          <xdr:col>9</xdr:col>
          <xdr:colOff>400050</xdr:colOff>
          <xdr:row>6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6</xdr:row>
          <xdr:rowOff>9525</xdr:rowOff>
        </xdr:from>
        <xdr:to>
          <xdr:col>9</xdr:col>
          <xdr:colOff>400050</xdr:colOff>
          <xdr:row>7</xdr:row>
          <xdr:rowOff>38100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7</xdr:row>
          <xdr:rowOff>9525</xdr:rowOff>
        </xdr:from>
        <xdr:to>
          <xdr:col>9</xdr:col>
          <xdr:colOff>400050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8</xdr:row>
          <xdr:rowOff>9525</xdr:rowOff>
        </xdr:from>
        <xdr:to>
          <xdr:col>9</xdr:col>
          <xdr:colOff>400050</xdr:colOff>
          <xdr:row>9</xdr:row>
          <xdr:rowOff>38100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9</xdr:row>
          <xdr:rowOff>9525</xdr:rowOff>
        </xdr:from>
        <xdr:to>
          <xdr:col>9</xdr:col>
          <xdr:colOff>400050</xdr:colOff>
          <xdr:row>10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9</xdr:row>
          <xdr:rowOff>9525</xdr:rowOff>
        </xdr:from>
        <xdr:to>
          <xdr:col>9</xdr:col>
          <xdr:colOff>400050</xdr:colOff>
          <xdr:row>10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10</xdr:row>
          <xdr:rowOff>9525</xdr:rowOff>
        </xdr:from>
        <xdr:to>
          <xdr:col>9</xdr:col>
          <xdr:colOff>400050</xdr:colOff>
          <xdr:row>11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10</xdr:row>
          <xdr:rowOff>9525</xdr:rowOff>
        </xdr:from>
        <xdr:to>
          <xdr:col>9</xdr:col>
          <xdr:colOff>400050</xdr:colOff>
          <xdr:row>11</xdr:row>
          <xdr:rowOff>38100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11</xdr:row>
          <xdr:rowOff>9525</xdr:rowOff>
        </xdr:from>
        <xdr:to>
          <xdr:col>9</xdr:col>
          <xdr:colOff>400050</xdr:colOff>
          <xdr:row>12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11</xdr:row>
          <xdr:rowOff>9525</xdr:rowOff>
        </xdr:from>
        <xdr:to>
          <xdr:col>9</xdr:col>
          <xdr:colOff>400050</xdr:colOff>
          <xdr:row>12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11</xdr:row>
          <xdr:rowOff>9525</xdr:rowOff>
        </xdr:from>
        <xdr:to>
          <xdr:col>9</xdr:col>
          <xdr:colOff>400050</xdr:colOff>
          <xdr:row>12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12</xdr:row>
          <xdr:rowOff>9525</xdr:rowOff>
        </xdr:from>
        <xdr:to>
          <xdr:col>9</xdr:col>
          <xdr:colOff>400050</xdr:colOff>
          <xdr:row>13</xdr:row>
          <xdr:rowOff>38100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12</xdr:row>
          <xdr:rowOff>9525</xdr:rowOff>
        </xdr:from>
        <xdr:to>
          <xdr:col>9</xdr:col>
          <xdr:colOff>400050</xdr:colOff>
          <xdr:row>13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12</xdr:row>
          <xdr:rowOff>9525</xdr:rowOff>
        </xdr:from>
        <xdr:to>
          <xdr:col>9</xdr:col>
          <xdr:colOff>400050</xdr:colOff>
          <xdr:row>13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13</xdr:row>
          <xdr:rowOff>9525</xdr:rowOff>
        </xdr:from>
        <xdr:to>
          <xdr:col>9</xdr:col>
          <xdr:colOff>400050</xdr:colOff>
          <xdr:row>14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13</xdr:row>
          <xdr:rowOff>9525</xdr:rowOff>
        </xdr:from>
        <xdr:to>
          <xdr:col>9</xdr:col>
          <xdr:colOff>400050</xdr:colOff>
          <xdr:row>14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13</xdr:row>
          <xdr:rowOff>9525</xdr:rowOff>
        </xdr:from>
        <xdr:to>
          <xdr:col>9</xdr:col>
          <xdr:colOff>400050</xdr:colOff>
          <xdr:row>14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14</xdr:row>
          <xdr:rowOff>9525</xdr:rowOff>
        </xdr:from>
        <xdr:to>
          <xdr:col>9</xdr:col>
          <xdr:colOff>400050</xdr:colOff>
          <xdr:row>15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14</xdr:row>
          <xdr:rowOff>9525</xdr:rowOff>
        </xdr:from>
        <xdr:to>
          <xdr:col>9</xdr:col>
          <xdr:colOff>400050</xdr:colOff>
          <xdr:row>15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14</xdr:row>
          <xdr:rowOff>9525</xdr:rowOff>
        </xdr:from>
        <xdr:to>
          <xdr:col>9</xdr:col>
          <xdr:colOff>400050</xdr:colOff>
          <xdr:row>15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15</xdr:row>
          <xdr:rowOff>9525</xdr:rowOff>
        </xdr:from>
        <xdr:to>
          <xdr:col>9</xdr:col>
          <xdr:colOff>400050</xdr:colOff>
          <xdr:row>16</xdr:row>
          <xdr:rowOff>38100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15</xdr:row>
          <xdr:rowOff>9525</xdr:rowOff>
        </xdr:from>
        <xdr:to>
          <xdr:col>9</xdr:col>
          <xdr:colOff>400050</xdr:colOff>
          <xdr:row>16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2</xdr:row>
          <xdr:rowOff>9525</xdr:rowOff>
        </xdr:from>
        <xdr:to>
          <xdr:col>12</xdr:col>
          <xdr:colOff>400050</xdr:colOff>
          <xdr:row>3</xdr:row>
          <xdr:rowOff>38100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3</xdr:row>
          <xdr:rowOff>9525</xdr:rowOff>
        </xdr:from>
        <xdr:to>
          <xdr:col>12</xdr:col>
          <xdr:colOff>400050</xdr:colOff>
          <xdr:row>4</xdr:row>
          <xdr:rowOff>38100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4</xdr:row>
          <xdr:rowOff>9525</xdr:rowOff>
        </xdr:from>
        <xdr:to>
          <xdr:col>12</xdr:col>
          <xdr:colOff>400050</xdr:colOff>
          <xdr:row>5</xdr:row>
          <xdr:rowOff>38100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5</xdr:row>
          <xdr:rowOff>9525</xdr:rowOff>
        </xdr:from>
        <xdr:to>
          <xdr:col>12</xdr:col>
          <xdr:colOff>400050</xdr:colOff>
          <xdr:row>6</xdr:row>
          <xdr:rowOff>38100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6</xdr:row>
          <xdr:rowOff>9525</xdr:rowOff>
        </xdr:from>
        <xdr:to>
          <xdr:col>12</xdr:col>
          <xdr:colOff>400050</xdr:colOff>
          <xdr:row>7</xdr:row>
          <xdr:rowOff>38100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7</xdr:row>
          <xdr:rowOff>9525</xdr:rowOff>
        </xdr:from>
        <xdr:to>
          <xdr:col>12</xdr:col>
          <xdr:colOff>400050</xdr:colOff>
          <xdr:row>8</xdr:row>
          <xdr:rowOff>38100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8</xdr:row>
          <xdr:rowOff>9525</xdr:rowOff>
        </xdr:from>
        <xdr:to>
          <xdr:col>12</xdr:col>
          <xdr:colOff>400050</xdr:colOff>
          <xdr:row>9</xdr:row>
          <xdr:rowOff>38100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9</xdr:row>
          <xdr:rowOff>9525</xdr:rowOff>
        </xdr:from>
        <xdr:to>
          <xdr:col>12</xdr:col>
          <xdr:colOff>400050</xdr:colOff>
          <xdr:row>10</xdr:row>
          <xdr:rowOff>38100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9</xdr:row>
          <xdr:rowOff>9525</xdr:rowOff>
        </xdr:from>
        <xdr:to>
          <xdr:col>12</xdr:col>
          <xdr:colOff>400050</xdr:colOff>
          <xdr:row>10</xdr:row>
          <xdr:rowOff>38100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10</xdr:row>
          <xdr:rowOff>9525</xdr:rowOff>
        </xdr:from>
        <xdr:to>
          <xdr:col>12</xdr:col>
          <xdr:colOff>400050</xdr:colOff>
          <xdr:row>11</xdr:row>
          <xdr:rowOff>38100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3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10</xdr:row>
          <xdr:rowOff>9525</xdr:rowOff>
        </xdr:from>
        <xdr:to>
          <xdr:col>12</xdr:col>
          <xdr:colOff>400050</xdr:colOff>
          <xdr:row>11</xdr:row>
          <xdr:rowOff>38100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3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11</xdr:row>
          <xdr:rowOff>9525</xdr:rowOff>
        </xdr:from>
        <xdr:to>
          <xdr:col>12</xdr:col>
          <xdr:colOff>400050</xdr:colOff>
          <xdr:row>12</xdr:row>
          <xdr:rowOff>38100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11</xdr:row>
          <xdr:rowOff>9525</xdr:rowOff>
        </xdr:from>
        <xdr:to>
          <xdr:col>12</xdr:col>
          <xdr:colOff>400050</xdr:colOff>
          <xdr:row>12</xdr:row>
          <xdr:rowOff>38100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3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11</xdr:row>
          <xdr:rowOff>9525</xdr:rowOff>
        </xdr:from>
        <xdr:to>
          <xdr:col>12</xdr:col>
          <xdr:colOff>400050</xdr:colOff>
          <xdr:row>12</xdr:row>
          <xdr:rowOff>38100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3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12</xdr:row>
          <xdr:rowOff>9525</xdr:rowOff>
        </xdr:from>
        <xdr:to>
          <xdr:col>12</xdr:col>
          <xdr:colOff>400050</xdr:colOff>
          <xdr:row>13</xdr:row>
          <xdr:rowOff>38100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3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12</xdr:row>
          <xdr:rowOff>9525</xdr:rowOff>
        </xdr:from>
        <xdr:to>
          <xdr:col>12</xdr:col>
          <xdr:colOff>400050</xdr:colOff>
          <xdr:row>13</xdr:row>
          <xdr:rowOff>38100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3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12</xdr:row>
          <xdr:rowOff>9525</xdr:rowOff>
        </xdr:from>
        <xdr:to>
          <xdr:col>12</xdr:col>
          <xdr:colOff>400050</xdr:colOff>
          <xdr:row>13</xdr:row>
          <xdr:rowOff>38100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3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13</xdr:row>
          <xdr:rowOff>9525</xdr:rowOff>
        </xdr:from>
        <xdr:to>
          <xdr:col>12</xdr:col>
          <xdr:colOff>400050</xdr:colOff>
          <xdr:row>14</xdr:row>
          <xdr:rowOff>38100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3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13</xdr:row>
          <xdr:rowOff>9525</xdr:rowOff>
        </xdr:from>
        <xdr:to>
          <xdr:col>12</xdr:col>
          <xdr:colOff>400050</xdr:colOff>
          <xdr:row>14</xdr:row>
          <xdr:rowOff>38100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3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13</xdr:row>
          <xdr:rowOff>9525</xdr:rowOff>
        </xdr:from>
        <xdr:to>
          <xdr:col>12</xdr:col>
          <xdr:colOff>400050</xdr:colOff>
          <xdr:row>14</xdr:row>
          <xdr:rowOff>38100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3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595312</xdr:colOff>
      <xdr:row>12</xdr:row>
      <xdr:rowOff>14287</xdr:rowOff>
    </xdr:from>
    <xdr:to>
      <xdr:col>10</xdr:col>
      <xdr:colOff>180975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14286</xdr:colOff>
      <xdr:row>29</xdr:row>
      <xdr:rowOff>23812</xdr:rowOff>
    </xdr:from>
    <xdr:to>
      <xdr:col>10</xdr:col>
      <xdr:colOff>133349</xdr:colOff>
      <xdr:row>45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casillas" refreshedDate="45042.868388541669" createdVersion="8" refreshedVersion="8" minRefreshableVersion="3" recordCount="208" xr:uid="{64ADB0F2-A070-4B30-A9CD-4055F27858BA}">
  <cacheSource type="worksheet">
    <worksheetSource name="ExpTbl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x v="0"/>
    <s v="A"/>
    <x v="0"/>
    <s v="BS-500"/>
    <x v="0"/>
  </r>
  <r>
    <d v="2011-03-01T00:00:00"/>
    <s v="IS Communications"/>
    <s v="Invoice EXP22"/>
    <s v="Internet Service Provider"/>
    <x v="1"/>
    <s v="A"/>
    <x v="0"/>
    <s v="IS-380"/>
    <x v="1"/>
  </r>
  <r>
    <d v="2011-03-02T00:00:00"/>
    <s v="Newscorp"/>
    <s v="I381119"/>
    <s v="Subscriptions"/>
    <x v="2"/>
    <s v="A"/>
    <x v="0"/>
    <s v="IS-375"/>
    <x v="2"/>
  </r>
  <r>
    <d v="2011-03-05T00:00:00"/>
    <s v="EAG Brokers"/>
    <s v="Debit Order"/>
    <s v="Insurance"/>
    <x v="3"/>
    <s v="A"/>
    <x v="0"/>
    <s v="IS-340"/>
    <x v="3"/>
  </r>
  <r>
    <d v="2011-03-15T00:00:00"/>
    <s v="Capital Bank"/>
    <s v="Bank Statement"/>
    <s v="Service Fees"/>
    <x v="4"/>
    <s v="A"/>
    <x v="0"/>
    <s v="IS-315"/>
    <x v="4"/>
  </r>
  <r>
    <d v="2011-03-15T00:00:00"/>
    <s v="Capital Bank"/>
    <s v="Bank Statement"/>
    <s v="Service Fees"/>
    <x v="5"/>
    <s v="A"/>
    <x v="1"/>
    <s v="IS-315"/>
    <x v="4"/>
  </r>
  <r>
    <d v="2011-03-15T00:00:00"/>
    <s v="IAS Accountants"/>
    <s v="Invoice"/>
    <s v="Bookkeeping"/>
    <x v="6"/>
    <s v="A"/>
    <x v="0"/>
    <s v="IS-305"/>
    <x v="5"/>
  </r>
  <r>
    <d v="2011-03-15T00:00:00"/>
    <s v="Interflora"/>
    <s v="Cash"/>
    <s v="Flowers"/>
    <x v="7"/>
    <s v="A"/>
    <x v="2"/>
    <s v="IS-345"/>
    <x v="4"/>
  </r>
  <r>
    <d v="2011-03-18T00:00:00"/>
    <s v="QQ International"/>
    <s v="TR6998"/>
    <s v="Parking"/>
    <x v="8"/>
    <s v="A"/>
    <x v="0"/>
    <s v="IS-390"/>
    <x v="6"/>
  </r>
  <r>
    <d v="2011-03-20T00:00:00"/>
    <s v="Example (Pty) Ltd"/>
    <s v="Transfer"/>
    <s v="Inter Account Transfer"/>
    <x v="9"/>
    <s v="E"/>
    <x v="1"/>
    <s v="BS-399"/>
    <x v="7"/>
  </r>
  <r>
    <d v="2011-03-20T00:00:00"/>
    <s v="Example (Pty) Ltd"/>
    <s v="Transfer"/>
    <s v="Inter Account Transfer"/>
    <x v="10"/>
    <s v="E"/>
    <x v="0"/>
    <s v="BS-399"/>
    <x v="7"/>
  </r>
  <r>
    <d v="2011-03-26T00:00:00"/>
    <s v="Example (Pty) Ltd"/>
    <s v="Payroll"/>
    <s v="Salaries"/>
    <x v="11"/>
    <s v="E"/>
    <x v="1"/>
    <s v="IS-365"/>
    <x v="8"/>
  </r>
  <r>
    <d v="2011-03-26T00:00:00"/>
    <s v="HP Finance"/>
    <s v="Debit Order"/>
    <s v="Capital repayment"/>
    <x v="12"/>
    <s v="E"/>
    <x v="0"/>
    <s v="BS-700"/>
    <x v="8"/>
  </r>
  <r>
    <d v="2011-03-26T00:00:00"/>
    <s v="HP Finance"/>
    <s v="Debit Order"/>
    <s v="Interest paid"/>
    <x v="13"/>
    <s v="E"/>
    <x v="0"/>
    <s v="IS-500"/>
    <x v="8"/>
  </r>
  <r>
    <d v="2011-03-26T00:00:00"/>
    <s v="PR Properties"/>
    <s v="Debit Order"/>
    <s v="Rent"/>
    <x v="14"/>
    <s v="A"/>
    <x v="0"/>
    <s v="IS-350"/>
    <x v="8"/>
  </r>
  <r>
    <d v="2011-03-31T00:00:00"/>
    <s v="Example (Pty) Ltd"/>
    <s v="Bank Statement"/>
    <s v="Petty Cash Reimbursement"/>
    <x v="13"/>
    <s v="E"/>
    <x v="0"/>
    <s v="BS-399"/>
    <x v="1"/>
  </r>
  <r>
    <d v="2011-03-31T00:00:00"/>
    <s v="Example (Pty) Ltd"/>
    <s v="Bank Statement"/>
    <s v="Petty Cash Reimbursement"/>
    <x v="15"/>
    <s v="E"/>
    <x v="2"/>
    <s v="BS-399"/>
    <x v="1"/>
  </r>
  <r>
    <d v="2011-04-01T00:00:00"/>
    <s v="IS Communications"/>
    <s v="Invoice EXP23"/>
    <s v="Internet Service Provider"/>
    <x v="1"/>
    <s v="A"/>
    <x v="0"/>
    <s v="IS-380"/>
    <x v="9"/>
  </r>
  <r>
    <d v="2011-04-05T00:00:00"/>
    <s v="EAG Brokers"/>
    <s v="Debit Order"/>
    <s v="Insurance"/>
    <x v="3"/>
    <s v="A"/>
    <x v="0"/>
    <s v="IS-340"/>
    <x v="10"/>
  </r>
  <r>
    <d v="2011-04-12T00:00:00"/>
    <s v="Interflora"/>
    <s v="Cash"/>
    <s v="Flowers"/>
    <x v="16"/>
    <s v="A"/>
    <x v="2"/>
    <s v="IS-345"/>
    <x v="11"/>
  </r>
  <r>
    <d v="2011-04-15T00:00:00"/>
    <s v="Capital Bank"/>
    <s v="Bank Statement"/>
    <s v="Service Fees"/>
    <x v="17"/>
    <s v="A"/>
    <x v="0"/>
    <s v="IS-315"/>
    <x v="12"/>
  </r>
  <r>
    <d v="2011-04-15T00:00:00"/>
    <s v="Capital Bank"/>
    <s v="Bank Statement"/>
    <s v="Service Fees"/>
    <x v="5"/>
    <s v="A"/>
    <x v="1"/>
    <s v="IS-315"/>
    <x v="12"/>
  </r>
  <r>
    <d v="2011-04-15T00:00:00"/>
    <s v="IAS Accountants"/>
    <s v="Invoice"/>
    <s v="Bookkeeping"/>
    <x v="6"/>
    <s v="A"/>
    <x v="0"/>
    <s v="IS-305"/>
    <x v="13"/>
  </r>
  <r>
    <d v="2011-04-20T00:00:00"/>
    <s v="Example (Pty) Ltd"/>
    <s v="Transfer"/>
    <s v="Inter Account Transfer"/>
    <x v="18"/>
    <s v="E"/>
    <x v="1"/>
    <s v="BS-399"/>
    <x v="14"/>
  </r>
  <r>
    <d v="2011-04-20T00:00:00"/>
    <s v="Example (Pty) Ltd"/>
    <s v="Transfer"/>
    <s v="Inter Account Transfer"/>
    <x v="19"/>
    <s v="E"/>
    <x v="0"/>
    <s v="BS-399"/>
    <x v="14"/>
  </r>
  <r>
    <d v="2011-04-25T00:00:00"/>
    <s v="Inland Revenue"/>
    <s v="Return"/>
    <s v="Sales Tax"/>
    <x v="20"/>
    <s v="E"/>
    <x v="0"/>
    <s v="BS-600"/>
    <x v="15"/>
  </r>
  <r>
    <d v="2011-04-26T00:00:00"/>
    <s v="Example (Pty) Ltd"/>
    <s v="Payroll"/>
    <s v="Salaries"/>
    <x v="19"/>
    <s v="E"/>
    <x v="1"/>
    <s v="IS-365"/>
    <x v="16"/>
  </r>
  <r>
    <d v="2011-04-26T00:00:00"/>
    <s v="Furniture City"/>
    <s v="Invoice"/>
    <s v="Furniture"/>
    <x v="21"/>
    <s v="A"/>
    <x v="0"/>
    <s v="BS-100"/>
    <x v="17"/>
  </r>
  <r>
    <d v="2011-04-26T00:00:00"/>
    <s v="HP Finance"/>
    <s v="Debit Order"/>
    <s v="Capital repayment"/>
    <x v="12"/>
    <s v="E"/>
    <x v="0"/>
    <s v="BS-700"/>
    <x v="16"/>
  </r>
  <r>
    <d v="2011-04-26T00:00:00"/>
    <s v="HP Finance"/>
    <s v="Debit Order"/>
    <s v="Interest paid"/>
    <x v="13"/>
    <s v="E"/>
    <x v="0"/>
    <s v="IS-500"/>
    <x v="16"/>
  </r>
  <r>
    <d v="2011-04-26T00:00:00"/>
    <s v="PR Properties"/>
    <s v="Debit Order"/>
    <s v="Rent"/>
    <x v="14"/>
    <s v="A"/>
    <x v="0"/>
    <s v="IS-350"/>
    <x v="16"/>
  </r>
  <r>
    <d v="2011-04-29T00:00:00"/>
    <s v="GF Supplies"/>
    <s v="IN1179"/>
    <s v="Consumables"/>
    <x v="22"/>
    <s v="A"/>
    <x v="2"/>
    <s v="IS-325"/>
    <x v="18"/>
  </r>
  <r>
    <d v="2011-04-30T00:00:00"/>
    <s v="Example (Pty) Ltd"/>
    <s v="Bank Statement"/>
    <s v="Petty Cash Reimbursement"/>
    <x v="13"/>
    <s v="E"/>
    <x v="0"/>
    <s v="BS-399"/>
    <x v="19"/>
  </r>
  <r>
    <d v="2011-04-30T00:00:00"/>
    <s v="Example (Pty) Ltd"/>
    <s v="Bank Statement"/>
    <s v="Petty Cash Reimbursement"/>
    <x v="15"/>
    <s v="E"/>
    <x v="2"/>
    <s v="BS-399"/>
    <x v="19"/>
  </r>
  <r>
    <d v="2011-05-01T00:00:00"/>
    <s v="IS Communications"/>
    <s v="Invoice EXP24"/>
    <s v="Internet Service Provider"/>
    <x v="1"/>
    <s v="A"/>
    <x v="0"/>
    <s v="IS-380"/>
    <x v="20"/>
  </r>
  <r>
    <d v="2011-05-01T00:00:00"/>
    <s v="Training Inc"/>
    <s v="Invoice"/>
    <s v="Course"/>
    <x v="12"/>
    <s v="A"/>
    <x v="0"/>
    <s v="IS-385"/>
    <x v="20"/>
  </r>
  <r>
    <d v="2011-05-05T00:00:00"/>
    <s v="EAG Brokers"/>
    <s v="Debit Order"/>
    <s v="Insurance"/>
    <x v="3"/>
    <s v="A"/>
    <x v="0"/>
    <s v="IS-340"/>
    <x v="21"/>
  </r>
  <r>
    <d v="2011-05-07T00:00:00"/>
    <s v="City Lodge"/>
    <s v="S50037"/>
    <s v="Accommodation"/>
    <x v="23"/>
    <s v="A"/>
    <x v="0"/>
    <s v="IS-390"/>
    <x v="22"/>
  </r>
  <r>
    <d v="2011-05-07T00:00:00"/>
    <s v="Waltons"/>
    <s v="Invoice"/>
    <s v="Stationery"/>
    <x v="24"/>
    <s v="A"/>
    <x v="0"/>
    <s v="IS-370"/>
    <x v="23"/>
  </r>
  <r>
    <d v="2011-05-15T00:00:00"/>
    <s v="Capital Bank"/>
    <s v="Bank Statement"/>
    <s v="Service Fees"/>
    <x v="17"/>
    <s v="A"/>
    <x v="0"/>
    <s v="IS-315"/>
    <x v="24"/>
  </r>
  <r>
    <d v="2011-05-15T00:00:00"/>
    <s v="Capital Bank"/>
    <s v="Bank Statement"/>
    <s v="Service Fees"/>
    <x v="5"/>
    <s v="A"/>
    <x v="1"/>
    <s v="IS-315"/>
    <x v="24"/>
  </r>
  <r>
    <d v="2011-05-15T00:00:00"/>
    <s v="IAS Accountants"/>
    <s v="Invoice"/>
    <s v="Bookkeeping"/>
    <x v="6"/>
    <s v="A"/>
    <x v="0"/>
    <s v="IS-305"/>
    <x v="25"/>
  </r>
  <r>
    <d v="2011-05-20T00:00:00"/>
    <s v="Example (Pty) Ltd"/>
    <s v="Transfer"/>
    <s v="Inter Account Transfer"/>
    <x v="18"/>
    <s v="E"/>
    <x v="1"/>
    <s v="BS-399"/>
    <x v="26"/>
  </r>
  <r>
    <d v="2011-05-20T00:00:00"/>
    <s v="Example (Pty) Ltd"/>
    <s v="Transfer"/>
    <s v="Inter Account Transfer"/>
    <x v="19"/>
    <s v="E"/>
    <x v="0"/>
    <s v="BS-399"/>
    <x v="26"/>
  </r>
  <r>
    <d v="2011-05-26T00:00:00"/>
    <s v="Example (Pty) Ltd"/>
    <s v="Payroll"/>
    <s v="Salaries"/>
    <x v="19"/>
    <s v="E"/>
    <x v="1"/>
    <s v="IS-365"/>
    <x v="17"/>
  </r>
  <r>
    <d v="2011-05-26T00:00:00"/>
    <s v="HP Finance"/>
    <s v="Debit Order"/>
    <s v="Capital repayment"/>
    <x v="12"/>
    <s v="E"/>
    <x v="0"/>
    <s v="BS-700"/>
    <x v="17"/>
  </r>
  <r>
    <d v="2011-05-26T00:00:00"/>
    <s v="HP Finance"/>
    <s v="Debit Order"/>
    <s v="Interest paid"/>
    <x v="13"/>
    <s v="E"/>
    <x v="0"/>
    <s v="IS-500"/>
    <x v="17"/>
  </r>
  <r>
    <d v="2011-05-26T00:00:00"/>
    <s v="PR Properties"/>
    <s v="Debit Order"/>
    <s v="Rent"/>
    <x v="14"/>
    <s v="A"/>
    <x v="0"/>
    <s v="IS-350"/>
    <x v="17"/>
  </r>
  <r>
    <d v="2011-05-29T00:00:00"/>
    <s v="Interflora"/>
    <s v="Cash"/>
    <s v="Flowers"/>
    <x v="25"/>
    <s v="A"/>
    <x v="2"/>
    <s v="IS-345"/>
    <x v="18"/>
  </r>
  <r>
    <d v="2011-05-31T00:00:00"/>
    <s v="Example (Pty) Ltd"/>
    <s v="Bank Statement"/>
    <s v="Petty Cash Reimbursement"/>
    <x v="13"/>
    <s v="E"/>
    <x v="0"/>
    <s v="BS-399"/>
    <x v="20"/>
  </r>
  <r>
    <d v="2011-05-31T00:00:00"/>
    <s v="Example (Pty) Ltd"/>
    <s v="Bank Statement"/>
    <s v="Petty Cash Reimbursement"/>
    <x v="15"/>
    <s v="E"/>
    <x v="2"/>
    <s v="BS-399"/>
    <x v="20"/>
  </r>
  <r>
    <d v="2011-06-01T00:00:00"/>
    <s v="IS Communications"/>
    <s v="Invoice EXP25"/>
    <s v="Internet Service Provider"/>
    <x v="1"/>
    <s v="A"/>
    <x v="0"/>
    <s v="IS-380"/>
    <x v="27"/>
  </r>
  <r>
    <d v="2011-06-05T00:00:00"/>
    <s v="EAG Brokers"/>
    <s v="Debit Order"/>
    <s v="Insurance"/>
    <x v="3"/>
    <s v="A"/>
    <x v="0"/>
    <s v="IS-340"/>
    <x v="28"/>
  </r>
  <r>
    <d v="2011-06-15T00:00:00"/>
    <s v="Capital Bank"/>
    <s v="Bank Statement"/>
    <s v="Service Fees"/>
    <x v="17"/>
    <s v="A"/>
    <x v="0"/>
    <s v="IS-315"/>
    <x v="29"/>
  </r>
  <r>
    <d v="2011-06-15T00:00:00"/>
    <s v="Capital Bank"/>
    <s v="Bank Statement"/>
    <s v="Service Fees"/>
    <x v="5"/>
    <s v="A"/>
    <x v="1"/>
    <s v="IS-315"/>
    <x v="29"/>
  </r>
  <r>
    <d v="2011-06-15T00:00:00"/>
    <s v="IAS Accountants"/>
    <s v="Invoice"/>
    <s v="Bookkeeping"/>
    <x v="6"/>
    <s v="A"/>
    <x v="0"/>
    <s v="IS-305"/>
    <x v="30"/>
  </r>
  <r>
    <d v="2011-06-20T00:00:00"/>
    <s v="Example (Pty) Ltd"/>
    <s v="Transfer"/>
    <s v="Inter Account Transfer"/>
    <x v="18"/>
    <s v="E"/>
    <x v="1"/>
    <s v="BS-399"/>
    <x v="31"/>
  </r>
  <r>
    <d v="2011-06-20T00:00:00"/>
    <s v="Example (Pty) Ltd"/>
    <s v="Transfer"/>
    <s v="Inter Account Transfer"/>
    <x v="19"/>
    <s v="E"/>
    <x v="0"/>
    <s v="BS-399"/>
    <x v="31"/>
  </r>
  <r>
    <d v="2011-06-22T00:00:00"/>
    <s v="Interflora"/>
    <s v="Cash"/>
    <s v="Flowers"/>
    <x v="26"/>
    <s v="A"/>
    <x v="2"/>
    <s v="IS-345"/>
    <x v="32"/>
  </r>
  <r>
    <d v="2011-06-25T00:00:00"/>
    <s v="Inland Revenue"/>
    <s v="Return"/>
    <s v="Sales Tax"/>
    <x v="27"/>
    <s v="E"/>
    <x v="0"/>
    <s v="BS-600"/>
    <x v="33"/>
  </r>
  <r>
    <d v="2011-06-26T00:00:00"/>
    <s v="Example (Pty) Ltd"/>
    <s v="Payroll"/>
    <s v="Salaries"/>
    <x v="19"/>
    <s v="E"/>
    <x v="1"/>
    <s v="IS-365"/>
    <x v="34"/>
  </r>
  <r>
    <d v="2011-06-26T00:00:00"/>
    <s v="HP Finance"/>
    <s v="Debit Order"/>
    <s v="Capital repayment"/>
    <x v="12"/>
    <s v="E"/>
    <x v="0"/>
    <s v="BS-700"/>
    <x v="34"/>
  </r>
  <r>
    <d v="2011-06-26T00:00:00"/>
    <s v="HP Finance"/>
    <s v="Debit Order"/>
    <s v="Interest paid"/>
    <x v="13"/>
    <s v="E"/>
    <x v="0"/>
    <s v="IS-500"/>
    <x v="34"/>
  </r>
  <r>
    <d v="2011-06-26T00:00:00"/>
    <s v="PR Properties"/>
    <s v="Debit Order"/>
    <s v="Rent"/>
    <x v="14"/>
    <s v="A"/>
    <x v="0"/>
    <s v="IS-350"/>
    <x v="34"/>
  </r>
  <r>
    <d v="2011-06-26T00:00:00"/>
    <s v="SA Airlines"/>
    <s v="SA11235"/>
    <s v="Travel"/>
    <x v="28"/>
    <s v="A"/>
    <x v="0"/>
    <s v="IS-390"/>
    <x v="34"/>
  </r>
  <r>
    <d v="2011-06-30T00:00:00"/>
    <s v="Example (Pty) Ltd"/>
    <s v="Bank Statement"/>
    <s v="Petty Cash Reimbursement"/>
    <x v="13"/>
    <s v="E"/>
    <x v="0"/>
    <s v="BS-399"/>
    <x v="35"/>
  </r>
  <r>
    <d v="2011-06-30T00:00:00"/>
    <s v="Example (Pty) Ltd"/>
    <s v="Bank Statement"/>
    <s v="Petty Cash Reimbursement"/>
    <x v="15"/>
    <s v="E"/>
    <x v="2"/>
    <s v="BS-399"/>
    <x v="35"/>
  </r>
  <r>
    <d v="2011-07-01T00:00:00"/>
    <s v="IS Communications"/>
    <s v="Invoice EXP26"/>
    <s v="Internet Service Provider"/>
    <x v="1"/>
    <s v="A"/>
    <x v="0"/>
    <s v="IS-380"/>
    <x v="36"/>
  </r>
  <r>
    <d v="2011-07-02T00:00:00"/>
    <s v="Waltons"/>
    <s v="Invoice"/>
    <s v="Stationery"/>
    <x v="29"/>
    <s v="A"/>
    <x v="0"/>
    <s v="IS-370"/>
    <x v="37"/>
  </r>
  <r>
    <d v="2011-07-05T00:00:00"/>
    <s v="EAG Brokers"/>
    <s v="Debit Order"/>
    <s v="Insurance"/>
    <x v="3"/>
    <s v="A"/>
    <x v="0"/>
    <s v="IS-340"/>
    <x v="38"/>
  </r>
  <r>
    <d v="2011-07-15T00:00:00"/>
    <s v="Capital Bank"/>
    <s v="Bank Statement"/>
    <s v="Service Fees"/>
    <x v="17"/>
    <s v="A"/>
    <x v="0"/>
    <s v="IS-315"/>
    <x v="39"/>
  </r>
  <r>
    <d v="2011-07-15T00:00:00"/>
    <s v="Capital Bank"/>
    <s v="Bank Statement"/>
    <s v="Service Fees"/>
    <x v="5"/>
    <s v="A"/>
    <x v="1"/>
    <s v="IS-315"/>
    <x v="39"/>
  </r>
  <r>
    <d v="2011-07-15T00:00:00"/>
    <s v="IAS Accountants"/>
    <s v="Invoice"/>
    <s v="Bookkeeping"/>
    <x v="6"/>
    <s v="A"/>
    <x v="0"/>
    <s v="IS-305"/>
    <x v="40"/>
  </r>
  <r>
    <d v="2011-07-16T00:00:00"/>
    <s v="Interflora"/>
    <s v="Cash"/>
    <s v="Flowers"/>
    <x v="30"/>
    <s v="A"/>
    <x v="2"/>
    <s v="IS-345"/>
    <x v="41"/>
  </r>
  <r>
    <d v="2011-07-17T00:00:00"/>
    <s v="GF Supplies"/>
    <s v="IN1181"/>
    <s v="Consumables"/>
    <x v="31"/>
    <s v="A"/>
    <x v="0"/>
    <s v="IS-325"/>
    <x v="42"/>
  </r>
  <r>
    <d v="2011-07-20T00:00:00"/>
    <s v="Example (Pty) Ltd"/>
    <s v="Transfer"/>
    <s v="Inter Account Transfer"/>
    <x v="18"/>
    <s v="E"/>
    <x v="1"/>
    <s v="BS-399"/>
    <x v="43"/>
  </r>
  <r>
    <d v="2011-07-20T00:00:00"/>
    <s v="Example (Pty) Ltd"/>
    <s v="Transfer"/>
    <s v="Inter Account Transfer"/>
    <x v="19"/>
    <s v="E"/>
    <x v="0"/>
    <s v="BS-399"/>
    <x v="43"/>
  </r>
  <r>
    <d v="2011-07-25T00:00:00"/>
    <s v="ACC Institute"/>
    <s v="M00321037"/>
    <s v="Annual Membership"/>
    <x v="32"/>
    <s v="A"/>
    <x v="0"/>
    <s v="IS-375"/>
    <x v="44"/>
  </r>
  <r>
    <d v="2011-07-26T00:00:00"/>
    <s v="Example (Pty) Ltd"/>
    <s v="Payroll"/>
    <s v="Salaries"/>
    <x v="19"/>
    <s v="E"/>
    <x v="1"/>
    <s v="IS-365"/>
    <x v="45"/>
  </r>
  <r>
    <d v="2011-07-26T00:00:00"/>
    <s v="HP Finance"/>
    <s v="Debit Order"/>
    <s v="Capital repayment"/>
    <x v="12"/>
    <s v="E"/>
    <x v="0"/>
    <s v="BS-700"/>
    <x v="45"/>
  </r>
  <r>
    <d v="2011-07-26T00:00:00"/>
    <s v="HP Finance"/>
    <s v="Debit Order"/>
    <s v="Interest paid"/>
    <x v="13"/>
    <s v="E"/>
    <x v="0"/>
    <s v="IS-500"/>
    <x v="45"/>
  </r>
  <r>
    <d v="2011-07-26T00:00:00"/>
    <s v="PR Properties"/>
    <s v="Debit Order"/>
    <s v="Rent"/>
    <x v="14"/>
    <s v="A"/>
    <x v="0"/>
    <s v="IS-350"/>
    <x v="45"/>
  </r>
  <r>
    <d v="2011-07-31T00:00:00"/>
    <s v="Example (Pty) Ltd"/>
    <s v="Bank Statement"/>
    <s v="Petty Cash Reimbursement"/>
    <x v="4"/>
    <s v="E"/>
    <x v="0"/>
    <s v="BS-399"/>
    <x v="36"/>
  </r>
  <r>
    <d v="2011-07-31T00:00:00"/>
    <s v="Example (Pty) Ltd"/>
    <s v="Bank Statement"/>
    <s v="Petty Cash Reimbursement"/>
    <x v="33"/>
    <s v="E"/>
    <x v="2"/>
    <s v="BS-399"/>
    <x v="36"/>
  </r>
  <r>
    <d v="2011-08-01T00:00:00"/>
    <s v="IS Communications"/>
    <s v="Invoice EXP27"/>
    <s v="Internet Service Provider"/>
    <x v="1"/>
    <s v="A"/>
    <x v="0"/>
    <s v="IS-380"/>
    <x v="46"/>
  </r>
  <r>
    <d v="2011-08-05T00:00:00"/>
    <s v="EAG Brokers"/>
    <s v="Debit Order"/>
    <s v="Insurance"/>
    <x v="3"/>
    <s v="A"/>
    <x v="0"/>
    <s v="IS-340"/>
    <x v="47"/>
  </r>
  <r>
    <d v="2011-08-09T00:00:00"/>
    <s v="Interflora"/>
    <s v="Cash"/>
    <s v="Flowers"/>
    <x v="34"/>
    <s v="A"/>
    <x v="2"/>
    <s v="IS-345"/>
    <x v="48"/>
  </r>
  <r>
    <d v="2011-08-13T00:00:00"/>
    <s v="XY Traders"/>
    <s v="Invoice 9987"/>
    <s v="Commission"/>
    <x v="35"/>
    <s v="A"/>
    <x v="0"/>
    <s v="IS-320"/>
    <x v="49"/>
  </r>
  <r>
    <d v="2011-08-15T00:00:00"/>
    <s v="Capital Bank"/>
    <s v="Bank Statement"/>
    <s v="Service Fees"/>
    <x v="17"/>
    <s v="A"/>
    <x v="0"/>
    <s v="IS-315"/>
    <x v="50"/>
  </r>
  <r>
    <d v="2011-08-15T00:00:00"/>
    <s v="Capital Bank"/>
    <s v="Bank Statement"/>
    <s v="Service Fees"/>
    <x v="5"/>
    <s v="A"/>
    <x v="1"/>
    <s v="IS-315"/>
    <x v="50"/>
  </r>
  <r>
    <d v="2011-08-15T00:00:00"/>
    <s v="IAS Accountants"/>
    <s v="Invoice"/>
    <s v="Bookkeeping"/>
    <x v="6"/>
    <s v="A"/>
    <x v="0"/>
    <s v="IS-305"/>
    <x v="51"/>
  </r>
  <r>
    <d v="2011-08-15T00:00:00"/>
    <s v="SA Airlines"/>
    <s v="SA11988"/>
    <s v="Travel"/>
    <x v="36"/>
    <s v="A"/>
    <x v="0"/>
    <s v="IS-390"/>
    <x v="50"/>
  </r>
  <r>
    <d v="2011-08-20T00:00:00"/>
    <s v="Example (Pty) Ltd"/>
    <s v="Transfer"/>
    <s v="Inter Account Transfer"/>
    <x v="18"/>
    <s v="E"/>
    <x v="1"/>
    <s v="BS-399"/>
    <x v="52"/>
  </r>
  <r>
    <d v="2011-08-20T00:00:00"/>
    <s v="Example (Pty) Ltd"/>
    <s v="Transfer"/>
    <s v="Inter Account Transfer"/>
    <x v="19"/>
    <s v="E"/>
    <x v="0"/>
    <s v="BS-399"/>
    <x v="52"/>
  </r>
  <r>
    <d v="2011-08-21T00:00:00"/>
    <s v="JSE Brokers"/>
    <s v="Remittance"/>
    <s v="Share investment"/>
    <x v="37"/>
    <s v="E"/>
    <x v="0"/>
    <s v="BS-200"/>
    <x v="53"/>
  </r>
  <r>
    <d v="2011-08-25T00:00:00"/>
    <s v="Inland Revenue"/>
    <s v="Return"/>
    <s v="Sales Tax"/>
    <x v="38"/>
    <s v="E"/>
    <x v="0"/>
    <s v="BS-600"/>
    <x v="54"/>
  </r>
  <r>
    <d v="2011-08-26T00:00:00"/>
    <s v="Example (Pty) Ltd"/>
    <s v="Payroll"/>
    <s v="Salaries"/>
    <x v="19"/>
    <s v="E"/>
    <x v="1"/>
    <s v="IS-365"/>
    <x v="55"/>
  </r>
  <r>
    <d v="2011-08-26T00:00:00"/>
    <s v="HP Finance"/>
    <s v="Debit Order"/>
    <s v="Capital repayment"/>
    <x v="12"/>
    <s v="E"/>
    <x v="0"/>
    <s v="BS-700"/>
    <x v="55"/>
  </r>
  <r>
    <d v="2011-08-26T00:00:00"/>
    <s v="HP Finance"/>
    <s v="Debit Order"/>
    <s v="Interest paid"/>
    <x v="13"/>
    <s v="E"/>
    <x v="0"/>
    <s v="IS-500"/>
    <x v="55"/>
  </r>
  <r>
    <d v="2011-08-26T00:00:00"/>
    <s v="PR Properties"/>
    <s v="Debit Order"/>
    <s v="Rent"/>
    <x v="14"/>
    <s v="A"/>
    <x v="0"/>
    <s v="IS-350"/>
    <x v="55"/>
  </r>
  <r>
    <d v="2011-08-27T00:00:00"/>
    <s v="Waltons"/>
    <s v="Invoice"/>
    <s v="Stationery"/>
    <x v="39"/>
    <s v="A"/>
    <x v="0"/>
    <s v="IS-370"/>
    <x v="56"/>
  </r>
  <r>
    <d v="2011-08-31T00:00:00"/>
    <s v="Example (Pty) Ltd"/>
    <s v="Bank Statement"/>
    <s v="Petty Cash Reimbursement"/>
    <x v="4"/>
    <s v="E"/>
    <x v="0"/>
    <s v="BS-399"/>
    <x v="46"/>
  </r>
  <r>
    <d v="2011-08-31T00:00:00"/>
    <s v="Example (Pty) Ltd"/>
    <s v="Bank Statement"/>
    <s v="Petty Cash Reimbursement"/>
    <x v="33"/>
    <s v="E"/>
    <x v="2"/>
    <s v="BS-399"/>
    <x v="46"/>
  </r>
  <r>
    <d v="2011-08-31T00:00:00"/>
    <s v="Inland Revenue"/>
    <s v="Return"/>
    <s v="Provisional Tax"/>
    <x v="40"/>
    <s v="E"/>
    <x v="0"/>
    <s v="IS-600"/>
    <x v="46"/>
  </r>
  <r>
    <d v="2011-09-01T00:00:00"/>
    <s v="IS Communications"/>
    <s v="Invoice EXP28"/>
    <s v="Internet Service Provider"/>
    <x v="1"/>
    <s v="A"/>
    <x v="0"/>
    <s v="IS-380"/>
    <x v="57"/>
  </r>
  <r>
    <d v="2011-09-05T00:00:00"/>
    <s v="EAG Brokers"/>
    <s v="Debit Order"/>
    <s v="Insurance"/>
    <x v="3"/>
    <s v="A"/>
    <x v="0"/>
    <s v="IS-340"/>
    <x v="58"/>
  </r>
  <r>
    <d v="2011-09-13T00:00:00"/>
    <s v="Training Inc"/>
    <s v="Invoice"/>
    <s v="Course"/>
    <x v="41"/>
    <s v="A"/>
    <x v="0"/>
    <s v="IS-385"/>
    <x v="59"/>
  </r>
  <r>
    <d v="2011-09-15T00:00:00"/>
    <s v="Capital Bank"/>
    <s v="Bank Statement"/>
    <s v="Service Fees"/>
    <x v="17"/>
    <s v="A"/>
    <x v="0"/>
    <s v="IS-315"/>
    <x v="60"/>
  </r>
  <r>
    <d v="2011-09-15T00:00:00"/>
    <s v="Capital Bank"/>
    <s v="Bank Statement"/>
    <s v="Service Fees"/>
    <x v="5"/>
    <s v="A"/>
    <x v="1"/>
    <s v="IS-315"/>
    <x v="60"/>
  </r>
  <r>
    <d v="2011-09-15T00:00:00"/>
    <s v="IAS Accountants"/>
    <s v="Invoice"/>
    <s v="Bookkeeping"/>
    <x v="6"/>
    <s v="A"/>
    <x v="0"/>
    <s v="IS-305"/>
    <x v="61"/>
  </r>
  <r>
    <d v="2011-09-18T00:00:00"/>
    <s v="Municipality"/>
    <s v="Statement"/>
    <s v="Rates"/>
    <x v="42"/>
    <s v="A"/>
    <x v="0"/>
    <s v="IS-395"/>
    <x v="62"/>
  </r>
  <r>
    <d v="2011-09-18T00:00:00"/>
    <s v="QA Attorneys"/>
    <s v="Invoice"/>
    <s v="Legal advice"/>
    <x v="43"/>
    <s v="A"/>
    <x v="0"/>
    <s v="IS-360"/>
    <x v="62"/>
  </r>
  <r>
    <d v="2011-09-20T00:00:00"/>
    <s v="Example (Pty) Ltd"/>
    <s v="Transfer"/>
    <s v="Inter Account Transfer"/>
    <x v="18"/>
    <s v="E"/>
    <x v="1"/>
    <s v="BS-399"/>
    <x v="63"/>
  </r>
  <r>
    <d v="2011-09-20T00:00:00"/>
    <s v="Example (Pty) Ltd"/>
    <s v="Transfer"/>
    <s v="Inter Account Transfer"/>
    <x v="19"/>
    <s v="E"/>
    <x v="0"/>
    <s v="BS-399"/>
    <x v="63"/>
  </r>
  <r>
    <d v="2011-09-21T00:00:00"/>
    <s v="Interflora"/>
    <s v="Cash"/>
    <s v="Flowers"/>
    <x v="7"/>
    <s v="A"/>
    <x v="2"/>
    <s v="IS-345"/>
    <x v="64"/>
  </r>
  <r>
    <d v="2011-09-24T00:00:00"/>
    <s v="XY Traders"/>
    <s v="Invoice11203"/>
    <s v="Commission"/>
    <x v="44"/>
    <s v="A"/>
    <x v="0"/>
    <s v="IS-320"/>
    <x v="65"/>
  </r>
  <r>
    <d v="2011-09-26T00:00:00"/>
    <s v="Example (Pty) Ltd"/>
    <s v="Payroll"/>
    <s v="Salaries"/>
    <x v="19"/>
    <s v="E"/>
    <x v="1"/>
    <s v="IS-365"/>
    <x v="56"/>
  </r>
  <r>
    <d v="2011-09-26T00:00:00"/>
    <s v="HP Finance"/>
    <s v="Debit Order"/>
    <s v="Capital repayment"/>
    <x v="12"/>
    <s v="E"/>
    <x v="0"/>
    <s v="BS-700"/>
    <x v="56"/>
  </r>
  <r>
    <d v="2011-09-26T00:00:00"/>
    <s v="HP Finance"/>
    <s v="Debit Order"/>
    <s v="Interest paid"/>
    <x v="13"/>
    <s v="E"/>
    <x v="0"/>
    <s v="IS-500"/>
    <x v="56"/>
  </r>
  <r>
    <d v="2011-09-26T00:00:00"/>
    <s v="PR Properties"/>
    <s v="Debit Order"/>
    <s v="Rent"/>
    <x v="14"/>
    <s v="A"/>
    <x v="0"/>
    <s v="IS-350"/>
    <x v="56"/>
  </r>
  <r>
    <d v="2011-09-30T00:00:00"/>
    <s v="Example (Pty) Ltd"/>
    <s v="Bank Statement"/>
    <s v="Petty Cash Reimbursement"/>
    <x v="13"/>
    <s v="E"/>
    <x v="0"/>
    <s v="BS-399"/>
    <x v="66"/>
  </r>
  <r>
    <d v="2011-09-30T00:00:00"/>
    <s v="Example (Pty) Ltd"/>
    <s v="Bank Statement"/>
    <s v="Petty Cash Reimbursement"/>
    <x v="15"/>
    <s v="E"/>
    <x v="2"/>
    <s v="BS-399"/>
    <x v="66"/>
  </r>
  <r>
    <d v="2011-10-01T00:00:00"/>
    <s v="IS Communications"/>
    <s v="Invoice EXP29"/>
    <s v="Internet Service Provider"/>
    <x v="1"/>
    <s v="A"/>
    <x v="0"/>
    <s v="IS-380"/>
    <x v="67"/>
  </r>
  <r>
    <d v="2011-10-04T00:00:00"/>
    <s v="GF Supplies"/>
    <s v="IN1185"/>
    <s v="Consumables"/>
    <x v="45"/>
    <s v="A"/>
    <x v="2"/>
    <s v="IS-325"/>
    <x v="68"/>
  </r>
  <r>
    <d v="2011-10-04T00:00:00"/>
    <s v="SA Airlines"/>
    <s v="SA12741"/>
    <s v="Travel"/>
    <x v="46"/>
    <s v="A"/>
    <x v="0"/>
    <s v="IS-390"/>
    <x v="69"/>
  </r>
  <r>
    <d v="2011-10-05T00:00:00"/>
    <s v="EAG Brokers"/>
    <s v="Debit Order"/>
    <s v="Insurance"/>
    <x v="3"/>
    <s v="A"/>
    <x v="0"/>
    <s v="IS-340"/>
    <x v="70"/>
  </r>
  <r>
    <d v="2011-10-15T00:00:00"/>
    <s v="Capital Bank"/>
    <s v="Bank Statement"/>
    <s v="Service Fees"/>
    <x v="17"/>
    <s v="A"/>
    <x v="0"/>
    <s v="IS-315"/>
    <x v="71"/>
  </r>
  <r>
    <d v="2011-10-15T00:00:00"/>
    <s v="Capital Bank"/>
    <s v="Bank Statement"/>
    <s v="Service Fees"/>
    <x v="5"/>
    <s v="A"/>
    <x v="1"/>
    <s v="IS-315"/>
    <x v="71"/>
  </r>
  <r>
    <d v="2011-10-15T00:00:00"/>
    <s v="IAS Accountants"/>
    <s v="Invoice"/>
    <s v="Bookkeeping"/>
    <x v="6"/>
    <s v="A"/>
    <x v="0"/>
    <s v="IS-305"/>
    <x v="72"/>
  </r>
  <r>
    <d v="2011-10-20T00:00:00"/>
    <s v="Example (Pty) Ltd"/>
    <s v="Transfer"/>
    <s v="Inter Account Transfer"/>
    <x v="18"/>
    <s v="E"/>
    <x v="1"/>
    <s v="BS-399"/>
    <x v="73"/>
  </r>
  <r>
    <d v="2011-10-20T00:00:00"/>
    <s v="Example (Pty) Ltd"/>
    <s v="Transfer"/>
    <s v="Inter Account Transfer"/>
    <x v="19"/>
    <s v="E"/>
    <x v="0"/>
    <s v="BS-399"/>
    <x v="73"/>
  </r>
  <r>
    <d v="2011-10-22T00:00:00"/>
    <s v="Waltons"/>
    <s v="Invoice"/>
    <s v="Stationery"/>
    <x v="47"/>
    <s v="A"/>
    <x v="0"/>
    <s v="IS-370"/>
    <x v="74"/>
  </r>
  <r>
    <d v="2011-10-25T00:00:00"/>
    <s v="Inland Revenue"/>
    <s v="Return"/>
    <s v="Sales Tax"/>
    <x v="48"/>
    <s v="E"/>
    <x v="0"/>
    <s v="BS-600"/>
    <x v="75"/>
  </r>
  <r>
    <d v="2011-10-26T00:00:00"/>
    <s v="Example (Pty) Ltd"/>
    <s v="Payroll"/>
    <s v="Salaries"/>
    <x v="19"/>
    <s v="E"/>
    <x v="1"/>
    <s v="IS-365"/>
    <x v="76"/>
  </r>
  <r>
    <d v="2011-10-26T00:00:00"/>
    <s v="HP Finance"/>
    <s v="Debit Order"/>
    <s v="Capital repayment"/>
    <x v="12"/>
    <s v="E"/>
    <x v="0"/>
    <s v="BS-700"/>
    <x v="76"/>
  </r>
  <r>
    <d v="2011-10-26T00:00:00"/>
    <s v="HP Finance"/>
    <s v="Debit Order"/>
    <s v="Interest paid"/>
    <x v="13"/>
    <s v="E"/>
    <x v="0"/>
    <s v="IS-500"/>
    <x v="76"/>
  </r>
  <r>
    <d v="2011-10-26T00:00:00"/>
    <s v="PR Properties"/>
    <s v="Debit Order"/>
    <s v="Rent"/>
    <x v="14"/>
    <s v="A"/>
    <x v="0"/>
    <s v="IS-350"/>
    <x v="76"/>
  </r>
  <r>
    <d v="2011-10-28T00:00:00"/>
    <s v="Interflora"/>
    <s v="Cash"/>
    <s v="Flowers"/>
    <x v="49"/>
    <s v="A"/>
    <x v="2"/>
    <s v="IS-345"/>
    <x v="77"/>
  </r>
  <r>
    <d v="2011-10-31T00:00:00"/>
    <s v="Example (Pty) Ltd"/>
    <s v="Bank Statement"/>
    <s v="Petty Cash Reimbursement"/>
    <x v="8"/>
    <s v="E"/>
    <x v="0"/>
    <s v="BS-399"/>
    <x v="67"/>
  </r>
  <r>
    <d v="2011-10-31T00:00:00"/>
    <s v="Example (Pty) Ltd"/>
    <s v="Bank Statement"/>
    <s v="Petty Cash Reimbursement"/>
    <x v="50"/>
    <s v="E"/>
    <x v="2"/>
    <s v="BS-399"/>
    <x v="67"/>
  </r>
  <r>
    <d v="2011-11-01T00:00:00"/>
    <s v="IS Communications"/>
    <s v="Invoice EXP30"/>
    <s v="Internet Service Provider"/>
    <x v="1"/>
    <s v="A"/>
    <x v="0"/>
    <s v="IS-380"/>
    <x v="78"/>
  </r>
  <r>
    <d v="2011-11-05T00:00:00"/>
    <s v="EAG Brokers"/>
    <s v="Debit Order"/>
    <s v="Insurance"/>
    <x v="3"/>
    <s v="A"/>
    <x v="0"/>
    <s v="IS-340"/>
    <x v="79"/>
  </r>
  <r>
    <d v="2011-11-05T00:00:00"/>
    <s v="XY Traders"/>
    <s v="Invoice 12987"/>
    <s v="Commission"/>
    <x v="24"/>
    <s v="A"/>
    <x v="0"/>
    <s v="IS-320"/>
    <x v="80"/>
  </r>
  <r>
    <d v="2011-11-15T00:00:00"/>
    <s v="Capital Bank"/>
    <s v="Bank Statement"/>
    <s v="Service Fees"/>
    <x v="17"/>
    <s v="A"/>
    <x v="0"/>
    <s v="IS-315"/>
    <x v="81"/>
  </r>
  <r>
    <d v="2011-11-15T00:00:00"/>
    <s v="Capital Bank"/>
    <s v="Bank Statement"/>
    <s v="Service Fees"/>
    <x v="5"/>
    <s v="A"/>
    <x v="1"/>
    <s v="IS-315"/>
    <x v="81"/>
  </r>
  <r>
    <d v="2011-11-15T00:00:00"/>
    <s v="IAS Accountants"/>
    <s v="Invoice"/>
    <s v="Bookkeeping"/>
    <x v="6"/>
    <s v="A"/>
    <x v="0"/>
    <s v="IS-305"/>
    <x v="82"/>
  </r>
  <r>
    <d v="2011-11-19T00:00:00"/>
    <s v="Interflora"/>
    <s v="Cash"/>
    <s v="Flowers"/>
    <x v="51"/>
    <s v="A"/>
    <x v="2"/>
    <s v="IS-345"/>
    <x v="83"/>
  </r>
  <r>
    <d v="2011-11-20T00:00:00"/>
    <s v="Example (Pty) Ltd"/>
    <s v="Transfer"/>
    <s v="Inter Account Transfer"/>
    <x v="18"/>
    <s v="E"/>
    <x v="1"/>
    <s v="BS-399"/>
    <x v="84"/>
  </r>
  <r>
    <d v="2011-11-20T00:00:00"/>
    <s v="Example (Pty) Ltd"/>
    <s v="Transfer"/>
    <s v="Inter Account Transfer"/>
    <x v="19"/>
    <s v="E"/>
    <x v="0"/>
    <s v="BS-399"/>
    <x v="84"/>
  </r>
  <r>
    <d v="2011-11-26T00:00:00"/>
    <s v="Example (Pty) Ltd"/>
    <s v="Payroll"/>
    <s v="Salaries"/>
    <x v="19"/>
    <s v="E"/>
    <x v="1"/>
    <s v="IS-365"/>
    <x v="85"/>
  </r>
  <r>
    <d v="2011-11-26T00:00:00"/>
    <s v="HP Finance"/>
    <s v="Debit Order"/>
    <s v="Capital repayment"/>
    <x v="12"/>
    <s v="E"/>
    <x v="0"/>
    <s v="BS-700"/>
    <x v="85"/>
  </r>
  <r>
    <d v="2011-11-26T00:00:00"/>
    <s v="HP Finance"/>
    <s v="Debit Order"/>
    <s v="Interest paid"/>
    <x v="13"/>
    <s v="E"/>
    <x v="0"/>
    <s v="IS-500"/>
    <x v="85"/>
  </r>
  <r>
    <d v="2011-11-26T00:00:00"/>
    <s v="PR Properties"/>
    <s v="Debit Order"/>
    <s v="Rent"/>
    <x v="14"/>
    <s v="A"/>
    <x v="0"/>
    <s v="IS-350"/>
    <x v="85"/>
  </r>
  <r>
    <d v="2011-11-30T00:00:00"/>
    <s v="Example (Pty) Ltd"/>
    <s v="Bank Statement"/>
    <s v="Petty Cash Reimbursement"/>
    <x v="52"/>
    <s v="E"/>
    <x v="0"/>
    <s v="BS-399"/>
    <x v="86"/>
  </r>
  <r>
    <d v="2011-11-30T00:00:00"/>
    <s v="Example (Pty) Ltd"/>
    <s v="Bank Statement"/>
    <s v="Petty Cash Reimbursement"/>
    <x v="53"/>
    <s v="E"/>
    <x v="2"/>
    <s v="BS-399"/>
    <x v="86"/>
  </r>
  <r>
    <d v="2011-12-01T00:00:00"/>
    <s v="IS Communications"/>
    <s v="Invoice EXP31"/>
    <s v="Internet Service Provider"/>
    <x v="1"/>
    <s v="A"/>
    <x v="0"/>
    <s v="IS-380"/>
    <x v="87"/>
  </r>
  <r>
    <d v="2011-12-05T00:00:00"/>
    <s v="EAG Brokers"/>
    <s v="Debit Order"/>
    <s v="Insurance"/>
    <x v="3"/>
    <s v="A"/>
    <x v="0"/>
    <s v="IS-340"/>
    <x v="80"/>
  </r>
  <r>
    <d v="2011-12-06T00:00:00"/>
    <s v="Interflora"/>
    <s v="Cash"/>
    <s v="Flowers"/>
    <x v="54"/>
    <s v="A"/>
    <x v="2"/>
    <s v="IS-345"/>
    <x v="88"/>
  </r>
  <r>
    <d v="2011-12-15T00:00:00"/>
    <s v="Capital Bank"/>
    <s v="Bank Statement"/>
    <s v="Service Fees"/>
    <x v="17"/>
    <s v="A"/>
    <x v="0"/>
    <s v="IS-315"/>
    <x v="89"/>
  </r>
  <r>
    <d v="2011-12-15T00:00:00"/>
    <s v="Capital Bank"/>
    <s v="Bank Statement"/>
    <s v="Service Fees"/>
    <x v="5"/>
    <s v="A"/>
    <x v="1"/>
    <s v="IS-315"/>
    <x v="89"/>
  </r>
  <r>
    <d v="2011-12-15T00:00:00"/>
    <s v="IAS Accountants"/>
    <s v="Invoice"/>
    <s v="Bookkeeping"/>
    <x v="6"/>
    <s v="A"/>
    <x v="0"/>
    <s v="IS-305"/>
    <x v="90"/>
  </r>
  <r>
    <d v="2011-12-17T00:00:00"/>
    <s v="Newscorp"/>
    <s v="M00353051"/>
    <s v="Subscriptions"/>
    <x v="55"/>
    <s v="A"/>
    <x v="0"/>
    <s v="IS-375"/>
    <x v="91"/>
  </r>
  <r>
    <d v="2011-12-17T00:00:00"/>
    <s v="Waltons"/>
    <s v="Invoice"/>
    <s v="Stationery"/>
    <x v="56"/>
    <s v="A"/>
    <x v="0"/>
    <s v="IS-370"/>
    <x v="91"/>
  </r>
  <r>
    <d v="2011-12-17T00:00:00"/>
    <s v="XY Traders"/>
    <s v="Invoice 13432"/>
    <s v="Commission"/>
    <x v="57"/>
    <s v="A"/>
    <x v="0"/>
    <s v="IS-320"/>
    <x v="91"/>
  </r>
  <r>
    <d v="2011-12-20T00:00:00"/>
    <s v="Example (Pty) Ltd"/>
    <s v="Transfer"/>
    <s v="Inter Account Transfer"/>
    <x v="18"/>
    <s v="E"/>
    <x v="1"/>
    <s v="BS-399"/>
    <x v="92"/>
  </r>
  <r>
    <d v="2011-12-20T00:00:00"/>
    <s v="Example (Pty) Ltd"/>
    <s v="Transfer"/>
    <s v="Inter Account Transfer"/>
    <x v="19"/>
    <s v="E"/>
    <x v="0"/>
    <s v="BS-399"/>
    <x v="92"/>
  </r>
  <r>
    <d v="2011-12-22T00:00:00"/>
    <s v="GF Supplies"/>
    <s v="IN1192"/>
    <s v="Consumables"/>
    <x v="58"/>
    <s v="A"/>
    <x v="2"/>
    <s v="IS-325"/>
    <x v="93"/>
  </r>
  <r>
    <d v="2011-12-25T00:00:00"/>
    <s v="Inland Revenue"/>
    <s v="Return"/>
    <s v="Sales Tax"/>
    <x v="59"/>
    <s v="E"/>
    <x v="0"/>
    <s v="BS-600"/>
    <x v="94"/>
  </r>
  <r>
    <d v="2011-12-26T00:00:00"/>
    <s v="Example (Pty) Ltd"/>
    <s v="Payroll"/>
    <s v="Salaries"/>
    <x v="19"/>
    <s v="E"/>
    <x v="1"/>
    <s v="IS-365"/>
    <x v="95"/>
  </r>
  <r>
    <d v="2011-12-26T00:00:00"/>
    <s v="HP Finance"/>
    <s v="Debit Order"/>
    <s v="Capital repayment"/>
    <x v="12"/>
    <s v="E"/>
    <x v="0"/>
    <s v="BS-700"/>
    <x v="95"/>
  </r>
  <r>
    <d v="2011-12-26T00:00:00"/>
    <s v="HP Finance"/>
    <s v="Debit Order"/>
    <s v="Interest paid"/>
    <x v="13"/>
    <s v="E"/>
    <x v="0"/>
    <s v="IS-500"/>
    <x v="95"/>
  </r>
  <r>
    <d v="2011-12-26T00:00:00"/>
    <s v="PR Properties"/>
    <s v="Debit Order"/>
    <s v="Rent"/>
    <x v="14"/>
    <s v="A"/>
    <x v="0"/>
    <s v="IS-350"/>
    <x v="95"/>
  </r>
  <r>
    <d v="2011-12-31T00:00:00"/>
    <s v="Example (Pty) Ltd"/>
    <s v="Bank Statement"/>
    <s v="Petty Cash Reimbursement"/>
    <x v="13"/>
    <s v="E"/>
    <x v="0"/>
    <s v="BS-399"/>
    <x v="87"/>
  </r>
  <r>
    <d v="2011-12-31T00:00:00"/>
    <s v="Example (Pty) Ltd"/>
    <s v="Bank Statement"/>
    <s v="Petty Cash Reimbursement"/>
    <x v="15"/>
    <s v="E"/>
    <x v="2"/>
    <s v="BS-399"/>
    <x v="87"/>
  </r>
  <r>
    <d v="2012-01-01T00:00:00"/>
    <s v="IS Communications"/>
    <s v="Invoice EXP32"/>
    <s v="Internet Service Provider"/>
    <x v="1"/>
    <s v="A"/>
    <x v="0"/>
    <s v="IS-380"/>
    <x v="96"/>
  </r>
  <r>
    <d v="2012-01-05T00:00:00"/>
    <s v="EAG Brokers"/>
    <s v="Debit Order"/>
    <s v="Insurance"/>
    <x v="3"/>
    <s v="A"/>
    <x v="0"/>
    <s v="IS-340"/>
    <x v="97"/>
  </r>
  <r>
    <d v="2012-01-15T00:00:00"/>
    <s v="Capital Bank"/>
    <s v="Bank Statement"/>
    <s v="Service Fees"/>
    <x v="17"/>
    <s v="A"/>
    <x v="0"/>
    <s v="IS-315"/>
    <x v="98"/>
  </r>
  <r>
    <d v="2012-01-15T00:00:00"/>
    <s v="Capital Bank"/>
    <s v="Bank Statement"/>
    <s v="Service Fees"/>
    <x v="5"/>
    <s v="A"/>
    <x v="1"/>
    <s v="IS-315"/>
    <x v="98"/>
  </r>
  <r>
    <d v="2012-01-15T00:00:00"/>
    <s v="IAS Accountants"/>
    <s v="Invoice"/>
    <s v="Bookkeeping"/>
    <x v="6"/>
    <s v="A"/>
    <x v="0"/>
    <s v="IS-305"/>
    <x v="99"/>
  </r>
  <r>
    <d v="2012-01-16T00:00:00"/>
    <s v="Interflora"/>
    <s v="Cash"/>
    <s v="Flowers"/>
    <x v="60"/>
    <s v="A"/>
    <x v="2"/>
    <s v="IS-345"/>
    <x v="91"/>
  </r>
  <r>
    <d v="2012-01-20T00:00:00"/>
    <s v="Example (Pty) Ltd"/>
    <s v="Transfer"/>
    <s v="Inter Account Transfer"/>
    <x v="18"/>
    <s v="E"/>
    <x v="1"/>
    <s v="BS-399"/>
    <x v="100"/>
  </r>
  <r>
    <d v="2012-01-20T00:00:00"/>
    <s v="Example (Pty) Ltd"/>
    <s v="Transfer"/>
    <s v="Inter Account Transfer"/>
    <x v="19"/>
    <s v="E"/>
    <x v="0"/>
    <s v="BS-399"/>
    <x v="100"/>
  </r>
  <r>
    <d v="2012-01-26T00:00:00"/>
    <s v="Example (Pty) Ltd"/>
    <s v="Payroll"/>
    <s v="Salaries"/>
    <x v="19"/>
    <s v="E"/>
    <x v="1"/>
    <s v="IS-365"/>
    <x v="101"/>
  </r>
  <r>
    <d v="2012-01-26T00:00:00"/>
    <s v="HP Finance"/>
    <s v="Debit Order"/>
    <s v="Capital repayment"/>
    <x v="12"/>
    <s v="E"/>
    <x v="0"/>
    <s v="BS-700"/>
    <x v="101"/>
  </r>
  <r>
    <d v="2012-01-26T00:00:00"/>
    <s v="HP Finance"/>
    <s v="Debit Order"/>
    <s v="Interest paid"/>
    <x v="13"/>
    <s v="E"/>
    <x v="0"/>
    <s v="IS-500"/>
    <x v="101"/>
  </r>
  <r>
    <d v="2012-01-26T00:00:00"/>
    <s v="PR Properties"/>
    <s v="Debit Order"/>
    <s v="Rent"/>
    <x v="14"/>
    <s v="A"/>
    <x v="0"/>
    <s v="IS-350"/>
    <x v="101"/>
  </r>
  <r>
    <d v="2012-01-26T00:00:00"/>
    <s v="Training Inc"/>
    <s v="Invoice"/>
    <s v="Training"/>
    <x v="61"/>
    <s v="A"/>
    <x v="0"/>
    <s v="IS-385"/>
    <x v="96"/>
  </r>
  <r>
    <d v="2012-01-28T00:00:00"/>
    <s v="XY Traders"/>
    <s v="Invoice 14278"/>
    <s v="Commission"/>
    <x v="62"/>
    <s v="A"/>
    <x v="0"/>
    <s v="IS-320"/>
    <x v="102"/>
  </r>
  <r>
    <d v="2012-01-31T00:00:00"/>
    <s v="Example (Pty) Ltd"/>
    <s v="Bank Statement"/>
    <s v="Petty Cash Reimbursement"/>
    <x v="52"/>
    <s v="E"/>
    <x v="0"/>
    <s v="BS-399"/>
    <x v="96"/>
  </r>
  <r>
    <d v="2012-01-31T00:00:00"/>
    <s v="Example (Pty) Ltd"/>
    <s v="Bank Statement"/>
    <s v="Petty Cash Reimbursement"/>
    <x v="53"/>
    <s v="E"/>
    <x v="2"/>
    <s v="BS-399"/>
    <x v="96"/>
  </r>
  <r>
    <d v="2012-02-01T00:00:00"/>
    <s v="IS Communications"/>
    <s v="Invoice EXP33"/>
    <s v="Internet Service Provider"/>
    <x v="1"/>
    <s v="A"/>
    <x v="0"/>
    <s v="IS-380"/>
    <x v="103"/>
  </r>
  <r>
    <d v="2012-02-05T00:00:00"/>
    <s v="EAG Brokers"/>
    <s v="Debit Order"/>
    <s v="Insurance"/>
    <x v="3"/>
    <s v="A"/>
    <x v="0"/>
    <s v="IS-340"/>
    <x v="104"/>
  </r>
  <r>
    <d v="2012-02-11T00:00:00"/>
    <s v="Waltons"/>
    <s v="Invoice"/>
    <s v="Stationery"/>
    <x v="47"/>
    <s v="A"/>
    <x v="0"/>
    <s v="IS-370"/>
    <x v="103"/>
  </r>
  <r>
    <d v="2012-02-15T00:00:00"/>
    <s v="Capital Bank"/>
    <s v="Bank Statement"/>
    <s v="Service Fees"/>
    <x v="17"/>
    <s v="A"/>
    <x v="0"/>
    <s v="IS-315"/>
    <x v="105"/>
  </r>
  <r>
    <d v="2012-02-15T00:00:00"/>
    <s v="Capital Bank"/>
    <s v="Bank Statement"/>
    <s v="Service Fees"/>
    <x v="5"/>
    <s v="A"/>
    <x v="1"/>
    <s v="IS-315"/>
    <x v="105"/>
  </r>
  <r>
    <d v="2012-02-15T00:00:00"/>
    <s v="IAS Accountants"/>
    <s v="Invoice"/>
    <s v="Bookkeeping"/>
    <x v="6"/>
    <s v="A"/>
    <x v="0"/>
    <s v="IS-305"/>
    <x v="103"/>
  </r>
  <r>
    <d v="2012-02-20T00:00:00"/>
    <s v="Example (Pty) Ltd"/>
    <s v="Transfer"/>
    <s v="Inter Account Transfer"/>
    <x v="18"/>
    <s v="E"/>
    <x v="1"/>
    <s v="BS-399"/>
    <x v="106"/>
  </r>
  <r>
    <d v="2012-02-20T00:00:00"/>
    <s v="Example (Pty) Ltd"/>
    <s v="Transfer"/>
    <s v="Inter Account Transfer"/>
    <x v="19"/>
    <s v="E"/>
    <x v="0"/>
    <s v="BS-399"/>
    <x v="106"/>
  </r>
  <r>
    <d v="2012-02-25T00:00:00"/>
    <s v="Inland Revenue"/>
    <s v="Return"/>
    <s v="Sales Tax"/>
    <x v="63"/>
    <s v="E"/>
    <x v="0"/>
    <s v="BS-600"/>
    <x v="107"/>
  </r>
  <r>
    <d v="2012-02-25T00:00:00"/>
    <s v="Interflora"/>
    <s v="Cash"/>
    <s v="Flowers"/>
    <x v="64"/>
    <s v="A"/>
    <x v="2"/>
    <s v="IS-345"/>
    <x v="107"/>
  </r>
  <r>
    <d v="2012-02-26T00:00:00"/>
    <s v="DF Equipment"/>
    <s v="Invoice"/>
    <s v="Office equipment"/>
    <x v="65"/>
    <s v="A"/>
    <x v="0"/>
    <s v="BS-100"/>
    <x v="103"/>
  </r>
  <r>
    <d v="2012-02-26T00:00:00"/>
    <s v="Example (Pty) Ltd"/>
    <s v="Payroll"/>
    <s v="Salaries"/>
    <x v="19"/>
    <s v="E"/>
    <x v="1"/>
    <s v="IS-365"/>
    <x v="108"/>
  </r>
  <r>
    <d v="2012-02-26T00:00:00"/>
    <s v="HP Finance"/>
    <s v="Debit Order"/>
    <s v="Capital repayment"/>
    <x v="12"/>
    <s v="E"/>
    <x v="0"/>
    <s v="BS-700"/>
    <x v="108"/>
  </r>
  <r>
    <d v="2012-02-26T00:00:00"/>
    <s v="HP Finance"/>
    <s v="Debit Order"/>
    <s v="Interest paid"/>
    <x v="13"/>
    <s v="E"/>
    <x v="0"/>
    <s v="IS-500"/>
    <x v="108"/>
  </r>
  <r>
    <d v="2012-02-26T00:00:00"/>
    <s v="PR Properties"/>
    <s v="Debit Order"/>
    <s v="Rent"/>
    <x v="14"/>
    <s v="A"/>
    <x v="0"/>
    <s v="IS-350"/>
    <x v="108"/>
  </r>
  <r>
    <d v="2012-02-29T00:00:00"/>
    <s v="Example (Pty) Ltd"/>
    <s v="Bank Statement"/>
    <s v="Petty Cash Reimbursement"/>
    <x v="66"/>
    <s v="E"/>
    <x v="0"/>
    <s v="BS-399"/>
    <x v="109"/>
  </r>
  <r>
    <d v="2012-02-29T00:00:00"/>
    <s v="Example (Pty) Ltd"/>
    <s v="Bank Statement"/>
    <s v="Petty Cash Reimbursement"/>
    <x v="67"/>
    <s v="E"/>
    <x v="2"/>
    <s v="BS-399"/>
    <x v="109"/>
  </r>
  <r>
    <d v="2012-02-29T00:00:00"/>
    <s v="Inland Revenue"/>
    <s v="Return"/>
    <s v="Provisional Tax"/>
    <x v="68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77926-4843-4AE2-BC2B-DFF4CA7282C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E7" firstHeaderRow="1" firstDataRow="2" firstDataCol="1"/>
  <pivotFields count="11"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4">
        <item sd="0" x="0"/>
        <item sd="0" x="1"/>
        <item sd="0" x="2"/>
        <item sd="0"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"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8" baseItem="1" numFmtId="8"/>
  </dataFields>
  <formats count="3">
    <format dxfId="18">
      <pivotArea dataOnly="0" labelOnly="1" outline="0" axis="axisValues" fieldPosition="0"/>
    </format>
    <format dxfId="17">
      <pivotArea dataOnly="0" labelOnly="1" outline="0" axis="axisValues" fieldPosition="0"/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EA7A96-A625-4CD7-A09C-F5CF2DA5553C}" name="ExpTbl" displayName="ExpTbl" ref="A2:I210" totalsRowShown="0" headerRowDxfId="15" dataDxfId="13" headerRowBorderDxfId="14" tableBorderDxfId="12">
  <autoFilter ref="A2:I210" xr:uid="{77EA7A96-A625-4CD7-A09C-F5CF2DA5553C}"/>
  <tableColumns count="9">
    <tableColumn id="1" xr3:uid="{0F5BF222-85C4-4AC8-A471-CA939CE36E4C}" name="Document Date" dataDxfId="11"/>
    <tableColumn id="2" xr3:uid="{517CCC46-72D3-4C4C-8508-4BFA949B5A1F}" name="Supplier" dataDxfId="10"/>
    <tableColumn id="3" xr3:uid="{FC228CD2-8606-4A9D-931C-CF4FA8F4DFE4}" name="Reference" dataDxfId="9"/>
    <tableColumn id="4" xr3:uid="{1089A22A-8C4F-4D7A-922E-A80E21BD6E9B}" name="Description" dataDxfId="8"/>
    <tableColumn id="5" xr3:uid="{CA4CEDF3-B2C5-47D9-A6A1-2B327965F8AC}" name="Tax Inclusive Amount" dataDxfId="7" dataCellStyle="Comma"/>
    <tableColumn id="6" xr3:uid="{3CA136A0-D51E-433E-92AB-63D7DB8CB4CC}" name="Tax Code" dataDxfId="6"/>
    <tableColumn id="7" xr3:uid="{161FC37A-160D-478A-98E7-22C05E0C768C}" name="Bank Code" dataDxfId="5"/>
    <tableColumn id="8" xr3:uid="{045980F3-D3FF-4E49-9F9D-F89EC6C31E3C}" name="Account Code" dataDxfId="4"/>
    <tableColumn id="9" xr3:uid="{D11E8517-5C8B-4233-9EC1-A08331AB8CA6}" name="Payment Date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8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.xml"/><Relationship Id="rId13" Type="http://schemas.openxmlformats.org/officeDocument/2006/relationships/ctrlProp" Target="../ctrlProps/ctrlProp41.xml"/><Relationship Id="rId18" Type="http://schemas.openxmlformats.org/officeDocument/2006/relationships/ctrlProp" Target="../ctrlProps/ctrlProp46.xml"/><Relationship Id="rId26" Type="http://schemas.openxmlformats.org/officeDocument/2006/relationships/ctrlProp" Target="../ctrlProps/ctrlProp54.xml"/><Relationship Id="rId3" Type="http://schemas.openxmlformats.org/officeDocument/2006/relationships/ctrlProp" Target="../ctrlProps/ctrlProp31.xml"/><Relationship Id="rId21" Type="http://schemas.openxmlformats.org/officeDocument/2006/relationships/ctrlProp" Target="../ctrlProps/ctrlProp49.xml"/><Relationship Id="rId7" Type="http://schemas.openxmlformats.org/officeDocument/2006/relationships/ctrlProp" Target="../ctrlProps/ctrlProp35.xml"/><Relationship Id="rId12" Type="http://schemas.openxmlformats.org/officeDocument/2006/relationships/ctrlProp" Target="../ctrlProps/ctrlProp40.xml"/><Relationship Id="rId17" Type="http://schemas.openxmlformats.org/officeDocument/2006/relationships/ctrlProp" Target="../ctrlProps/ctrlProp45.xml"/><Relationship Id="rId25" Type="http://schemas.openxmlformats.org/officeDocument/2006/relationships/ctrlProp" Target="../ctrlProps/ctrlProp53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44.xml"/><Relationship Id="rId20" Type="http://schemas.openxmlformats.org/officeDocument/2006/relationships/ctrlProp" Target="../ctrlProps/ctrlProp48.x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34.xml"/><Relationship Id="rId11" Type="http://schemas.openxmlformats.org/officeDocument/2006/relationships/ctrlProp" Target="../ctrlProps/ctrlProp39.xml"/><Relationship Id="rId24" Type="http://schemas.openxmlformats.org/officeDocument/2006/relationships/ctrlProp" Target="../ctrlProps/ctrlProp52.xml"/><Relationship Id="rId5" Type="http://schemas.openxmlformats.org/officeDocument/2006/relationships/ctrlProp" Target="../ctrlProps/ctrlProp33.xml"/><Relationship Id="rId15" Type="http://schemas.openxmlformats.org/officeDocument/2006/relationships/ctrlProp" Target="../ctrlProps/ctrlProp43.xml"/><Relationship Id="rId23" Type="http://schemas.openxmlformats.org/officeDocument/2006/relationships/ctrlProp" Target="../ctrlProps/ctrlProp51.xml"/><Relationship Id="rId10" Type="http://schemas.openxmlformats.org/officeDocument/2006/relationships/ctrlProp" Target="../ctrlProps/ctrlProp38.xml"/><Relationship Id="rId19" Type="http://schemas.openxmlformats.org/officeDocument/2006/relationships/ctrlProp" Target="../ctrlProps/ctrlProp47.xml"/><Relationship Id="rId4" Type="http://schemas.openxmlformats.org/officeDocument/2006/relationships/ctrlProp" Target="../ctrlProps/ctrlProp32.xml"/><Relationship Id="rId9" Type="http://schemas.openxmlformats.org/officeDocument/2006/relationships/ctrlProp" Target="../ctrlProps/ctrlProp37.xml"/><Relationship Id="rId14" Type="http://schemas.openxmlformats.org/officeDocument/2006/relationships/ctrlProp" Target="../ctrlProps/ctrlProp42.xml"/><Relationship Id="rId22" Type="http://schemas.openxmlformats.org/officeDocument/2006/relationships/ctrlProp" Target="../ctrlProps/ctrlProp50.xml"/><Relationship Id="rId27" Type="http://schemas.openxmlformats.org/officeDocument/2006/relationships/ctrlProp" Target="../ctrlProps/ctrlProp5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13" Type="http://schemas.openxmlformats.org/officeDocument/2006/relationships/ctrlProp" Target="../ctrlProps/ctrlProp66.xml"/><Relationship Id="rId18" Type="http://schemas.openxmlformats.org/officeDocument/2006/relationships/ctrlProp" Target="../ctrlProps/ctrlProp71.xml"/><Relationship Id="rId3" Type="http://schemas.openxmlformats.org/officeDocument/2006/relationships/ctrlProp" Target="../ctrlProps/ctrlProp56.xml"/><Relationship Id="rId21" Type="http://schemas.openxmlformats.org/officeDocument/2006/relationships/ctrlProp" Target="../ctrlProps/ctrlProp74.xml"/><Relationship Id="rId7" Type="http://schemas.openxmlformats.org/officeDocument/2006/relationships/ctrlProp" Target="../ctrlProps/ctrlProp60.xml"/><Relationship Id="rId12" Type="http://schemas.openxmlformats.org/officeDocument/2006/relationships/ctrlProp" Target="../ctrlProps/ctrlProp65.xml"/><Relationship Id="rId17" Type="http://schemas.openxmlformats.org/officeDocument/2006/relationships/ctrlProp" Target="../ctrlProps/ctrlProp70.xml"/><Relationship Id="rId2" Type="http://schemas.openxmlformats.org/officeDocument/2006/relationships/vmlDrawing" Target="../drawings/vmlDrawing3.vml"/><Relationship Id="rId16" Type="http://schemas.openxmlformats.org/officeDocument/2006/relationships/ctrlProp" Target="../ctrlProps/ctrlProp69.xml"/><Relationship Id="rId20" Type="http://schemas.openxmlformats.org/officeDocument/2006/relationships/ctrlProp" Target="../ctrlProps/ctrlProp73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59.xml"/><Relationship Id="rId11" Type="http://schemas.openxmlformats.org/officeDocument/2006/relationships/ctrlProp" Target="../ctrlProps/ctrlProp64.xml"/><Relationship Id="rId5" Type="http://schemas.openxmlformats.org/officeDocument/2006/relationships/ctrlProp" Target="../ctrlProps/ctrlProp58.xml"/><Relationship Id="rId15" Type="http://schemas.openxmlformats.org/officeDocument/2006/relationships/ctrlProp" Target="../ctrlProps/ctrlProp68.xml"/><Relationship Id="rId10" Type="http://schemas.openxmlformats.org/officeDocument/2006/relationships/ctrlProp" Target="../ctrlProps/ctrlProp63.xml"/><Relationship Id="rId19" Type="http://schemas.openxmlformats.org/officeDocument/2006/relationships/ctrlProp" Target="../ctrlProps/ctrlProp72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Relationship Id="rId14" Type="http://schemas.openxmlformats.org/officeDocument/2006/relationships/ctrlProp" Target="../ctrlProps/ctrlProp67.xml"/><Relationship Id="rId22" Type="http://schemas.openxmlformats.org/officeDocument/2006/relationships/ctrlProp" Target="../ctrlProps/ctrlProp7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3ADE1-28B5-48F7-96DE-0815846F3FFA}">
  <dimension ref="A3:E7"/>
  <sheetViews>
    <sheetView tabSelected="1" zoomScale="115" zoomScaleNormal="115" workbookViewId="0">
      <selection activeCell="C10" sqref="C10"/>
    </sheetView>
  </sheetViews>
  <sheetFormatPr defaultRowHeight="15" x14ac:dyDescent="0.25"/>
  <cols>
    <col min="1" max="5" width="16.7109375" customWidth="1"/>
    <col min="6" max="72" width="22.42578125" bestFit="1" customWidth="1"/>
    <col min="73" max="73" width="12.7109375" bestFit="1" customWidth="1"/>
  </cols>
  <sheetData>
    <row r="3" spans="1:5" x14ac:dyDescent="0.25">
      <c r="A3" s="24" t="s">
        <v>166</v>
      </c>
      <c r="B3" s="24" t="s">
        <v>6</v>
      </c>
    </row>
    <row r="4" spans="1:5" x14ac:dyDescent="0.25">
      <c r="A4" s="24" t="s">
        <v>8</v>
      </c>
      <c r="B4" t="s">
        <v>13</v>
      </c>
      <c r="C4" t="s">
        <v>31</v>
      </c>
      <c r="D4" t="s">
        <v>39</v>
      </c>
      <c r="E4" t="s">
        <v>167</v>
      </c>
    </row>
    <row r="5" spans="1:5" x14ac:dyDescent="0.25">
      <c r="A5" t="s">
        <v>168</v>
      </c>
      <c r="B5" s="25">
        <v>30270.25</v>
      </c>
      <c r="C5" s="25">
        <v>35</v>
      </c>
      <c r="D5" s="25">
        <v>-4</v>
      </c>
      <c r="E5" s="25">
        <v>30301.25</v>
      </c>
    </row>
    <row r="6" spans="1:5" x14ac:dyDescent="0.25">
      <c r="A6" t="s">
        <v>169</v>
      </c>
      <c r="B6" s="25">
        <v>34624</v>
      </c>
      <c r="C6" s="25">
        <v>35</v>
      </c>
      <c r="D6" s="25">
        <v>5</v>
      </c>
      <c r="E6" s="25">
        <v>34664</v>
      </c>
    </row>
    <row r="7" spans="1:5" x14ac:dyDescent="0.25">
      <c r="A7" t="s">
        <v>167</v>
      </c>
      <c r="B7" s="25">
        <v>64894.25</v>
      </c>
      <c r="C7" s="25">
        <v>70</v>
      </c>
      <c r="D7" s="25">
        <v>1</v>
      </c>
      <c r="E7" s="25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0"/>
  <sheetViews>
    <sheetView topLeftCell="G1" workbookViewId="0">
      <selection activeCell="L18" sqref="L18"/>
    </sheetView>
  </sheetViews>
  <sheetFormatPr defaultColWidth="9.140625" defaultRowHeight="15" x14ac:dyDescent="0.2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3.5703125" style="4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13" ht="15" customHeight="1" x14ac:dyDescent="0.2">
      <c r="A1" s="1" t="s">
        <v>0</v>
      </c>
      <c r="E1" s="3"/>
      <c r="I1" s="4"/>
    </row>
    <row r="2" spans="1:13" s="10" customFormat="1" ht="15.75" x14ac:dyDescent="0.25">
      <c r="A2" s="20" t="s">
        <v>1</v>
      </c>
      <c r="B2" s="21" t="s">
        <v>2</v>
      </c>
      <c r="C2" s="21" t="s">
        <v>3</v>
      </c>
      <c r="D2" s="21" t="s">
        <v>4</v>
      </c>
      <c r="E2" s="22" t="s">
        <v>5</v>
      </c>
      <c r="F2" s="23" t="s">
        <v>165</v>
      </c>
      <c r="G2" s="23" t="s">
        <v>6</v>
      </c>
      <c r="H2" s="23" t="s">
        <v>7</v>
      </c>
      <c r="I2" s="23" t="s">
        <v>8</v>
      </c>
    </row>
    <row r="3" spans="1:13" ht="15" customHeight="1" x14ac:dyDescent="0.25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  <c r="L3">
        <v>1</v>
      </c>
      <c r="M3"/>
    </row>
    <row r="4" spans="1:13" ht="15" customHeight="1" x14ac:dyDescent="0.25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  <c r="L4">
        <v>2</v>
      </c>
      <c r="M4"/>
    </row>
    <row r="5" spans="1:13" ht="15" customHeight="1" x14ac:dyDescent="0.25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  <c r="L5">
        <v>3</v>
      </c>
      <c r="M5"/>
    </row>
    <row r="6" spans="1:13" ht="15" customHeight="1" x14ac:dyDescent="0.25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  <c r="L6">
        <v>4</v>
      </c>
      <c r="M6"/>
    </row>
    <row r="7" spans="1:13" ht="15" customHeight="1" x14ac:dyDescent="0.25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  <c r="L7">
        <v>5</v>
      </c>
      <c r="M7"/>
    </row>
    <row r="8" spans="1:13" ht="15" customHeight="1" x14ac:dyDescent="0.25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  <c r="L8">
        <v>6</v>
      </c>
      <c r="M8"/>
    </row>
    <row r="9" spans="1:13" ht="15" customHeight="1" x14ac:dyDescent="0.25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  <c r="L9">
        <v>7</v>
      </c>
      <c r="M9"/>
    </row>
    <row r="10" spans="1:13" ht="15" customHeight="1" x14ac:dyDescent="0.25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  <c r="L10">
        <v>8</v>
      </c>
      <c r="M10"/>
    </row>
    <row r="11" spans="1:13" ht="15" customHeight="1" x14ac:dyDescent="0.25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  <c r="L11">
        <v>9</v>
      </c>
      <c r="M11"/>
    </row>
    <row r="12" spans="1:13" ht="15" customHeight="1" x14ac:dyDescent="0.25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  <c r="L12">
        <v>10</v>
      </c>
      <c r="M12"/>
    </row>
    <row r="13" spans="1:13" ht="15" customHeight="1" x14ac:dyDescent="0.25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  <c r="L13">
        <v>11</v>
      </c>
      <c r="M13"/>
    </row>
    <row r="14" spans="1:13" ht="15" customHeight="1" x14ac:dyDescent="0.25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  <c r="L14">
        <v>12</v>
      </c>
      <c r="M14"/>
    </row>
    <row r="15" spans="1:13" ht="15" customHeight="1" x14ac:dyDescent="0.25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  <c r="L15">
        <v>13</v>
      </c>
      <c r="M15"/>
    </row>
    <row r="16" spans="1:13" ht="15" customHeight="1" x14ac:dyDescent="0.25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  <c r="L16">
        <v>14</v>
      </c>
      <c r="M16"/>
    </row>
    <row r="17" spans="1:13" ht="15" customHeight="1" x14ac:dyDescent="0.25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  <c r="L17">
        <v>15</v>
      </c>
      <c r="M17"/>
    </row>
    <row r="18" spans="1:13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13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13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13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13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13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13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13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13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13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13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13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13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13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13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12</xdr:col>
                    <xdr:colOff>95250</xdr:colOff>
                    <xdr:row>2</xdr:row>
                    <xdr:rowOff>9525</xdr:rowOff>
                  </from>
                  <to>
                    <xdr:col>12</xdr:col>
                    <xdr:colOff>400050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12</xdr:col>
                    <xdr:colOff>95250</xdr:colOff>
                    <xdr:row>3</xdr:row>
                    <xdr:rowOff>9525</xdr:rowOff>
                  </from>
                  <to>
                    <xdr:col>12</xdr:col>
                    <xdr:colOff>400050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12</xdr:col>
                    <xdr:colOff>95250</xdr:colOff>
                    <xdr:row>4</xdr:row>
                    <xdr:rowOff>9525</xdr:rowOff>
                  </from>
                  <to>
                    <xdr:col>12</xdr:col>
                    <xdr:colOff>400050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12</xdr:col>
                    <xdr:colOff>95250</xdr:colOff>
                    <xdr:row>5</xdr:row>
                    <xdr:rowOff>9525</xdr:rowOff>
                  </from>
                  <to>
                    <xdr:col>12</xdr:col>
                    <xdr:colOff>400050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12</xdr:col>
                    <xdr:colOff>95250</xdr:colOff>
                    <xdr:row>6</xdr:row>
                    <xdr:rowOff>9525</xdr:rowOff>
                  </from>
                  <to>
                    <xdr:col>12</xdr:col>
                    <xdr:colOff>400050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12</xdr:col>
                    <xdr:colOff>95250</xdr:colOff>
                    <xdr:row>7</xdr:row>
                    <xdr:rowOff>9525</xdr:rowOff>
                  </from>
                  <to>
                    <xdr:col>12</xdr:col>
                    <xdr:colOff>400050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12</xdr:col>
                    <xdr:colOff>95250</xdr:colOff>
                    <xdr:row>8</xdr:row>
                    <xdr:rowOff>9525</xdr:rowOff>
                  </from>
                  <to>
                    <xdr:col>12</xdr:col>
                    <xdr:colOff>400050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12</xdr:col>
                    <xdr:colOff>95250</xdr:colOff>
                    <xdr:row>9</xdr:row>
                    <xdr:rowOff>9525</xdr:rowOff>
                  </from>
                  <to>
                    <xdr:col>12</xdr:col>
                    <xdr:colOff>400050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12</xdr:col>
                    <xdr:colOff>95250</xdr:colOff>
                    <xdr:row>9</xdr:row>
                    <xdr:rowOff>9525</xdr:rowOff>
                  </from>
                  <to>
                    <xdr:col>12</xdr:col>
                    <xdr:colOff>400050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12</xdr:col>
                    <xdr:colOff>95250</xdr:colOff>
                    <xdr:row>10</xdr:row>
                    <xdr:rowOff>9525</xdr:rowOff>
                  </from>
                  <to>
                    <xdr:col>12</xdr:col>
                    <xdr:colOff>400050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12</xdr:col>
                    <xdr:colOff>95250</xdr:colOff>
                    <xdr:row>10</xdr:row>
                    <xdr:rowOff>9525</xdr:rowOff>
                  </from>
                  <to>
                    <xdr:col>12</xdr:col>
                    <xdr:colOff>400050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12</xdr:col>
                    <xdr:colOff>95250</xdr:colOff>
                    <xdr:row>11</xdr:row>
                    <xdr:rowOff>9525</xdr:rowOff>
                  </from>
                  <to>
                    <xdr:col>12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12</xdr:col>
                    <xdr:colOff>95250</xdr:colOff>
                    <xdr:row>11</xdr:row>
                    <xdr:rowOff>9525</xdr:rowOff>
                  </from>
                  <to>
                    <xdr:col>12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12</xdr:col>
                    <xdr:colOff>95250</xdr:colOff>
                    <xdr:row>11</xdr:row>
                    <xdr:rowOff>9525</xdr:rowOff>
                  </from>
                  <to>
                    <xdr:col>12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12</xdr:col>
                    <xdr:colOff>95250</xdr:colOff>
                    <xdr:row>12</xdr:row>
                    <xdr:rowOff>9525</xdr:rowOff>
                  </from>
                  <to>
                    <xdr:col>12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12</xdr:col>
                    <xdr:colOff>95250</xdr:colOff>
                    <xdr:row>12</xdr:row>
                    <xdr:rowOff>9525</xdr:rowOff>
                  </from>
                  <to>
                    <xdr:col>12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12</xdr:col>
                    <xdr:colOff>95250</xdr:colOff>
                    <xdr:row>12</xdr:row>
                    <xdr:rowOff>9525</xdr:rowOff>
                  </from>
                  <to>
                    <xdr:col>12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12</xdr:col>
                    <xdr:colOff>95250</xdr:colOff>
                    <xdr:row>13</xdr:row>
                    <xdr:rowOff>9525</xdr:rowOff>
                  </from>
                  <to>
                    <xdr:col>12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12</xdr:col>
                    <xdr:colOff>95250</xdr:colOff>
                    <xdr:row>13</xdr:row>
                    <xdr:rowOff>9525</xdr:rowOff>
                  </from>
                  <to>
                    <xdr:col>12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12</xdr:col>
                    <xdr:colOff>95250</xdr:colOff>
                    <xdr:row>13</xdr:row>
                    <xdr:rowOff>9525</xdr:rowOff>
                  </from>
                  <to>
                    <xdr:col>12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12</xdr:col>
                    <xdr:colOff>95250</xdr:colOff>
                    <xdr:row>14</xdr:row>
                    <xdr:rowOff>9525</xdr:rowOff>
                  </from>
                  <to>
                    <xdr:col>12</xdr:col>
                    <xdr:colOff>400050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12</xdr:col>
                    <xdr:colOff>95250</xdr:colOff>
                    <xdr:row>14</xdr:row>
                    <xdr:rowOff>9525</xdr:rowOff>
                  </from>
                  <to>
                    <xdr:col>12</xdr:col>
                    <xdr:colOff>400050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12</xdr:col>
                    <xdr:colOff>95250</xdr:colOff>
                    <xdr:row>14</xdr:row>
                    <xdr:rowOff>9525</xdr:rowOff>
                  </from>
                  <to>
                    <xdr:col>12</xdr:col>
                    <xdr:colOff>400050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12</xdr:col>
                    <xdr:colOff>95250</xdr:colOff>
                    <xdr:row>15</xdr:row>
                    <xdr:rowOff>9525</xdr:rowOff>
                  </from>
                  <to>
                    <xdr:col>12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12</xdr:col>
                    <xdr:colOff>95250</xdr:colOff>
                    <xdr:row>15</xdr:row>
                    <xdr:rowOff>9525</xdr:rowOff>
                  </from>
                  <to>
                    <xdr:col>12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12</xdr:col>
                    <xdr:colOff>95250</xdr:colOff>
                    <xdr:row>15</xdr:row>
                    <xdr:rowOff>9525</xdr:rowOff>
                  </from>
                  <to>
                    <xdr:col>12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12</xdr:col>
                    <xdr:colOff>95250</xdr:colOff>
                    <xdr:row>15</xdr:row>
                    <xdr:rowOff>9525</xdr:rowOff>
                  </from>
                  <to>
                    <xdr:col>12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12</xdr:col>
                    <xdr:colOff>95250</xdr:colOff>
                    <xdr:row>15</xdr:row>
                    <xdr:rowOff>9525</xdr:rowOff>
                  </from>
                  <to>
                    <xdr:col>12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12</xdr:col>
                    <xdr:colOff>95250</xdr:colOff>
                    <xdr:row>16</xdr:row>
                    <xdr:rowOff>9525</xdr:rowOff>
                  </from>
                  <to>
                    <xdr:col>12</xdr:col>
                    <xdr:colOff>400050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12</xdr:col>
                    <xdr:colOff>95250</xdr:colOff>
                    <xdr:row>16</xdr:row>
                    <xdr:rowOff>9525</xdr:rowOff>
                  </from>
                  <to>
                    <xdr:col>12</xdr:col>
                    <xdr:colOff>400050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3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58A9-C77F-4A12-8EC1-4EF14B97A357}">
  <dimension ref="A1:I21"/>
  <sheetViews>
    <sheetView workbookViewId="0">
      <selection activeCell="B22" sqref="B22"/>
    </sheetView>
  </sheetViews>
  <sheetFormatPr defaultRowHeight="15" x14ac:dyDescent="0.25"/>
  <cols>
    <col min="1" max="1" width="16.140625" bestFit="1" customWidth="1"/>
    <col min="2" max="2" width="20.42578125" bestFit="1" customWidth="1"/>
    <col min="3" max="4" width="12.7109375" customWidth="1"/>
    <col min="5" max="5" width="13.28515625" bestFit="1" customWidth="1"/>
  </cols>
  <sheetData>
    <row r="1" spans="1:9" x14ac:dyDescent="0.25">
      <c r="A1" t="s">
        <v>145</v>
      </c>
    </row>
    <row r="3" spans="1:9" x14ac:dyDescent="0.25">
      <c r="B3" t="s">
        <v>129</v>
      </c>
      <c r="C3" t="s">
        <v>130</v>
      </c>
      <c r="D3" t="s">
        <v>131</v>
      </c>
      <c r="E3" t="s">
        <v>132</v>
      </c>
      <c r="I3">
        <v>1</v>
      </c>
    </row>
    <row r="4" spans="1:9" x14ac:dyDescent="0.25">
      <c r="B4" t="s">
        <v>133</v>
      </c>
      <c r="C4">
        <v>12</v>
      </c>
      <c r="D4">
        <v>85</v>
      </c>
      <c r="E4" t="s">
        <v>144</v>
      </c>
      <c r="I4">
        <v>2</v>
      </c>
    </row>
    <row r="5" spans="1:9" x14ac:dyDescent="0.25">
      <c r="B5" t="s">
        <v>134</v>
      </c>
      <c r="C5">
        <v>11</v>
      </c>
      <c r="D5">
        <v>72</v>
      </c>
      <c r="E5" t="s">
        <v>144</v>
      </c>
      <c r="I5">
        <v>3</v>
      </c>
    </row>
    <row r="6" spans="1:9" x14ac:dyDescent="0.25">
      <c r="B6" t="s">
        <v>135</v>
      </c>
      <c r="C6">
        <v>13</v>
      </c>
      <c r="D6">
        <v>60</v>
      </c>
      <c r="E6" t="s">
        <v>144</v>
      </c>
      <c r="I6">
        <v>4</v>
      </c>
    </row>
    <row r="7" spans="1:9" x14ac:dyDescent="0.25">
      <c r="B7" t="s">
        <v>136</v>
      </c>
      <c r="C7">
        <v>12</v>
      </c>
      <c r="D7">
        <v>95</v>
      </c>
      <c r="E7" t="s">
        <v>144</v>
      </c>
      <c r="I7">
        <v>5</v>
      </c>
    </row>
    <row r="8" spans="1:9" x14ac:dyDescent="0.25">
      <c r="B8" t="s">
        <v>137</v>
      </c>
      <c r="C8">
        <v>14</v>
      </c>
      <c r="D8">
        <v>88</v>
      </c>
      <c r="E8" t="s">
        <v>144</v>
      </c>
      <c r="I8">
        <v>6</v>
      </c>
    </row>
    <row r="9" spans="1:9" x14ac:dyDescent="0.25">
      <c r="B9" t="s">
        <v>138</v>
      </c>
      <c r="C9">
        <v>12</v>
      </c>
      <c r="D9">
        <v>99</v>
      </c>
      <c r="E9" t="s">
        <v>144</v>
      </c>
      <c r="I9">
        <v>7</v>
      </c>
    </row>
    <row r="10" spans="1:9" x14ac:dyDescent="0.25">
      <c r="B10" t="s">
        <v>139</v>
      </c>
      <c r="C10">
        <v>11</v>
      </c>
      <c r="D10">
        <v>75</v>
      </c>
      <c r="E10" t="s">
        <v>144</v>
      </c>
      <c r="I10">
        <v>8</v>
      </c>
    </row>
    <row r="11" spans="1:9" x14ac:dyDescent="0.25">
      <c r="B11" t="s">
        <v>140</v>
      </c>
      <c r="C11">
        <v>13</v>
      </c>
      <c r="D11">
        <v>100</v>
      </c>
      <c r="E11" t="s">
        <v>144</v>
      </c>
      <c r="I11">
        <v>9</v>
      </c>
    </row>
    <row r="12" spans="1:9" x14ac:dyDescent="0.25">
      <c r="B12" t="s">
        <v>141</v>
      </c>
      <c r="C12">
        <v>13</v>
      </c>
      <c r="D12">
        <v>75</v>
      </c>
      <c r="E12" t="s">
        <v>144</v>
      </c>
      <c r="I12">
        <v>10</v>
      </c>
    </row>
    <row r="13" spans="1:9" x14ac:dyDescent="0.25">
      <c r="B13" t="s">
        <v>142</v>
      </c>
      <c r="C13">
        <v>15</v>
      </c>
      <c r="D13">
        <v>85</v>
      </c>
      <c r="E13" t="s">
        <v>144</v>
      </c>
      <c r="I13">
        <v>11</v>
      </c>
    </row>
    <row r="14" spans="1:9" x14ac:dyDescent="0.25">
      <c r="B14" t="s">
        <v>143</v>
      </c>
      <c r="C14">
        <v>11</v>
      </c>
      <c r="D14">
        <v>85</v>
      </c>
      <c r="E14" t="s">
        <v>144</v>
      </c>
      <c r="I14">
        <v>12</v>
      </c>
    </row>
    <row r="15" spans="1:9" x14ac:dyDescent="0.25">
      <c r="I15">
        <v>13</v>
      </c>
    </row>
    <row r="16" spans="1:9" x14ac:dyDescent="0.25">
      <c r="A16" s="17" t="s">
        <v>146</v>
      </c>
      <c r="C16" s="16">
        <f>MIN(C$4:C$14)</f>
        <v>11</v>
      </c>
      <c r="D16" s="16">
        <f>MIN(D$4:D$14)</f>
        <v>60</v>
      </c>
      <c r="I16">
        <v>14</v>
      </c>
    </row>
    <row r="17" spans="1:4" x14ac:dyDescent="0.25">
      <c r="A17" s="17" t="s">
        <v>147</v>
      </c>
      <c r="C17" s="16">
        <f>MAX(C$4:C$14)</f>
        <v>15</v>
      </c>
      <c r="D17" s="16">
        <f>MAX(D$4:D$14)</f>
        <v>100</v>
      </c>
    </row>
    <row r="18" spans="1:4" x14ac:dyDescent="0.25">
      <c r="A18" s="17" t="s">
        <v>148</v>
      </c>
      <c r="C18" s="15">
        <f>AVERAGE(C$4:C$14)</f>
        <v>12.454545454545455</v>
      </c>
      <c r="D18" s="15">
        <f>AVERAGE(D$4:D$14)</f>
        <v>83.545454545454547</v>
      </c>
    </row>
    <row r="19" spans="1:4" x14ac:dyDescent="0.25">
      <c r="A19" s="17" t="s">
        <v>149</v>
      </c>
      <c r="C19" s="16">
        <f>_xlfn.MODE.SNGL(C$4:C$14)</f>
        <v>12</v>
      </c>
      <c r="D19" s="16">
        <f>_xlfn.MODE.SNGL(D$4:D$14)</f>
        <v>85</v>
      </c>
    </row>
    <row r="20" spans="1:4" x14ac:dyDescent="0.25">
      <c r="A20" s="17" t="s">
        <v>150</v>
      </c>
      <c r="C20" s="16">
        <f>MEDIAN(C$4:C$14)</f>
        <v>12</v>
      </c>
      <c r="D20" s="16">
        <f>MEDIAN(D$4:D$14)</f>
        <v>85</v>
      </c>
    </row>
    <row r="21" spans="1:4" x14ac:dyDescent="0.25">
      <c r="A21" s="17" t="s">
        <v>151</v>
      </c>
      <c r="B21" s="16">
        <f>COUNTA(B4:B14)</f>
        <v>11</v>
      </c>
      <c r="C21" s="16">
        <f>COUNT(C$4:C$14)</f>
        <v>11</v>
      </c>
      <c r="D21" s="16">
        <f>COUNT(D$4:D$14)</f>
        <v>11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9</xdr:col>
                    <xdr:colOff>95250</xdr:colOff>
                    <xdr:row>2</xdr:row>
                    <xdr:rowOff>9525</xdr:rowOff>
                  </from>
                  <to>
                    <xdr:col>9</xdr:col>
                    <xdr:colOff>400050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95250</xdr:colOff>
                    <xdr:row>3</xdr:row>
                    <xdr:rowOff>9525</xdr:rowOff>
                  </from>
                  <to>
                    <xdr:col>9</xdr:col>
                    <xdr:colOff>400050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9</xdr:col>
                    <xdr:colOff>95250</xdr:colOff>
                    <xdr:row>4</xdr:row>
                    <xdr:rowOff>9525</xdr:rowOff>
                  </from>
                  <to>
                    <xdr:col>9</xdr:col>
                    <xdr:colOff>400050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9</xdr:col>
                    <xdr:colOff>95250</xdr:colOff>
                    <xdr:row>5</xdr:row>
                    <xdr:rowOff>9525</xdr:rowOff>
                  </from>
                  <to>
                    <xdr:col>9</xdr:col>
                    <xdr:colOff>400050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9</xdr:col>
                    <xdr:colOff>95250</xdr:colOff>
                    <xdr:row>6</xdr:row>
                    <xdr:rowOff>9525</xdr:rowOff>
                  </from>
                  <to>
                    <xdr:col>9</xdr:col>
                    <xdr:colOff>400050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9</xdr:col>
                    <xdr:colOff>95250</xdr:colOff>
                    <xdr:row>7</xdr:row>
                    <xdr:rowOff>9525</xdr:rowOff>
                  </from>
                  <to>
                    <xdr:col>9</xdr:col>
                    <xdr:colOff>400050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9</xdr:col>
                    <xdr:colOff>95250</xdr:colOff>
                    <xdr:row>8</xdr:row>
                    <xdr:rowOff>9525</xdr:rowOff>
                  </from>
                  <to>
                    <xdr:col>9</xdr:col>
                    <xdr:colOff>400050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9</xdr:col>
                    <xdr:colOff>95250</xdr:colOff>
                    <xdr:row>9</xdr:row>
                    <xdr:rowOff>9525</xdr:rowOff>
                  </from>
                  <to>
                    <xdr:col>9</xdr:col>
                    <xdr:colOff>400050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9</xdr:col>
                    <xdr:colOff>95250</xdr:colOff>
                    <xdr:row>9</xdr:row>
                    <xdr:rowOff>9525</xdr:rowOff>
                  </from>
                  <to>
                    <xdr:col>9</xdr:col>
                    <xdr:colOff>400050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9</xdr:col>
                    <xdr:colOff>95250</xdr:colOff>
                    <xdr:row>10</xdr:row>
                    <xdr:rowOff>9525</xdr:rowOff>
                  </from>
                  <to>
                    <xdr:col>9</xdr:col>
                    <xdr:colOff>400050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9</xdr:col>
                    <xdr:colOff>95250</xdr:colOff>
                    <xdr:row>10</xdr:row>
                    <xdr:rowOff>9525</xdr:rowOff>
                  </from>
                  <to>
                    <xdr:col>9</xdr:col>
                    <xdr:colOff>400050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9</xdr:col>
                    <xdr:colOff>95250</xdr:colOff>
                    <xdr:row>11</xdr:row>
                    <xdr:rowOff>9525</xdr:rowOff>
                  </from>
                  <to>
                    <xdr:col>9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9</xdr:col>
                    <xdr:colOff>95250</xdr:colOff>
                    <xdr:row>11</xdr:row>
                    <xdr:rowOff>9525</xdr:rowOff>
                  </from>
                  <to>
                    <xdr:col>9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9</xdr:col>
                    <xdr:colOff>95250</xdr:colOff>
                    <xdr:row>11</xdr:row>
                    <xdr:rowOff>9525</xdr:rowOff>
                  </from>
                  <to>
                    <xdr:col>9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9</xdr:col>
                    <xdr:colOff>95250</xdr:colOff>
                    <xdr:row>12</xdr:row>
                    <xdr:rowOff>9525</xdr:rowOff>
                  </from>
                  <to>
                    <xdr:col>9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9</xdr:col>
                    <xdr:colOff>95250</xdr:colOff>
                    <xdr:row>12</xdr:row>
                    <xdr:rowOff>9525</xdr:rowOff>
                  </from>
                  <to>
                    <xdr:col>9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9</xdr:col>
                    <xdr:colOff>95250</xdr:colOff>
                    <xdr:row>12</xdr:row>
                    <xdr:rowOff>9525</xdr:rowOff>
                  </from>
                  <to>
                    <xdr:col>9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9</xdr:col>
                    <xdr:colOff>95250</xdr:colOff>
                    <xdr:row>13</xdr:row>
                    <xdr:rowOff>9525</xdr:rowOff>
                  </from>
                  <to>
                    <xdr:col>9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9</xdr:col>
                    <xdr:colOff>95250</xdr:colOff>
                    <xdr:row>13</xdr:row>
                    <xdr:rowOff>9525</xdr:rowOff>
                  </from>
                  <to>
                    <xdr:col>9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9</xdr:col>
                    <xdr:colOff>95250</xdr:colOff>
                    <xdr:row>13</xdr:row>
                    <xdr:rowOff>9525</xdr:rowOff>
                  </from>
                  <to>
                    <xdr:col>9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9</xdr:col>
                    <xdr:colOff>95250</xdr:colOff>
                    <xdr:row>14</xdr:row>
                    <xdr:rowOff>9525</xdr:rowOff>
                  </from>
                  <to>
                    <xdr:col>9</xdr:col>
                    <xdr:colOff>400050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9</xdr:col>
                    <xdr:colOff>95250</xdr:colOff>
                    <xdr:row>14</xdr:row>
                    <xdr:rowOff>9525</xdr:rowOff>
                  </from>
                  <to>
                    <xdr:col>9</xdr:col>
                    <xdr:colOff>400050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9</xdr:col>
                    <xdr:colOff>95250</xdr:colOff>
                    <xdr:row>14</xdr:row>
                    <xdr:rowOff>9525</xdr:rowOff>
                  </from>
                  <to>
                    <xdr:col>9</xdr:col>
                    <xdr:colOff>400050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9</xdr:col>
                    <xdr:colOff>95250</xdr:colOff>
                    <xdr:row>15</xdr:row>
                    <xdr:rowOff>9525</xdr:rowOff>
                  </from>
                  <to>
                    <xdr:col>9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9</xdr:col>
                    <xdr:colOff>95250</xdr:colOff>
                    <xdr:row>15</xdr:row>
                    <xdr:rowOff>9525</xdr:rowOff>
                  </from>
                  <to>
                    <xdr:col>9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14B0-7819-4CA6-ACBC-8F4CE6D0EBCC}">
  <dimension ref="A1:L14"/>
  <sheetViews>
    <sheetView workbookViewId="0">
      <selection activeCell="M19" sqref="M19"/>
    </sheetView>
  </sheetViews>
  <sheetFormatPr defaultRowHeight="15" x14ac:dyDescent="0.25"/>
  <cols>
    <col min="1" max="1" width="15.7109375" bestFit="1" customWidth="1"/>
    <col min="2" max="2" width="9.570312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7.85546875" bestFit="1" customWidth="1"/>
    <col min="7" max="7" width="16.85546875" bestFit="1" customWidth="1"/>
    <col min="12" max="12" width="3" bestFit="1" customWidth="1"/>
  </cols>
  <sheetData>
    <row r="1" spans="1:12" x14ac:dyDescent="0.25">
      <c r="A1" t="s">
        <v>152</v>
      </c>
    </row>
    <row r="3" spans="1:12" x14ac:dyDescent="0.25">
      <c r="A3" t="s">
        <v>153</v>
      </c>
      <c r="B3" t="s">
        <v>154</v>
      </c>
      <c r="C3" t="s">
        <v>155</v>
      </c>
      <c r="D3" t="s">
        <v>156</v>
      </c>
      <c r="E3" t="s">
        <v>157</v>
      </c>
      <c r="F3" t="s">
        <v>158</v>
      </c>
      <c r="G3" t="s">
        <v>159</v>
      </c>
      <c r="L3">
        <v>1</v>
      </c>
    </row>
    <row r="4" spans="1:12" x14ac:dyDescent="0.25">
      <c r="A4" t="s">
        <v>160</v>
      </c>
      <c r="B4" s="14">
        <v>2000</v>
      </c>
      <c r="C4" s="18">
        <v>0.21</v>
      </c>
      <c r="D4">
        <v>3</v>
      </c>
      <c r="E4" s="14">
        <f>B4*C4</f>
        <v>420</v>
      </c>
      <c r="F4" s="19">
        <f>B4+E4</f>
        <v>2420</v>
      </c>
      <c r="G4" s="19">
        <f>F4/D4</f>
        <v>806.66666666666663</v>
      </c>
      <c r="L4">
        <v>2</v>
      </c>
    </row>
    <row r="5" spans="1:12" x14ac:dyDescent="0.25">
      <c r="A5" t="s">
        <v>161</v>
      </c>
      <c r="B5" s="14">
        <v>450</v>
      </c>
      <c r="C5" s="18">
        <v>0.25</v>
      </c>
      <c r="D5">
        <v>3</v>
      </c>
      <c r="E5" s="14">
        <f t="shared" ref="E5:E8" si="0">B5*C5</f>
        <v>112.5</v>
      </c>
      <c r="F5" s="19">
        <f t="shared" ref="F5:F8" si="1">B5+E5</f>
        <v>562.5</v>
      </c>
      <c r="G5" s="19">
        <f t="shared" ref="G5:G8" si="2">F5/D5</f>
        <v>187.5</v>
      </c>
      <c r="L5">
        <v>3</v>
      </c>
    </row>
    <row r="6" spans="1:12" x14ac:dyDescent="0.25">
      <c r="A6" t="s">
        <v>162</v>
      </c>
      <c r="B6" s="14">
        <v>975</v>
      </c>
      <c r="C6" s="18">
        <v>0.27</v>
      </c>
      <c r="D6">
        <v>3</v>
      </c>
      <c r="E6" s="14">
        <f t="shared" si="0"/>
        <v>263.25</v>
      </c>
      <c r="F6" s="19">
        <f t="shared" si="1"/>
        <v>1238.25</v>
      </c>
      <c r="G6" s="19">
        <f t="shared" si="2"/>
        <v>412.75</v>
      </c>
      <c r="L6">
        <v>4</v>
      </c>
    </row>
    <row r="7" spans="1:12" x14ac:dyDescent="0.25">
      <c r="A7" t="s">
        <v>163</v>
      </c>
      <c r="B7" s="14">
        <v>1500</v>
      </c>
      <c r="C7" s="18">
        <v>0.15</v>
      </c>
      <c r="D7">
        <v>3</v>
      </c>
      <c r="E7" s="14">
        <f t="shared" si="0"/>
        <v>225</v>
      </c>
      <c r="F7" s="19">
        <f t="shared" si="1"/>
        <v>1725</v>
      </c>
      <c r="G7" s="19">
        <f t="shared" si="2"/>
        <v>575</v>
      </c>
      <c r="L7">
        <v>5</v>
      </c>
    </row>
    <row r="8" spans="1:12" x14ac:dyDescent="0.25">
      <c r="A8" t="s">
        <v>164</v>
      </c>
      <c r="B8" s="14">
        <v>780</v>
      </c>
      <c r="C8" s="18">
        <v>0.25</v>
      </c>
      <c r="D8">
        <v>3</v>
      </c>
      <c r="E8" s="14">
        <f t="shared" si="0"/>
        <v>195</v>
      </c>
      <c r="F8" s="19">
        <f t="shared" si="1"/>
        <v>975</v>
      </c>
      <c r="G8" s="19">
        <f t="shared" si="2"/>
        <v>325</v>
      </c>
      <c r="L8">
        <v>6</v>
      </c>
    </row>
    <row r="9" spans="1:12" x14ac:dyDescent="0.25">
      <c r="L9">
        <v>7</v>
      </c>
    </row>
    <row r="10" spans="1:12" x14ac:dyDescent="0.25">
      <c r="L10">
        <v>8</v>
      </c>
    </row>
    <row r="11" spans="1:12" x14ac:dyDescent="0.25">
      <c r="L11">
        <v>9</v>
      </c>
    </row>
    <row r="12" spans="1:12" x14ac:dyDescent="0.25">
      <c r="L12">
        <v>10</v>
      </c>
    </row>
    <row r="13" spans="1:12" x14ac:dyDescent="0.25">
      <c r="L13">
        <v>11</v>
      </c>
    </row>
    <row r="14" spans="1:12" x14ac:dyDescent="0.25">
      <c r="L14">
        <v>12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12</xdr:col>
                    <xdr:colOff>95250</xdr:colOff>
                    <xdr:row>2</xdr:row>
                    <xdr:rowOff>9525</xdr:rowOff>
                  </from>
                  <to>
                    <xdr:col>12</xdr:col>
                    <xdr:colOff>400050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12</xdr:col>
                    <xdr:colOff>95250</xdr:colOff>
                    <xdr:row>3</xdr:row>
                    <xdr:rowOff>9525</xdr:rowOff>
                  </from>
                  <to>
                    <xdr:col>12</xdr:col>
                    <xdr:colOff>400050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12</xdr:col>
                    <xdr:colOff>95250</xdr:colOff>
                    <xdr:row>4</xdr:row>
                    <xdr:rowOff>9525</xdr:rowOff>
                  </from>
                  <to>
                    <xdr:col>12</xdr:col>
                    <xdr:colOff>400050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12</xdr:col>
                    <xdr:colOff>95250</xdr:colOff>
                    <xdr:row>5</xdr:row>
                    <xdr:rowOff>9525</xdr:rowOff>
                  </from>
                  <to>
                    <xdr:col>12</xdr:col>
                    <xdr:colOff>400050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12</xdr:col>
                    <xdr:colOff>95250</xdr:colOff>
                    <xdr:row>6</xdr:row>
                    <xdr:rowOff>9525</xdr:rowOff>
                  </from>
                  <to>
                    <xdr:col>12</xdr:col>
                    <xdr:colOff>400050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12</xdr:col>
                    <xdr:colOff>95250</xdr:colOff>
                    <xdr:row>7</xdr:row>
                    <xdr:rowOff>9525</xdr:rowOff>
                  </from>
                  <to>
                    <xdr:col>12</xdr:col>
                    <xdr:colOff>400050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12</xdr:col>
                    <xdr:colOff>95250</xdr:colOff>
                    <xdr:row>8</xdr:row>
                    <xdr:rowOff>9525</xdr:rowOff>
                  </from>
                  <to>
                    <xdr:col>12</xdr:col>
                    <xdr:colOff>400050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12</xdr:col>
                    <xdr:colOff>95250</xdr:colOff>
                    <xdr:row>9</xdr:row>
                    <xdr:rowOff>9525</xdr:rowOff>
                  </from>
                  <to>
                    <xdr:col>12</xdr:col>
                    <xdr:colOff>400050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12</xdr:col>
                    <xdr:colOff>95250</xdr:colOff>
                    <xdr:row>9</xdr:row>
                    <xdr:rowOff>9525</xdr:rowOff>
                  </from>
                  <to>
                    <xdr:col>12</xdr:col>
                    <xdr:colOff>400050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12</xdr:col>
                    <xdr:colOff>95250</xdr:colOff>
                    <xdr:row>10</xdr:row>
                    <xdr:rowOff>9525</xdr:rowOff>
                  </from>
                  <to>
                    <xdr:col>12</xdr:col>
                    <xdr:colOff>400050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12</xdr:col>
                    <xdr:colOff>95250</xdr:colOff>
                    <xdr:row>10</xdr:row>
                    <xdr:rowOff>9525</xdr:rowOff>
                  </from>
                  <to>
                    <xdr:col>12</xdr:col>
                    <xdr:colOff>400050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12</xdr:col>
                    <xdr:colOff>95250</xdr:colOff>
                    <xdr:row>11</xdr:row>
                    <xdr:rowOff>9525</xdr:rowOff>
                  </from>
                  <to>
                    <xdr:col>12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12</xdr:col>
                    <xdr:colOff>95250</xdr:colOff>
                    <xdr:row>11</xdr:row>
                    <xdr:rowOff>9525</xdr:rowOff>
                  </from>
                  <to>
                    <xdr:col>12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12</xdr:col>
                    <xdr:colOff>95250</xdr:colOff>
                    <xdr:row>11</xdr:row>
                    <xdr:rowOff>9525</xdr:rowOff>
                  </from>
                  <to>
                    <xdr:col>12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12</xdr:col>
                    <xdr:colOff>95250</xdr:colOff>
                    <xdr:row>12</xdr:row>
                    <xdr:rowOff>9525</xdr:rowOff>
                  </from>
                  <to>
                    <xdr:col>12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12</xdr:col>
                    <xdr:colOff>95250</xdr:colOff>
                    <xdr:row>12</xdr:row>
                    <xdr:rowOff>9525</xdr:rowOff>
                  </from>
                  <to>
                    <xdr:col>12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12</xdr:col>
                    <xdr:colOff>95250</xdr:colOff>
                    <xdr:row>12</xdr:row>
                    <xdr:rowOff>9525</xdr:rowOff>
                  </from>
                  <to>
                    <xdr:col>12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12</xdr:col>
                    <xdr:colOff>95250</xdr:colOff>
                    <xdr:row>13</xdr:row>
                    <xdr:rowOff>9525</xdr:rowOff>
                  </from>
                  <to>
                    <xdr:col>12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12</xdr:col>
                    <xdr:colOff>95250</xdr:colOff>
                    <xdr:row>13</xdr:row>
                    <xdr:rowOff>9525</xdr:rowOff>
                  </from>
                  <to>
                    <xdr:col>12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12</xdr:col>
                    <xdr:colOff>95250</xdr:colOff>
                    <xdr:row>13</xdr:row>
                    <xdr:rowOff>9525</xdr:rowOff>
                  </from>
                  <to>
                    <xdr:col>12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casillas</dc:creator>
  <cp:keywords/>
  <dc:description/>
  <cp:lastModifiedBy>samuel casillas</cp:lastModifiedBy>
  <cp:revision/>
  <dcterms:created xsi:type="dcterms:W3CDTF">2023-04-22T13:58:31Z</dcterms:created>
  <dcterms:modified xsi:type="dcterms:W3CDTF">2023-04-28T02:17:22Z</dcterms:modified>
  <cp:category/>
  <cp:contentStatus/>
</cp:coreProperties>
</file>