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4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il\Documents\Savvy Coders\"/>
    </mc:Choice>
  </mc:AlternateContent>
  <xr:revisionPtr revIDLastSave="0" documentId="13_ncr:1_{9095C601-7FF7-44DC-85D9-1B532653FDD2}" xr6:coauthVersionLast="47" xr6:coauthVersionMax="47" xr10:uidLastSave="{00000000-0000-0000-0000-000000000000}"/>
  <bookViews>
    <workbookView xWindow="13575" yWindow="405" windowWidth="23865" windowHeight="1938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3" r:id="rId5"/>
  </pivotCaches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C21" i="2"/>
  <c r="D16" i="2"/>
  <c r="D17" i="2"/>
  <c r="D18" i="2"/>
  <c r="D19" i="2"/>
  <c r="D20" i="2"/>
  <c r="D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<sst xmlns="http://schemas.openxmlformats.org/spreadsheetml/2006/main" count="1309" uniqueCount="170">
  <si>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</si>
  <si>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</si>
  <si>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</si>
  <si>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</si>
  <si>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</si>
  <si>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</si>
  <si>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</si>
  <si>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</si>
  <si>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</si>
  <si>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</si>
  <si>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</si>
  <si>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</si>
  <si>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</si>
  <si>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</si>
  <si>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</si>
  <si>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</si>
  <si>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</si>
  <si>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</si>
  <si>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</si>
  <si>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</si>
  <si>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</si>
  <si>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</si>
  <si>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</si>
  <si>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</si>
  <si>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</si>
  <si>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</si>
  <si>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</si>
  <si>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</si>
  <si>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</si>
  <si>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</si>
  <si>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</si>
  <si>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</si>
  <si>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</si>
  <si>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</si>
  <si>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</si>
  <si>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</si>
  <si>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</si>
  <si>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</si>
  <si>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</si>
  <si>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</si>
  <si>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</si>
  <si>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</si>
  <si>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</si>
  <si>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</si>
  <si>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</si>
  <si>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</si>
  <si>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</si>
  <si>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</si>
  <si>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</si>
  <si>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</si>
  <si>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</si>
  <si>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</si>
  <si>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</si>
  <si>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</si>
  <si>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</si>
  <si>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</si>
  <si>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</si>
  <si>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</si>
  <si>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</si>
  <si>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</si>
  <si>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</si>
  <si>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</si>
  <si>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</si>
  <si>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</si>
  <si>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</si>
  <si>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</si>
  <si>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</si>
  <si>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</si>
  <si>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</si>
  <si>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</si>
  <si>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</si>
  <si>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</si>
  <si>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</si>
  <si>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</si>
  <si>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</si>
  <si>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</si>
  <si>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</si>
  <si>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</si>
  <si>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</si>
  <si>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</si>
  <si>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</si>
  <si>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</si>
  <si>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</si>
  <si>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</si>
  <si>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</si>
  <si>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</si>
  <si>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</si>
  <si>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</si>
  <si>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</si>
  <si>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</si>
  <si>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</si>
  <si>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</si>
  <si>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</si>
  <si>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</si>
  <si>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</si>
  <si>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</si>
  <si>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</si>
  <si>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</si>
  <si>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</si>
  <si>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</si>
  <si>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</si>
  <si>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</si>
  <si>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</si>
  <si>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</si>
  <si>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</si>
  <si>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</si>
  <si>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</si>
  <si>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</si>
  <si>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</si>
  <si>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</si>
  <si>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</si>
  <si>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</si>
  <si>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</si>
  <si>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</si>
  <si>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</si>
  <si>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</si>
  <si>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</si>
  <si>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</si>
  <si>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</si>
  <si>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</si>
  <si>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</si>
  <si>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</si>
  <si>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</si>
  <si>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</si>
  <si>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</si>
  <si>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</si>
  <si>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</si>
  <si>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</si>
  <si>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</si>
  <si>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</si>
  <si>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</si>
  <si>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</si>
  <si>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</si>
  <si>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</si>
  <si>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</si>
  <si>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</si>
  <si>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</si>
  <si>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</si>
  <si>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</si>
  <si>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</si>
  <si>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</si>
  <si>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</si>
  <si>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</si>
  <si>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</si>
  <si>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</si>
  <si>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</si>
  <si>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</si>
  <si>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</si>
  <si>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</si>
  <si>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</si>
  <si>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</si>
  <si>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</si>
  <si>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</si>
  <si>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</si>
  <si>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</si>
  <si>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</si>
  <si>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</si>
  <si>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</si>
  <si>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</si>
  <si>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</si>
  <si>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</si>
  <si>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</si>
  <si>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</si>
  <si>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</si>
  <si>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</si>
  <si>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</si>
  <si>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Sum of Tax Inclusive Amount</t>
  </si>
  <si>
    <t>Grand Total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</si>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</sst>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8" formatCode="_(* #,##0.0_);_(* \(#,##0.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3" fontId="0" fillId="0" borderId="0" xfId="1" applyFont="1"/>
    <xf numFmtId="168" fontId="0" fillId="0" borderId="0" xfId="1" applyNumberFormat="1" applyFont="1"/>
    <xf numFmtId="169" fontId="0" fillId="0" borderId="0" xfId="1" applyNumberFormat="1" applyFont="1"/>
    <xf numFmtId="0" fontId="6" fillId="0" borderId="0" xfId="0" applyFont="1"/>
    <xf numFmtId="9" fontId="0" fillId="0" borderId="0" xfId="2" applyFont="1"/>
    <xf numFmtId="43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8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34">
    <dxf>
      <numFmt numFmtId="12" formatCode="&quot;$&quot;#,##0.00_);[Red]\(&quot;$&quot;#,##0.00\)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[SamCasillas_Week2Homework.xlsx]Payments!PivotTable1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Payments!$B$4:$B$6</c:f>
              <c:numCache>
                <c:formatCode>"$"#,##0.00_);[Red]\("$"#,##0.00\)</c:formatCode>
                <c:ptCount val="2"/>
                <c:pt idx="0">
                  <c:v>30301.25</c:v>
                </c:pt>
                <c:pt idx="1">
                  <c:v>34664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316-9293-3BC92E30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07679"/>
        <c:axId val="379808159"/>
      </c:barChart>
      <c:catAx>
        <c:axId val="3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8159"/>
        <c:crosses val="autoZero"/>
        <c:auto val="1"/>
        <c:lblAlgn val="ctr"/>
        <c:lblOffset val="100"/>
        <c:noMultiLvlLbl val="0"/>
      </c:catAx>
      <c:valAx>
        <c:axId val="3798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DB9-BED9-6AA7077A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9791"/>
        <c:axId val="379620751"/>
      </c:barChart>
      <c:catAx>
        <c:axId val="3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0751"/>
        <c:crosses val="autoZero"/>
        <c:auto val="1"/>
        <c:lblAlgn val="ctr"/>
        <c:lblOffset val="100"/>
        <c:noMultiLvlLbl val="0"/>
      </c:catAx>
      <c:valAx>
        <c:axId val="3796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2F9-96A7-D0C0BEF47F4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2F9-96A7-D0C0BEF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4031"/>
        <c:axId val="379617871"/>
      </c:barChart>
      <c:catAx>
        <c:axId val="3796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871"/>
        <c:crosses val="autoZero"/>
        <c:auto val="1"/>
        <c:lblAlgn val="ctr"/>
        <c:lblOffset val="100"/>
        <c:noMultiLvlLbl val="0"/>
      </c:catAx>
      <c:valAx>
        <c:axId val="3796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528637</xdr:rowOff>
    </xdr:from>
    <xdr:to>
      <xdr:col>6</xdr:col>
      <xdr:colOff>1304925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12EA-3677-7CBA-C9B0-756FFE3F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6820016-CB73-48AA-8483-CFB8EF0D4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3</xdr:row>
          <xdr:rowOff>9525</xdr:rowOff>
        </xdr:from>
        <xdr:ext cx="304800" cy="219075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57F7548-3CC1-411B-911D-B90003F95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4</xdr:row>
          <xdr:rowOff>9525</xdr:rowOff>
        </xdr:from>
        <xdr:ext cx="304800" cy="219075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4E87387-B837-4BFE-A373-CE95BA7AB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5</xdr:row>
          <xdr:rowOff>9525</xdr:rowOff>
        </xdr:from>
        <xdr:ext cx="304800" cy="219075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8B1780C-6815-4BE6-BF2D-3D1A75214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6</xdr:row>
          <xdr:rowOff>9525</xdr:rowOff>
        </xdr:from>
        <xdr:ext cx="304800" cy="219075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7540451-8AFC-4402-8403-0071B67DE6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7</xdr:row>
          <xdr:rowOff>9525</xdr:rowOff>
        </xdr:from>
        <xdr:ext cx="304800" cy="219075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837D7D4-FB5D-443F-BC68-33F4D3698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8</xdr:row>
          <xdr:rowOff>9525</xdr:rowOff>
        </xdr:from>
        <xdr:ext cx="304800" cy="219075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12F81A3-3B57-4FB2-BDE6-2335A51F7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9</xdr:row>
          <xdr:rowOff>9525</xdr:rowOff>
        </xdr:from>
        <xdr:ext cx="304800" cy="219075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CF99EB5D-2D4B-4F62-BC0E-F77BE02648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9</xdr:row>
          <xdr:rowOff>9525</xdr:rowOff>
        </xdr:from>
        <xdr:ext cx="304800" cy="219075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289C3CB0-9FE5-4AAF-BA4E-DF1CE7DAD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10</xdr:row>
          <xdr:rowOff>9525</xdr:rowOff>
        </xdr:from>
        <xdr:ext cx="304800" cy="219075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C827C81-5354-4CED-89C7-74978D505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10</xdr:row>
          <xdr:rowOff>9525</xdr:rowOff>
        </xdr:from>
        <xdr:ext cx="304800" cy="219075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B42967C-8E94-492C-8694-27A0774E9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7B4ABBD1-CD43-4BAB-86E5-0E06BBD6E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B721235D-3BAD-4310-9B95-50BE7B4F8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45ADC83-1707-4F92-9000-A6F2158CB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4650A37D-BC9E-40FB-8428-5ACC04F3E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62E06B6A-C214-432F-8914-F18B87969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12B2200-8D1C-4C6A-9FE2-B55BEB13D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62307C9-B3EC-4BD4-B9D5-DC6648414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0FBF1CC-C132-457C-97A2-504566249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3E0472C-BEF7-47F4-B391-AB7D6AB45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14</xdr:row>
          <xdr:rowOff>9525</xdr:rowOff>
        </xdr:from>
        <xdr:ext cx="304800" cy="219075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ED359C9-24E6-4F9D-BB3E-EA5B15BBF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14</xdr:row>
          <xdr:rowOff>9525</xdr:rowOff>
        </xdr:from>
        <xdr:ext cx="304800" cy="219075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5C0C766F-6AE8-49BB-AD41-3B7947801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14</xdr:row>
          <xdr:rowOff>9525</xdr:rowOff>
        </xdr:from>
        <xdr:ext cx="304800" cy="219075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E760CD41-838D-4917-A6A8-3A124D8B0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15</xdr:row>
          <xdr:rowOff>9525</xdr:rowOff>
        </xdr:from>
        <xdr:ext cx="304800" cy="219075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9523830E-3573-4C62-8572-12678D167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15</xdr:row>
          <xdr:rowOff>9525</xdr:rowOff>
        </xdr:from>
        <xdr:ext cx="304800" cy="219075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F3E732B8-D212-49DF-8915-CD3D8179E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15</xdr:row>
          <xdr:rowOff>9525</xdr:rowOff>
        </xdr:from>
        <xdr:ext cx="304800" cy="219075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E40A29E-A3FE-4DEA-9D56-298DD6D35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15</xdr:row>
          <xdr:rowOff>9525</xdr:rowOff>
        </xdr:from>
        <xdr:ext cx="304800" cy="219075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C5EBADF7-5FC3-4334-A9B4-0BFD23394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15</xdr:row>
          <xdr:rowOff>9525</xdr:rowOff>
        </xdr:from>
        <xdr:ext cx="304800" cy="219075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255E428-1AEC-413E-970B-F8773EFA1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16</xdr:row>
          <xdr:rowOff>9525</xdr:rowOff>
        </xdr:from>
        <xdr:ext cx="304800" cy="219075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23B28CB3-888A-44F3-A008-E82E3513D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16</xdr:row>
          <xdr:rowOff>9525</xdr:rowOff>
        </xdr:from>
        <xdr:ext cx="304800" cy="219075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E9B65F0B-E15D-4B61-8A70-A298FE1B0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9525</xdr:rowOff>
        </xdr:from>
        <xdr:to>
          <xdr:col>9</xdr:col>
          <xdr:colOff>400050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3</xdr:row>
          <xdr:rowOff>9525</xdr:rowOff>
        </xdr:from>
        <xdr:ext cx="304800" cy="219075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C05BB81-6DF4-4EB6-B7D2-04BC3A705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4</xdr:row>
          <xdr:rowOff>9525</xdr:rowOff>
        </xdr:from>
        <xdr:ext cx="304800" cy="219075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3BD4BC7-9274-4770-A07C-A6545323A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5</xdr:row>
          <xdr:rowOff>9525</xdr:rowOff>
        </xdr:from>
        <xdr:ext cx="304800" cy="219075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6227D35-5144-46BC-9859-19F7DF3DF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6</xdr:row>
          <xdr:rowOff>9525</xdr:rowOff>
        </xdr:from>
        <xdr:ext cx="304800" cy="219075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EB487F2-3B94-4D8B-9BAF-8E46698D3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7</xdr:row>
          <xdr:rowOff>9525</xdr:rowOff>
        </xdr:from>
        <xdr:ext cx="304800" cy="219075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DD0B300-7A73-4FD1-B7F8-A0060373D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8</xdr:row>
          <xdr:rowOff>9525</xdr:rowOff>
        </xdr:from>
        <xdr:ext cx="304800" cy="219075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41A16F9-B2B8-4CFC-8BA2-F82A3D8AF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9</xdr:row>
          <xdr:rowOff>9525</xdr:rowOff>
        </xdr:from>
        <xdr:ext cx="304800" cy="219075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2056B46-41CA-4F14-84A3-2325DBEBF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9</xdr:row>
          <xdr:rowOff>9525</xdr:rowOff>
        </xdr:from>
        <xdr:ext cx="304800" cy="219075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6C055FD-89A3-4DF3-B572-9ABC11E2D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10</xdr:row>
          <xdr:rowOff>9525</xdr:rowOff>
        </xdr:from>
        <xdr:ext cx="304800" cy="219075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E8A9C06-C4E7-486E-AF89-BD139500B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10</xdr:row>
          <xdr:rowOff>9525</xdr:rowOff>
        </xdr:from>
        <xdr:ext cx="304800" cy="219075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17D1793-C8F6-4372-A017-6D15A1280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11</xdr:row>
          <xdr:rowOff>9525</xdr:rowOff>
        </xdr:from>
        <xdr:ext cx="304800" cy="219075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CBFB5D0-5D4F-4199-A709-2D3EDC301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11</xdr:row>
          <xdr:rowOff>9525</xdr:rowOff>
        </xdr:from>
        <xdr:ext cx="304800" cy="219075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9AF797D-AA3B-45FA-973D-AC98C3DFE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11</xdr:row>
          <xdr:rowOff>9525</xdr:rowOff>
        </xdr:from>
        <xdr:ext cx="304800" cy="219075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C4F4E13-DFD6-4172-9D5D-7272FAF1A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12</xdr:row>
          <xdr:rowOff>9525</xdr:rowOff>
        </xdr:from>
        <xdr:ext cx="304800" cy="219075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6E23229-B4CA-47E0-B26B-51D3D0B99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12</xdr:row>
          <xdr:rowOff>9525</xdr:rowOff>
        </xdr:from>
        <xdr:ext cx="304800" cy="219075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E32CA88-23F1-47C3-B065-27361EE08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12</xdr:row>
          <xdr:rowOff>9525</xdr:rowOff>
        </xdr:from>
        <xdr:ext cx="304800" cy="219075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4A479CA-3891-4C8E-B909-4B935A025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13</xdr:row>
          <xdr:rowOff>9525</xdr:rowOff>
        </xdr:from>
        <xdr:ext cx="304800" cy="219075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F5E1F21-4A2C-4A6F-AFBB-72A73E7CA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13</xdr:row>
          <xdr:rowOff>9525</xdr:rowOff>
        </xdr:from>
        <xdr:ext cx="304800" cy="219075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9EEA406-7494-44EF-94C4-E3D32B2D4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13</xdr:row>
          <xdr:rowOff>9525</xdr:rowOff>
        </xdr:from>
        <xdr:ext cx="304800" cy="219075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D4D45DED-7329-48BC-ADE1-6F243B3A5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14</xdr:row>
          <xdr:rowOff>9525</xdr:rowOff>
        </xdr:from>
        <xdr:ext cx="304800" cy="219075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AE7B1C78-D4AB-4B3C-ACE5-B08D9A067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14</xdr:row>
          <xdr:rowOff>9525</xdr:rowOff>
        </xdr:from>
        <xdr:ext cx="304800" cy="219075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F772D0A-FEBA-4EDA-9D3D-DD002DF85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14</xdr:row>
          <xdr:rowOff>9525</xdr:rowOff>
        </xdr:from>
        <xdr:ext cx="304800" cy="219075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7B2F784-3599-4020-B63F-8123016ED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15</xdr:row>
          <xdr:rowOff>9525</xdr:rowOff>
        </xdr:from>
        <xdr:ext cx="304800" cy="219075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9327905-4300-4074-AC79-68E23AF2F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95250</xdr:colOff>
          <xdr:row>15</xdr:row>
          <xdr:rowOff>9525</xdr:rowOff>
        </xdr:from>
        <xdr:ext cx="304800" cy="219075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33097649-FBF1-4B06-96C3-8AAB2698E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17C1720-1838-442F-B760-A5B5F7F11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3</xdr:row>
          <xdr:rowOff>9525</xdr:rowOff>
        </xdr:from>
        <xdr:ext cx="304800" cy="219075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DB87842-00E1-4FDC-9C0B-693590351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4</xdr:row>
          <xdr:rowOff>9525</xdr:rowOff>
        </xdr:from>
        <xdr:ext cx="304800" cy="219075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834E59A-20F9-4102-8BB5-0257A07C1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5</xdr:row>
          <xdr:rowOff>9525</xdr:rowOff>
        </xdr:from>
        <xdr:ext cx="304800" cy="219075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835036FF-3767-4AE1-93B4-333AAA716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6</xdr:row>
          <xdr:rowOff>9525</xdr:rowOff>
        </xdr:from>
        <xdr:ext cx="304800" cy="219075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3F87CC9A-077D-410C-BB0F-47AA67743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7</xdr:row>
          <xdr:rowOff>9525</xdr:rowOff>
        </xdr:from>
        <xdr:ext cx="304800" cy="219075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AA0D0EA-C9DC-4C66-A886-28C0D91FA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8</xdr:row>
          <xdr:rowOff>9525</xdr:rowOff>
        </xdr:from>
        <xdr:ext cx="304800" cy="219075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62E91C06-AA22-4256-AF6C-82FECDCBA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9</xdr:row>
          <xdr:rowOff>9525</xdr:rowOff>
        </xdr:from>
        <xdr:ext cx="304800" cy="219075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CF9F839E-4D06-48E7-A1B4-EA226635C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9</xdr:row>
          <xdr:rowOff>9525</xdr:rowOff>
        </xdr:from>
        <xdr:ext cx="304800" cy="21907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957001B4-7AC0-420D-84B6-629CF5AE6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10</xdr:row>
          <xdr:rowOff>9525</xdr:rowOff>
        </xdr:from>
        <xdr:ext cx="304800" cy="219075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BEE7F0D5-7701-4128-86D9-56E17F4EE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10</xdr:row>
          <xdr:rowOff>9525</xdr:rowOff>
        </xdr:from>
        <xdr:ext cx="304800" cy="219075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F1D3C0C4-03FA-4329-845E-D847C13B2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2B38CE76-CD02-4D47-8AB7-330BA1E4F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8095C393-6BB3-49C2-99F5-A15EC20AD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11</xdr:row>
          <xdr:rowOff>9525</xdr:rowOff>
        </xdr:from>
        <xdr:ext cx="304800" cy="219075"/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3B1A6C9F-91E8-43FA-8474-3B4B01CBA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399A30EC-8D49-4A20-ABAD-2E65DB0E7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A69CB53B-F645-4567-8332-6A753C0D5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12</xdr:row>
          <xdr:rowOff>9525</xdr:rowOff>
        </xdr:from>
        <xdr:ext cx="304800" cy="219075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D2115C6A-C042-41EB-8E8E-E4AE5240C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63857F35-A90D-424A-8083-B44BAB726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7A18A822-C231-47E6-9864-119926151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95250</xdr:colOff>
          <xdr:row>13</xdr:row>
          <xdr:rowOff>9525</xdr:rowOff>
        </xdr:from>
        <xdr:ext cx="304800" cy="219075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9EFE11C2-2DD3-4CF3-B2AB-C208973D8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1</xdr:col>
      <xdr:colOff>595312</xdr:colOff>
      <xdr:row>12</xdr:row>
      <xdr:rowOff>14287</xdr:rowOff>
    </xdr:from>
    <xdr:to>
      <xdr:col>10</xdr:col>
      <xdr:colOff>180975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8799B-86DB-3D09-DB70-03B5C8FE1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14286</xdr:colOff>
      <xdr:row>29</xdr:row>
      <xdr:rowOff>23812</xdr:rowOff>
    </xdr:from>
    <xdr:to>
      <xdr:col>10</xdr:col>
      <xdr:colOff>133349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A8759-8567-1E99-FC62-DD3F14A0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casillas" refreshedDate="45042.868388541669" createdVersion="8" refreshedVersion="8" minRefreshableVersion="3" recordCount="208" xr:uid="{64ADB0F2-A070-4B30-A9CD-4055F27858BA}">
  <cacheSource type="worksheet">
    <worksheetSource name="ExpTbl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s v="B1"/>
    <s v="BS-500"/>
    <x v="0"/>
  </r>
  <r>
    <d v="2011-03-01T00:00:00"/>
    <s v="IS Communications"/>
    <s v="Invoice EXP22"/>
    <s v="Internet Service Provider"/>
    <x v="1"/>
    <s v="A"/>
    <s v="B1"/>
    <s v="IS-380"/>
    <x v="1"/>
  </r>
  <r>
    <d v="2011-03-02T00:00:00"/>
    <s v="Newscorp"/>
    <s v="I381119"/>
    <s v="Subscriptions"/>
    <x v="2"/>
    <s v="A"/>
    <s v="B1"/>
    <s v="IS-375"/>
    <x v="2"/>
  </r>
  <r>
    <d v="2011-03-05T00:00:00"/>
    <s v="EAG Brokers"/>
    <s v="Debit Order"/>
    <s v="Insurance"/>
    <x v="3"/>
    <s v="A"/>
    <s v="B1"/>
    <s v="IS-340"/>
    <x v="3"/>
  </r>
  <r>
    <d v="2011-03-15T00:00:00"/>
    <s v="Capital Bank"/>
    <s v="Bank Statement"/>
    <s v="Service Fees"/>
    <x v="4"/>
    <s v="A"/>
    <s v="B1"/>
    <s v="IS-315"/>
    <x v="4"/>
  </r>
  <r>
    <d v="2011-03-15T00:00:00"/>
    <s v="Capital Bank"/>
    <s v="Bank Statement"/>
    <s v="Service Fees"/>
    <x v="5"/>
    <s v="A"/>
    <s v="B2"/>
    <s v="IS-315"/>
    <x v="4"/>
  </r>
  <r>
    <d v="2011-03-15T00:00:00"/>
    <s v="IAS Accountants"/>
    <s v="Invoice"/>
    <s v="Bookkeeping"/>
    <x v="6"/>
    <s v="A"/>
    <s v="B1"/>
    <s v="IS-305"/>
    <x v="5"/>
  </r>
  <r>
    <d v="2011-03-15T00:00:00"/>
    <s v="Interflora"/>
    <s v="Cash"/>
    <s v="Flowers"/>
    <x v="7"/>
    <s v="A"/>
    <s v="PC"/>
    <s v="IS-345"/>
    <x v="4"/>
  </r>
  <r>
    <d v="2011-03-18T00:00:00"/>
    <s v="QQ International"/>
    <s v="TR6998"/>
    <s v="Parking"/>
    <x v="8"/>
    <s v="A"/>
    <s v="B1"/>
    <s v="IS-390"/>
    <x v="6"/>
  </r>
  <r>
    <d v="2011-03-20T00:00:00"/>
    <s v="Example (Pty) Ltd"/>
    <s v="Transfer"/>
    <s v="Inter Account Transfer"/>
    <x v="9"/>
    <s v="E"/>
    <s v="B2"/>
    <s v="BS-399"/>
    <x v="7"/>
  </r>
  <r>
    <d v="2011-03-20T00:00:00"/>
    <s v="Example (Pty) Ltd"/>
    <s v="Transfer"/>
    <s v="Inter Account Transfer"/>
    <x v="10"/>
    <s v="E"/>
    <s v="B1"/>
    <s v="BS-399"/>
    <x v="7"/>
  </r>
  <r>
    <d v="2011-03-26T00:00:00"/>
    <s v="Example (Pty) Ltd"/>
    <s v="Payroll"/>
    <s v="Salaries"/>
    <x v="11"/>
    <s v="E"/>
    <s v="B2"/>
    <s v="IS-365"/>
    <x v="8"/>
  </r>
  <r>
    <d v="2011-03-26T00:00:00"/>
    <s v="HP Finance"/>
    <s v="Debit Order"/>
    <s v="Capital repayment"/>
    <x v="12"/>
    <s v="E"/>
    <s v="B1"/>
    <s v="BS-700"/>
    <x v="8"/>
  </r>
  <r>
    <d v="2011-03-26T00:00:00"/>
    <s v="HP Finance"/>
    <s v="Debit Order"/>
    <s v="Interest paid"/>
    <x v="13"/>
    <s v="E"/>
    <s v="B1"/>
    <s v="IS-500"/>
    <x v="8"/>
  </r>
  <r>
    <d v="2011-03-26T00:00:00"/>
    <s v="PR Properties"/>
    <s v="Debit Order"/>
    <s v="Rent"/>
    <x v="14"/>
    <s v="A"/>
    <s v="B1"/>
    <s v="IS-350"/>
    <x v="8"/>
  </r>
  <r>
    <d v="2011-03-31T00:00:00"/>
    <s v="Example (Pty) Ltd"/>
    <s v="Bank Statement"/>
    <s v="Petty Cash Reimbursement"/>
    <x v="13"/>
    <s v="E"/>
    <s v="B1"/>
    <s v="BS-399"/>
    <x v="1"/>
  </r>
  <r>
    <d v="2011-03-31T00:00:00"/>
    <s v="Example (Pty) Ltd"/>
    <s v="Bank Statement"/>
    <s v="Petty Cash Reimbursement"/>
    <x v="15"/>
    <s v="E"/>
    <s v="PC"/>
    <s v="BS-399"/>
    <x v="1"/>
  </r>
  <r>
    <d v="2011-04-01T00:00:00"/>
    <s v="IS Communications"/>
    <s v="Invoice EXP23"/>
    <s v="Internet Service Provider"/>
    <x v="1"/>
    <s v="A"/>
    <s v="B1"/>
    <s v="IS-380"/>
    <x v="9"/>
  </r>
  <r>
    <d v="2011-04-05T00:00:00"/>
    <s v="EAG Brokers"/>
    <s v="Debit Order"/>
    <s v="Insurance"/>
    <x v="3"/>
    <s v="A"/>
    <s v="B1"/>
    <s v="IS-340"/>
    <x v="10"/>
  </r>
  <r>
    <d v="2011-04-12T00:00:00"/>
    <s v="Interflora"/>
    <s v="Cash"/>
    <s v="Flowers"/>
    <x v="16"/>
    <s v="A"/>
    <s v="PC"/>
    <s v="IS-345"/>
    <x v="11"/>
  </r>
  <r>
    <d v="2011-04-15T00:00:00"/>
    <s v="Capital Bank"/>
    <s v="Bank Statement"/>
    <s v="Service Fees"/>
    <x v="17"/>
    <s v="A"/>
    <s v="B1"/>
    <s v="IS-315"/>
    <x v="12"/>
  </r>
  <r>
    <d v="2011-04-15T00:00:00"/>
    <s v="Capital Bank"/>
    <s v="Bank Statement"/>
    <s v="Service Fees"/>
    <x v="5"/>
    <s v="A"/>
    <s v="B2"/>
    <s v="IS-315"/>
    <x v="12"/>
  </r>
  <r>
    <d v="2011-04-15T00:00:00"/>
    <s v="IAS Accountants"/>
    <s v="Invoice"/>
    <s v="Bookkeeping"/>
    <x v="6"/>
    <s v="A"/>
    <s v="B1"/>
    <s v="IS-305"/>
    <x v="13"/>
  </r>
  <r>
    <d v="2011-04-20T00:00:00"/>
    <s v="Example (Pty) Ltd"/>
    <s v="Transfer"/>
    <s v="Inter Account Transfer"/>
    <x v="18"/>
    <s v="E"/>
    <s v="B2"/>
    <s v="BS-399"/>
    <x v="14"/>
  </r>
  <r>
    <d v="2011-04-20T00:00:00"/>
    <s v="Example (Pty) Ltd"/>
    <s v="Transfer"/>
    <s v="Inter Account Transfer"/>
    <x v="19"/>
    <s v="E"/>
    <s v="B1"/>
    <s v="BS-399"/>
    <x v="14"/>
  </r>
  <r>
    <d v="2011-04-25T00:00:00"/>
    <s v="Inland Revenue"/>
    <s v="Return"/>
    <s v="Sales Tax"/>
    <x v="20"/>
    <s v="E"/>
    <s v="B1"/>
    <s v="BS-600"/>
    <x v="15"/>
  </r>
  <r>
    <d v="2011-04-26T00:00:00"/>
    <s v="Example (Pty) Ltd"/>
    <s v="Payroll"/>
    <s v="Salaries"/>
    <x v="19"/>
    <s v="E"/>
    <s v="B2"/>
    <s v="IS-365"/>
    <x v="16"/>
  </r>
  <r>
    <d v="2011-04-26T00:00:00"/>
    <s v="Furniture City"/>
    <s v="Invoice"/>
    <s v="Furniture"/>
    <x v="21"/>
    <s v="A"/>
    <s v="B1"/>
    <s v="BS-100"/>
    <x v="17"/>
  </r>
  <r>
    <d v="2011-04-26T00:00:00"/>
    <s v="HP Finance"/>
    <s v="Debit Order"/>
    <s v="Capital repayment"/>
    <x v="12"/>
    <s v="E"/>
    <s v="B1"/>
    <s v="BS-700"/>
    <x v="16"/>
  </r>
  <r>
    <d v="2011-04-26T00:00:00"/>
    <s v="HP Finance"/>
    <s v="Debit Order"/>
    <s v="Interest paid"/>
    <x v="13"/>
    <s v="E"/>
    <s v="B1"/>
    <s v="IS-500"/>
    <x v="16"/>
  </r>
  <r>
    <d v="2011-04-26T00:00:00"/>
    <s v="PR Properties"/>
    <s v="Debit Order"/>
    <s v="Rent"/>
    <x v="14"/>
    <s v="A"/>
    <s v="B1"/>
    <s v="IS-350"/>
    <x v="16"/>
  </r>
  <r>
    <d v="2011-04-29T00:00:00"/>
    <s v="GF Supplies"/>
    <s v="IN1179"/>
    <s v="Consumables"/>
    <x v="22"/>
    <s v="A"/>
    <s v="PC"/>
    <s v="IS-325"/>
    <x v="18"/>
  </r>
  <r>
    <d v="2011-04-30T00:00:00"/>
    <s v="Example (Pty) Ltd"/>
    <s v="Bank Statement"/>
    <s v="Petty Cash Reimbursement"/>
    <x v="13"/>
    <s v="E"/>
    <s v="B1"/>
    <s v="BS-399"/>
    <x v="19"/>
  </r>
  <r>
    <d v="2011-04-30T00:00:00"/>
    <s v="Example (Pty) Ltd"/>
    <s v="Bank Statement"/>
    <s v="Petty Cash Reimbursement"/>
    <x v="15"/>
    <s v="E"/>
    <s v="PC"/>
    <s v="BS-399"/>
    <x v="19"/>
  </r>
  <r>
    <d v="2011-05-01T00:00:00"/>
    <s v="IS Communications"/>
    <s v="Invoice EXP24"/>
    <s v="Internet Service Provider"/>
    <x v="1"/>
    <s v="A"/>
    <s v="B1"/>
    <s v="IS-380"/>
    <x v="20"/>
  </r>
  <r>
    <d v="2011-05-01T00:00:00"/>
    <s v="Training Inc"/>
    <s v="Invoice"/>
    <s v="Course"/>
    <x v="12"/>
    <s v="A"/>
    <s v="B1"/>
    <s v="IS-385"/>
    <x v="20"/>
  </r>
  <r>
    <d v="2011-05-05T00:00:00"/>
    <s v="EAG Brokers"/>
    <s v="Debit Order"/>
    <s v="Insurance"/>
    <x v="3"/>
    <s v="A"/>
    <s v="B1"/>
    <s v="IS-340"/>
    <x v="21"/>
  </r>
  <r>
    <d v="2011-05-07T00:00:00"/>
    <s v="City Lodge"/>
    <s v="S50037"/>
    <s v="Accommodation"/>
    <x v="23"/>
    <s v="A"/>
    <s v="B1"/>
    <s v="IS-390"/>
    <x v="22"/>
  </r>
  <r>
    <d v="2011-05-07T00:00:00"/>
    <s v="Waltons"/>
    <s v="Invoice"/>
    <s v="Stationery"/>
    <x v="24"/>
    <s v="A"/>
    <s v="B1"/>
    <s v="IS-370"/>
    <x v="23"/>
  </r>
  <r>
    <d v="2011-05-15T00:00:00"/>
    <s v="Capital Bank"/>
    <s v="Bank Statement"/>
    <s v="Service Fees"/>
    <x v="17"/>
    <s v="A"/>
    <s v="B1"/>
    <s v="IS-315"/>
    <x v="24"/>
  </r>
  <r>
    <d v="2011-05-15T00:00:00"/>
    <s v="Capital Bank"/>
    <s v="Bank Statement"/>
    <s v="Service Fees"/>
    <x v="5"/>
    <s v="A"/>
    <s v="B2"/>
    <s v="IS-315"/>
    <x v="24"/>
  </r>
  <r>
    <d v="2011-05-15T00:00:00"/>
    <s v="IAS Accountants"/>
    <s v="Invoice"/>
    <s v="Bookkeeping"/>
    <x v="6"/>
    <s v="A"/>
    <s v="B1"/>
    <s v="IS-305"/>
    <x v="25"/>
  </r>
  <r>
    <d v="2011-05-20T00:00:00"/>
    <s v="Example (Pty) Ltd"/>
    <s v="Transfer"/>
    <s v="Inter Account Transfer"/>
    <x v="18"/>
    <s v="E"/>
    <s v="B2"/>
    <s v="BS-399"/>
    <x v="26"/>
  </r>
  <r>
    <d v="2011-05-20T00:00:00"/>
    <s v="Example (Pty) Ltd"/>
    <s v="Transfer"/>
    <s v="Inter Account Transfer"/>
    <x v="19"/>
    <s v="E"/>
    <s v="B1"/>
    <s v="BS-399"/>
    <x v="26"/>
  </r>
  <r>
    <d v="2011-05-26T00:00:00"/>
    <s v="Example (Pty) Ltd"/>
    <s v="Payroll"/>
    <s v="Salaries"/>
    <x v="19"/>
    <s v="E"/>
    <s v="B2"/>
    <s v="IS-365"/>
    <x v="17"/>
  </r>
  <r>
    <d v="2011-05-26T00:00:00"/>
    <s v="HP Finance"/>
    <s v="Debit Order"/>
    <s v="Capital repayment"/>
    <x v="12"/>
    <s v="E"/>
    <s v="B1"/>
    <s v="BS-700"/>
    <x v="17"/>
  </r>
  <r>
    <d v="2011-05-26T00:00:00"/>
    <s v="HP Finance"/>
    <s v="Debit Order"/>
    <s v="Interest paid"/>
    <x v="13"/>
    <s v="E"/>
    <s v="B1"/>
    <s v="IS-500"/>
    <x v="17"/>
  </r>
  <r>
    <d v="2011-05-26T00:00:00"/>
    <s v="PR Properties"/>
    <s v="Debit Order"/>
    <s v="Rent"/>
    <x v="14"/>
    <s v="A"/>
    <s v="B1"/>
    <s v="IS-350"/>
    <x v="17"/>
  </r>
  <r>
    <d v="2011-05-29T00:00:00"/>
    <s v="Interflora"/>
    <s v="Cash"/>
    <s v="Flowers"/>
    <x v="25"/>
    <s v="A"/>
    <s v="PC"/>
    <s v="IS-345"/>
    <x v="18"/>
  </r>
  <r>
    <d v="2011-05-31T00:00:00"/>
    <s v="Example (Pty) Ltd"/>
    <s v="Bank Statement"/>
    <s v="Petty Cash Reimbursement"/>
    <x v="13"/>
    <s v="E"/>
    <s v="B1"/>
    <s v="BS-399"/>
    <x v="20"/>
  </r>
  <r>
    <d v="2011-05-31T00:00:00"/>
    <s v="Example (Pty) Ltd"/>
    <s v="Bank Statement"/>
    <s v="Petty Cash Reimbursement"/>
    <x v="15"/>
    <s v="E"/>
    <s v="PC"/>
    <s v="BS-399"/>
    <x v="20"/>
  </r>
  <r>
    <d v="2011-06-01T00:00:00"/>
    <s v="IS Communications"/>
    <s v="Invoice EXP25"/>
    <s v="Internet Service Provider"/>
    <x v="1"/>
    <s v="A"/>
    <s v="B1"/>
    <s v="IS-380"/>
    <x v="27"/>
  </r>
  <r>
    <d v="2011-06-05T00:00:00"/>
    <s v="EAG Brokers"/>
    <s v="Debit Order"/>
    <s v="Insurance"/>
    <x v="3"/>
    <s v="A"/>
    <s v="B1"/>
    <s v="IS-340"/>
    <x v="28"/>
  </r>
  <r>
    <d v="2011-06-15T00:00:00"/>
    <s v="Capital Bank"/>
    <s v="Bank Statement"/>
    <s v="Service Fees"/>
    <x v="17"/>
    <s v="A"/>
    <s v="B1"/>
    <s v="IS-315"/>
    <x v="29"/>
  </r>
  <r>
    <d v="2011-06-15T00:00:00"/>
    <s v="Capital Bank"/>
    <s v="Bank Statement"/>
    <s v="Service Fees"/>
    <x v="5"/>
    <s v="A"/>
    <s v="B2"/>
    <s v="IS-315"/>
    <x v="29"/>
  </r>
  <r>
    <d v="2011-06-15T00:00:00"/>
    <s v="IAS Accountants"/>
    <s v="Invoice"/>
    <s v="Bookkeeping"/>
    <x v="6"/>
    <s v="A"/>
    <s v="B1"/>
    <s v="IS-305"/>
    <x v="30"/>
  </r>
  <r>
    <d v="2011-06-20T00:00:00"/>
    <s v="Example (Pty) Ltd"/>
    <s v="Transfer"/>
    <s v="Inter Account Transfer"/>
    <x v="18"/>
    <s v="E"/>
    <s v="B2"/>
    <s v="BS-399"/>
    <x v="31"/>
  </r>
  <r>
    <d v="2011-06-20T00:00:00"/>
    <s v="Example (Pty) Ltd"/>
    <s v="Transfer"/>
    <s v="Inter Account Transfer"/>
    <x v="19"/>
    <s v="E"/>
    <s v="B1"/>
    <s v="BS-399"/>
    <x v="31"/>
  </r>
  <r>
    <d v="2011-06-22T00:00:00"/>
    <s v="Interflora"/>
    <s v="Cash"/>
    <s v="Flowers"/>
    <x v="26"/>
    <s v="A"/>
    <s v="PC"/>
    <s v="IS-345"/>
    <x v="32"/>
  </r>
  <r>
    <d v="2011-06-25T00:00:00"/>
    <s v="Inland Revenue"/>
    <s v="Return"/>
    <s v="Sales Tax"/>
    <x v="27"/>
    <s v="E"/>
    <s v="B1"/>
    <s v="BS-600"/>
    <x v="33"/>
  </r>
  <r>
    <d v="2011-06-26T00:00:00"/>
    <s v="Example (Pty) Ltd"/>
    <s v="Payroll"/>
    <s v="Salaries"/>
    <x v="19"/>
    <s v="E"/>
    <s v="B2"/>
    <s v="IS-365"/>
    <x v="34"/>
  </r>
  <r>
    <d v="2011-06-26T00:00:00"/>
    <s v="HP Finance"/>
    <s v="Debit Order"/>
    <s v="Capital repayment"/>
    <x v="12"/>
    <s v="E"/>
    <s v="B1"/>
    <s v="BS-700"/>
    <x v="34"/>
  </r>
  <r>
    <d v="2011-06-26T00:00:00"/>
    <s v="HP Finance"/>
    <s v="Debit Order"/>
    <s v="Interest paid"/>
    <x v="13"/>
    <s v="E"/>
    <s v="B1"/>
    <s v="IS-500"/>
    <x v="34"/>
  </r>
  <r>
    <d v="2011-06-26T00:00:00"/>
    <s v="PR Properties"/>
    <s v="Debit Order"/>
    <s v="Rent"/>
    <x v="14"/>
    <s v="A"/>
    <s v="B1"/>
    <s v="IS-350"/>
    <x v="34"/>
  </r>
  <r>
    <d v="2011-06-26T00:00:00"/>
    <s v="SA Airlines"/>
    <s v="SA11235"/>
    <s v="Travel"/>
    <x v="28"/>
    <s v="A"/>
    <s v="B1"/>
    <s v="IS-390"/>
    <x v="34"/>
  </r>
  <r>
    <d v="2011-06-30T00:00:00"/>
    <s v="Example (Pty) Ltd"/>
    <s v="Bank Statement"/>
    <s v="Petty Cash Reimbursement"/>
    <x v="13"/>
    <s v="E"/>
    <s v="B1"/>
    <s v="BS-399"/>
    <x v="35"/>
  </r>
  <r>
    <d v="2011-06-30T00:00:00"/>
    <s v="Example (Pty) Ltd"/>
    <s v="Bank Statement"/>
    <s v="Petty Cash Reimbursement"/>
    <x v="15"/>
    <s v="E"/>
    <s v="PC"/>
    <s v="BS-399"/>
    <x v="35"/>
  </r>
  <r>
    <d v="2011-07-01T00:00:00"/>
    <s v="IS Communications"/>
    <s v="Invoice EXP26"/>
    <s v="Internet Service Provider"/>
    <x v="1"/>
    <s v="A"/>
    <s v="B1"/>
    <s v="IS-380"/>
    <x v="36"/>
  </r>
  <r>
    <d v="2011-07-02T00:00:00"/>
    <s v="Waltons"/>
    <s v="Invoice"/>
    <s v="Stationery"/>
    <x v="29"/>
    <s v="A"/>
    <s v="B1"/>
    <s v="IS-370"/>
    <x v="37"/>
  </r>
  <r>
    <d v="2011-07-05T00:00:00"/>
    <s v="EAG Brokers"/>
    <s v="Debit Order"/>
    <s v="Insurance"/>
    <x v="3"/>
    <s v="A"/>
    <s v="B1"/>
    <s v="IS-340"/>
    <x v="38"/>
  </r>
  <r>
    <d v="2011-07-15T00:00:00"/>
    <s v="Capital Bank"/>
    <s v="Bank Statement"/>
    <s v="Service Fees"/>
    <x v="17"/>
    <s v="A"/>
    <s v="B1"/>
    <s v="IS-315"/>
    <x v="39"/>
  </r>
  <r>
    <d v="2011-07-15T00:00:00"/>
    <s v="Capital Bank"/>
    <s v="Bank Statement"/>
    <s v="Service Fees"/>
    <x v="5"/>
    <s v="A"/>
    <s v="B2"/>
    <s v="IS-315"/>
    <x v="39"/>
  </r>
  <r>
    <d v="2011-07-15T00:00:00"/>
    <s v="IAS Accountants"/>
    <s v="Invoice"/>
    <s v="Bookkeeping"/>
    <x v="6"/>
    <s v="A"/>
    <s v="B1"/>
    <s v="IS-305"/>
    <x v="40"/>
  </r>
  <r>
    <d v="2011-07-16T00:00:00"/>
    <s v="Interflora"/>
    <s v="Cash"/>
    <s v="Flowers"/>
    <x v="30"/>
    <s v="A"/>
    <s v="PC"/>
    <s v="IS-345"/>
    <x v="41"/>
  </r>
  <r>
    <d v="2011-07-17T00:00:00"/>
    <s v="GF Supplies"/>
    <s v="IN1181"/>
    <s v="Consumables"/>
    <x v="31"/>
    <s v="A"/>
    <s v="B1"/>
    <s v="IS-325"/>
    <x v="42"/>
  </r>
  <r>
    <d v="2011-07-20T00:00:00"/>
    <s v="Example (Pty) Ltd"/>
    <s v="Transfer"/>
    <s v="Inter Account Transfer"/>
    <x v="18"/>
    <s v="E"/>
    <s v="B2"/>
    <s v="BS-399"/>
    <x v="43"/>
  </r>
  <r>
    <d v="2011-07-20T00:00:00"/>
    <s v="Example (Pty) Ltd"/>
    <s v="Transfer"/>
    <s v="Inter Account Transfer"/>
    <x v="19"/>
    <s v="E"/>
    <s v="B1"/>
    <s v="BS-399"/>
    <x v="43"/>
  </r>
  <r>
    <d v="2011-07-25T00:00:00"/>
    <s v="ACC Institute"/>
    <s v="M00321037"/>
    <s v="Annual Membership"/>
    <x v="32"/>
    <s v="A"/>
    <s v="B1"/>
    <s v="IS-375"/>
    <x v="44"/>
  </r>
  <r>
    <d v="2011-07-26T00:00:00"/>
    <s v="Example (Pty) Ltd"/>
    <s v="Payroll"/>
    <s v="Salaries"/>
    <x v="19"/>
    <s v="E"/>
    <s v="B2"/>
    <s v="IS-365"/>
    <x v="45"/>
  </r>
  <r>
    <d v="2011-07-26T00:00:00"/>
    <s v="HP Finance"/>
    <s v="Debit Order"/>
    <s v="Capital repayment"/>
    <x v="12"/>
    <s v="E"/>
    <s v="B1"/>
    <s v="BS-700"/>
    <x v="45"/>
  </r>
  <r>
    <d v="2011-07-26T00:00:00"/>
    <s v="HP Finance"/>
    <s v="Debit Order"/>
    <s v="Interest paid"/>
    <x v="13"/>
    <s v="E"/>
    <s v="B1"/>
    <s v="IS-500"/>
    <x v="45"/>
  </r>
  <r>
    <d v="2011-07-26T00:00:00"/>
    <s v="PR Properties"/>
    <s v="Debit Order"/>
    <s v="Rent"/>
    <x v="14"/>
    <s v="A"/>
    <s v="B1"/>
    <s v="IS-350"/>
    <x v="45"/>
  </r>
  <r>
    <d v="2011-07-31T00:00:00"/>
    <s v="Example (Pty) Ltd"/>
    <s v="Bank Statement"/>
    <s v="Petty Cash Reimbursement"/>
    <x v="4"/>
    <s v="E"/>
    <s v="B1"/>
    <s v="BS-399"/>
    <x v="36"/>
  </r>
  <r>
    <d v="2011-07-31T00:00:00"/>
    <s v="Example (Pty) Ltd"/>
    <s v="Bank Statement"/>
    <s v="Petty Cash Reimbursement"/>
    <x v="33"/>
    <s v="E"/>
    <s v="PC"/>
    <s v="BS-399"/>
    <x v="36"/>
  </r>
  <r>
    <d v="2011-08-01T00:00:00"/>
    <s v="IS Communications"/>
    <s v="Invoice EXP27"/>
    <s v="Internet Service Provider"/>
    <x v="1"/>
    <s v="A"/>
    <s v="B1"/>
    <s v="IS-380"/>
    <x v="46"/>
  </r>
  <r>
    <d v="2011-08-05T00:00:00"/>
    <s v="EAG Brokers"/>
    <s v="Debit Order"/>
    <s v="Insurance"/>
    <x v="3"/>
    <s v="A"/>
    <s v="B1"/>
    <s v="IS-340"/>
    <x v="47"/>
  </r>
  <r>
    <d v="2011-08-09T00:00:00"/>
    <s v="Interflora"/>
    <s v="Cash"/>
    <s v="Flowers"/>
    <x v="34"/>
    <s v="A"/>
    <s v="PC"/>
    <s v="IS-345"/>
    <x v="48"/>
  </r>
  <r>
    <d v="2011-08-13T00:00:00"/>
    <s v="XY Traders"/>
    <s v="Invoice 9987"/>
    <s v="Commission"/>
    <x v="35"/>
    <s v="A"/>
    <s v="B1"/>
    <s v="IS-320"/>
    <x v="49"/>
  </r>
  <r>
    <d v="2011-08-15T00:00:00"/>
    <s v="Capital Bank"/>
    <s v="Bank Statement"/>
    <s v="Service Fees"/>
    <x v="17"/>
    <s v="A"/>
    <s v="B1"/>
    <s v="IS-315"/>
    <x v="50"/>
  </r>
  <r>
    <d v="2011-08-15T00:00:00"/>
    <s v="Capital Bank"/>
    <s v="Bank Statement"/>
    <s v="Service Fees"/>
    <x v="5"/>
    <s v="A"/>
    <s v="B2"/>
    <s v="IS-315"/>
    <x v="50"/>
  </r>
  <r>
    <d v="2011-08-15T00:00:00"/>
    <s v="IAS Accountants"/>
    <s v="Invoice"/>
    <s v="Bookkeeping"/>
    <x v="6"/>
    <s v="A"/>
    <s v="B1"/>
    <s v="IS-305"/>
    <x v="51"/>
  </r>
  <r>
    <d v="2011-08-15T00:00:00"/>
    <s v="SA Airlines"/>
    <s v="SA11988"/>
    <s v="Travel"/>
    <x v="36"/>
    <s v="A"/>
    <s v="B1"/>
    <s v="IS-390"/>
    <x v="50"/>
  </r>
  <r>
    <d v="2011-08-20T00:00:00"/>
    <s v="Example (Pty) Ltd"/>
    <s v="Transfer"/>
    <s v="Inter Account Transfer"/>
    <x v="18"/>
    <s v="E"/>
    <s v="B2"/>
    <s v="BS-399"/>
    <x v="52"/>
  </r>
  <r>
    <d v="2011-08-20T00:00:00"/>
    <s v="Example (Pty) Ltd"/>
    <s v="Transfer"/>
    <s v="Inter Account Transfer"/>
    <x v="19"/>
    <s v="E"/>
    <s v="B1"/>
    <s v="BS-399"/>
    <x v="52"/>
  </r>
  <r>
    <d v="2011-08-21T00:00:00"/>
    <s v="JSE Brokers"/>
    <s v="Remittance"/>
    <s v="Share investment"/>
    <x v="37"/>
    <s v="E"/>
    <s v="B1"/>
    <s v="BS-200"/>
    <x v="53"/>
  </r>
  <r>
    <d v="2011-08-25T00:00:00"/>
    <s v="Inland Revenue"/>
    <s v="Return"/>
    <s v="Sales Tax"/>
    <x v="38"/>
    <s v="E"/>
    <s v="B1"/>
    <s v="BS-600"/>
    <x v="54"/>
  </r>
  <r>
    <d v="2011-08-26T00:00:00"/>
    <s v="Example (Pty) Ltd"/>
    <s v="Payroll"/>
    <s v="Salaries"/>
    <x v="19"/>
    <s v="E"/>
    <s v="B2"/>
    <s v="IS-365"/>
    <x v="55"/>
  </r>
  <r>
    <d v="2011-08-26T00:00:00"/>
    <s v="HP Finance"/>
    <s v="Debit Order"/>
    <s v="Capital repayment"/>
    <x v="12"/>
    <s v="E"/>
    <s v="B1"/>
    <s v="BS-700"/>
    <x v="55"/>
  </r>
  <r>
    <d v="2011-08-26T00:00:00"/>
    <s v="HP Finance"/>
    <s v="Debit Order"/>
    <s v="Interest paid"/>
    <x v="13"/>
    <s v="E"/>
    <s v="B1"/>
    <s v="IS-500"/>
    <x v="55"/>
  </r>
  <r>
    <d v="2011-08-26T00:00:00"/>
    <s v="PR Properties"/>
    <s v="Debit Order"/>
    <s v="Rent"/>
    <x v="14"/>
    <s v="A"/>
    <s v="B1"/>
    <s v="IS-350"/>
    <x v="55"/>
  </r>
  <r>
    <d v="2011-08-27T00:00:00"/>
    <s v="Waltons"/>
    <s v="Invoice"/>
    <s v="Stationery"/>
    <x v="39"/>
    <s v="A"/>
    <s v="B1"/>
    <s v="IS-370"/>
    <x v="56"/>
  </r>
  <r>
    <d v="2011-08-31T00:00:00"/>
    <s v="Example (Pty) Ltd"/>
    <s v="Bank Statement"/>
    <s v="Petty Cash Reimbursement"/>
    <x v="4"/>
    <s v="E"/>
    <s v="B1"/>
    <s v="BS-399"/>
    <x v="46"/>
  </r>
  <r>
    <d v="2011-08-31T00:00:00"/>
    <s v="Example (Pty) Ltd"/>
    <s v="Bank Statement"/>
    <s v="Petty Cash Reimbursement"/>
    <x v="33"/>
    <s v="E"/>
    <s v="PC"/>
    <s v="BS-399"/>
    <x v="46"/>
  </r>
  <r>
    <d v="2011-08-31T00:00:00"/>
    <s v="Inland Revenue"/>
    <s v="Return"/>
    <s v="Provisional Tax"/>
    <x v="40"/>
    <s v="E"/>
    <s v="B1"/>
    <s v="IS-600"/>
    <x v="46"/>
  </r>
  <r>
    <d v="2011-09-01T00:00:00"/>
    <s v="IS Communications"/>
    <s v="Invoice EXP28"/>
    <s v="Internet Service Provider"/>
    <x v="1"/>
    <s v="A"/>
    <s v="B1"/>
    <s v="IS-380"/>
    <x v="57"/>
  </r>
  <r>
    <d v="2011-09-05T00:00:00"/>
    <s v="EAG Brokers"/>
    <s v="Debit Order"/>
    <s v="Insurance"/>
    <x v="3"/>
    <s v="A"/>
    <s v="B1"/>
    <s v="IS-340"/>
    <x v="58"/>
  </r>
  <r>
    <d v="2011-09-13T00:00:00"/>
    <s v="Training Inc"/>
    <s v="Invoice"/>
    <s v="Course"/>
    <x v="41"/>
    <s v="A"/>
    <s v="B1"/>
    <s v="IS-385"/>
    <x v="59"/>
  </r>
  <r>
    <d v="2011-09-15T00:00:00"/>
    <s v="Capital Bank"/>
    <s v="Bank Statement"/>
    <s v="Service Fees"/>
    <x v="17"/>
    <s v="A"/>
    <s v="B1"/>
    <s v="IS-315"/>
    <x v="60"/>
  </r>
  <r>
    <d v="2011-09-15T00:00:00"/>
    <s v="Capital Bank"/>
    <s v="Bank Statement"/>
    <s v="Service Fees"/>
    <x v="5"/>
    <s v="A"/>
    <s v="B2"/>
    <s v="IS-315"/>
    <x v="60"/>
  </r>
  <r>
    <d v="2011-09-15T00:00:00"/>
    <s v="IAS Accountants"/>
    <s v="Invoice"/>
    <s v="Bookkeeping"/>
    <x v="6"/>
    <s v="A"/>
    <s v="B1"/>
    <s v="IS-305"/>
    <x v="61"/>
  </r>
  <r>
    <d v="2011-09-18T00:00:00"/>
    <s v="Municipality"/>
    <s v="Statement"/>
    <s v="Rates"/>
    <x v="42"/>
    <s v="A"/>
    <s v="B1"/>
    <s v="IS-395"/>
    <x v="62"/>
  </r>
  <r>
    <d v="2011-09-18T00:00:00"/>
    <s v="QA Attorneys"/>
    <s v="Invoice"/>
    <s v="Legal advice"/>
    <x v="43"/>
    <s v="A"/>
    <s v="B1"/>
    <s v="IS-360"/>
    <x v="62"/>
  </r>
  <r>
    <d v="2011-09-20T00:00:00"/>
    <s v="Example (Pty) Ltd"/>
    <s v="Transfer"/>
    <s v="Inter Account Transfer"/>
    <x v="18"/>
    <s v="E"/>
    <s v="B2"/>
    <s v="BS-399"/>
    <x v="63"/>
  </r>
  <r>
    <d v="2011-09-20T00:00:00"/>
    <s v="Example (Pty) Ltd"/>
    <s v="Transfer"/>
    <s v="Inter Account Transfer"/>
    <x v="19"/>
    <s v="E"/>
    <s v="B1"/>
    <s v="BS-399"/>
    <x v="63"/>
  </r>
  <r>
    <d v="2011-09-21T00:00:00"/>
    <s v="Interflora"/>
    <s v="Cash"/>
    <s v="Flowers"/>
    <x v="7"/>
    <s v="A"/>
    <s v="PC"/>
    <s v="IS-345"/>
    <x v="64"/>
  </r>
  <r>
    <d v="2011-09-24T00:00:00"/>
    <s v="XY Traders"/>
    <s v="Invoice11203"/>
    <s v="Commission"/>
    <x v="44"/>
    <s v="A"/>
    <s v="B1"/>
    <s v="IS-320"/>
    <x v="65"/>
  </r>
  <r>
    <d v="2011-09-26T00:00:00"/>
    <s v="Example (Pty) Ltd"/>
    <s v="Payroll"/>
    <s v="Salaries"/>
    <x v="19"/>
    <s v="E"/>
    <s v="B2"/>
    <s v="IS-365"/>
    <x v="56"/>
  </r>
  <r>
    <d v="2011-09-26T00:00:00"/>
    <s v="HP Finance"/>
    <s v="Debit Order"/>
    <s v="Capital repayment"/>
    <x v="12"/>
    <s v="E"/>
    <s v="B1"/>
    <s v="BS-700"/>
    <x v="56"/>
  </r>
  <r>
    <d v="2011-09-26T00:00:00"/>
    <s v="HP Finance"/>
    <s v="Debit Order"/>
    <s v="Interest paid"/>
    <x v="13"/>
    <s v="E"/>
    <s v="B1"/>
    <s v="IS-500"/>
    <x v="56"/>
  </r>
  <r>
    <d v="2011-09-26T00:00:00"/>
    <s v="PR Properties"/>
    <s v="Debit Order"/>
    <s v="Rent"/>
    <x v="14"/>
    <s v="A"/>
    <s v="B1"/>
    <s v="IS-350"/>
    <x v="56"/>
  </r>
  <r>
    <d v="2011-09-30T00:00:00"/>
    <s v="Example (Pty) Ltd"/>
    <s v="Bank Statement"/>
    <s v="Petty Cash Reimbursement"/>
    <x v="13"/>
    <s v="E"/>
    <s v="B1"/>
    <s v="BS-399"/>
    <x v="66"/>
  </r>
  <r>
    <d v="2011-09-30T00:00:00"/>
    <s v="Example (Pty) Ltd"/>
    <s v="Bank Statement"/>
    <s v="Petty Cash Reimbursement"/>
    <x v="15"/>
    <s v="E"/>
    <s v="PC"/>
    <s v="BS-399"/>
    <x v="66"/>
  </r>
  <r>
    <d v="2011-10-01T00:00:00"/>
    <s v="IS Communications"/>
    <s v="Invoice EXP29"/>
    <s v="Internet Service Provider"/>
    <x v="1"/>
    <s v="A"/>
    <s v="B1"/>
    <s v="IS-380"/>
    <x v="67"/>
  </r>
  <r>
    <d v="2011-10-04T00:00:00"/>
    <s v="GF Supplies"/>
    <s v="IN1185"/>
    <s v="Consumables"/>
    <x v="45"/>
    <s v="A"/>
    <s v="PC"/>
    <s v="IS-325"/>
    <x v="68"/>
  </r>
  <r>
    <d v="2011-10-04T00:00:00"/>
    <s v="SA Airlines"/>
    <s v="SA12741"/>
    <s v="Travel"/>
    <x v="46"/>
    <s v="A"/>
    <s v="B1"/>
    <s v="IS-390"/>
    <x v="69"/>
  </r>
  <r>
    <d v="2011-10-05T00:00:00"/>
    <s v="EAG Brokers"/>
    <s v="Debit Order"/>
    <s v="Insurance"/>
    <x v="3"/>
    <s v="A"/>
    <s v="B1"/>
    <s v="IS-340"/>
    <x v="70"/>
  </r>
  <r>
    <d v="2011-10-15T00:00:00"/>
    <s v="Capital Bank"/>
    <s v="Bank Statement"/>
    <s v="Service Fees"/>
    <x v="17"/>
    <s v="A"/>
    <s v="B1"/>
    <s v="IS-315"/>
    <x v="71"/>
  </r>
  <r>
    <d v="2011-10-15T00:00:00"/>
    <s v="Capital Bank"/>
    <s v="Bank Statement"/>
    <s v="Service Fees"/>
    <x v="5"/>
    <s v="A"/>
    <s v="B2"/>
    <s v="IS-315"/>
    <x v="71"/>
  </r>
  <r>
    <d v="2011-10-15T00:00:00"/>
    <s v="IAS Accountants"/>
    <s v="Invoice"/>
    <s v="Bookkeeping"/>
    <x v="6"/>
    <s v="A"/>
    <s v="B1"/>
    <s v="IS-305"/>
    <x v="72"/>
  </r>
  <r>
    <d v="2011-10-20T00:00:00"/>
    <s v="Example (Pty) Ltd"/>
    <s v="Transfer"/>
    <s v="Inter Account Transfer"/>
    <x v="18"/>
    <s v="E"/>
    <s v="B2"/>
    <s v="BS-399"/>
    <x v="73"/>
  </r>
  <r>
    <d v="2011-10-20T00:00:00"/>
    <s v="Example (Pty) Ltd"/>
    <s v="Transfer"/>
    <s v="Inter Account Transfer"/>
    <x v="19"/>
    <s v="E"/>
    <s v="B1"/>
    <s v="BS-399"/>
    <x v="73"/>
  </r>
  <r>
    <d v="2011-10-22T00:00:00"/>
    <s v="Waltons"/>
    <s v="Invoice"/>
    <s v="Stationery"/>
    <x v="47"/>
    <s v="A"/>
    <s v="B1"/>
    <s v="IS-370"/>
    <x v="74"/>
  </r>
  <r>
    <d v="2011-10-25T00:00:00"/>
    <s v="Inland Revenue"/>
    <s v="Return"/>
    <s v="Sales Tax"/>
    <x v="48"/>
    <s v="E"/>
    <s v="B1"/>
    <s v="BS-600"/>
    <x v="75"/>
  </r>
  <r>
    <d v="2011-10-26T00:00:00"/>
    <s v="Example (Pty) Ltd"/>
    <s v="Payroll"/>
    <s v="Salaries"/>
    <x v="19"/>
    <s v="E"/>
    <s v="B2"/>
    <s v="IS-365"/>
    <x v="76"/>
  </r>
  <r>
    <d v="2011-10-26T00:00:00"/>
    <s v="HP Finance"/>
    <s v="Debit Order"/>
    <s v="Capital repayment"/>
    <x v="12"/>
    <s v="E"/>
    <s v="B1"/>
    <s v="BS-700"/>
    <x v="76"/>
  </r>
  <r>
    <d v="2011-10-26T00:00:00"/>
    <s v="HP Finance"/>
    <s v="Debit Order"/>
    <s v="Interest paid"/>
    <x v="13"/>
    <s v="E"/>
    <s v="B1"/>
    <s v="IS-500"/>
    <x v="76"/>
  </r>
  <r>
    <d v="2011-10-26T00:00:00"/>
    <s v="PR Properties"/>
    <s v="Debit Order"/>
    <s v="Rent"/>
    <x v="14"/>
    <s v="A"/>
    <s v="B1"/>
    <s v="IS-350"/>
    <x v="76"/>
  </r>
  <r>
    <d v="2011-10-28T00:00:00"/>
    <s v="Interflora"/>
    <s v="Cash"/>
    <s v="Flowers"/>
    <x v="49"/>
    <s v="A"/>
    <s v="PC"/>
    <s v="IS-345"/>
    <x v="77"/>
  </r>
  <r>
    <d v="2011-10-31T00:00:00"/>
    <s v="Example (Pty) Ltd"/>
    <s v="Bank Statement"/>
    <s v="Petty Cash Reimbursement"/>
    <x v="8"/>
    <s v="E"/>
    <s v="B1"/>
    <s v="BS-399"/>
    <x v="67"/>
  </r>
  <r>
    <d v="2011-10-31T00:00:00"/>
    <s v="Example (Pty) Ltd"/>
    <s v="Bank Statement"/>
    <s v="Petty Cash Reimbursement"/>
    <x v="50"/>
    <s v="E"/>
    <s v="PC"/>
    <s v="BS-399"/>
    <x v="67"/>
  </r>
  <r>
    <d v="2011-11-01T00:00:00"/>
    <s v="IS Communications"/>
    <s v="Invoice EXP30"/>
    <s v="Internet Service Provider"/>
    <x v="1"/>
    <s v="A"/>
    <s v="B1"/>
    <s v="IS-380"/>
    <x v="78"/>
  </r>
  <r>
    <d v="2011-11-05T00:00:00"/>
    <s v="EAG Brokers"/>
    <s v="Debit Order"/>
    <s v="Insurance"/>
    <x v="3"/>
    <s v="A"/>
    <s v="B1"/>
    <s v="IS-340"/>
    <x v="79"/>
  </r>
  <r>
    <d v="2011-11-05T00:00:00"/>
    <s v="XY Traders"/>
    <s v="Invoice 12987"/>
    <s v="Commission"/>
    <x v="24"/>
    <s v="A"/>
    <s v="B1"/>
    <s v="IS-320"/>
    <x v="80"/>
  </r>
  <r>
    <d v="2011-11-15T00:00:00"/>
    <s v="Capital Bank"/>
    <s v="Bank Statement"/>
    <s v="Service Fees"/>
    <x v="17"/>
    <s v="A"/>
    <s v="B1"/>
    <s v="IS-315"/>
    <x v="81"/>
  </r>
  <r>
    <d v="2011-11-15T00:00:00"/>
    <s v="Capital Bank"/>
    <s v="Bank Statement"/>
    <s v="Service Fees"/>
    <x v="5"/>
    <s v="A"/>
    <s v="B2"/>
    <s v="IS-315"/>
    <x v="81"/>
  </r>
  <r>
    <d v="2011-11-15T00:00:00"/>
    <s v="IAS Accountants"/>
    <s v="Invoice"/>
    <s v="Bookkeeping"/>
    <x v="6"/>
    <s v="A"/>
    <s v="B1"/>
    <s v="IS-305"/>
    <x v="82"/>
  </r>
  <r>
    <d v="2011-11-19T00:00:00"/>
    <s v="Interflora"/>
    <s v="Cash"/>
    <s v="Flowers"/>
    <x v="51"/>
    <s v="A"/>
    <s v="PC"/>
    <s v="IS-345"/>
    <x v="83"/>
  </r>
  <r>
    <d v="2011-11-20T00:00:00"/>
    <s v="Example (Pty) Ltd"/>
    <s v="Transfer"/>
    <s v="Inter Account Transfer"/>
    <x v="18"/>
    <s v="E"/>
    <s v="B2"/>
    <s v="BS-399"/>
    <x v="84"/>
  </r>
  <r>
    <d v="2011-11-20T00:00:00"/>
    <s v="Example (Pty) Ltd"/>
    <s v="Transfer"/>
    <s v="Inter Account Transfer"/>
    <x v="19"/>
    <s v="E"/>
    <s v="B1"/>
    <s v="BS-399"/>
    <x v="84"/>
  </r>
  <r>
    <d v="2011-11-26T00:00:00"/>
    <s v="Example (Pty) Ltd"/>
    <s v="Payroll"/>
    <s v="Salaries"/>
    <x v="19"/>
    <s v="E"/>
    <s v="B2"/>
    <s v="IS-365"/>
    <x v="85"/>
  </r>
  <r>
    <d v="2011-11-26T00:00:00"/>
    <s v="HP Finance"/>
    <s v="Debit Order"/>
    <s v="Capital repayment"/>
    <x v="12"/>
    <s v="E"/>
    <s v="B1"/>
    <s v="BS-700"/>
    <x v="85"/>
  </r>
  <r>
    <d v="2011-11-26T00:00:00"/>
    <s v="HP Finance"/>
    <s v="Debit Order"/>
    <s v="Interest paid"/>
    <x v="13"/>
    <s v="E"/>
    <s v="B1"/>
    <s v="IS-500"/>
    <x v="85"/>
  </r>
  <r>
    <d v="2011-11-26T00:00:00"/>
    <s v="PR Properties"/>
    <s v="Debit Order"/>
    <s v="Rent"/>
    <x v="14"/>
    <s v="A"/>
    <s v="B1"/>
    <s v="IS-350"/>
    <x v="85"/>
  </r>
  <r>
    <d v="2011-11-30T00:00:00"/>
    <s v="Example (Pty) Ltd"/>
    <s v="Bank Statement"/>
    <s v="Petty Cash Reimbursement"/>
    <x v="52"/>
    <s v="E"/>
    <s v="B1"/>
    <s v="BS-399"/>
    <x v="86"/>
  </r>
  <r>
    <d v="2011-11-30T00:00:00"/>
    <s v="Example (Pty) Ltd"/>
    <s v="Bank Statement"/>
    <s v="Petty Cash Reimbursement"/>
    <x v="53"/>
    <s v="E"/>
    <s v="PC"/>
    <s v="BS-399"/>
    <x v="86"/>
  </r>
  <r>
    <d v="2011-12-01T00:00:00"/>
    <s v="IS Communications"/>
    <s v="Invoice EXP31"/>
    <s v="Internet Service Provider"/>
    <x v="1"/>
    <s v="A"/>
    <s v="B1"/>
    <s v="IS-380"/>
    <x v="87"/>
  </r>
  <r>
    <d v="2011-12-05T00:00:00"/>
    <s v="EAG Brokers"/>
    <s v="Debit Order"/>
    <s v="Insurance"/>
    <x v="3"/>
    <s v="A"/>
    <s v="B1"/>
    <s v="IS-340"/>
    <x v="80"/>
  </r>
  <r>
    <d v="2011-12-06T00:00:00"/>
    <s v="Interflora"/>
    <s v="Cash"/>
    <s v="Flowers"/>
    <x v="54"/>
    <s v="A"/>
    <s v="PC"/>
    <s v="IS-345"/>
    <x v="88"/>
  </r>
  <r>
    <d v="2011-12-15T00:00:00"/>
    <s v="Capital Bank"/>
    <s v="Bank Statement"/>
    <s v="Service Fees"/>
    <x v="17"/>
    <s v="A"/>
    <s v="B1"/>
    <s v="IS-315"/>
    <x v="89"/>
  </r>
  <r>
    <d v="2011-12-15T00:00:00"/>
    <s v="Capital Bank"/>
    <s v="Bank Statement"/>
    <s v="Service Fees"/>
    <x v="5"/>
    <s v="A"/>
    <s v="B2"/>
    <s v="IS-315"/>
    <x v="89"/>
  </r>
  <r>
    <d v="2011-12-15T00:00:00"/>
    <s v="IAS Accountants"/>
    <s v="Invoice"/>
    <s v="Bookkeeping"/>
    <x v="6"/>
    <s v="A"/>
    <s v="B1"/>
    <s v="IS-305"/>
    <x v="90"/>
  </r>
  <r>
    <d v="2011-12-17T00:00:00"/>
    <s v="Newscorp"/>
    <s v="M00353051"/>
    <s v="Subscriptions"/>
    <x v="55"/>
    <s v="A"/>
    <s v="B1"/>
    <s v="IS-375"/>
    <x v="91"/>
  </r>
  <r>
    <d v="2011-12-17T00:00:00"/>
    <s v="Waltons"/>
    <s v="Invoice"/>
    <s v="Stationery"/>
    <x v="56"/>
    <s v="A"/>
    <s v="B1"/>
    <s v="IS-370"/>
    <x v="91"/>
  </r>
  <r>
    <d v="2011-12-17T00:00:00"/>
    <s v="XY Traders"/>
    <s v="Invoice 13432"/>
    <s v="Commission"/>
    <x v="57"/>
    <s v="A"/>
    <s v="B1"/>
    <s v="IS-320"/>
    <x v="91"/>
  </r>
  <r>
    <d v="2011-12-20T00:00:00"/>
    <s v="Example (Pty) Ltd"/>
    <s v="Transfer"/>
    <s v="Inter Account Transfer"/>
    <x v="18"/>
    <s v="E"/>
    <s v="B2"/>
    <s v="BS-399"/>
    <x v="92"/>
  </r>
  <r>
    <d v="2011-12-20T00:00:00"/>
    <s v="Example (Pty) Ltd"/>
    <s v="Transfer"/>
    <s v="Inter Account Transfer"/>
    <x v="19"/>
    <s v="E"/>
    <s v="B1"/>
    <s v="BS-399"/>
    <x v="92"/>
  </r>
  <r>
    <d v="2011-12-22T00:00:00"/>
    <s v="GF Supplies"/>
    <s v="IN1192"/>
    <s v="Consumables"/>
    <x v="58"/>
    <s v="A"/>
    <s v="PC"/>
    <s v="IS-325"/>
    <x v="93"/>
  </r>
  <r>
    <d v="2011-12-25T00:00:00"/>
    <s v="Inland Revenue"/>
    <s v="Return"/>
    <s v="Sales Tax"/>
    <x v="59"/>
    <s v="E"/>
    <s v="B1"/>
    <s v="BS-600"/>
    <x v="94"/>
  </r>
  <r>
    <d v="2011-12-26T00:00:00"/>
    <s v="Example (Pty) Ltd"/>
    <s v="Payroll"/>
    <s v="Salaries"/>
    <x v="19"/>
    <s v="E"/>
    <s v="B2"/>
    <s v="IS-365"/>
    <x v="95"/>
  </r>
  <r>
    <d v="2011-12-26T00:00:00"/>
    <s v="HP Finance"/>
    <s v="Debit Order"/>
    <s v="Capital repayment"/>
    <x v="12"/>
    <s v="E"/>
    <s v="B1"/>
    <s v="BS-700"/>
    <x v="95"/>
  </r>
  <r>
    <d v="2011-12-26T00:00:00"/>
    <s v="HP Finance"/>
    <s v="Debit Order"/>
    <s v="Interest paid"/>
    <x v="13"/>
    <s v="E"/>
    <s v="B1"/>
    <s v="IS-500"/>
    <x v="95"/>
  </r>
  <r>
    <d v="2011-12-26T00:00:00"/>
    <s v="PR Properties"/>
    <s v="Debit Order"/>
    <s v="Rent"/>
    <x v="14"/>
    <s v="A"/>
    <s v="B1"/>
    <s v="IS-350"/>
    <x v="95"/>
  </r>
  <r>
    <d v="2011-12-31T00:00:00"/>
    <s v="Example (Pty) Ltd"/>
    <s v="Bank Statement"/>
    <s v="Petty Cash Reimbursement"/>
    <x v="13"/>
    <s v="E"/>
    <s v="B1"/>
    <s v="BS-399"/>
    <x v="87"/>
  </r>
  <r>
    <d v="2011-12-31T00:00:00"/>
    <s v="Example (Pty) Ltd"/>
    <s v="Bank Statement"/>
    <s v="Petty Cash Reimbursement"/>
    <x v="15"/>
    <s v="E"/>
    <s v="PC"/>
    <s v="BS-399"/>
    <x v="87"/>
  </r>
  <r>
    <d v="2012-01-01T00:00:00"/>
    <s v="IS Communications"/>
    <s v="Invoice EXP32"/>
    <s v="Internet Service Provider"/>
    <x v="1"/>
    <s v="A"/>
    <s v="B1"/>
    <s v="IS-380"/>
    <x v="96"/>
  </r>
  <r>
    <d v="2012-01-05T00:00:00"/>
    <s v="EAG Brokers"/>
    <s v="Debit Order"/>
    <s v="Insurance"/>
    <x v="3"/>
    <s v="A"/>
    <s v="B1"/>
    <s v="IS-340"/>
    <x v="97"/>
  </r>
  <r>
    <d v="2012-01-15T00:00:00"/>
    <s v="Capital Bank"/>
    <s v="Bank Statement"/>
    <s v="Service Fees"/>
    <x v="17"/>
    <s v="A"/>
    <s v="B1"/>
    <s v="IS-315"/>
    <x v="98"/>
  </r>
  <r>
    <d v="2012-01-15T00:00:00"/>
    <s v="Capital Bank"/>
    <s v="Bank Statement"/>
    <s v="Service Fees"/>
    <x v="5"/>
    <s v="A"/>
    <s v="B2"/>
    <s v="IS-315"/>
    <x v="98"/>
  </r>
  <r>
    <d v="2012-01-15T00:00:00"/>
    <s v="IAS Accountants"/>
    <s v="Invoice"/>
    <s v="Bookkeeping"/>
    <x v="6"/>
    <s v="A"/>
    <s v="B1"/>
    <s v="IS-305"/>
    <x v="99"/>
  </r>
  <r>
    <d v="2012-01-16T00:00:00"/>
    <s v="Interflora"/>
    <s v="Cash"/>
    <s v="Flowers"/>
    <x v="60"/>
    <s v="A"/>
    <s v="PC"/>
    <s v="IS-345"/>
    <x v="91"/>
  </r>
  <r>
    <d v="2012-01-20T00:00:00"/>
    <s v="Example (Pty) Ltd"/>
    <s v="Transfer"/>
    <s v="Inter Account Transfer"/>
    <x v="18"/>
    <s v="E"/>
    <s v="B2"/>
    <s v="BS-399"/>
    <x v="100"/>
  </r>
  <r>
    <d v="2012-01-20T00:00:00"/>
    <s v="Example (Pty) Ltd"/>
    <s v="Transfer"/>
    <s v="Inter Account Transfer"/>
    <x v="19"/>
    <s v="E"/>
    <s v="B1"/>
    <s v="BS-399"/>
    <x v="100"/>
  </r>
  <r>
    <d v="2012-01-26T00:00:00"/>
    <s v="Example (Pty) Ltd"/>
    <s v="Payroll"/>
    <s v="Salaries"/>
    <x v="19"/>
    <s v="E"/>
    <s v="B2"/>
    <s v="IS-365"/>
    <x v="101"/>
  </r>
  <r>
    <d v="2012-01-26T00:00:00"/>
    <s v="HP Finance"/>
    <s v="Debit Order"/>
    <s v="Capital repayment"/>
    <x v="12"/>
    <s v="E"/>
    <s v="B1"/>
    <s v="BS-700"/>
    <x v="101"/>
  </r>
  <r>
    <d v="2012-01-26T00:00:00"/>
    <s v="HP Finance"/>
    <s v="Debit Order"/>
    <s v="Interest paid"/>
    <x v="13"/>
    <s v="E"/>
    <s v="B1"/>
    <s v="IS-500"/>
    <x v="101"/>
  </r>
  <r>
    <d v="2012-01-26T00:00:00"/>
    <s v="PR Properties"/>
    <s v="Debit Order"/>
    <s v="Rent"/>
    <x v="14"/>
    <s v="A"/>
    <s v="B1"/>
    <s v="IS-350"/>
    <x v="101"/>
  </r>
  <r>
    <d v="2012-01-26T00:00:00"/>
    <s v="Training Inc"/>
    <s v="Invoice"/>
    <s v="Training"/>
    <x v="61"/>
    <s v="A"/>
    <s v="B1"/>
    <s v="IS-385"/>
    <x v="96"/>
  </r>
  <r>
    <d v="2012-01-28T00:00:00"/>
    <s v="XY Traders"/>
    <s v="Invoice 14278"/>
    <s v="Commission"/>
    <x v="62"/>
    <s v="A"/>
    <s v="B1"/>
    <s v="IS-320"/>
    <x v="102"/>
  </r>
  <r>
    <d v="2012-01-31T00:00:00"/>
    <s v="Example (Pty) Ltd"/>
    <s v="Bank Statement"/>
    <s v="Petty Cash Reimbursement"/>
    <x v="52"/>
    <s v="E"/>
    <s v="B1"/>
    <s v="BS-399"/>
    <x v="96"/>
  </r>
  <r>
    <d v="2012-01-31T00:00:00"/>
    <s v="Example (Pty) Ltd"/>
    <s v="Bank Statement"/>
    <s v="Petty Cash Reimbursement"/>
    <x v="53"/>
    <s v="E"/>
    <s v="PC"/>
    <s v="BS-399"/>
    <x v="96"/>
  </r>
  <r>
    <d v="2012-02-01T00:00:00"/>
    <s v="IS Communications"/>
    <s v="Invoice EXP33"/>
    <s v="Internet Service Provider"/>
    <x v="1"/>
    <s v="A"/>
    <s v="B1"/>
    <s v="IS-380"/>
    <x v="103"/>
  </r>
  <r>
    <d v="2012-02-05T00:00:00"/>
    <s v="EAG Brokers"/>
    <s v="Debit Order"/>
    <s v="Insurance"/>
    <x v="3"/>
    <s v="A"/>
    <s v="B1"/>
    <s v="IS-340"/>
    <x v="104"/>
  </r>
  <r>
    <d v="2012-02-11T00:00:00"/>
    <s v="Waltons"/>
    <s v="Invoice"/>
    <s v="Stationery"/>
    <x v="47"/>
    <s v="A"/>
    <s v="B1"/>
    <s v="IS-370"/>
    <x v="103"/>
  </r>
  <r>
    <d v="2012-02-15T00:00:00"/>
    <s v="Capital Bank"/>
    <s v="Bank Statement"/>
    <s v="Service Fees"/>
    <x v="17"/>
    <s v="A"/>
    <s v="B1"/>
    <s v="IS-315"/>
    <x v="105"/>
  </r>
  <r>
    <d v="2012-02-15T00:00:00"/>
    <s v="Capital Bank"/>
    <s v="Bank Statement"/>
    <s v="Service Fees"/>
    <x v="5"/>
    <s v="A"/>
    <s v="B2"/>
    <s v="IS-315"/>
    <x v="105"/>
  </r>
  <r>
    <d v="2012-02-15T00:00:00"/>
    <s v="IAS Accountants"/>
    <s v="Invoice"/>
    <s v="Bookkeeping"/>
    <x v="6"/>
    <s v="A"/>
    <s v="B1"/>
    <s v="IS-305"/>
    <x v="103"/>
  </r>
  <r>
    <d v="2012-02-20T00:00:00"/>
    <s v="Example (Pty) Ltd"/>
    <s v="Transfer"/>
    <s v="Inter Account Transfer"/>
    <x v="18"/>
    <s v="E"/>
    <s v="B2"/>
    <s v="BS-399"/>
    <x v="106"/>
  </r>
  <r>
    <d v="2012-02-20T00:00:00"/>
    <s v="Example (Pty) Ltd"/>
    <s v="Transfer"/>
    <s v="Inter Account Transfer"/>
    <x v="19"/>
    <s v="E"/>
    <s v="B1"/>
    <s v="BS-399"/>
    <x v="106"/>
  </r>
  <r>
    <d v="2012-02-25T00:00:00"/>
    <s v="Inland Revenue"/>
    <s v="Return"/>
    <s v="Sales Tax"/>
    <x v="63"/>
    <s v="E"/>
    <s v="B1"/>
    <s v="BS-600"/>
    <x v="107"/>
  </r>
  <r>
    <d v="2012-02-25T00:00:00"/>
    <s v="Interflora"/>
    <s v="Cash"/>
    <s v="Flowers"/>
    <x v="64"/>
    <s v="A"/>
    <s v="PC"/>
    <s v="IS-345"/>
    <x v="107"/>
  </r>
  <r>
    <d v="2012-02-26T00:00:00"/>
    <s v="DF Equipment"/>
    <s v="Invoice"/>
    <s v="Office equipment"/>
    <x v="65"/>
    <s v="A"/>
    <s v="B1"/>
    <s v="BS-100"/>
    <x v="103"/>
  </r>
  <r>
    <d v="2012-02-26T00:00:00"/>
    <s v="Example (Pty) Ltd"/>
    <s v="Payroll"/>
    <s v="Salaries"/>
    <x v="19"/>
    <s v="E"/>
    <s v="B2"/>
    <s v="IS-365"/>
    <x v="108"/>
  </r>
  <r>
    <d v="2012-02-26T00:00:00"/>
    <s v="HP Finance"/>
    <s v="Debit Order"/>
    <s v="Capital repayment"/>
    <x v="12"/>
    <s v="E"/>
    <s v="B1"/>
    <s v="BS-700"/>
    <x v="108"/>
  </r>
  <r>
    <d v="2012-02-26T00:00:00"/>
    <s v="HP Finance"/>
    <s v="Debit Order"/>
    <s v="Interest paid"/>
    <x v="13"/>
    <s v="E"/>
    <s v="B1"/>
    <s v="IS-500"/>
    <x v="108"/>
  </r>
  <r>
    <d v="2012-02-26T00:00:00"/>
    <s v="PR Properties"/>
    <s v="Debit Order"/>
    <s v="Rent"/>
    <x v="14"/>
    <s v="A"/>
    <s v="B1"/>
    <s v="IS-350"/>
    <x v="108"/>
  </r>
  <r>
    <d v="2012-02-29T00:00:00"/>
    <s v="Example (Pty) Ltd"/>
    <s v="Bank Statement"/>
    <s v="Petty Cash Reimbursement"/>
    <x v="66"/>
    <s v="E"/>
    <s v="B1"/>
    <s v="BS-399"/>
    <x v="109"/>
  </r>
  <r>
    <d v="2012-02-29T00:00:00"/>
    <s v="Example (Pty) Ltd"/>
    <s v="Bank Statement"/>
    <s v="Petty Cash Reimbursement"/>
    <x v="67"/>
    <s v="E"/>
    <s v="PC"/>
    <s v="BS-399"/>
    <x v="109"/>
  </r>
  <r>
    <d v="2012-02-29T00:00:00"/>
    <s v="Inland Revenue"/>
    <s v="Return"/>
    <s v="Provisional Tax"/>
    <x v="68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7926-4843-4AE2-BC2B-DFF4CA7282C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6" firstHeaderRow="1" firstDataRow="1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3">
    <i>
      <x v="1"/>
    </i>
    <i>
      <x v="2"/>
    </i>
    <i t="grand">
      <x/>
    </i>
  </rowItems>
  <colItems count="1">
    <i/>
  </colItems>
  <dataFields count="1">
    <dataField name="Sum of Tax Inclusive Amount" fld="4" baseField="8" baseItem="1" numFmtId="8"/>
  </dataFields>
  <formats count="3">
    <format dxfId="20">
      <pivotArea dataOnly="0" labelOnly="1" outline="0" axis="axisValues" fieldPosition="0"/>
    </format>
    <format dxfId="18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A7A96-A625-4CD7-A09C-F5CF2DA5553C}" name="ExpTbl" displayName="ExpTbl" ref="A2:I210" totalsRowShown="0" headerRowDxfId="21" dataDxfId="22" headerRowBorderDxfId="32" tableBorderDxfId="33">
  <autoFilter ref="A2:I210" xr:uid="{77EA7A96-A625-4CD7-A09C-F5CF2DA5553C}"/>
  <tableColumns count="9">
    <tableColumn id="1" xr3:uid="{0F5BF222-85C4-4AC8-A471-CA939CE36E4C}" name="Document Date" dataDxfId="31"/>
    <tableColumn id="2" xr3:uid="{517CCC46-72D3-4C4C-8508-4BFA949B5A1F}" name="Supplier" dataDxfId="30"/>
    <tableColumn id="3" xr3:uid="{FC228CD2-8606-4A9D-931C-CF4FA8F4DFE4}" name="Reference" dataDxfId="29"/>
    <tableColumn id="4" xr3:uid="{1089A22A-8C4F-4D7A-922E-A80E21BD6E9B}" name="Description" dataDxfId="28"/>
    <tableColumn id="5" xr3:uid="{CA4CEDF3-B2C5-47D9-A6A1-2B327965F8AC}" name="Tax Inclusive Amount" dataDxfId="27" dataCellStyle="Comma"/>
    <tableColumn id="6" xr3:uid="{3CA136A0-D51E-433E-92AB-63D7DB8CB4CC}" name="Tax Code" dataDxfId="26"/>
    <tableColumn id="7" xr3:uid="{161FC37A-160D-478A-98E7-22C05E0C768C}" name="Bank Code" dataDxfId="25"/>
    <tableColumn id="8" xr3:uid="{045980F3-D3FF-4E49-9F9D-F89EC6C31E3C}" name="Account Code" dataDxfId="24"/>
    <tableColumn id="9" xr3:uid="{D11E8517-5C8B-4233-9EC1-A08331AB8CA6}" name="Payment Date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13" Type="http://schemas.openxmlformats.org/officeDocument/2006/relationships/ctrlProp" Target="../ctrlProps/ctrlProp41.xml"/><Relationship Id="rId18" Type="http://schemas.openxmlformats.org/officeDocument/2006/relationships/ctrlProp" Target="../ctrlProps/ctrlProp46.xml"/><Relationship Id="rId26" Type="http://schemas.openxmlformats.org/officeDocument/2006/relationships/ctrlProp" Target="../ctrlProps/ctrlProp54.xml"/><Relationship Id="rId3" Type="http://schemas.openxmlformats.org/officeDocument/2006/relationships/ctrlProp" Target="../ctrlProps/ctrlProp31.xml"/><Relationship Id="rId21" Type="http://schemas.openxmlformats.org/officeDocument/2006/relationships/ctrlProp" Target="../ctrlProps/ctrlProp49.x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5" Type="http://schemas.openxmlformats.org/officeDocument/2006/relationships/ctrlProp" Target="../ctrlProps/ctrlProp5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4.xml"/><Relationship Id="rId20" Type="http://schemas.openxmlformats.org/officeDocument/2006/relationships/ctrlProp" Target="../ctrlProps/ctrlProp48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24" Type="http://schemas.openxmlformats.org/officeDocument/2006/relationships/ctrlProp" Target="../ctrlProps/ctrlProp52.xml"/><Relationship Id="rId5" Type="http://schemas.openxmlformats.org/officeDocument/2006/relationships/ctrlProp" Target="../ctrlProps/ctrlProp33.xml"/><Relationship Id="rId15" Type="http://schemas.openxmlformats.org/officeDocument/2006/relationships/ctrlProp" Target="../ctrlProps/ctrlProp43.xml"/><Relationship Id="rId23" Type="http://schemas.openxmlformats.org/officeDocument/2006/relationships/ctrlProp" Target="../ctrlProps/ctrlProp51.xml"/><Relationship Id="rId10" Type="http://schemas.openxmlformats.org/officeDocument/2006/relationships/ctrlProp" Target="../ctrlProps/ctrlProp38.xml"/><Relationship Id="rId19" Type="http://schemas.openxmlformats.org/officeDocument/2006/relationships/ctrlProp" Target="../ctrlProps/ctrlProp47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Relationship Id="rId22" Type="http://schemas.openxmlformats.org/officeDocument/2006/relationships/ctrlProp" Target="../ctrlProps/ctrlProp50.xml"/><Relationship Id="rId27" Type="http://schemas.openxmlformats.org/officeDocument/2006/relationships/ctrlProp" Target="../ctrlProps/ctrlProp5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3" Type="http://schemas.openxmlformats.org/officeDocument/2006/relationships/ctrlProp" Target="../ctrlProps/ctrlProp56.x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ADE1-28B5-48F7-96DE-0815846F3FFA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15.85546875" bestFit="1" customWidth="1"/>
    <col min="2" max="2" width="10.85546875" bestFit="1" customWidth="1"/>
    <col min="3" max="3" width="10.5703125" bestFit="1" customWidth="1"/>
    <col min="4" max="4" width="27" bestFit="1" customWidth="1"/>
    <col min="5" max="72" width="22.42578125" bestFit="1" customWidth="1"/>
    <col min="73" max="73" width="12.7109375" bestFit="1" customWidth="1"/>
  </cols>
  <sheetData>
    <row r="3" spans="1:2" ht="45" x14ac:dyDescent="0.25">
      <c r="A3" s="24" t="s">
        <v>8</v>
      </c>
      <c r="B3" s="26" t="s">
        <v>166</v>
      </c>
    </row>
    <row r="4" spans="1:2" x14ac:dyDescent="0.25">
      <c r="A4" t="s">
        <v>168</v>
      </c>
      <c r="B4" s="25">
        <v>30301.25</v>
      </c>
    </row>
    <row r="5" spans="1:2" x14ac:dyDescent="0.25">
      <c r="A5" t="s">
        <v>169</v>
      </c>
      <c r="B5" s="25">
        <v>34664</v>
      </c>
    </row>
    <row r="6" spans="1:2" x14ac:dyDescent="0.25">
      <c r="A6" t="s">
        <v>167</v>
      </c>
      <c r="B6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G1" workbookViewId="0">
      <selection activeCell="L18" sqref="L18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13" ht="15" customHeight="1" x14ac:dyDescent="0.2">
      <c r="A1" s="1" t="s">
        <v>0</v>
      </c>
      <c r="E1" s="3"/>
      <c r="I1" s="4"/>
    </row>
    <row r="2" spans="1:13" s="10" customFormat="1" ht="63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13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  <c r="L3">
        <v>1</v>
      </c>
      <c r="M3"/>
    </row>
    <row r="4" spans="1:13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  <c r="L4">
        <v>2</v>
      </c>
      <c r="M4"/>
    </row>
    <row r="5" spans="1:13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  <c r="L5">
        <v>3</v>
      </c>
      <c r="M5"/>
    </row>
    <row r="6" spans="1:13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  <c r="L6">
        <v>4</v>
      </c>
      <c r="M6"/>
    </row>
    <row r="7" spans="1:13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  <c r="L7">
        <v>5</v>
      </c>
      <c r="M7"/>
    </row>
    <row r="8" spans="1:13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  <c r="L8">
        <v>6</v>
      </c>
      <c r="M8"/>
    </row>
    <row r="9" spans="1:13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  <c r="L9">
        <v>7</v>
      </c>
      <c r="M9"/>
    </row>
    <row r="10" spans="1:13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  <c r="L10">
        <v>8</v>
      </c>
      <c r="M10"/>
    </row>
    <row r="11" spans="1:13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  <c r="L11">
        <v>9</v>
      </c>
      <c r="M11"/>
    </row>
    <row r="12" spans="1:13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  <c r="L12">
        <v>10</v>
      </c>
      <c r="M12"/>
    </row>
    <row r="13" spans="1:13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  <c r="L13">
        <v>11</v>
      </c>
      <c r="M13"/>
    </row>
    <row r="14" spans="1:13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  <c r="L14">
        <v>12</v>
      </c>
      <c r="M14"/>
    </row>
    <row r="15" spans="1:13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  <c r="L15">
        <v>13</v>
      </c>
      <c r="M15"/>
    </row>
    <row r="16" spans="1:13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  <c r="L16">
        <v>14</v>
      </c>
      <c r="M16"/>
    </row>
    <row r="17" spans="1:13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  <c r="L17">
        <v>15</v>
      </c>
      <c r="M17"/>
    </row>
    <row r="18" spans="1:13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13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13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13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13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13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13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13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13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13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13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13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13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13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13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58A9-C77F-4A12-8EC1-4EF14B97A357}">
  <dimension ref="A1:I21"/>
  <sheetViews>
    <sheetView workbookViewId="0">
      <selection activeCell="I3" sqref="I3:J16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4" width="12.7109375" customWidth="1"/>
    <col min="5" max="5" width="13.28515625" bestFit="1" customWidth="1"/>
  </cols>
  <sheetData>
    <row r="1" spans="1:9" x14ac:dyDescent="0.25">
      <c r="A1" t="s">
        <v>145</v>
      </c>
    </row>
    <row r="3" spans="1:9" x14ac:dyDescent="0.25">
      <c r="B3" t="s">
        <v>129</v>
      </c>
      <c r="C3" t="s">
        <v>130</v>
      </c>
      <c r="D3" t="s">
        <v>131</v>
      </c>
      <c r="E3" t="s">
        <v>132</v>
      </c>
      <c r="I3">
        <v>1</v>
      </c>
    </row>
    <row r="4" spans="1:9" x14ac:dyDescent="0.25">
      <c r="B4" t="s">
        <v>133</v>
      </c>
      <c r="C4">
        <v>12</v>
      </c>
      <c r="D4">
        <v>85</v>
      </c>
      <c r="E4" t="s">
        <v>144</v>
      </c>
      <c r="I4">
        <v>2</v>
      </c>
    </row>
    <row r="5" spans="1:9" x14ac:dyDescent="0.25">
      <c r="B5" t="s">
        <v>134</v>
      </c>
      <c r="C5">
        <v>11</v>
      </c>
      <c r="D5">
        <v>72</v>
      </c>
      <c r="E5" t="s">
        <v>144</v>
      </c>
      <c r="I5">
        <v>3</v>
      </c>
    </row>
    <row r="6" spans="1:9" x14ac:dyDescent="0.25">
      <c r="B6" t="s">
        <v>135</v>
      </c>
      <c r="C6">
        <v>13</v>
      </c>
      <c r="D6">
        <v>60</v>
      </c>
      <c r="E6" t="s">
        <v>144</v>
      </c>
      <c r="I6">
        <v>4</v>
      </c>
    </row>
    <row r="7" spans="1:9" x14ac:dyDescent="0.25">
      <c r="B7" t="s">
        <v>136</v>
      </c>
      <c r="C7">
        <v>12</v>
      </c>
      <c r="D7">
        <v>95</v>
      </c>
      <c r="E7" t="s">
        <v>144</v>
      </c>
      <c r="I7">
        <v>5</v>
      </c>
    </row>
    <row r="8" spans="1:9" x14ac:dyDescent="0.25">
      <c r="B8" t="s">
        <v>137</v>
      </c>
      <c r="C8">
        <v>14</v>
      </c>
      <c r="D8">
        <v>88</v>
      </c>
      <c r="E8" t="s">
        <v>144</v>
      </c>
      <c r="I8">
        <v>6</v>
      </c>
    </row>
    <row r="9" spans="1:9" x14ac:dyDescent="0.25">
      <c r="B9" t="s">
        <v>138</v>
      </c>
      <c r="C9">
        <v>12</v>
      </c>
      <c r="D9">
        <v>99</v>
      </c>
      <c r="E9" t="s">
        <v>144</v>
      </c>
      <c r="I9">
        <v>7</v>
      </c>
    </row>
    <row r="10" spans="1:9" x14ac:dyDescent="0.25">
      <c r="B10" t="s">
        <v>139</v>
      </c>
      <c r="C10">
        <v>11</v>
      </c>
      <c r="D10">
        <v>75</v>
      </c>
      <c r="E10" t="s">
        <v>144</v>
      </c>
      <c r="I10">
        <v>8</v>
      </c>
    </row>
    <row r="11" spans="1:9" x14ac:dyDescent="0.25">
      <c r="B11" t="s">
        <v>140</v>
      </c>
      <c r="C11">
        <v>13</v>
      </c>
      <c r="D11">
        <v>100</v>
      </c>
      <c r="E11" t="s">
        <v>144</v>
      </c>
      <c r="I11">
        <v>9</v>
      </c>
    </row>
    <row r="12" spans="1:9" x14ac:dyDescent="0.25">
      <c r="B12" t="s">
        <v>141</v>
      </c>
      <c r="C12">
        <v>13</v>
      </c>
      <c r="D12">
        <v>75</v>
      </c>
      <c r="E12" t="s">
        <v>144</v>
      </c>
      <c r="I12">
        <v>10</v>
      </c>
    </row>
    <row r="13" spans="1:9" x14ac:dyDescent="0.25">
      <c r="B13" t="s">
        <v>142</v>
      </c>
      <c r="C13">
        <v>15</v>
      </c>
      <c r="D13">
        <v>85</v>
      </c>
      <c r="E13" t="s">
        <v>144</v>
      </c>
      <c r="I13">
        <v>11</v>
      </c>
    </row>
    <row r="14" spans="1:9" x14ac:dyDescent="0.25">
      <c r="B14" t="s">
        <v>143</v>
      </c>
      <c r="C14">
        <v>11</v>
      </c>
      <c r="D14">
        <v>85</v>
      </c>
      <c r="E14" t="s">
        <v>144</v>
      </c>
      <c r="I14">
        <v>12</v>
      </c>
    </row>
    <row r="15" spans="1:9" x14ac:dyDescent="0.25">
      <c r="I15">
        <v>13</v>
      </c>
    </row>
    <row r="16" spans="1:9" x14ac:dyDescent="0.25">
      <c r="A16" s="17" t="s">
        <v>146</v>
      </c>
      <c r="C16" s="16">
        <f>MIN(C$4:C$14)</f>
        <v>11</v>
      </c>
      <c r="D16" s="16">
        <f>MIN(D$4:D$14)</f>
        <v>60</v>
      </c>
      <c r="I16">
        <v>14</v>
      </c>
    </row>
    <row r="17" spans="1:4" x14ac:dyDescent="0.25">
      <c r="A17" s="17" t="s">
        <v>147</v>
      </c>
      <c r="C17" s="16">
        <f>MAX(C$4:C$14)</f>
        <v>15</v>
      </c>
      <c r="D17" s="16">
        <f>MAX(D$4:D$14)</f>
        <v>100</v>
      </c>
    </row>
    <row r="18" spans="1:4" x14ac:dyDescent="0.25">
      <c r="A18" s="17" t="s">
        <v>148</v>
      </c>
      <c r="C18" s="15">
        <f>AVERAGE(C$4:C$14)</f>
        <v>12.454545454545455</v>
      </c>
      <c r="D18" s="15">
        <f>AVERAGE(D$4:D$14)</f>
        <v>83.545454545454547</v>
      </c>
    </row>
    <row r="19" spans="1:4" x14ac:dyDescent="0.25">
      <c r="A19" s="17" t="s">
        <v>149</v>
      </c>
      <c r="C19" s="16">
        <f>_xlfn.MODE.SNGL(C$4:C$14)</f>
        <v>12</v>
      </c>
      <c r="D19" s="16">
        <f>_xlfn.MODE.SNGL(D$4:D$14)</f>
        <v>85</v>
      </c>
    </row>
    <row r="20" spans="1:4" x14ac:dyDescent="0.25">
      <c r="A20" s="17" t="s">
        <v>150</v>
      </c>
      <c r="C20" s="16">
        <f>MEDIAN(C$4:C$14)</f>
        <v>12</v>
      </c>
      <c r="D20" s="16">
        <f>MEDIAN(D$4:D$14)</f>
        <v>85</v>
      </c>
    </row>
    <row r="21" spans="1:4" x14ac:dyDescent="0.25">
      <c r="A21" s="17" t="s">
        <v>151</v>
      </c>
      <c r="B21" s="16">
        <f>COUNT(B$4:B$14)</f>
        <v>0</v>
      </c>
      <c r="C21" s="16">
        <f>COUNT(C$4:C$14)</f>
        <v>11</v>
      </c>
      <c r="D21" s="16">
        <f>COUNT(D$4:D$14)</f>
        <v>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95250</xdr:colOff>
                    <xdr:row>2</xdr:row>
                    <xdr:rowOff>9525</xdr:rowOff>
                  </from>
                  <to>
                    <xdr:col>9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95250</xdr:colOff>
                    <xdr:row>3</xdr:row>
                    <xdr:rowOff>9525</xdr:rowOff>
                  </from>
                  <to>
                    <xdr:col>9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95250</xdr:colOff>
                    <xdr:row>4</xdr:row>
                    <xdr:rowOff>9525</xdr:rowOff>
                  </from>
                  <to>
                    <xdr:col>9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9</xdr:col>
                    <xdr:colOff>95250</xdr:colOff>
                    <xdr:row>5</xdr:row>
                    <xdr:rowOff>9525</xdr:rowOff>
                  </from>
                  <to>
                    <xdr:col>9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9</xdr:col>
                    <xdr:colOff>95250</xdr:colOff>
                    <xdr:row>6</xdr:row>
                    <xdr:rowOff>9525</xdr:rowOff>
                  </from>
                  <to>
                    <xdr:col>9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9</xdr:col>
                    <xdr:colOff>95250</xdr:colOff>
                    <xdr:row>7</xdr:row>
                    <xdr:rowOff>9525</xdr:rowOff>
                  </from>
                  <to>
                    <xdr:col>9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9</xdr:col>
                    <xdr:colOff>95250</xdr:colOff>
                    <xdr:row>8</xdr:row>
                    <xdr:rowOff>9525</xdr:rowOff>
                  </from>
                  <to>
                    <xdr:col>9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4B0-7819-4CA6-ACBC-8F4CE6D0EBCC}">
  <dimension ref="A1:L14"/>
  <sheetViews>
    <sheetView workbookViewId="0">
      <selection activeCell="M19" sqref="M19"/>
    </sheetView>
  </sheetViews>
  <sheetFormatPr defaultRowHeight="15" x14ac:dyDescent="0.25"/>
  <cols>
    <col min="1" max="1" width="15.7109375" bestFit="1" customWidth="1"/>
    <col min="2" max="2" width="9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  <col min="12" max="12" width="3" bestFit="1" customWidth="1"/>
  </cols>
  <sheetData>
    <row r="1" spans="1:12" x14ac:dyDescent="0.25">
      <c r="A1" t="s">
        <v>152</v>
      </c>
    </row>
    <row r="3" spans="1:12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L3">
        <v>1</v>
      </c>
    </row>
    <row r="4" spans="1:12" x14ac:dyDescent="0.25">
      <c r="A4" t="s">
        <v>160</v>
      </c>
      <c r="B4" s="14">
        <v>2000</v>
      </c>
      <c r="C4" s="18">
        <v>0.21</v>
      </c>
      <c r="D4">
        <v>3</v>
      </c>
      <c r="E4" s="14">
        <f>B4*C4</f>
        <v>420</v>
      </c>
      <c r="F4" s="19">
        <f>B4+E4</f>
        <v>2420</v>
      </c>
      <c r="G4" s="19">
        <f>F4/D4</f>
        <v>806.66666666666663</v>
      </c>
      <c r="L4">
        <v>2</v>
      </c>
    </row>
    <row r="5" spans="1:12" x14ac:dyDescent="0.25">
      <c r="A5" t="s">
        <v>161</v>
      </c>
      <c r="B5" s="14">
        <v>450</v>
      </c>
      <c r="C5" s="18">
        <v>0.25</v>
      </c>
      <c r="D5">
        <v>3</v>
      </c>
      <c r="E5" s="14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  <c r="L5">
        <v>3</v>
      </c>
    </row>
    <row r="6" spans="1:12" x14ac:dyDescent="0.25">
      <c r="A6" t="s">
        <v>162</v>
      </c>
      <c r="B6" s="14">
        <v>975</v>
      </c>
      <c r="C6" s="18">
        <v>0.27</v>
      </c>
      <c r="D6">
        <v>3</v>
      </c>
      <c r="E6" s="14">
        <f t="shared" si="0"/>
        <v>263.25</v>
      </c>
      <c r="F6" s="19">
        <f t="shared" si="1"/>
        <v>1238.25</v>
      </c>
      <c r="G6" s="19">
        <f t="shared" si="2"/>
        <v>412.75</v>
      </c>
      <c r="L6">
        <v>4</v>
      </c>
    </row>
    <row r="7" spans="1:12" x14ac:dyDescent="0.25">
      <c r="A7" t="s">
        <v>163</v>
      </c>
      <c r="B7" s="14">
        <v>1500</v>
      </c>
      <c r="C7" s="18">
        <v>0.15</v>
      </c>
      <c r="D7">
        <v>3</v>
      </c>
      <c r="E7" s="14">
        <f t="shared" si="0"/>
        <v>225</v>
      </c>
      <c r="F7" s="19">
        <f t="shared" si="1"/>
        <v>1725</v>
      </c>
      <c r="G7" s="19">
        <f t="shared" si="2"/>
        <v>575</v>
      </c>
      <c r="L7">
        <v>5</v>
      </c>
    </row>
    <row r="8" spans="1:12" x14ac:dyDescent="0.25">
      <c r="A8" t="s">
        <v>164</v>
      </c>
      <c r="B8" s="14">
        <v>780</v>
      </c>
      <c r="C8" s="18">
        <v>0.25</v>
      </c>
      <c r="D8">
        <v>3</v>
      </c>
      <c r="E8" s="14">
        <f t="shared" si="0"/>
        <v>195</v>
      </c>
      <c r="F8" s="19">
        <f t="shared" si="1"/>
        <v>975</v>
      </c>
      <c r="G8" s="19">
        <f t="shared" si="2"/>
        <v>325</v>
      </c>
      <c r="L8">
        <v>6</v>
      </c>
    </row>
    <row r="9" spans="1:12" x14ac:dyDescent="0.25">
      <c r="L9">
        <v>7</v>
      </c>
    </row>
    <row r="10" spans="1:12" x14ac:dyDescent="0.25">
      <c r="L10">
        <v>8</v>
      </c>
    </row>
    <row r="11" spans="1:12" x14ac:dyDescent="0.25">
      <c r="L11">
        <v>9</v>
      </c>
    </row>
    <row r="12" spans="1:12" x14ac:dyDescent="0.25">
      <c r="L12">
        <v>10</v>
      </c>
    </row>
    <row r="13" spans="1:12" x14ac:dyDescent="0.25">
      <c r="L13">
        <v>11</v>
      </c>
    </row>
    <row r="14" spans="1:12" x14ac:dyDescent="0.25">
      <c r="L14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casillas</dc:creator>
  <cp:keywords/>
  <dc:description/>
  <cp:lastModifiedBy>samuel casillas</cp:lastModifiedBy>
  <cp:revision/>
  <dcterms:created xsi:type="dcterms:W3CDTF">2023-04-22T13:58:31Z</dcterms:created>
  <dcterms:modified xsi:type="dcterms:W3CDTF">2023-04-27T01:10:22Z</dcterms:modified>
  <cp:category/>
  <cp:contentStatus/>
</cp:coreProperties>
</file>