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sident Donald J. Trump and F" sheetId="1" r:id="rId3"/>
    <sheet state="visible" name="Donald Trump Jr., Eric Trump, I" sheetId="2" r:id="rId4"/>
    <sheet state="visible" name="ABOUT THIS PROJECT" sheetId="3" r:id="rId5"/>
  </sheets>
  <definedNames/>
  <calcPr/>
</workbook>
</file>

<file path=xl/sharedStrings.xml><?xml version="1.0" encoding="utf-8"?>
<sst xmlns="http://schemas.openxmlformats.org/spreadsheetml/2006/main" count="8843" uniqueCount="3561">
  <si>
    <t>Who we are</t>
  </si>
  <si>
    <t xml:space="preserve">This database is a project of the Sunlight Foundation, compiled by data journalist Hilary Niles. </t>
  </si>
  <si>
    <t xml:space="preserve">Creative Commons license </t>
  </si>
  <si>
    <t xml:space="preserve">This work by Sunlight Foundation is licensed under a Creative Commons Attribution 4.0 International License.
We invite you to peruse, scrutinize, and help us add to what we find. In exchange, we ask only that you share with us how you put it to use. (See contact information, below.) </t>
  </si>
  <si>
    <t>Methodology</t>
  </si>
  <si>
    <t>For notes on our general approach and specific methodology, see:</t>
  </si>
  <si>
    <r>
      <rPr>
        <b/>
        <sz val="11.0"/>
      </rPr>
      <t>NOTE:</t>
    </r>
    <r>
      <t xml:space="preserve"> This database will change as we continue to report out this project. We'll add new-found or newly documented conflicts. We'll also investigate and clarify existing records, which may result in some status notes switching from "resolved" to "active" or vice versa. </t>
    </r>
  </si>
  <si>
    <t>We are building this for you.</t>
  </si>
  <si>
    <t>If you see conflicts that are not here and merit public scrutiny, please tell us so that we can tell others. 
As we continue to build out this project, we also want to know what additions you would find most useful and how you’d like to interact with the database. Please email us to share your thoughts, make a request or find out more about how you can get involved.</t>
  </si>
  <si>
    <t>Contact</t>
  </si>
  <si>
    <t>Tracking Traffic</t>
  </si>
  <si>
    <t xml:space="preserve">To help us track traffic on our database, we've used a script that measures visits to each tab of this spreadsheet. It's all through Google Analytics, which does not tell us your IP address or even collect your location. This ensures your privacy, which we respect. Please let us know if you have any questions. </t>
  </si>
  <si>
    <t>Description</t>
  </si>
  <si>
    <t>Trump Family Member</t>
  </si>
  <si>
    <t>Conflicting Entity</t>
  </si>
  <si>
    <t>Status</t>
  </si>
  <si>
    <t>Notes</t>
  </si>
  <si>
    <t>Source1</t>
  </si>
  <si>
    <t>Date1</t>
  </si>
  <si>
    <t>Source2</t>
  </si>
  <si>
    <t>Date2</t>
  </si>
  <si>
    <t>Source3</t>
  </si>
  <si>
    <t>Date3</t>
  </si>
  <si>
    <t>Date published/edited</t>
  </si>
  <si>
    <t>Pres. Trump earns royalty income from the book Crippled America, published 2015 by Threshold Editions.</t>
  </si>
  <si>
    <t>Donald Trump</t>
  </si>
  <si>
    <t>Crippled America</t>
  </si>
  <si>
    <t>active</t>
  </si>
  <si>
    <t>Former member/president of DT Bali Technical Services Manager LLC, in which Pres. Trump retains an ownership interest. The company holds a management deal with PT Bali Nirwana Resort.</t>
  </si>
  <si>
    <t>DT Bali Technical Services Manager LLC</t>
  </si>
  <si>
    <t>7/25/2017 added management deal per 2017 financial disclosure, Part 2, ref. #181.</t>
  </si>
  <si>
    <t>Former member/president of DT Dubai II Golf Manager LLC, of which Pres. Trump retains an ownership interest. The company holds a management deal with Frontline Investment Management Co. LLC (an affiliate of DAMAC).</t>
  </si>
  <si>
    <t>DT Dubai II Golf Manager LLC</t>
  </si>
  <si>
    <t>7/25/2017 added management deal details per 2017 financial disclosure, Part 2, ref. #173.</t>
  </si>
  <si>
    <t>Former member/president of DT Home Marks International LLC, of which Pres. Trump retains an ownership interest. The company holds a license deal with RNA Resources Group Ltd., Dorya International LLC, Homestudio International SA, Wonu Co. Ltd.</t>
  </si>
  <si>
    <t>DT Home Marks International LLC</t>
  </si>
  <si>
    <t>7/25/2017 added license deal details per 2017 financial disclosure, Part 2, ref. #021.</t>
  </si>
  <si>
    <t xml:space="preserve">Former member/president of DT Lido Technical Services Manager LLC, of which Pres. Trump retains an ownership interest. The company holds a management deal with PT LIdo Nirwana Parahyangan. </t>
  </si>
  <si>
    <t>DT Lido Technical Services Manager LLC</t>
  </si>
  <si>
    <t>7/25/2017 added management deal per 2017 financial disclosure, Part 2, ref. #184.</t>
  </si>
  <si>
    <t>Former partner/president of DT Marks Vancouver LP, of which Pres. Trump retains an ownership interest. The company holds a license deal with West Georgia Development Limited Partnership and West Georgia Holdings Inc.</t>
  </si>
  <si>
    <t>DT Marks Vancouver LP</t>
  </si>
  <si>
    <t>7/25/2017 added license deal per 2017 financial disclosure, Part 2, ref. #193.</t>
  </si>
  <si>
    <t>Former member/president of DT Marks Worli LLC, of which Pres. Trump retains an ownership interest. The company's licensees are listed as Jawala Real Estate Private Ltd. and Lodha Developers Private Ltd.</t>
  </si>
  <si>
    <t>DT Marks Worli LLC</t>
  </si>
  <si>
    <t>7/25/2017 added licensee details per 2017 financial disclosure, Part 2, ref. #127.</t>
  </si>
  <si>
    <t>Former member/president of DT Tower Gurgaon LLC, of which Pres. Trump retains an ownership interest. The company reportedly has no independent value or income, and exists to hold license deals that are prospective, inactive, or otherwise do not currently have valuable assets or create income. It holds a license deal with IREO Private Ltd.</t>
  </si>
  <si>
    <t>DT Tower Gurgaon LLC</t>
  </si>
  <si>
    <t>7/25/2017 added licensee details per 2017 financial disclosure, Part 2, ref. #174.</t>
  </si>
  <si>
    <t>Former member/president of DT Tower Kolkata LLC, in which Pres. Trump retains an ownership interest. The company holds a license deal with: Concast Infrastructure Private Limited, Tribeca Creators LLP, Regent Hirise Private Limited, Raj Construction Projects Private Limited, RDB Realty &amp; Infrastructure Limited.</t>
  </si>
  <si>
    <t>DT Tower Kolkata LLC</t>
  </si>
  <si>
    <t>7/25/2017 added license deal details per 2017 financial disclosure, Part 2, ref. #192.</t>
  </si>
  <si>
    <t>Former president of DT Venture II LLC, of which Pres. Trump retains an ownership interest.</t>
  </si>
  <si>
    <t>DT Venture II LLC (F/K/A Ritz Carlton Hotel at 112 Central Park South)</t>
  </si>
  <si>
    <t>7/25/2017 added "(F/K/A Ritz Carlton Hotel at 112 Central Park South)" to entity name, per 2017 financial disclosure, Part 2, ref. #145.</t>
  </si>
  <si>
    <t>Pres. Trump earns royalty income from the book How to Get Rich, published 2004 by Random House.</t>
  </si>
  <si>
    <t>How to Get Rich</t>
  </si>
  <si>
    <t>Pres. Trump earns royalty income from the book Never Give Up, published 2008 by John Wiley &amp; Sons, Inc.</t>
  </si>
  <si>
    <t>Never Give Up</t>
  </si>
  <si>
    <t>Pres. Trump earns a pension from the Screen Actors Guild. His income from the pension was $84,292 as listed on his 2017 financial disclosure.</t>
  </si>
  <si>
    <t>Screen Actors Guild</t>
  </si>
  <si>
    <t xml:space="preserve">Pres. Trump holds a 4 percent limited partnership interest in the commercial real estate firm Spring Creek Plaza through several entities, including the The Donald J. Trump Revocable Trust. </t>
  </si>
  <si>
    <t>Spring Creek Plaza</t>
  </si>
  <si>
    <t>Former president/director of Tag Air, Inc., in which Pres. Trump retains an ownership interest. The company reportedly has no independent value or income, and provides back office support functions to other entitites. It was set up to lease a 757 from DJT Operations I LLC.</t>
  </si>
  <si>
    <t>Tag Air, Inc.</t>
  </si>
  <si>
    <t>7/25/2017 added reference to leasing a 757 from DJT Operations I LLC, per 2017 financial disclosure, Part 2, ref. #176.</t>
  </si>
  <si>
    <t>Pres. Trump earns royalty income from the book The America We Deserve, published 2000 by Renaissance Books.</t>
  </si>
  <si>
    <t>The America We Deserve</t>
  </si>
  <si>
    <t>Pres. Trump earns royalty income from the book The Art of the Comeback, published 1997 by Random House.</t>
  </si>
  <si>
    <t>The Art of the Comeback</t>
  </si>
  <si>
    <t>Pres. Trump earns royalty income from the book The Art of the Deal, published 1987 by Random House.</t>
  </si>
  <si>
    <t>The Art of the Deal</t>
  </si>
  <si>
    <t>Pres. Trump earns royalty income from the book The Best Real Estate Advice I Ever Received, published 2005 by Thomas Nelson, Inc.</t>
  </si>
  <si>
    <t>The Best Real Estate Advice I Ever Received</t>
  </si>
  <si>
    <t>Pres. Trump earns royalty income from the book The Way to the Top, published 2004 by Bill Adler Books.</t>
  </si>
  <si>
    <t>The Way to the Top</t>
  </si>
  <si>
    <t>Pres. Trump earns royalty income from the book Think Big and Kick Ass, published 2007 by HarperCollins Publishers.</t>
  </si>
  <si>
    <t>Think Big and Kick Ass</t>
  </si>
  <si>
    <t>Pres. Trump earns royalty income from the book Think Like a Billionaire, published 2004 by Random House.</t>
  </si>
  <si>
    <t>Think Like a Billionaire</t>
  </si>
  <si>
    <t xml:space="preserve">Pres. Trump earns royalty income from the book Think Like a Champion, published 2009 by Vanguard Press, a member of Perseus Books LLC. </t>
  </si>
  <si>
    <t>Think Like a Champion</t>
  </si>
  <si>
    <t>Pres. Trump earns royalty income from the book Time To Get Tough, published 2011 by Regnery Publishing.</t>
  </si>
  <si>
    <t>Time To Get Tough</t>
  </si>
  <si>
    <t>Pres. Trump earns royalty income from the book Trump 101: The Way to Success, published 2007 by John Wiley &amp; Sons, Inc.</t>
  </si>
  <si>
    <t>Trump 101: The Way to Success</t>
  </si>
  <si>
    <t>Former president/member of Trump Carousel LLC, in which Pres. Trump retains ownership interests. The company holds an operating agreement with the New York City Department of Parks &amp; Recreation.</t>
  </si>
  <si>
    <t>Trump Carousel LLC</t>
  </si>
  <si>
    <t xml:space="preserve">7/25/2017 added operating agreement per 2017 financial disclosure, Part 2. </t>
  </si>
  <si>
    <t>Former president/member of Trump Ferry Point LLC, in which Pres. Trump retains ownership interests. The company holds an operating agreement with the New York City Department of Parks &amp; Recreation.</t>
  </si>
  <si>
    <t xml:space="preserve">Trump Ferry Point LLC (D/B/A Trump Golf Links Ferry Point [Delaware], Trump Golf Links Ferry Point [New York], Trump Golf Links [New York]) </t>
  </si>
  <si>
    <t>7/25/2017 added operating agreement per 2017 financial disclosure, Part 2.</t>
  </si>
  <si>
    <t>Former member/president of Trump Home Marks LLC, in which Pres. Trump retains ownership interests. The company holds a license deal with Downlite International Inc., Gourmet Home Products LLC, Northpoint Trading LLC, Sign of Times Inc., TPS SAS.</t>
  </si>
  <si>
    <t>Trump Home Marks LLC</t>
  </si>
  <si>
    <t>7/25/2017 added license deal details per 2017 financial disclosure, Part 2, ref. #067.</t>
  </si>
  <si>
    <t>Former president of Trump International Hotel Hawaii LLC, in which Pres. Trump retains ownership interests. The company holds management and license agreements with Irongate Azrep BW LLC.</t>
  </si>
  <si>
    <t>Trump International Hotel Hawaii LLC</t>
  </si>
  <si>
    <t>7/25/2017 added management and license agreement details per 2017 financial disclosure, Part 2, ref. #071.</t>
  </si>
  <si>
    <t xml:space="preserve">Former president of Trump Las Vegas Sales &amp; Marketing Inc., in which Pres. Trump retains ownership interests. The company holds a sales &amp; marketing deal with Trump Ruffin Tower I LLC. </t>
  </si>
  <si>
    <t>Trump Las Vegas Sales &amp; Marketing Inc.</t>
  </si>
  <si>
    <t>7/25/2017 added sales &amp; marketing deal per 2017 financial disclosure, Part 2, ref. #191.</t>
  </si>
  <si>
    <t>Former president/member of Trump Marks Fine Foods LLC, in which Pres. Trump retains ownership interests. The company holds a license deal with Two Rivers Coffee.</t>
  </si>
  <si>
    <t>Trump Marks Fine Foods LLC</t>
  </si>
  <si>
    <t>7/25/2017 added license deal details per 2017 financial disclosure, Part 2, ref. #136.</t>
  </si>
  <si>
    <t>Former president/chairman/director of Trump Marks Istanbul II Corp., in which Pres. Trump retains ownership interests. The company reportedly has no independent value or income, and is part of other entity structures. It holds a license deal with Ortadogu Otomotiv Ticaret AS.</t>
  </si>
  <si>
    <t>Trump Marks Istanbul II Corp.</t>
  </si>
  <si>
    <t>7/25/2017 added license deal details per 2017 financial disclosure, Part 2, ref. #078.</t>
  </si>
  <si>
    <t>Former president of Trump Marks LLC, in which Pres. Trump retains ownership interests. The company holds a license deal with Elk Lighting Inc.</t>
  </si>
  <si>
    <t>Trump Marks LLC</t>
  </si>
  <si>
    <t xml:space="preserve">7/25/2017 added license deal details per 2017 financial disclosure, Part 2, ref. #079. </t>
  </si>
  <si>
    <t>Former president/member of Trump Marks Mattress LLC, in which Pres. Trump retains ownership interests. The company holds a license deal with Serta.</t>
  </si>
  <si>
    <t>Trump Marks Mattress LLC</t>
  </si>
  <si>
    <t>7/25/2017 added license deal details per 2017 financial disclosure, Part 2, ref. #080.</t>
  </si>
  <si>
    <t>Former president/member of Trump Marks Menswear LLC, in which Pres. Trump retains ownership interests. The company holds a license deal with PVH Corp., Peerless Clothing International, Parlux Ltd., Oxford Opthalmic, Randa Accessories.</t>
  </si>
  <si>
    <t>Trump Marks Menswear LLC</t>
  </si>
  <si>
    <t>7/25/2017 added license deal details per 2017 financial disclosure, Part 2, ref. #081.</t>
  </si>
  <si>
    <t>Former president/member of Trump Marks New Rochelle LLC, in which Pres. Trump retains ownership interests. The company holds a license deal with New Roc Parcel 1A LLC.</t>
  </si>
  <si>
    <t>Trump Marks New Rochelle LLC</t>
  </si>
  <si>
    <t>7/25/2017 added license deal details per 2017 financial disclosure, Part 2, ref. #082.</t>
  </si>
  <si>
    <t>Former president/member of Trump Marks Panama LLC, in which Pres. Trump retains ownership interests. The company holds a license deal with K Group Developers Inc.</t>
  </si>
  <si>
    <t>Trump Marks Panama LLC</t>
  </si>
  <si>
    <t>7/25/2017 added license deal details per 2017 financial disclosure, Part 2, ref. #083.</t>
  </si>
  <si>
    <t>Former president/member of Trump Marks Philippines LLC, in which Pres. Trump retains ownership interests. The company holds a license deal with Century City Development Corp.</t>
  </si>
  <si>
    <t>Trump Marks Philippines LLC</t>
  </si>
  <si>
    <t>7/25/2017 added license deal details per 2017 financial disclosure, Part 2, ref. #137.</t>
  </si>
  <si>
    <t>Former president/member of Trump Marks Stamford LLC, in which Pres. Trump retains ownership interests. The company holds a license deal with 33 Broad Street Associates II.</t>
  </si>
  <si>
    <t>Trump Marks Stamford LLC</t>
  </si>
  <si>
    <t>7/25/2017 added license deal details per 2017 financial disclosure, Part 2, ref. #139.</t>
  </si>
  <si>
    <t>Former president/member of Trump Marks Sunny Isles I Member Corp., in which Pres. Trump retains ownership interests. The company holds a license deal with Michael Dezer &amp; Naomi Dezertov.</t>
  </si>
  <si>
    <t>Trump Marks Sunny Isles I LLC</t>
  </si>
  <si>
    <t>7/25/2017 added license deal details per 2017 financial disclosure, Part 2, ref. #140.</t>
  </si>
  <si>
    <t>Former member/president of Trump Marks Waikiki LLC, in which Pres. Trump retains ownership interests. The company holds a license deal with Irongate Azrep BW LLC.</t>
  </si>
  <si>
    <t>Trump Marks Waikiki LLC</t>
  </si>
  <si>
    <t>7/25/2017 added license deal details per 2017 financial disclosure, Part 2, ref. #87.</t>
  </si>
  <si>
    <t>Former president of Trump Toronto Hotel Management Corp., in which Pres. Trump retains an ownership interest. The company holds a management deal with Talon International Inc.</t>
  </si>
  <si>
    <t>Trump Toronto Hotel Management Corp.</t>
  </si>
  <si>
    <t>7/25/2017 added management deal details per 2017 financial disclosure, Part 2, ref. #142.</t>
  </si>
  <si>
    <t xml:space="preserve">Pres. Trump holds a 4 percent limited partnership interest in the residential real estate firm Trump Tower Triplex through several entities, including the The Donald J. Trump Revocable Trust. The company is loosely valued at more than $50 million. </t>
  </si>
  <si>
    <t>Trump Tower Triplex</t>
  </si>
  <si>
    <t>Pres. Trump earns royalty income from the book Trump: Surviving at the Top, published 1990 by Random House.</t>
  </si>
  <si>
    <t>Trump: Surviving at the Top</t>
  </si>
  <si>
    <t>Pres. Trump earns royalty income from the book Why We Want You To Be Rich, published 2006 by Plata Publishing LLC.</t>
  </si>
  <si>
    <t>Why We Want You To Be Rich</t>
  </si>
  <si>
    <t>Former member/president of Wollman Rink Operations LLC, in which Pres. Trump retains an ownership interest. The company holds an operating agreement with the New York City Department of Parks &amp; Recreation.</t>
  </si>
  <si>
    <t>Wollman Rink Operations LLC</t>
  </si>
  <si>
    <t>7/25/2017 added operating agreement detail per 2017 financial disclosure, Part 2, ref. 119.</t>
  </si>
  <si>
    <t>More than 150 financial institutions hold debts connected to the President-elect, according to a Wall Street Journal analysis. Trump's business interests hold debt upwards of $650 million, owed in part to Bank of China and Goldman Sachs.</t>
  </si>
  <si>
    <t>(various)</t>
  </si>
  <si>
    <t>Huge perks for inauguration donors</t>
  </si>
  <si>
    <t xml:space="preserve">Pres. Trump retains an ownership interest in 1290 Avenue of the Americas, A Tenancy-In-Common. Any current or former positions with the company have not been reported in his financial disclosures. </t>
  </si>
  <si>
    <t>1290 Avenue of the Americas, A Tenancy-In-Common</t>
  </si>
  <si>
    <t xml:space="preserve">Pres. Trump resigned as president of 4 Shadow Tree Lane LLC, but retains an ownership interest. The company reportedly has no independent value or income, is not inactive nor dormant, and is not part of an entity structure or license deal. </t>
  </si>
  <si>
    <t>4 Shadow Tree Lane LLC</t>
  </si>
  <si>
    <t xml:space="preserve">Pres. Trump resigned as president/director/chairman of 4 Shadow Tree Lane Member Corp., but retains an ownership interest. The company reportedly has no independent value or income, and is part of other entity structures.  </t>
  </si>
  <si>
    <t>4 Shadow Tree Lane Member Corp</t>
  </si>
  <si>
    <t xml:space="preserve">Pres. Trump resigned as a member and president of 40 Wall Development Associates LLC, but retains an ownership interest. The company reportedly has no independent value or income, and is part of other entity structures.  </t>
  </si>
  <si>
    <t>40 Wall Development Associates LLC</t>
  </si>
  <si>
    <t>Pres. Trump resigned as president of 40 Wall Street Commercial LLC, but retains an ownership interest.</t>
  </si>
  <si>
    <t>40 Wall Street Commercial LLC</t>
  </si>
  <si>
    <t>Pres. Trump resigned his position from 40 Wall Street LLC, but retains an ownership interest.</t>
  </si>
  <si>
    <t>40 Wall Street LLC</t>
  </si>
  <si>
    <t xml:space="preserve">Pres. Trump resigned his position from 40 Wall Street Member Corp., but retains an ownership interest. The company reportedly has no independent value or income, and is part of other entity structures. </t>
  </si>
  <si>
    <t>40 Wall Street Member Corp</t>
  </si>
  <si>
    <t xml:space="preserve">Pres. Trump resigned his position from 401 Mezz Venture LLC, but retains an ownership interest. The company reportedly has no independent value or income, and is part of other entity structures.  </t>
  </si>
  <si>
    <t>401 Mezz Venture LLC</t>
  </si>
  <si>
    <t>Pres. Trump resigned his position from 401 North Wabash Venture LLC, but retains an ownership interest.</t>
  </si>
  <si>
    <t>401 North Wabash Venture LLC</t>
  </si>
  <si>
    <t xml:space="preserve">Pres. Trump retains an ownership interest in the now-dormant or inactive 4T Holdings One LLC. Any current or former positions he may have held with the company are not reported on his financial disclosures. </t>
  </si>
  <si>
    <t>4T Holdings One LLC</t>
  </si>
  <si>
    <t xml:space="preserve">Pres. Trump retains an ownership interest in the now-dormant or inactive 4T Holdings Two LLC. Any current or former positions he may have held with the company are not reported on his financial disclosures. </t>
  </si>
  <si>
    <t>4T Holdings Two LLC</t>
  </si>
  <si>
    <t xml:space="preserve">Pres. Trump announced the day before his inauguration that he had resigned from 721 33H Holdings LLC. However, his 2017 financial disclosure reveals that it remains an asset or source of income for his wife, Melania. (See listings for 721 33H Holdings LLC and 721 33H LLC.) Trump is not reporting that he personally holds an ownership stake. </t>
  </si>
  <si>
    <t xml:space="preserve">721 33H Holdings LLC </t>
  </si>
  <si>
    <t xml:space="preserve">Pres. Trump resigned his position from 809 North Canon LLC, but retains an ownership interest. The company reportedly has no independent value or income, and is part of other entity structures.  </t>
  </si>
  <si>
    <t>809 North Canon LLC</t>
  </si>
  <si>
    <t xml:space="preserve">Pres. Trump resigned his position from 809 North Canon Member Corporation, but retains an ownership interest. The company reportedly has no independent value or income, and is part of other entity structures.  </t>
  </si>
  <si>
    <t>809 North Canon Member Corporation</t>
  </si>
  <si>
    <t xml:space="preserve">Pres. Trump resigned his position from 81 Pine Note Holder Inc., which is reportedly dormant or inactive. However, he retains an ownership interest. </t>
  </si>
  <si>
    <t>81 Pine Note Holder Inc</t>
  </si>
  <si>
    <t xml:space="preserve">Pres. Trump retains an ownership interest in 845 UN Limited Partnership. Any current or former positions with the company have not been reported in his financial disclosures. </t>
  </si>
  <si>
    <t>845 UN Limited Partnership</t>
  </si>
  <si>
    <t xml:space="preserve">Pres. Trump resigned his position from Ace Entertainment Holdings Inc. (F/K/A Trump Casinos, F/K/A Inc. Trump Taj Mahal, Inc.), which is reportedly dormant or inactive. However, he retains an ownership interest. </t>
  </si>
  <si>
    <t>Ace Entertainment Holdings Inc. (F/K/A Trump Casinos, F/K/A Inc. Trump Taj Mahal, Inc.)</t>
  </si>
  <si>
    <t xml:space="preserve">Pres. Trump retains an ownership interest in the now-dormant or inactive All County Building Supply &amp; Maintenance Corp. Any current or former positions with the company have not been reported in his financial disclosures. </t>
  </si>
  <si>
    <t>All County Building Supply &amp; Maintenance Corp.</t>
  </si>
  <si>
    <t xml:space="preserve">Pres. Trump resigned his position from Aviation Payroll Company, in which he retains an ownership interest. The company reportedly has no independent value or income, and provides back office support functions to other entities. </t>
  </si>
  <si>
    <t>Aviation Payroll Company</t>
  </si>
  <si>
    <t>Bahrain to hold major event at Trump’s D.C. hotel</t>
  </si>
  <si>
    <t>Bahrain</t>
  </si>
  <si>
    <t>Part owner, with unnamed family members, of the dormant or inactive company Beach Haven Apartments #3 LLC.</t>
  </si>
  <si>
    <t>Beach Haven Apartments #3 LLC</t>
  </si>
  <si>
    <t>Part owner, with unnamed family members, of Beach Haven Apt#1. Inc. The company reportedly has no independent value or income, and is part of other entity structures.</t>
  </si>
  <si>
    <t>Beach Haven Apt#1. Inc.</t>
  </si>
  <si>
    <t>Part owner, with unnamed family members, of the now dormant or inactive company Beach Haven Shopping Center LLC.</t>
  </si>
  <si>
    <t>Beach Haven Shopping Center LLC</t>
  </si>
  <si>
    <t xml:space="preserve">Pres. Trump resigned as director and president/treasurer/secretary of Bedford Hills Corp., but he retains an ownership interest. </t>
  </si>
  <si>
    <t>Bedford Hills Corp</t>
  </si>
  <si>
    <t xml:space="preserve">Pres. Trump resigned as a member of the now dormant or inactive Briar Hall Operations LLC. He retains an ownership interest. </t>
  </si>
  <si>
    <t>Briar Hall Operations LLC</t>
  </si>
  <si>
    <t>Pres. Trump resigned as director and president/treasurer/secretary of Briarcliff Properties, Inc. The company reportedly has no independent value or income, and is part of other entity structures. Trump retains an ownership interest.</t>
  </si>
  <si>
    <t>Briarcliff Properties, Inc.</t>
  </si>
  <si>
    <t>Former president/member of the now-dormant or inactive C Development Ventures LLC, in which Pres. Trump retains an ownership interest.</t>
  </si>
  <si>
    <t>C Development Ventures LLC</t>
  </si>
  <si>
    <t>Former president/director/chairman of the now-dormant or nactive C Development Ventures Member Corp., in which Pres. Trump retains an ownership interest.</t>
  </si>
  <si>
    <t>C Development Ventures Member Corp.</t>
  </si>
  <si>
    <t xml:space="preserve">Pres. Trump retains an ownership interest in Caribusiness Investments, S.R.L. Any position with the company that he may hold or may have held in the past has not been disclosed. </t>
  </si>
  <si>
    <t>Caribusiness Investments, S.R.L.</t>
  </si>
  <si>
    <t xml:space="preserve">Former member of Caribusiness MRE LLC, in which Pres. Trump retains an ownership interest. The company reportedly has no independent value or income, and is part of other entity structures. </t>
  </si>
  <si>
    <t>Caribusiness MRE LLC</t>
  </si>
  <si>
    <t xml:space="preserve">Former member of the now dormant or inactive Chelsea Hall LLC. Pres. Trump retains an ownership interest. </t>
  </si>
  <si>
    <t>Chelsea Hall LLC</t>
  </si>
  <si>
    <t>Former member/president of Chicago Unit Acquisition LLC, in which Pres. Trump retains an owernship interest. The company reportedly has no independent value or income, is not inactive nor dormant, and is not part of an entity structure or license deal.</t>
  </si>
  <si>
    <t>Chicago Unit Acquisition LLC</t>
  </si>
  <si>
    <t xml:space="preserve">Former member/president of the now-dormant or inactive China Trademark LLC, in which Pres. Trump retains an owernship interest. The company reportedly has no independent value or income, and is part of other entity structures. </t>
  </si>
  <si>
    <t>China Trademark LLC</t>
  </si>
  <si>
    <t>Part-owner, with unnamed family members, of the now-dormant or inactive Clyde Hall, Inc. Any position with the company that he may hold or may have held in the past has not been disclosed.</t>
  </si>
  <si>
    <t>Clyde Hall, Inc.</t>
  </si>
  <si>
    <t xml:space="preserve">Former director/vice-president of the now-dormant or inactive Coronet Hall Inc. </t>
  </si>
  <si>
    <t xml:space="preserve">Coronet Hall Inc. </t>
  </si>
  <si>
    <t>Part-owner, with unnamed family members, of Country Apartments, LLC. Any position with the company that he may hold or may have held in the past has not been disclosed.</t>
  </si>
  <si>
    <t xml:space="preserve">Country Apartments, LLC </t>
  </si>
  <si>
    <t>Part-owner, with unnamed family members, of the now-dormant or inactive Country Investors LLC. Any position with the company that he may hold or may have held in the past has not been disclosed.</t>
  </si>
  <si>
    <t>Country Investors LLC</t>
  </si>
  <si>
    <t>Part-owner, with unnamed family members, of Country Properties, LLC. Any position with the company that he may hold or may have held in the past has not been disclosed.</t>
  </si>
  <si>
    <t>Country Properties, LLC</t>
  </si>
  <si>
    <t>Former member/presdient of D B Pace Acquisition Member Corp., in which Pres. Trump retains an ownership interest.</t>
  </si>
  <si>
    <t>D B Pace Acquisition Member Corp.</t>
  </si>
  <si>
    <t>Former member/presdient of D B Pace Acquisition, LLC, in which Pres. Trump retains an ownership interest.</t>
  </si>
  <si>
    <t>D B Pace Acquisition, LLC.</t>
  </si>
  <si>
    <t>Former president/secretary and director of Development Member Inc., in which Pres. Trump retains an ownership interest.</t>
  </si>
  <si>
    <t>Development Member Inc.</t>
  </si>
  <si>
    <t xml:space="preserve">Former president/director of the now-dormant or inactive DJ Aerospace (Bermuda) Limited, of which Trump has retained an ownership stake through The Donald J. Trump Revocable Trust. </t>
  </si>
  <si>
    <t>DJ Aerospace (Bermuda) Limited</t>
  </si>
  <si>
    <t>Former member/president of DJT Aerospace LLC, of which Trump retains an ownership stake through The Donald J. Trump Revocable Trust. According to a financial disclosure, the sole assets are aircraft.</t>
  </si>
  <si>
    <t>DJT Aerospace LLC</t>
  </si>
  <si>
    <t xml:space="preserve">Former member &amp; president of DJT Entrepreneur Managing Member LLC (f/k/a DJT University Managing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</si>
  <si>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Managing Member LLC (f/k/a DJT University Managing Member LLC)</t>
  </si>
  <si>
    <t xml:space="preserve">Former member &amp; president of DJT Entrepreneur Member LLC (f/k/a DJT University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</si>
  <si>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Member LLC (f/k/a DJT University Member LLC)</t>
  </si>
  <si>
    <t xml:space="preserve">Former member &amp; president of DJT Holdings LLC, in which Pres. Trump retains an ownership interest. </t>
  </si>
  <si>
    <t>DJT Holdings LLC</t>
  </si>
  <si>
    <t xml:space="preserve">Former member &amp; president of DJT Holdings Managing Member LLC, in which Pres. Trump retains an ownership interest. The company reportedly has no independent value or income, and is part of other entity structures. </t>
  </si>
  <si>
    <t>DJT Holdings Managing Member LLC</t>
  </si>
  <si>
    <t xml:space="preserve">Former president &amp; director of the now-dormant or inactive DJT Land Holdings Member Corp., of which Pres. Trump retains an ownership interest. </t>
  </si>
  <si>
    <t>DJT Land Holdings Member Corp</t>
  </si>
  <si>
    <t xml:space="preserve">Former member/president of DJT Operations CX LLC, in which Pres. Trump retains an ownership interest. The company reportedly has no independent value or income, is not inactive nor dormant, and is not part of an entity structure or license deal. </t>
  </si>
  <si>
    <t>DJT Operations CX LLC</t>
  </si>
  <si>
    <t>Former member/president of DJT Operations I LLC, in which Pres. Trump retains an ownership interest.</t>
  </si>
  <si>
    <t>DJT Operations I LLC</t>
  </si>
  <si>
    <t xml:space="preserve">Former member/president of DJT Operations II LLC, in which Pres. Trump retains an ownership interest. The company reportedly has no independent value or income, and is part of other entity structures. </t>
  </si>
  <si>
    <t>DJT Operations II LLC</t>
  </si>
  <si>
    <t>The now-dormant or inactive Donald J Trump Enterprises II LLC is wholly owned by unnamed Trump family members. Any position with the company that he may hold or may have held in the past has not been disclosed.</t>
  </si>
  <si>
    <t>Donald J Trump Enterprises II LLC</t>
  </si>
  <si>
    <t>The now-inactive Donald J Trump Enterprises III LLC is wholly owned by unnamed Trump family members. Any position with the company that he may hold or may have held in the past has not been disclosed.</t>
  </si>
  <si>
    <t>Donald J Trump Enterprises III LLC</t>
  </si>
  <si>
    <t>The now-inactive Donald J Trump Enterprises LLC is wholly owned by unnamed Trump family members. Any position with the company that he may hold or may have held in the past has not been disclosed.</t>
  </si>
  <si>
    <t>Donald J Trump Enterprises LLC</t>
  </si>
  <si>
    <t xml:space="preserve">Former member/president and owner of the now-dormant or inactive DT App Warrant Holding LLC, in which Pres. Trump retains an ownership interest. </t>
  </si>
  <si>
    <t>DT App Warrant Holding LLC</t>
  </si>
  <si>
    <t xml:space="preserve">Former director/chairman/president and owner of the now-dormant or inactive DT App Warrant Holding Managing Member Corp., in which Pres. Trump retains an ownership interest. </t>
  </si>
  <si>
    <t>DT App Warrant Holding Managing Member Corp.</t>
  </si>
  <si>
    <t>Former president of DT Bali Golf Manager LLC, of which Pres. Trump retains an ownership interest. The company reportedly has no independent value or income, and exists to hold license deals that are prospective, inactive, or otherwise do not currently have valuable assets or create income.</t>
  </si>
  <si>
    <t>DT Bali Golf Manager LLC</t>
  </si>
  <si>
    <t>Former director/chairman/president of DT Bali Golf Manager Member Corp., of which Pres. Trump retains an ownership interest. The company reportedly has no independent value or income, and exists to hold license deals that are prospective, inactive, or otherwise do not currently have valuable assets or create income.</t>
  </si>
  <si>
    <t>DT Bali Golf Manager Member Corp.</t>
  </si>
  <si>
    <t>Former president of DT Bali Hotel Manager LLC, of which Pres. Trump retains an ownership interest. The company reportedly has no independent value or income, and exists to hold license deals that are prospective, inactive, or otherwise do not currently have valuable assets or create income.</t>
  </si>
  <si>
    <t>DT Bali Hotel Manager LLC</t>
  </si>
  <si>
    <t>Former director/chairman/president of DT Bali Hotel Manager Member Corp., of which Pres. Trump retains an ownership interest. The company reportedly has no independent value or income, and exists to hold license deals that are prospective, inactive, or otherwise do not currently have valuable assets or create income.</t>
  </si>
  <si>
    <t>DT Bali Hotel Manager Member Corp.</t>
  </si>
  <si>
    <t>Former director/chairman/president of DT Bali Technical Services Manager Member Corp., in which Pres. Trump retains an ownership interest. The company reportedly has no independent value or income, and is part of other entity structures.</t>
  </si>
  <si>
    <t>DT Bali Technical Services Manager Member Corp.</t>
  </si>
  <si>
    <t>Former director of DT Connect Europe Limited, of which Pres. Trump retains an ownership interest.</t>
  </si>
  <si>
    <t>DT Connect Europe Limited</t>
  </si>
  <si>
    <t>Former member/president of DT Connect II LLC. The company's sole underlying assets are reported as aircraft. Trump retains ownership through The Donald J. Trump Revocable Trust.</t>
  </si>
  <si>
    <t>DT Connect II LLC</t>
  </si>
  <si>
    <t xml:space="preserve">Former director/chairman/president of DT Connect II Member Corp. Trump retains ownership through The Donald J. Trump Revocable Trust. The company reportedly has no independent value or income, and is part of other entity structures. </t>
  </si>
  <si>
    <t>DT Connect II Member Corp.</t>
  </si>
  <si>
    <t>Former member/president of DT Dubai Golf Manager LLC, of which Pres. Trump retains an ownership interest.</t>
  </si>
  <si>
    <t>DT Dubai Golf Manager LLC</t>
  </si>
  <si>
    <t xml:space="preserve">Former director/chairman/president of DT Dubai Golf Manager Member Corp., of which Pres. Trump retains an ownership interest. The company reportedly has no independent value or income, and is part of the other entity structures. </t>
  </si>
  <si>
    <t>DT Dubai Golf Manager Member Corp.</t>
  </si>
  <si>
    <t xml:space="preserve">Former director/chairman/president of DT Dubai II Golf Manager Member Corp., of which Pres. Trump retains an ownership interest. The company reportedly has no independent value or income, and is part of the other entity structures. </t>
  </si>
  <si>
    <t>DT Dubai II Golf Manager Member Corp.</t>
  </si>
  <si>
    <t xml:space="preserve">Former president of DT Endeavor I LLC, of which Pres. Trump retains an ownership interest. </t>
  </si>
  <si>
    <t>DT Endeavor I LLC</t>
  </si>
  <si>
    <t>Former director/chairman/president of the now-dormant or inactive DT Endeavor I Member Corp., of which Pres. Trump retains an ownership interest.</t>
  </si>
  <si>
    <t>DT Endeavor I Member Corp.</t>
  </si>
  <si>
    <t>Former director/chairman/president of DT Home Marks International Member Corp., in which Pres. Trump retains an ownership interest. The company reportedly has no independent value or income, and is part of other entity structures.</t>
  </si>
  <si>
    <t>DT Home Marks International Member Corp.</t>
  </si>
  <si>
    <t>Former member/president of the now-dormant or inactive DT India Venture LLC, of which Pres. Trump retains an ownership interest.</t>
  </si>
  <si>
    <t>DT India Venture LLC</t>
  </si>
  <si>
    <t>Former director/chairman/president of the now-dormant or inactive DT India Venture Managing Member Corp., of which Pres. Trump retains an ownership interest.</t>
  </si>
  <si>
    <t>DT India Venture Managing Member Corp.</t>
  </si>
  <si>
    <t>Former president of DT Lido Golf Manager LLC, of which Pres. Trump retains an ownership stake. The company reportedly has no independent value or income, and exists to hold license deals that are prospective, inactive, or that otherwise do not currently have valuable assets or create income.</t>
  </si>
  <si>
    <t>DT Lido Golf Manager LLC</t>
  </si>
  <si>
    <t>Former director/chairman/president of DT Lido Golf Manager Member Corp., of which Pres. Trump retains an ownership stake. The company reportedly has no independent value or income, and exists to hold license deals that are prospective, inactive, or that otherwise do not currently have valuable assets or create income.</t>
  </si>
  <si>
    <t>DT Lido Golf Manager Member Corp/</t>
  </si>
  <si>
    <t>Former president of DT Lido Hotel Manager LLC, of which Pres. Trump retains an ownership stake. The company reportedly has no independent value or income, and exists to hold license deals that are prospective, inactive, or that otherwise do not currently have valuable assets or create income.</t>
  </si>
  <si>
    <t>DT Lido Hotel Manager LLC</t>
  </si>
  <si>
    <t>Former director/chairman/president of DT Lido Hotel Manager Member Corp., of which Pres. Trump retains an ownership stake. The company reportedly has no independent value or income, and exists to hold license deals that are prospective, inactive, or that otherwise do not currently have valuable assets or create income.</t>
  </si>
  <si>
    <t>DT Lido Hotel Manager Member Corp.</t>
  </si>
  <si>
    <t>Former director/chairman/president of DT Lido Technical Services Manager Member Corp., of which Pres. Trump retains an ownership interest. The company reportedly has no independent value or income, and is part of other entity structures.</t>
  </si>
  <si>
    <t>DT Lido Technical Services Manager Member Corp.</t>
  </si>
  <si>
    <t>Former member/president of the now-dormant or inactive DT Marks Baku LLC, of which Pres. Trump retains an ownership interest.</t>
  </si>
  <si>
    <t>DT Marks Baku LLC</t>
  </si>
  <si>
    <t>Former director/chairman/president of DT Marks Baku Managing Member Corp., of which Pres. Trump retains an ownership interest.</t>
  </si>
  <si>
    <t>DT Marks Baku Managing Member Corp</t>
  </si>
  <si>
    <t>Former member/president of DT Marks Bali LLC, of which Pres. Trump retains an ownership interest. The company reportedly has no independent value or income, and exists to hold license deals that are prospective, inactive, or that otherwise do not currently have valuable assets or create income.</t>
  </si>
  <si>
    <t>DT Marks Bali LLC</t>
  </si>
  <si>
    <t>Former director/chairman/president of DT Marks Bali Member Corp., of which Pres. Trump retains an ownership interest. The company reportedly has no independent value or income, and exists to hold license deals that are prospective, inactive, or that otherwise do not currently have valuable assets or create income.</t>
  </si>
  <si>
    <t>DT Marks Bali Member Corp</t>
  </si>
  <si>
    <t>Former member/president of DT Marks Dubai LLC, of which Pres. Trump retains an ownership interest. The company reportedly has no independent value or income, and exists to hold license deals that are prospective, inactive, or that otherwise do not currently have valuable assets or create income.</t>
  </si>
  <si>
    <t>DT Marks Dubai LLC</t>
  </si>
  <si>
    <t>Former director/chairman/president of DT Marks Dubai Member Corp., of which Pres. Trump retains an ownership interest. The company reportedly has no independent value or income, and exists to hold license deals that are prospective, inactive, or that otherwise do not currently have valuable assets or create income.</t>
  </si>
  <si>
    <t xml:space="preserve">DT Marks Dubai Member Corp. </t>
  </si>
  <si>
    <t>Former member/president of DT Marks Gurgaon LLC. Trump retains an ownership interest. The company reportedly has no independent value or income, and exists to hold license deals that are prospective, inactive, or that otherwise do not currently have valuable assets or create income.</t>
  </si>
  <si>
    <t>DT Marks Gurgaon LLC</t>
  </si>
  <si>
    <t>Former director/chairman/president of DT Marks Gurgaon Managing Member Corp. Trump retains an ownership interest. The company reportedly has no independent value or income, and exists to hold license deals that are prospective, inactive, or that otherwise do not currently have valuable assets or create income.</t>
  </si>
  <si>
    <t>DT Marks Gurgaon Managing Member Corp.</t>
  </si>
  <si>
    <t>Former member/president of DT Marks Jersey City LLC. Trump retains an ownership interest. The company reportedly has no independent value or income, and exists to hold license deals that are prospective, inactive, or that otherwise do not currently have valuable assets or create income.</t>
  </si>
  <si>
    <t>DT Marks Jersey City LLC</t>
  </si>
  <si>
    <t>Former member/president of DT Marks Jupiter LLC. Trump retains an ownership interest. The company reportedly has no independent value or income, and exists to hold license deals that are prospective, inactive, or that otherwise do not currently have valuable assets or create income.</t>
  </si>
  <si>
    <t>DT Marks Jupiter LLC</t>
  </si>
  <si>
    <t>Former member/president of DT Marks Lido LLC, of which Pres. Trump retains an ownership interest. The company reportedly has no independent value or income, and exists to hold license deals that are prospective, inactive, or otherwise do not currently have valuable assets or create income.</t>
  </si>
  <si>
    <t>DT Marks Lido LLC</t>
  </si>
  <si>
    <t>Former director/chairman/president of DT Marks Lido Member Corp., of which Pres. Trump retains an ownership interest. The company reportedly has no independent value or income, and exists to hold license deals that are prospective, inactive, or otherwise do not currently have valuable assets or create income.</t>
  </si>
  <si>
    <t>DT Marks Lido Member Corp.</t>
  </si>
  <si>
    <t>Former member/president of DT Marks Products International LLC. Trump retains an ownership interest. The company reportedly has no independent value or income, and exists to hold license deals that are prospective, inactive, or that otherwise do not currently have valuable assets or create income.</t>
  </si>
  <si>
    <t>DT Marks Products International LLC</t>
  </si>
  <si>
    <t>Former director/chairman/president of DT Marks Products International Member Corp. Trump retains an ownership interest. The company reportedly has no independent value or income, and exists to hold license deals that are prospective, inactive, or that otherwise do not currently have valuable assets or create income.</t>
  </si>
  <si>
    <t>DT Marks Products International Member Corp.</t>
  </si>
  <si>
    <t>Former member/president of the now-dormant or inactive DT Marks Pune II LLC, of which Pres. Trump retains an ownership stake.</t>
  </si>
  <si>
    <t>DT Marks Pune II LLC</t>
  </si>
  <si>
    <t>Former director/chairman/president of the now-dormant or inactive DT Marks Pune II Managing Member Corp., of which Pres. Trump retains an ownership stake.</t>
  </si>
  <si>
    <t>DT Marks Pune II Managing Member Corp</t>
  </si>
  <si>
    <t>Former member/president of DT Marks Pune LLC. Trump retains an ownership interest. The company reportedly has no independent value or income, and exists to hold license deals that are prospective, inactive, or that otherwise do not currently have valuable assets or create income.</t>
  </si>
  <si>
    <t>DT Marks Pune LLC</t>
  </si>
  <si>
    <t>Former director/chairman/president of DT Marks Pune Managing Member Corp. Trump retains an ownership interest. The company reportedly has no independent value or income, and exists to hold license deals that are prospective, inactive, or that otherwise do not currently have valuable assets or create income.</t>
  </si>
  <si>
    <t>DT Marks Pune Managing Member Corp</t>
  </si>
  <si>
    <t xml:space="preserve">Former director/chairman/president of DT Marks Rio LLC, of which Pres. Trump retains an ownership interest. </t>
  </si>
  <si>
    <t>DT Marks Rio LLC</t>
  </si>
  <si>
    <t>Former director/chairman/president of the now-dormant or inactive DT Marks Rio Member Corp., of which Pres. Trump retains an ownership interest.</t>
  </si>
  <si>
    <t>DT Marks Rio Member Corp.</t>
  </si>
  <si>
    <t>Former director/chairman/president of DT Marks Vancouver Manager Corp., of which Pres. Trump retains an ownership interest. The company reportedly has no independent value or income, and is part of other entity structures.</t>
  </si>
  <si>
    <t>DT Marks Vancouver Manager Corp.</t>
  </si>
  <si>
    <t>Former director/chairman/president of DT Marks Worli Member Corp., of which Pres. Trump retains an ownership interest. The company reportedly has no independent value or income, and is part of other entity structures.</t>
  </si>
  <si>
    <t>DT Marks Worli Member Corp</t>
  </si>
  <si>
    <t>Former director/chairman/president of DT Tower Gurgaon Managing Member Corp., of which Pres. Trump retains an ownership interest. The company reportedly has no independent value or income, and exists to hold license deals that are prospective, inactive, or otherwise do not currently have valuable assets or create income.</t>
  </si>
  <si>
    <t>DT Tower Gurgaon Managing Member Corp.</t>
  </si>
  <si>
    <t>Former member/president of DT Tower I LLC, of which Pres. Trump retains an ownership interest. The company reportedly has no independent value or income, and exists to hold license deals that are prospective, inactive, or otherwise do not currently have valuable assets or create income.</t>
  </si>
  <si>
    <t>DT Tower I LLC</t>
  </si>
  <si>
    <t>Former director/chairman/president of DT Tower I Member Corp., of which Pres. Trump retains an ownership interest. The company reportedly has no independent value or income, and exists to hold license deals that are prospective, inactive, or otherwise do not currently have valuable assets or create income.</t>
  </si>
  <si>
    <t>DT Tower I Member Corp.</t>
  </si>
  <si>
    <t>Former president of DT Tower II LLC, in which Pres. Trump retains an ownership interest. The company reportedly has no independent value or income, and exists to hold license deals that are prospective, inactive, or otherwise do not currently have valuable assets or create income.</t>
  </si>
  <si>
    <t>DT Tower II LLC</t>
  </si>
  <si>
    <t>Former director/chairman/president of DT Tower II Member Corp., in which Pres. Trump retains an ownership interest. The company reportedly has no independent value or income, and exists to hold license deals that are prospective, inactive, or otherwise do not currently have valuable assets or create income.</t>
  </si>
  <si>
    <t>DT Tower II Member Corp.</t>
  </si>
  <si>
    <t xml:space="preserve">Former director/chairman/president of DT Tower Kolkata Managing Member Corp., in which Pres. Trump retains an ownership interest. The company reportedly has no independent value or income, and is part of other entity structures. </t>
  </si>
  <si>
    <t>DT Tower Kolkata Managing Member Corp.</t>
  </si>
  <si>
    <t>Former president of DT Venture I LLC, of which Pres. Trump retains an ownership interest.</t>
  </si>
  <si>
    <t>DT Venture I LLC</t>
  </si>
  <si>
    <t>Former director/chairman/president of the now-dormant or inactive DT Venture I Member Corp., of which Pres. Trump retains an ownership interest.</t>
  </si>
  <si>
    <t>DT Venture I Member Corp.</t>
  </si>
  <si>
    <t>Former director/chairman/president of the now-dormant or inactive DT Venture II Member Corp., of which Pres. Trump retains an ownership interest.</t>
  </si>
  <si>
    <t>DT Venture II Member Corp.</t>
  </si>
  <si>
    <t>Former member/president of DTTM Operations LLC, of which Pres. Trump retains an ownership interest.</t>
  </si>
  <si>
    <t>DTTM Operations LLC</t>
  </si>
  <si>
    <t>Former director/chairman/president of DTTM Operations Managing Member Corp., of which Pres. Trump retains an ownership interest. The company reportedly has no independent value or income, and is part of other entity structures.</t>
  </si>
  <si>
    <t>DTTM Operations Managing Member Corp.</t>
  </si>
  <si>
    <t>Former member of DTW Venture LLC, of which Pres. Trump retains an ownership interest.</t>
  </si>
  <si>
    <t>DTW Venture LLC</t>
  </si>
  <si>
    <t>Former director/president of DTW Venture Managing Member Corp., of which Pres. Trump retains an ownership interest.</t>
  </si>
  <si>
    <t>DTW Venture Managing Member Corp.</t>
  </si>
  <si>
    <t>Former president/director of the now-dormant or inactive EID Venture I Corporation, of which Pres. Trump retains an ownership interest.</t>
  </si>
  <si>
    <t>EID Venture I Corporation</t>
  </si>
  <si>
    <t>Former member of the now-dormant or inactive EID Venture I LLC, of which Pres. Trump retains an ownership interest.</t>
  </si>
  <si>
    <t>EID Venture I LLC</t>
  </si>
  <si>
    <t xml:space="preserve">Former member/president of EID Venture II LLC, of which Pres. Trump retains an ownership interest. The company reportedly has no independent value or income, and provide back office support functions to other entities. </t>
  </si>
  <si>
    <t>EID Venture II LLC</t>
  </si>
  <si>
    <t>Former director/chairman/president of EID Venture II Member Corp., of which Pres. Trump retains an ownership interest. The company reportedly has no independent value or income, and provide back office support functions to other entities.</t>
  </si>
  <si>
    <t>EID Venture II Member Corp.</t>
  </si>
  <si>
    <t>Former director/chairman/president of Excel Venture I Corp., of which Pres. Trump retains an ownership interest. The company reportedly has no independent value or income, and is part of other entity structures.</t>
  </si>
  <si>
    <t>Excel Venture I Corp.</t>
  </si>
  <si>
    <t>Former president/secretary/treasurer/member of Excel Venture I LLC, of which Pres. Trump retains an ownership interest.</t>
  </si>
  <si>
    <t>Excel Venture I LLC</t>
  </si>
  <si>
    <t>Former director/chairman of Fifty Seven Management Corp., of which Pres. Trump retains an ownership interest. The company reportedly has no independent value or income, and is part of other entity structures.</t>
  </si>
  <si>
    <t>Fifty Seven Management Corp</t>
  </si>
  <si>
    <t xml:space="preserve">Former president of Fifty Seventh Street Associates LLC, of which Pres. Trump retains an ownership interest. </t>
  </si>
  <si>
    <t>Fifty Seventh Street Associates LLC</t>
  </si>
  <si>
    <t>Former president of First Member, Inc., of which Pres. Trump retains an ownership interest. The company reportedly has no independent value or income, and is part of other entity structures.</t>
  </si>
  <si>
    <t>First Member, Inc.</t>
  </si>
  <si>
    <t>Former president/treasurer/director of Flights Inc. (F/K/A Trump Flights Inc.), of which Pres. Trump retains an ownership interest. The company reportedly has no independent value or income, is not inactive nor dormant, and not part of an entity structure or license deal.</t>
  </si>
  <si>
    <t>Flights Inc. (F/K/A Trump Flights Inc.)</t>
  </si>
  <si>
    <t>Former member of Florida Properties Management LLC, of which Pres. Trump retains an ownership interest. The company reportedly has no independent value or income, and provides back office support functions to other entities.</t>
  </si>
  <si>
    <t>Florida Properties Management LLC</t>
  </si>
  <si>
    <t>Former member of the now-dormant or inactive Fontainbleu Apartments LLC, of which Pres. Trump retains an ownership interest.</t>
  </si>
  <si>
    <t>Fontainbleu Apartments LLC</t>
  </si>
  <si>
    <t xml:space="preserve">Former trustee of Fred C. Trump, GRAT Trust- F/B/O Elizabeth Trump Grau. The trust's current activity status and control structures are not reported. </t>
  </si>
  <si>
    <t>Fred C. Trump, GRAT Trust- F/B/O Elizabeth Trump Grau</t>
  </si>
  <si>
    <t>Trump Old Post Office LLC leases the historic Old Post Office Pavilion from the federal Government Services Administration. The lease reportedly stipulates that “No ... elected official of the Government of the United States ... shall be admitted to any share or part of this Lease, or to any benefit that may arise therefrom...” However, Pres. Trump retains an ownership interest. (See also Trump Old Post Office LLC.)</t>
  </si>
  <si>
    <t>General Services Administration</t>
  </si>
  <si>
    <t xml:space="preserve">Former member/president of Golf Productions LLC, of which Pres. Trump retains an ownership interest. The company reportedly has no independent value or income, is not inactive nor dormant, and is not part of an entity structure or license deal. </t>
  </si>
  <si>
    <t>Golf Productions LLC</t>
  </si>
  <si>
    <t>Former president/director/chairman of Golf Productions Member Corp., of which Pres. Trump retains an ownership interest. The company reportedly has no independent value or income, and is part of other entity structures.</t>
  </si>
  <si>
    <t>Golf Productions Member Corp.</t>
  </si>
  <si>
    <t>Former director of Golf Recreation Scotland Limited, of which Pres. Trump retains an ownership interest. The company reportedly has no independent value or income, and is part of other entity structures.</t>
  </si>
  <si>
    <t>Golf Recreation Scotland Limited</t>
  </si>
  <si>
    <t>Former president of the now-dormant or inactive Helicopter Air Services, Inc., of which Pres. Trump retains an ownership interest.</t>
  </si>
  <si>
    <t>Helicopter Air Services, Inc.</t>
  </si>
  <si>
    <t xml:space="preserve">Former partner in Hudson Waterfront Associates 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</si>
  <si>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 LP</t>
  </si>
  <si>
    <t xml:space="preserve">Former partner in Hudson Waterfront Associates 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is not inactive nor dormant, and is not part of an entity structure or license deal. </t>
  </si>
  <si>
    <t>Hudson Waterfront Associates II, LP</t>
  </si>
  <si>
    <t xml:space="preserve">Former partner in Hudson Waterfront Associates III,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</si>
  <si>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III, LP</t>
  </si>
  <si>
    <t xml:space="preserve">Former partner in Hudson Waterfront Associates IV,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</si>
  <si>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IV, LP</t>
  </si>
  <si>
    <t xml:space="preserve">Former partner in Hudson Waterfront Associates 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</si>
  <si>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V, LP</t>
  </si>
  <si>
    <t xml:space="preserve">Former partner in Hudson Waterfront Associates, L.P., in which Pres. Trump retains an ownership interest. His resignation from this company was noted in a 19-page resignation letter the day before his inauguration in January 2017. The former position was not listed on his 2017 financial disclosure. Neither was its current ownership structure articulated, though it was reported as dormant or inactive in his 2016 financial disclosure. </t>
  </si>
  <si>
    <t>Hudson Waterfront Associates, LP.</t>
  </si>
  <si>
    <t xml:space="preserve">Pres. Trump retains an ownership interest in HWA 1290 Ill LLC. Any current or former position he may have held with the company has not been disclosed. The company reportedly has no independent value or income, and is part of other entity structures. </t>
  </si>
  <si>
    <t>HWA 1290 Ill LLC</t>
  </si>
  <si>
    <t xml:space="preserve">Pres. Trump retains an ownership interest in HWA 1290 IV LLC. Any current or former position he may have held with the company has not been disclosed. The company reportedly has no independent value or income, and is part of other entity structures. </t>
  </si>
  <si>
    <t>HWA 1290 IV LLC</t>
  </si>
  <si>
    <t xml:space="preserve">Pres. Trump retains an ownership interest in HWA 1290 V LLC. Any current or former position he may have held with the company has not been disclosed. The company reportedly has no independent value or income, and is part of other entity structures. </t>
  </si>
  <si>
    <t>HWA 1290 V LLC</t>
  </si>
  <si>
    <t xml:space="preserve">Pres. Trump retains an ownership interest in HWA 555 Owners, LLC. Any current or former position he may have held with the company has not been disclosed. </t>
  </si>
  <si>
    <t>HWA 555 Owners, LLC</t>
  </si>
  <si>
    <t>Former member/president of the now-dormant or inactive Indian Hills Holdings LLC (F/K/A Indian Hills Development LLC), in which Pres. Trump retains an ownership interest.</t>
  </si>
  <si>
    <t>Indian Hills Holdings LLC (F/K/A Indian Hills Development LLC)</t>
  </si>
  <si>
    <t>Trump currently under audit by IRS</t>
  </si>
  <si>
    <t>Internal Revenue Service</t>
  </si>
  <si>
    <t>Former president of Jupiter Golf Club LLC (Trump National Golf Club - Jupiter), in which Pres. Trump retains an ownership interest.</t>
  </si>
  <si>
    <t>Jupiter Golf Club LLC (Trump National Golf Club - Jupiter)</t>
  </si>
  <si>
    <t xml:space="preserve">Former president/director/chairman of Jupiter Golf Club Managing Member Corp., in which Pres. Trump retains an ownership interest. The company reportedly has no independent value or income, and is part of other entity structures. </t>
  </si>
  <si>
    <t>Jupiter Golf Club Managing Member Corp.</t>
  </si>
  <si>
    <t xml:space="preserve">Ladder Capital, which owns at least $282 million in Trump debt, may be up for sale. A firm called Related Companies bought $80 million in Ladder stock in February 2017. </t>
  </si>
  <si>
    <t>Ladder Capital</t>
  </si>
  <si>
    <t xml:space="preserve">Former president/member of Lamington Family Holdings LLC, in which Pres. Trump retains an ownersthip interest. </t>
  </si>
  <si>
    <t>Lamington Family Holdings LLC</t>
  </si>
  <si>
    <t xml:space="preserve">Former president of Lamington Farm Club, LLC (Trump National Golf Club - Bedminster), in which Pres. Trump retains an ownership interest. </t>
  </si>
  <si>
    <t>Lamington Farm Club, LLC (Trump National Golf Club - Bedminster)</t>
  </si>
  <si>
    <t xml:space="preserve">Former member of the now-dormant or inactive Lawrence Towers Apartments LLC, in which Pres. Trump retains an ownership interest. </t>
  </si>
  <si>
    <t>Lawrence Towers Apartments LLC</t>
  </si>
  <si>
    <t xml:space="preserve">Former president of LFB Acquisition LLC, in which Pres. Trump retains an ownership interest. The company reportedly has no independent value or income, and is part of other entity structures. </t>
  </si>
  <si>
    <t>LFB Acquisition LLC</t>
  </si>
  <si>
    <t xml:space="preserve">Former president/director/chairman of LFB Acquisition Member Corp., in which Pres. Trump retains an ownership interest. The company reportedly has no independent value or income, and is part of other entity structures. </t>
  </si>
  <si>
    <t>LFB Acquisition Member Corp.</t>
  </si>
  <si>
    <t xml:space="preserve">Former president/treasurer/secretary of Mar-A-Lago Club, Inc., in which Pres. Trump retains an ownership interest. The company reportedly has no independent value or income, and is part of other entity structures. </t>
  </si>
  <si>
    <t>Mar-A-Lago Club, Inc.</t>
  </si>
  <si>
    <t xml:space="preserve">Former member/president of Mar-A-Lago Club, L.L.C., in which Pres. Trump retains an ownership interest. </t>
  </si>
  <si>
    <t>Mar-A-Lago Club, L.L.C.</t>
  </si>
  <si>
    <t xml:space="preserve">Former trustee of Maryanne Trump GRAT Trust- F/B/O Elizabeth Trump Grau. The trust's current activity status and control structures are not reported. </t>
  </si>
  <si>
    <t>Maryanne Trump GRAT Trust- F/B/O Elizabeth Trump Grau</t>
  </si>
  <si>
    <t xml:space="preserve">Merrill Lynch Credit Corporation holds two mortgages for Pres. Trump, both of which mature are scheduled to mature in 2019. </t>
  </si>
  <si>
    <t>Merrill Lynch Credit Corporation</t>
  </si>
  <si>
    <t xml:space="preserve">Former partner in the now-dormant or inactive Midland Associates, in which Pres. Trump retains an ownership interest. </t>
  </si>
  <si>
    <t>Midland Associates</t>
  </si>
  <si>
    <t xml:space="preserve">Former partner in Miss Universe L.P., LLLP (F/K/A Trump Pageants, L.P.), in which Pres. Trump retains an ownership interest. </t>
  </si>
  <si>
    <t>Miss Universe L.P., LLLP (F/K/A Trump Pageants, LP.)</t>
  </si>
  <si>
    <t xml:space="preserve">Former member/president of Mobile Payroll Construction LLC, of which Pres. Trump retains an ownership interest. </t>
  </si>
  <si>
    <t>Mobile Payroll Construction LLC</t>
  </si>
  <si>
    <t xml:space="preserve">Former director/chairman/president of Mobile Payroll Construction Manager Corp., of which Pres. Trump retains an ownership interest. The company reportedly has no independent value or income, and is part of other entity structures. </t>
  </si>
  <si>
    <t>Mobile Payroll Construction Manager Corp.</t>
  </si>
  <si>
    <t>National Labor Relations Board</t>
  </si>
  <si>
    <t>NBC reportedly has ordered episodes of “The New Apprentice.” Variety reports Trump will retain his Executive Producer title for the show.</t>
  </si>
  <si>
    <t>NBC</t>
  </si>
  <si>
    <t xml:space="preserve">Former director of the now-dormant or inactive Nitto World Co., Limited, in which Pres. Trump retains an ownership interest. </t>
  </si>
  <si>
    <t>Nitto World Co., Limited</t>
  </si>
  <si>
    <t xml:space="preserve">Former president/director of the now-dormant or inactive Ocean Development Member Inc., in which Pres. Trump retains an ownership interest. </t>
  </si>
  <si>
    <t>Ocean Development Member Inc.</t>
  </si>
  <si>
    <t xml:space="preserve">Former member of Ocean Development Member Inc. According to Trump's 2016 financial disclosure, the company was dormant or inactive, but he held an ownership stake. Its current activity status and ownership structure were not articulated in his disclosure in 2017. </t>
  </si>
  <si>
    <t xml:space="preserve">Pres. Trump retains an ownership interest in the now-dormant or inactive One Central Park West Associates. Any position he may have or have had with the company has not been reported. </t>
  </si>
  <si>
    <t>One Central Park West Associates</t>
  </si>
  <si>
    <t xml:space="preserve">Pres. Trump retains an ownership interest in the now-dormant or inactive One Central Park West PT Associates. Any position he may have or have had with the company has not been reported. </t>
  </si>
  <si>
    <t>One Central Park West PT Associates</t>
  </si>
  <si>
    <t>Former president of OPO Hotel Manager LLC, in which Pres. Trump retains an ownership interest. The company reportedly has no independent value or income, is not inactive nor dormant, and is not part of an entity structure or license deal.</t>
  </si>
  <si>
    <t>OPO Hotel Manager LLC</t>
  </si>
  <si>
    <t xml:space="preserve">Former director/chairman/president of OPO Hotel Manager Member Corp., in which Pres. Trump retains an ownership interest. The company reportedly has no independent value or income, and is part of other entity structures. </t>
  </si>
  <si>
    <t>OPO Hotel Manager Member Corp</t>
  </si>
  <si>
    <t xml:space="preserve">Former president/member of Owo Developer LLC. The company is reportedly inactive. Trump retains an ownership stake through DJT Holdings LLC and The Donald J. Trump Revocable Trust. </t>
  </si>
  <si>
    <t>OWO Developer LLC</t>
  </si>
  <si>
    <t xml:space="preserve">Former member/president of the now-dormant or inactive Panama Ocean Club Management LLC, in which Pres. Trump retains an ownership interest. </t>
  </si>
  <si>
    <t>Panama Ocean Club Management LLC</t>
  </si>
  <si>
    <t xml:space="preserve">Former president/chairman/director of the now-dormant or inactive Panama Ocean Club Management Member Corp., in which Pres. Trump retains an ownership interest. </t>
  </si>
  <si>
    <t>Panama Ocean Club Management Member Corp.</t>
  </si>
  <si>
    <t xml:space="preserve">Former president/director/secretary of Parc Consulting, Inc., in which Pres. Trump retains an ownership interest. The company reportedly has no independent value or income, and is part of other entity structures. </t>
  </si>
  <si>
    <t>Parc Consulting, Inc.</t>
  </si>
  <si>
    <t xml:space="preserve">Former partner in Park Briar Associates, in which Pres. Trump retains an ownership interest. The company reportedly has no independent value or income, and is part of other entity structures. </t>
  </si>
  <si>
    <t>Park Briar Associates</t>
  </si>
  <si>
    <t xml:space="preserve">Former president of Pine Hill Development LLC, in which Pres. Trump retains an ownership interest. </t>
  </si>
  <si>
    <t>Pine Hill Development LLC</t>
  </si>
  <si>
    <t xml:space="preserve">Former director and chairman/president of Pine Hill Development Managing Member Corp., in which Pres. Trump retains an ownership interest. The company reportedly has no independent value or income, and is part of other entity structures. </t>
  </si>
  <si>
    <t>Pine Hill Development Managing Member Corp.</t>
  </si>
  <si>
    <t xml:space="preserve">Former president of Plaza Consulting Corp., in which Pres. Trump retains an ownership interest. The company reportedly has no independent value or income, and is part of other entity structures. </t>
  </si>
  <si>
    <t>Plaza Consulting Corp</t>
  </si>
  <si>
    <t xml:space="preserve">Former member/president of the now-dormant or inactive Poker Venture LLC, in which Pres. Trump retains an ownership interest. </t>
  </si>
  <si>
    <t>Poker Venture LLC</t>
  </si>
  <si>
    <t xml:space="preserve">Former director/president/chairman of the now-dormant or inactive Poker Venture Managing Member Corp., in which Pres. Trump retains an ownership interest. </t>
  </si>
  <si>
    <t>Poker Venture Managing Member Corp.</t>
  </si>
  <si>
    <t xml:space="preserve">Former director/president/secretary/treasurer of the now-dormant or inactive Reg-Tru Equities, Ltd.,in which Pres. Trump retains an ownership interest. </t>
  </si>
  <si>
    <t>Reg-Tru Equities, Ltd.</t>
  </si>
  <si>
    <t xml:space="preserve">Royal Bank America holds a mortgage for Pres. Trump. The mortgage is scheduled to mature in 2019. </t>
  </si>
  <si>
    <t>Royal Bank America</t>
  </si>
  <si>
    <t xml:space="preserve">Former member/president of RPV Development LLC, in which Pres. Trump retains an ownership interest. The company reportedly has no independent value or income, and is part of other entity structures. </t>
  </si>
  <si>
    <t>RPV Development LLC</t>
  </si>
  <si>
    <t xml:space="preserve">News reports indicate that Russian investors provided a crucial source of capital in Trump-branded real estate ventures that may have otherwise foundered in Florida and Panama during the global economic downturn. </t>
  </si>
  <si>
    <t>Russian real estate investors</t>
  </si>
  <si>
    <t xml:space="preserve">Former member/president of the now-dormant or inactive Scotland Acquisitions LLC, in which Pres. Trump retains an ownership interest. </t>
  </si>
  <si>
    <t>Scotland Acquisitions LLC</t>
  </si>
  <si>
    <t xml:space="preserve">Former president of Seven Springs LLC, in which Pres. Trump retains an ownership interest. </t>
  </si>
  <si>
    <t>Seven Springs LLC</t>
  </si>
  <si>
    <t xml:space="preserve">Former director/vice-president of Shore Haven Apt#1, Inc., in which Pres. Trump retains an ownership interest. The company reportedly has no independent value or income, and is part of other entity structures. </t>
  </si>
  <si>
    <t>Shore Haven Apt#1, Inc.</t>
  </si>
  <si>
    <t xml:space="preserve">Former director/vice-president of the now-dormant or inactive Shore Haven Management Corp. Pres. Trump reportedly resigned his position with the company the day before his inauguration in January 2017. The company was not listed on his 2017 financial disclosure, although it was reported as dormant/inactive on his 2016 disclosure. He appeared to retain an ownership interest at the time. </t>
  </si>
  <si>
    <t>Shore Haven Management Corp.</t>
  </si>
  <si>
    <t xml:space="preserve">Former member of the now-dormant or inactive Shore Haven Shopping Center LLC, in which Pres. Trump retains an ownership interest. </t>
  </si>
  <si>
    <t>Shore Haven Shopping Center LLC</t>
  </si>
  <si>
    <t xml:space="preserve">Former director/chairman of SLC Turnberry Limited (Trump Turnberry), in which Pres. Trump retains an ownership interest. </t>
  </si>
  <si>
    <t>SLC Turnberry Limited (Trump Turnberry)</t>
  </si>
  <si>
    <t xml:space="preserve">Pres. Trump holds a 4 percent limited partnership interest in the residential real estate firm Starrett City Associates, L.P. through several entities, including the The Donald J. Trump Revocable Trust. His stake is loosely valued between $5 million and $25 million. </t>
  </si>
  <si>
    <t>Starrett City Associates, L.P.</t>
  </si>
  <si>
    <t xml:space="preserve">Pres. Trump retains an ownership interest in Storage 106 LLC. Any current or former positions he may have with the company have not been listed on his financial disclosures. </t>
  </si>
  <si>
    <t>Storage 106 LLC</t>
  </si>
  <si>
    <t xml:space="preserve">Former director/vice-president of the now-dormant or inactive Sussex Hall, Inc., in which Pres. Trump retains an ownership interest. </t>
  </si>
  <si>
    <t>Sussex Hall, Inc.</t>
  </si>
  <si>
    <t>Pres. Trump retains an ownership interest in T Express LLC. Any current or former positions he may have with the company have not been reported on his financial disclosures. The company reportedly has no independent value or income, is not inactive nor dormant, and is not part of an entity structure or license deal.</t>
  </si>
  <si>
    <t>T Express LLC</t>
  </si>
  <si>
    <t xml:space="preserve">Pres. Trump retains an ownership interest in T Express Manager Member Corp. Any current or former positions he may have with the company have not been reported on his financial disclosures. The company reportedly has no independent value or income and is part of other entity structures. </t>
  </si>
  <si>
    <t>T Express Manager Member Corp.</t>
  </si>
  <si>
    <t xml:space="preserve">Former member/president of T International Realty LLC (dba Trump International Realty), in which Pres. Trump retains an ownership interest. </t>
  </si>
  <si>
    <t>T International Realty LLC (dba Trump International Realty)</t>
  </si>
  <si>
    <t xml:space="preserve">Former member/president of the brokerage firm T International Realty (dba Trump International Realty), in which Pres. Trump retains an ownership interest. </t>
  </si>
  <si>
    <t>2 Indonesian resort projects with billionaire Hary Tanoesoedibjo as Trump’s local partner. Eric Lipton reported a potential conflict: Tanoesoedibjo “ran for vice president of Indonesia in 2014 and is organizing a political party for another possible run at national office in 2019.”</t>
  </si>
  <si>
    <t>Tanoesoedibjo, Hary</t>
  </si>
  <si>
    <t>Former president/member of TC Marks Buenos Aires LLC. The company, dissolved on Jan. 26, 2017, reportedly had no independent value or income, and existed to hold license deals that were prospective, inactive, or otherwise did not currently have valuable assets or create income.</t>
  </si>
  <si>
    <t>TC Marks Buenos Aires LLC</t>
  </si>
  <si>
    <t xml:space="preserve">Former president/member of THC Baku Hotel Manager Services LLC,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</si>
  <si>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LLC</t>
  </si>
  <si>
    <t xml:space="preserve">Former director/chairman/president of THC Baku Hotel Manager Services Member Corp.,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</si>
  <si>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Member Corp.</t>
  </si>
  <si>
    <t xml:space="preserve">Former president/member of THC Baku Services LLC, in which Pres. Trump retains an ownership interest. The company reportedly has no independent value or income, and exists to hold license deals that are prospective, inactive, or otherwise do not currently have valuable assets or create income. </t>
  </si>
  <si>
    <t>THC Baku Services LLC</t>
  </si>
  <si>
    <t xml:space="preserve">Former director/chairman/president of THC Baku Services Member Corp., in which Pres. Trump retains an ownership interest. The company reportedly has no independent value or income, and exists to hold license deals that are prospective, inactive, or otherwise do not currently have valuable assets or create income. </t>
  </si>
  <si>
    <t>THC Baku Services Member Corp.</t>
  </si>
  <si>
    <t xml:space="preserve">Former member of THC Barra Hotelaria LTDA, in which Pres. Trump retains an ownership interest. The company reportedly has no independent value or income, and exists to hold license deals that are prospective, inactive, or otherwise do not currently have valuable assets or create income. </t>
  </si>
  <si>
    <t>THC Barra Hotelaria LTDA</t>
  </si>
  <si>
    <t xml:space="preserve">Former member/president of THC Central Reservations LLC, of which Pres. Trump retains an ownership interest. </t>
  </si>
  <si>
    <t>THC Central Reservations LLC</t>
  </si>
  <si>
    <t xml:space="preserve">Former chairman/director/president of THC Central Reservations Member Corp., of which Pres. Trump retains an ownership interest. The company reportedly has no independent value or income, and is part of other entity structures. </t>
  </si>
  <si>
    <t>THC Central Reservations Member Corp.</t>
  </si>
  <si>
    <t xml:space="preserve">Former president of THC China Development LLC (F/K/A Trump China Development LLC), of which Pres. Trump retains an ownership interest. The company is owned by Trump International Hotels Management LLC, which Trump owned as of his 2016 financial disclosure. The parent company's current activity status and ownership structure were not articulated in his 2017 disclosure. </t>
  </si>
  <si>
    <t>THC China Development LLC (F/K/A Trump China Development LLC)</t>
  </si>
  <si>
    <t xml:space="preserve">Pres. Trump reportedly resigned any positions with THC China Development Management Corp (F/K/A Trump China Development Management Corp) the day before his inauguration in January 2017. According to his 2016 financial disclosure, the company, which he alone owned, was dormant or inactive. Its current activity status and ownership structure were not articulated in his 2017 financial disclosure. </t>
  </si>
  <si>
    <t xml:space="preserve">THC China Development Management Corp (F/K/A Trump China Development Management Corp) </t>
  </si>
  <si>
    <t xml:space="preserve">Former member/president of the now-dormant or inactive THC China Technical Services LLC, of which Pres. Trump retains an ownership interest. </t>
  </si>
  <si>
    <t>THC China Technical Services LLC</t>
  </si>
  <si>
    <t xml:space="preserve">Former chairman/director/president of the now-dormant or inactive THC China Technical Services Manager Corp., of which Pres. Trump retains an ownership interest. </t>
  </si>
  <si>
    <t>THC China Technical Services Manager Corp.</t>
  </si>
  <si>
    <t xml:space="preserve">Former president of THC DC Restaurant Hospitality LLC, of which Pres. Trump retains an ownership interest. The company reportedly has no independent value or income, and is part of other entity structures. </t>
  </si>
  <si>
    <t>THC DC Restaurant Hospitality LLC</t>
  </si>
  <si>
    <t xml:space="preserve">Former member/president of the now-dormant or inactive THC Development Brazil LLC, of which Pres. Trump retains an ownership interest. </t>
  </si>
  <si>
    <t>THC Development Brazil LLC</t>
  </si>
  <si>
    <t xml:space="preserve">Former chairman/director/president of the now-dormant or inactive THC Development Brazil Managing Member Corp., of which Pres. Trump retains an ownership interest. </t>
  </si>
  <si>
    <t>THC Development Brazil Managing Member Corp.</t>
  </si>
  <si>
    <t xml:space="preserve">Former member/president of the now-dormant THC Hotel Development LLC, in which Pres. Trump retains an ownership interest. </t>
  </si>
  <si>
    <t>THC Hotel Development LLC</t>
  </si>
  <si>
    <t xml:space="preserve">Former president of THC IMEA Development LLC, in which Pres. Trump retains an ownership interest. </t>
  </si>
  <si>
    <t>THC IMEA Development LLC</t>
  </si>
  <si>
    <t xml:space="preserve">Former member/president of THC Miami Restaurant Hospitality LLC, in which Pres. Trump retains an ownership interest. </t>
  </si>
  <si>
    <t>THC Miami Restaurant Hospitality LLC</t>
  </si>
  <si>
    <t xml:space="preserve">Former chairman/director/president of THC Miami Restaurant Hospitality Member Corp., in which Pres. Trump retains an ownership interest. The company reportedly has no independent value or income, and is part of other entity structures. </t>
  </si>
  <si>
    <t>THC Miami Restaurant Hospitality Member Corp.</t>
  </si>
  <si>
    <t xml:space="preserve">Former member/president of the now-dormant or inactive THC Rio Manager LLC, in which Pres. Trump retains an ownership interest. </t>
  </si>
  <si>
    <t>THC Rio Manager LLC</t>
  </si>
  <si>
    <t xml:space="preserve">Former chairman/director/president of the now-dormant or inactive THC Rio Managing Member Corp., in which Pres. Trump retains an ownership interest. </t>
  </si>
  <si>
    <t>THC Rio Managing Member Corp</t>
  </si>
  <si>
    <t xml:space="preserve">Former member/president of THC Sales &amp; Marketing LLC, of which Pres. Trump retains an ownership interest. </t>
  </si>
  <si>
    <t>THC Sales &amp; Marketing LLC</t>
  </si>
  <si>
    <t xml:space="preserve">Former chairman/director/president of THC Sales &amp; Marketing Member Corp., of which Pres. Trump retains an ownership interest. The company reportedly has no independent value or income, and is part of other entity structures. </t>
  </si>
  <si>
    <t>THC Sales &amp; Marketing Member Corp.</t>
  </si>
  <si>
    <t xml:space="preserve">Former member/president of the now-dormant or inactive THC Services Shenzhen LLC, in which Pres. Trump retains an ownership interest. </t>
  </si>
  <si>
    <t>THC Services Shenzhen LLC</t>
  </si>
  <si>
    <t xml:space="preserve">Former chairman/director/president of the now-dormant or inactive THC Services Shenzhen Member Corp., in which Pres. Trump retains an ownership interest. </t>
  </si>
  <si>
    <t>THC Services Shenzhen Member Corp.</t>
  </si>
  <si>
    <t xml:space="preserve">Former member/president of the now-dormant or inactive THC Shenzhen Hotel Manager LLC, in which Pres. Trump retains an ownership interest. </t>
  </si>
  <si>
    <t>THC Shenzhen Hotel Manager LLC</t>
  </si>
  <si>
    <t xml:space="preserve">Former chairman/director/president of the now-dormant or inactive THC Shenzhen Hotel Manager Member Corp., in which Pres. Trump retains an ownership interest. </t>
  </si>
  <si>
    <t>THC Shenzhen Hotel Manager Member Corp.</t>
  </si>
  <si>
    <t xml:space="preserve">Former chairman/director/president of THC Vancouver Management Corp., of which Pres. Trump retains an ownership interest. </t>
  </si>
  <si>
    <t>THC Vancouver Management Corp</t>
  </si>
  <si>
    <t xml:space="preserve">Former director/president of THC Vancouver Payroll ULC, of which Pres. Trump retains an ownership interest. The company reportedly has no independent value or income, and provides back office support functions to other entities. </t>
  </si>
  <si>
    <t>THC Vancouver Payroll ULC</t>
  </si>
  <si>
    <t>Former member/president of THC Venture I LLC. The company is reportedly dormant or inactive. Trump retains an ownership interest.</t>
  </si>
  <si>
    <t xml:space="preserve">THC Venture I LLC </t>
  </si>
  <si>
    <t xml:space="preserve">Former chairman/director/president of THC Venture I Managing Member Corp. The company is reportedly dormant or inactive. Trump retains an ownership interest. </t>
  </si>
  <si>
    <t xml:space="preserve">THC Venture I Managing Member Corp. </t>
  </si>
  <si>
    <t>Former member/president of THC Venture II LLC. The company is reportedly dormant or inactive. Trump retains an ownership interest.</t>
  </si>
  <si>
    <t xml:space="preserve">THC Venture II LLC </t>
  </si>
  <si>
    <t>Former chairman/director/president of THC Venture II Managing Member Corp. The company is reportedly dormant or inactive. Trump retains an ownership interest.</t>
  </si>
  <si>
    <t xml:space="preserve">THC Venture II Managing Member Corp. </t>
  </si>
  <si>
    <t xml:space="preserve">Former president of THC Venture III LLC, in which Pres. Trump retains an ownership interest. The company reportedly has no independent value or income, and is part of other entity structures. </t>
  </si>
  <si>
    <t>THC Venture III LLC (N/K/A TTTT Venture LLC)</t>
  </si>
  <si>
    <t xml:space="preserve">Former chairman/director/president of THC Venture III Managing Member Corp. - N/K/A TTTT Venture Member Corp., in which Pres. Trump retains an ownership interest. The company reportedly has no independent value or income and is part of other entity structures. </t>
  </si>
  <si>
    <t xml:space="preserve">THC Venture III Managing Member Corp. - N/K/A TTTT Venture Member Corp. </t>
  </si>
  <si>
    <t>Former director/chairman/president of The Caribusiness RE Corp., in which Pres. Trump retains an ownership interest.</t>
  </si>
  <si>
    <t>The Caribusiness RE Corp</t>
  </si>
  <si>
    <t xml:space="preserve">Former manager of the now-dormant or inactive The Donald J. Trump Company LLC, in which Pres. Trump retains an ownership interest. </t>
  </si>
  <si>
    <t>The Donald J. Trump Company LLC</t>
  </si>
  <si>
    <t>The Donald J. Trump Foundation received $150,000 from the Victor Pinchuk Foundation and Yalta European Strategy (YES) — an NGO founded by Mr. Pinchuk — for a video speech Trump made in September 2015.</t>
  </si>
  <si>
    <t>The Donald J. Trump Foundation</t>
  </si>
  <si>
    <t xml:space="preserve">Former trustee of The Donald J. Trump Grantor Trust. In Pres. Trump's 2017 financial disclosure, it was clarified that Pres. Trump is the Trustee Successor, and Donald Trump Jr. is the Trustee. Its current activity status and control structures are not reported. </t>
  </si>
  <si>
    <t>The Donald J. Trump Grantor Trust</t>
  </si>
  <si>
    <t xml:space="preserve">Former trustee of The Donald J. Trump Revocable Trust, which was established to hold Trump's exclusive assets. Its trustees as of Jan. 17, 2017, were Donald Trump Jr. and Trump Organization CFO Allen Weisselberg. Pres. Trump may withdraw money and underlying assets from the revocable trust as he pleases. </t>
  </si>
  <si>
    <t>The Donald J. Trump Revocable Trust</t>
  </si>
  <si>
    <t>Former partner in The East 61 St. Company, LP., in which Pres. Trump retains an ownership interest.</t>
  </si>
  <si>
    <t>The East 61 St. Company, LP.</t>
  </si>
  <si>
    <t xml:space="preserve">Former trustee of The Fred C. Trump December 16, 1976 Trust- F/B/O Donald J. Trump. Its current activity status and ownership structure are not reported. </t>
  </si>
  <si>
    <t xml:space="preserve">The Fred C. Trump December 16, 1976 Trust- F/B/O Donald J. Trump. </t>
  </si>
  <si>
    <t xml:space="preserve">Although Pres. Trump resigned his position from this trust, it is designated for his own benefit. Therefore, it is marked as a confirmed conflict. </t>
  </si>
  <si>
    <t xml:space="preserve">Former trustee of The Fred C. Trump December 16, 1976 Trust- F/B/O Elizabeth J. Trump. Its current activity status and control structures are not reported. </t>
  </si>
  <si>
    <t>The Fred C. Trump December 16, 1976 Trust- F/B/O Elizabeth J. Trump</t>
  </si>
  <si>
    <t xml:space="preserve">Because this trust is designated for the benefit of an immediate family member of Pres. Trump, it is marked as a confirmed conflict. </t>
  </si>
  <si>
    <t xml:space="preserve">Former trustee of The Fred C. Trump December 16, 1976 Trust- F/B/O Robert S. Trump. Its current activity status and control structures are not reported. </t>
  </si>
  <si>
    <t>The Fred C. Trump December 16, 1976 Trust- F/B/O Robert S. Trump</t>
  </si>
  <si>
    <t xml:space="preserve">Former director/president/chairman of The Trump Corporation, of which Pres. Trump retains an ownership interest. </t>
  </si>
  <si>
    <t>The Trump Corporation</t>
  </si>
  <si>
    <t xml:space="preserve">Former member of The Trump Entrepreneur Initiative LLC (f/k/a Trump University CA LLC). Trump retains an ownership interest. </t>
  </si>
  <si>
    <t xml:space="preserve">The Trump Entrepreneur Initiative LLC (f/k/a Trump University CA LLC) </t>
  </si>
  <si>
    <t xml:space="preserve">Trump retains an ownership interest in The Trump Entrepreneur Initiative LLC (NY Domestic), which reportedly has no independent value or income and is part of other entity structures. The company is not listed as an entity outside of federal government in which he holds a position. </t>
  </si>
  <si>
    <t>The Trump Entrepreneur Initiative LLC (NY Domestic)</t>
  </si>
  <si>
    <t xml:space="preserve">Former partner in The Trump Equitable Fifth Avenue Company, of which Pres. Trump retains an ownership interest. </t>
  </si>
  <si>
    <t>The Trump Equitable Fifth Avenue Company</t>
  </si>
  <si>
    <t xml:space="preserve">Former member and president of the now-dormant or inactive The Trump Follies LLC, of which Pres. Trump retains an ownership interest. </t>
  </si>
  <si>
    <t>The Trump Follies LLC</t>
  </si>
  <si>
    <t xml:space="preserve">Former chairman/director/president of the now-dormant or inactive The Trump Follies Member Inc., of which Pres. Trump retains an ownership interest. </t>
  </si>
  <si>
    <t>The Trump Follies Member Inc.</t>
  </si>
  <si>
    <t xml:space="preserve">Pres. Trump retains an ownership interest in the now-dormant or inactive The Trump Hotel Corp. Any current or former position he may have held with the company is not reported in his financial dislosures. </t>
  </si>
  <si>
    <t>The Trump Hotel Corp.</t>
  </si>
  <si>
    <t xml:space="preserve">Former chairman/director and president of The Trump Marks Real Estate Corp., of which Pres. Trump retains an ownership interest. The company reportedly has no independent value or income and is part of other entity structures. </t>
  </si>
  <si>
    <t>The Trump Marks Real Estate Corp.</t>
  </si>
  <si>
    <t>Former director/president/chairman of the now-dormant or inactive The Trump Organization, Inc., of which Pres. Trump retains an ownership interest.</t>
  </si>
  <si>
    <t>The Trump Organization, Inc.</t>
  </si>
  <si>
    <t xml:space="preserve">Former president/director of the now-dormant or inactive TIGL Common Area Management Corp., of which Pres. Trump retains ownership interests. </t>
  </si>
  <si>
    <t>TIGL Common Area Management Corp.</t>
  </si>
  <si>
    <t xml:space="preserve">Former director/president of TIGL Ireland Enterprises Limited (Trump International Golf Links - Doonbeg), of which Pres. Trump retains an ownership interest. </t>
  </si>
  <si>
    <t>TIGL Ireland Enterprises Limited (Trump International Golf Links - Doonbeg)</t>
  </si>
  <si>
    <t xml:space="preserve">Former president/director of TIGL Ireland Management Limited, of which Pres. Trump retains an ownership interest. </t>
  </si>
  <si>
    <t>TIGL Ireland Management Limited</t>
  </si>
  <si>
    <t xml:space="preserve">Former member/president of the now-dormant or inactive TIHC Reservations LLC, of which Pres. Trump retains an interest. </t>
  </si>
  <si>
    <t>TIHC Reservations LLC</t>
  </si>
  <si>
    <t xml:space="preserve">Former president/director of TIHH Member Corp., of which Pres. Trump retains an ownership interest. The company reportedly has no independent value or income, and is part of other entity structures. </t>
  </si>
  <si>
    <t>TIHH Member Corp</t>
  </si>
  <si>
    <t xml:space="preserve">Former member/president of TIHH Member LLC, of which Pres. Trump retains an ownership interest. The company reportedly has no independent value or income, and is part of other entity structures. </t>
  </si>
  <si>
    <t>TIHH Member LLC</t>
  </si>
  <si>
    <t xml:space="preserve">Former president/director of TIHM Member Corp., of which Pres. Trump retains an ownership interest. The company reportedly has no independent value or income, and is part of other entity structures. </t>
  </si>
  <si>
    <t>TIHM Member Corp</t>
  </si>
  <si>
    <t xml:space="preserve">Former president of TIHT Chicago Member Acquisition LLC, of which Pres. Trump retains an ownership interest. The company reportedly has no independent value or income, and is part of other entity structures. </t>
  </si>
  <si>
    <t>TIHT Chicago Member Acquisition LLC</t>
  </si>
  <si>
    <t xml:space="preserve">Former member/president of TIHT Commercial LLC, of which Pres. Trump retains ownership interests. </t>
  </si>
  <si>
    <t>TIHT Commercial LLC</t>
  </si>
  <si>
    <t xml:space="preserve">Former member/president of TIHT Holding Company LLC, of which Pres. Trump retains ownership interests. </t>
  </si>
  <si>
    <t>TIHT Holding Company LLC</t>
  </si>
  <si>
    <t xml:space="preserve">Former member/president of TIHT Member LLC, of which Pres. Trump retains ownership interests. The company reportedly has no independent value or income, and is part of other entity structures. </t>
  </si>
  <si>
    <t>TIHT Member LLC</t>
  </si>
  <si>
    <t xml:space="preserve">Former president/treasurer/director of Tipperary Realty Corp., of which Pres. Trump retains ownership interests. The company reportedly has no independent value or income, and is part of other entity structures. </t>
  </si>
  <si>
    <t>Tipperary Realty Corp.</t>
  </si>
  <si>
    <t xml:space="preserve">Former member of TMG Member, LLC, of which Pres. Trump retains ownership interests. The company reportedly has no independent value or income, and is part of other entity structures. </t>
  </si>
  <si>
    <t>TMG Member, LLC</t>
  </si>
  <si>
    <t xml:space="preserve">Former president/chairman/director of TNGC Charlotte Manager Corp., of which Pres. Trump retains an ownership interest. The company reportedly has no independent value or income, and is part of other entity structures. </t>
  </si>
  <si>
    <t>TNGC Charlotte Manager Corp</t>
  </si>
  <si>
    <t xml:space="preserve">Former president/chairman/director of TNGC Dutchess County Member Corp. (Trump Marks Classic Cars Member Corp.), in which Pres. Trump retains an ownership interest. The company reportedly has no independent value or income, and is part of other entity structures. </t>
  </si>
  <si>
    <t>TNGC Dutchess County Member Corp. (F/K/A Trump Marks Classic Cars Member Corp.)</t>
  </si>
  <si>
    <t xml:space="preserve">Former president of TNGC Jupiter Management LLC, in which Pres. Trump retains an ownership interest. </t>
  </si>
  <si>
    <t>TNGC Jupiter Management LLC</t>
  </si>
  <si>
    <t xml:space="preserve">Former president of TNGC Jupiter Managing Member Corp., in which Pres. Trump retains an ownership interest. The company reportedly has no independent value or income, and is part of other entity structures. </t>
  </si>
  <si>
    <t>TNGC Jupiter Managing Member Corp.</t>
  </si>
  <si>
    <t xml:space="preserve">Former president of TNGC Pine Hill LLC (F/K/A Crest Court LLC) (Trump National Golf Club - Philadelphia), in which Pres. Trump retains ownership interests. </t>
  </si>
  <si>
    <t>TNGC Pine Hill LLC (F/K/A Crest Court LLC) (Trump National Golf Club - Philadelphia)</t>
  </si>
  <si>
    <t xml:space="preserve">Former president/chairman/director of TNGC Pine Hill Member Corp. (F/K/A Crest Court Member Court), in which Pres. Trump retains ownership interests. The company reportedly has no independent value or income, and is part of other entity structures. </t>
  </si>
  <si>
    <t>TNGC Pine Hill Member Corp. (F/K/A Crest Court Member Court)</t>
  </si>
  <si>
    <t xml:space="preserve">Former member/president of the now-dormant or inactive Toronto Development LLC, in which Pres. Trump retains ownership interests. </t>
  </si>
  <si>
    <t>Toronto Development LLC</t>
  </si>
  <si>
    <t xml:space="preserve">Former president/CEO of Travel Enterprises Management Inc. (F/K/A Toys at Trump, Inc.), in which Pres. Trump retains ownership interests. The company reportedly has no independent value or income, is not inactive nor dormant, and is not part of an entity structure or license deal. </t>
  </si>
  <si>
    <t>Travel Enterprises Management Inc. (F/K/A Toys at Trump, Inc.)</t>
  </si>
  <si>
    <t xml:space="preserve">Former member/president of Trump 106 CPS LLC, in which Pres. Trump retains ownership interests. </t>
  </si>
  <si>
    <t>Trump 106 CPS LLC</t>
  </si>
  <si>
    <t xml:space="preserve">Former member/president of Trump 845 LP LLC, in which Pres. Trump retains ownership interests. The company reportedly has no independent value or income, and is part of other entity structures. </t>
  </si>
  <si>
    <t>Trump 845 LP LLC</t>
  </si>
  <si>
    <t xml:space="preserve">Former member/president/treasurer of Trump 845 UN GP LLC, in which Pres. Trump retains ownership interests. The company reportedly has no independent value or income, and is part of other entity structures. </t>
  </si>
  <si>
    <t>Trump 845 UN GP LLC</t>
  </si>
  <si>
    <t xml:space="preserve">Former president of Trump 845 UN MGR Corp., in which Pres. Trump retains ownership interests. </t>
  </si>
  <si>
    <t>Trump 845 UN MGR Corp.</t>
  </si>
  <si>
    <t xml:space="preserve">Former member/president/treasurer of the now-dormant or inactive Trump 845 UN MGR LLC (F/K/A 845 UN LLC), in which Pres. Trump retains ownership interests. </t>
  </si>
  <si>
    <t>Trump 845 UN MGR LLC (F/K/A 845 UN LLC)</t>
  </si>
  <si>
    <t xml:space="preserve">Former member/president of the now-dormant or inactive Trump AC Casino Marks LLC, in which Pres. Trump retains ownership interests. </t>
  </si>
  <si>
    <t>Trump AC Casino Marks LLC</t>
  </si>
  <si>
    <t xml:space="preserve">Former president/chairman/director of the now-dormant or inactive Trump AC Casino Marks Member Corp., in which Pres. Trump retains ownership interests. </t>
  </si>
  <si>
    <t>Trump AC Casino Marks Member Corp</t>
  </si>
  <si>
    <t xml:space="preserve">Former president/chairman/director of the now-dormant or inactive Trump Acquisition Corp., in which Pres. Trump retains ownership interests. </t>
  </si>
  <si>
    <t>Trump Acquisition Corp.</t>
  </si>
  <si>
    <t xml:space="preserve">Former member/president of the now-dormant or inactive Trump Acquisition, LLC, in which Pres. Trump retains ownership interests. </t>
  </si>
  <si>
    <t>Trump Acquisition, LLC</t>
  </si>
  <si>
    <t xml:space="preserve">Former member/president of Trump Books LLC, in which Pres. Trump retains ownership interests. </t>
  </si>
  <si>
    <t xml:space="preserve">Trump Books LLC (The Midas Touch) </t>
  </si>
  <si>
    <t xml:space="preserve">Former president/chairman/director of Trump Books Manager Corp., in which Pres. Trump retains ownership interests. The company reportedly has no independent value or income, and is part of other entity structures. </t>
  </si>
  <si>
    <t>Trump Books Manager Corp.</t>
  </si>
  <si>
    <t xml:space="preserve">Former member/president of the now-dormant or inactive Trump Brazil LLC, in which Pres. Trump retains ownership interests. </t>
  </si>
  <si>
    <t>Trump Brazil LLC</t>
  </si>
  <si>
    <t xml:space="preserve">Former president of Trump Briarcliff Manor Development LLC (F/K/A Briar Hall Development LLC), in which Pres. Trump retains ownership interests. The company reportedly has no independent value or income, and provides back office support functions to other entities. </t>
  </si>
  <si>
    <t>Trump Briarcliff Manor Development LLC (F/K/A Briar Hall Development LLC)</t>
  </si>
  <si>
    <t xml:space="preserve">Former president/secretary of the now-dormant or inactive Trump Canadian Services Inc., in which Pres. Trump retains ownership interests. </t>
  </si>
  <si>
    <t>Trump Canadian Services Inc.</t>
  </si>
  <si>
    <t xml:space="preserve">Former member/president of Trump Canouan Estate LLC, in which Pres. Trump retains ownership interests. </t>
  </si>
  <si>
    <t>Trump Canouan Estate LLC</t>
  </si>
  <si>
    <t xml:space="preserve">Former president/chairman/director of Trump Canouan Estate Member Corp., in which Pres. Trump retains ownership interests. The company reportedly has no independent value or income and is part of other entity structures. </t>
  </si>
  <si>
    <t>Trump Canouan Estate Member Corp</t>
  </si>
  <si>
    <t xml:space="preserve">Former member of the now-dormant or inactive Trump Caribbean LLC, in which Pres. Trump retains ownership interests. </t>
  </si>
  <si>
    <t>Trump Caribbean LLC</t>
  </si>
  <si>
    <t xml:space="preserve">Former president/chairman/director of Trump Carousel Member Corp., in which Pres. Trump retains ownership interests. The company reportedly has no independent value or income and is part of other entity structures. </t>
  </si>
  <si>
    <t>Trump Carousel Member Corp.</t>
  </si>
  <si>
    <t xml:space="preserve">Former president of the now-dormant or inactive Trump Central Park West Corp., in which Pres. Trump retains ownership interests. </t>
  </si>
  <si>
    <t>Trump Central Park West Corp.</t>
  </si>
  <si>
    <t xml:space="preserve">Former president/member of Trump Chicago Commercial Manager LLC, in which Pres. Trump retains ownership interests. </t>
  </si>
  <si>
    <t>Trump Chicago Commercial Manager LLC</t>
  </si>
  <si>
    <t xml:space="preserve">Former president/chairman/director of Trump Chicago Commercial Member Corp., in which Pres. Trump retains ownership interests. The company reportedly has no independent value or income and is part of other entity structures. </t>
  </si>
  <si>
    <t>Trump Chicago Commercial Member Corp.</t>
  </si>
  <si>
    <t xml:space="preserve">Former president/member of the now-dormant or inactive Trump Chicago Development LLC, in which Pres. Trump retains ownership interests. </t>
  </si>
  <si>
    <t>Trump Chicago Development LLC</t>
  </si>
  <si>
    <t xml:space="preserve">Former president/member of Trump Chicago Hotel Manager LLC, in which Pres. Trump retains ownership interests. </t>
  </si>
  <si>
    <t>Trump Chicago Hotel Manager LLC</t>
  </si>
  <si>
    <t xml:space="preserve">Former president/chairman/director of Trump Chicago Hotel Member Corp., in which Pres. Trump retains ownership interests. The company reportedly has no independent value or income and is part of other entity structures. </t>
  </si>
  <si>
    <t>Trump Chicago Hotel Member Corp.</t>
  </si>
  <si>
    <t xml:space="preserve">Former president of Trump Chicago Managing Member LLC, in which Pres. Trump retains ownership interests. The company reportedly has no independent value or income and is part of other entity structures. </t>
  </si>
  <si>
    <t>Trump Chicago Managing Member LLC</t>
  </si>
  <si>
    <t xml:space="preserve">Former president of Trump Chicago Member LLC, in which Pres. Trump retains ownership interests. The company reportedly has no independent value or income and is part of other entity structures. </t>
  </si>
  <si>
    <t>Trump Chicago Member LLC</t>
  </si>
  <si>
    <t xml:space="preserve">Former president/member of Trump Chicago Residential Manager LLC, in which Pres. Trump retains ownership interests. </t>
  </si>
  <si>
    <t>Trump Chicago Residential Manager LLC</t>
  </si>
  <si>
    <t xml:space="preserve">Former president/chairman/director of Trump Chicago Residential Member Corp., in which Pres. Trump retains ownership interests. The company reportedly has no independent value or income and is part of other entity structures. </t>
  </si>
  <si>
    <t>Trump Chicago Residential Member Corp</t>
  </si>
  <si>
    <t xml:space="preserve">Former president of Trump Chicago Retail LLC, in which Pres. Trump retains ownership interests. </t>
  </si>
  <si>
    <t>Trump Chicago Retail LLC</t>
  </si>
  <si>
    <t xml:space="preserve">Former president/member of the now-dormant or inactive Trump Chicago Retail Manager LLC, in which Pres. Trump retains ownership interests. </t>
  </si>
  <si>
    <t>Trump Chicago Retail Manager LLC</t>
  </si>
  <si>
    <t xml:space="preserve">Former president/chairman/director of the now-dormant or inactive Trump Chicago Retail Member Corp., in which Pres. Trump retains ownership interests. </t>
  </si>
  <si>
    <t>Trump Chicago Retail Member Corp.</t>
  </si>
  <si>
    <t xml:space="preserve">Former president of Trump Commercial Chicago LLC, in which Pres. Trump retains ownership interests. </t>
  </si>
  <si>
    <t>Trump Commercial Chicago LLC</t>
  </si>
  <si>
    <t xml:space="preserve">Former director of Trump CPS Corp., in which Pres. Trump retains ownership interests. The company reportedly has no independent value or income and is part of other entity structures. </t>
  </si>
  <si>
    <t>Trump CPS Corp.</t>
  </si>
  <si>
    <t xml:space="preserve">Former member/president of Trump CPS LLC, in which Pres. Trump retains ownership interests. </t>
  </si>
  <si>
    <t>Trump CPS LLC</t>
  </si>
  <si>
    <t xml:space="preserve">Former member of Trump Delmonico LLC, in which Pres. Trump retains ownership interests. The company reportedly has no independent value or income and is part of other entity structures. </t>
  </si>
  <si>
    <t>Trump Delmonico LLC</t>
  </si>
  <si>
    <t xml:space="preserve">Former president/member of the now-dormant or inactive Trump Development Services LLC, in which Pres. Trump retains ownership interests. </t>
  </si>
  <si>
    <t>Trump Development Services LLC</t>
  </si>
  <si>
    <t xml:space="preserve">Former president/director of the now-dormant or inactive Trump Development Services Member Corp., in which Pres. Trump retains ownership interests. </t>
  </si>
  <si>
    <t>Trump Development Services Member Corp.</t>
  </si>
  <si>
    <t xml:space="preserve">Former member/president of the now-dormant or inactive Trump Drinks Israel LLC, in which Pres. Trump retains ownership interests. </t>
  </si>
  <si>
    <t>Trump Drinks Israel LLC</t>
  </si>
  <si>
    <t xml:space="preserve">Former president/director/chairman of the now-dormant or inactive Trump Drinks Israel Member Corp., in which Pres. Trump retains ownership interests. </t>
  </si>
  <si>
    <t>Trump Drinks Israel Member Corp.</t>
  </si>
  <si>
    <t xml:space="preserve">Former chairman/director of the now-dormant or inactive Trump Education ULC, in which Pres. Trump retains ownership interests. </t>
  </si>
  <si>
    <t>Trump Education ULC</t>
  </si>
  <si>
    <t xml:space="preserve">Former president/treasurer/director of the now-dormant or inactive Trump Empire State, Inc., in which Pres. Trump retains ownership interests. </t>
  </si>
  <si>
    <t>Trump Empire State, Inc.</t>
  </si>
  <si>
    <t xml:space="preserve">Former president of Trump Endeavor 12 LLC (Trump National Doral), in which Pres. Trump retains ownership interests. </t>
  </si>
  <si>
    <t>Trump Endeavor 12 LLC (Trump National Doral)</t>
  </si>
  <si>
    <t xml:space="preserve">Trump Endeavor 12 Manager Corp., in which Pres. Trump retains ownership interests. The company reportedly has no independent value or income, and is part of other entity structures. </t>
  </si>
  <si>
    <t xml:space="preserve">Trump Endeavor 12 Manager Corp. </t>
  </si>
  <si>
    <t xml:space="preserve">Former member/president/secretary/treasurer of the now-dormant or inactive Trump EU Marks LLC, in which Pres. Trump retains ownership interests. </t>
  </si>
  <si>
    <t>Trump EU Marks LLC</t>
  </si>
  <si>
    <t xml:space="preserve">Former president/director/chairman of the now-dormant or inactive Trump EU Marks Member Corp., in which Pres. Trump retains ownership interests. </t>
  </si>
  <si>
    <t>Trump EU Marks Member Corp</t>
  </si>
  <si>
    <t xml:space="preserve">Former president/director/chairman of Trump Ferry Point Member Corp., in which Pres. Trump retains ownership interests. The company reportedly has no independent value or income and is part of other entity structures. </t>
  </si>
  <si>
    <t>Trump Ferry Point Member Corp.</t>
  </si>
  <si>
    <t xml:space="preserve">Former member of the now-dormant or inactive Trump Florida Management LLC, in which Pres. Trump retains ownership interests. </t>
  </si>
  <si>
    <t>Trump Florida Management LLC</t>
  </si>
  <si>
    <t xml:space="preserve">Former director/president of the now-dormant or inactive Trump Florida Manager Corp., in which Pres. Trump retains ownership interests. </t>
  </si>
  <si>
    <t>Trump Florida Manager Corp.</t>
  </si>
  <si>
    <t xml:space="preserve">Former member/president of Trump Golf Acquisitions LLC, in which Pres. Trump retains ownership interests. </t>
  </si>
  <si>
    <t>Trump Golf Acquisitions LLC</t>
  </si>
  <si>
    <t>Former member/president of Trump Golf Coco Beach LLC, in which Pres. Trump retains ownership interests. The company reportedly has no independent value or income, and exists to hold license deals that are prospective, inactive, or otherwise do not currently have valuable assets or create income.</t>
  </si>
  <si>
    <t>Trump Golf Coco Beach LLC</t>
  </si>
  <si>
    <t>Former director/president of Trump Golf Coco Beach Member Corp., in which Pres. Trump retains ownership interests. The company reportedly has no independent value or income, and exists to hold license deals that are prospective, inactive, or otherwise do not currently have valuable assets or create income.</t>
  </si>
  <si>
    <t>Trump Golf Coco Beach Member Corp.</t>
  </si>
  <si>
    <t xml:space="preserve">Former member/president of the now-dormant or inactive Trump Golf Management LLC, in which Pres. Trump retains ownership interests. </t>
  </si>
  <si>
    <t>Trump Golf Management LLC</t>
  </si>
  <si>
    <t xml:space="preserve">Former director/president of Trump Home Marks Member Corp., in which Pres. Trump retains ownership interests. The company reportedly has no independent value or income, and is part of other entity structures. </t>
  </si>
  <si>
    <t>Trump Home Marks Member Corp.</t>
  </si>
  <si>
    <t xml:space="preserve">Former member/president of Trump Ice LLC, in which Pres. Trump retains ownership interests. </t>
  </si>
  <si>
    <t>Trump Ice LLC</t>
  </si>
  <si>
    <t xml:space="preserve">Former director/president of the now-dormant or inactive Trump Ice, Inc., in which Pres. Trump retains ownership interests. </t>
  </si>
  <si>
    <t>Trump Ice, Inc.</t>
  </si>
  <si>
    <t xml:space="preserve">Former member/president of the now-dormant or inactive Trump International Development LLC, in which Pres. Trump retains ownership interests. </t>
  </si>
  <si>
    <t>Trump International Development LLC</t>
  </si>
  <si>
    <t xml:space="preserve">Former president/director/chairman of the now-dormant or inactive Trump International Development Member Corp., in which Pres. Trump retains ownership interests. </t>
  </si>
  <si>
    <t>Trump International Development Member Corp.</t>
  </si>
  <si>
    <t xml:space="preserve">Former member/president of Trump International Golf Club LC (Trump International Golf Club - Florida), in which Pres. Trump retains ownership interests. </t>
  </si>
  <si>
    <t>Trump International Golf Club LC (Trump International Golf Club - Florida)</t>
  </si>
  <si>
    <t xml:space="preserve">Former president/director/secretary/treasurer of Trump International Golf Club, Inc., in which Pres. Trump retains ownership interests. The company reportedly has no independent value or income, and is part of other entity structures. </t>
  </si>
  <si>
    <t>Trump International Golf Club, Inc.</t>
  </si>
  <si>
    <t xml:space="preserve">Pres. Trump retains an ownership interest in Trump International Golf Links - Scotland. Any current or former positions he may have held are not disclosed. </t>
  </si>
  <si>
    <t>Trump International Golf Links - Scotland</t>
  </si>
  <si>
    <t xml:space="preserve">Pres. Trump retains an ownership interest in the now-dormant or inactive Trump Korea LLC. Any current or former positions he may have held with the company are not disclosed. </t>
  </si>
  <si>
    <t>Trump Korea LLC</t>
  </si>
  <si>
    <t xml:space="preserve">Former member of the now-dormant or inactive Trump Korean Projects LLC, in which Pres. Trump retains ownership interests. </t>
  </si>
  <si>
    <t>Trump Korean Projects LLC</t>
  </si>
  <si>
    <t xml:space="preserve">Former member of the now-dormant or inactive Trump Las Olas LLC, in which Pres. Trump retains ownership interests. </t>
  </si>
  <si>
    <t>Trump Las Olas LLC</t>
  </si>
  <si>
    <t xml:space="preserve">Former director/president of the now-dormant or inactive Trump Las Olas Member Corp., in which Pres. Trump retains ownership interests. </t>
  </si>
  <si>
    <t>Trump Las Olas Member Corp.</t>
  </si>
  <si>
    <t xml:space="preserve">Former director/president of Trump Las Vegas Corp., in which Pres. Trump retains ownership interests. The company reportedly has no independent value or income, and is part of other entity structures. </t>
  </si>
  <si>
    <t>Trump Las Vegas Corp.</t>
  </si>
  <si>
    <t xml:space="preserve">Former president/member of Trump Las Vegas Development LLC, in which Pres. Trump retains ownership interests. </t>
  </si>
  <si>
    <t>Trump Las Vegas Development LLC</t>
  </si>
  <si>
    <t xml:space="preserve">Former president/member of Trump Las Vegas Managing Member LLC, in which Pres. Trump retains ownership interests. </t>
  </si>
  <si>
    <t>Trump Las Vegas Managing Member LLC</t>
  </si>
  <si>
    <t xml:space="preserve">Former president/member of Trump Las Vegas Member LLC, in which Pres. Trump retains ownership interests. </t>
  </si>
  <si>
    <t>Trump Las Vegas Member LLC</t>
  </si>
  <si>
    <t xml:space="preserve">Former member of Trump Lauderdale Development 2 LLC, in which Pres. Trump retains ownership interests. The company reportedly has no independent value or income, and exists to hold license deals that are prospective, inactive, or otherwise do not currently have valuable assets or create income. </t>
  </si>
  <si>
    <t>Trump Lauderdale Development 2 LLC</t>
  </si>
  <si>
    <t xml:space="preserve">Former president and member of the now-dormant or inactive Trump Lauderdale Development LLC, in which Pres. Trump retains ownership interests. </t>
  </si>
  <si>
    <t>Trump Lauderdale Development LLC</t>
  </si>
  <si>
    <t xml:space="preserve">Former director and vice-president of Trump Management Inc., in which Pres. Trump retains ownership interests. </t>
  </si>
  <si>
    <t>Trump Management Inc.</t>
  </si>
  <si>
    <t xml:space="preserve">Former president/member of Trump Marketing LLC, in which Pres. Trump retains ownership interests. The company reportedly has no independent value or income, and exists to hold license deals that are prospective, inactive, or otherwise do not currently have valuable assets or create income. </t>
  </si>
  <si>
    <t>Trump Marketing LLC</t>
  </si>
  <si>
    <t xml:space="preserve">Former president/chairman/director of Trump Marks Asia Corp., in which Pres. Trump retains ownership interests. The company reportedly has no independent value or income, and is part of other entity structures. </t>
  </si>
  <si>
    <t>Trump Marks Asia Corp.</t>
  </si>
  <si>
    <t xml:space="preserve">Former president of Trump Marks Asia LLC, in which Pres. Trump retains ownership interests. </t>
  </si>
  <si>
    <t>Trump Marks Asia LLC</t>
  </si>
  <si>
    <t xml:space="preserve">Former member/president of the now-dormant or inactive Trump Marks Atlanta LLC, in which Pres. Trump retains ownership interests. </t>
  </si>
  <si>
    <t>Trump Marks Atlanta LLC</t>
  </si>
  <si>
    <t xml:space="preserve">Former president/chairman/director of the now-dormant or inactive Trump Marks Atlanta Member Corp., in which Pres. Trump retains ownership interests. </t>
  </si>
  <si>
    <t>Trump Marks Atlanta Member Corp</t>
  </si>
  <si>
    <t>Trump Marks Batumi LLC</t>
  </si>
  <si>
    <t xml:space="preserve">Pres. Trump retains ownership interests in the now-dormant or inactive Trump Marks Batumi Managing Member Corp. Any current or former position he may have held with the company is not reported. </t>
  </si>
  <si>
    <t>Trump Marks Batumi Managing Member Corp.</t>
  </si>
  <si>
    <t xml:space="preserve">Former president/director/chairman of the now-dormant or inactive Trump Marks Canouan Corp., in which Pres. Trump retains ownership interests. </t>
  </si>
  <si>
    <t>Trump Marks Canouan Corp.</t>
  </si>
  <si>
    <t xml:space="preserve">Former member/president of the now-dormant or inactive Trump Marks Canouan LLC, in which Pres. Trump retains ownership interests. </t>
  </si>
  <si>
    <t>Trump Marks Canouan LLC</t>
  </si>
  <si>
    <t xml:space="preserve">Former member/president of the now-dormant or inactive Trump Marks Chicago LLC, in which Pres. Trump retains ownership interests. </t>
  </si>
  <si>
    <t>Trump Marks Chicago LLC</t>
  </si>
  <si>
    <t xml:space="preserve">Former president/director/chairman of the now-dormant or inactive Trump Marks Chicago Member Corp, in which Pres. Trump retains ownership interests. </t>
  </si>
  <si>
    <t>Trump Marks Chicago Member Corp.</t>
  </si>
  <si>
    <t xml:space="preserve">Former president/director/chairman of the now-dormant or inactive Trump Marks Dubai Corp., in which Pres. Trump retains ownership interests. </t>
  </si>
  <si>
    <t>Trump Marks Dubai Corp.</t>
  </si>
  <si>
    <t xml:space="preserve">Former member/president of the now-dormant or inactive Trump Marks Dubai LLC, in which Pres. Trump retains ownership interests. </t>
  </si>
  <si>
    <t>Trump Marks Dubai LLC</t>
  </si>
  <si>
    <t xml:space="preserve">Former president/director/chairman of the now-dormant or inactive Trump Marks Egypt Corp., in which Pres. Trump retains ownership interests. </t>
  </si>
  <si>
    <t>Trump Marks Egypt Corp.</t>
  </si>
  <si>
    <t xml:space="preserve">Former member/president of the now-dormant or inactive Trump Marks Egypt LLC, in which Pres. Trump retains ownership interests. </t>
  </si>
  <si>
    <t>Trump Marks Egypt LLC</t>
  </si>
  <si>
    <t xml:space="preserve">Former president/director/chairman of Trump Marks Fine Foods Member Corp, in which Pres. Trump retains ownership interests. The company reportedly has no independent value or income, and is part of other entity structures. </t>
  </si>
  <si>
    <t>Trump Marks Fine Foods Member Corp.</t>
  </si>
  <si>
    <t xml:space="preserve">Former member/president of the now-dormant or inactive Trump Marks Ft. Lauderdale LLC, in which Pres. Trump retains ownership interests. </t>
  </si>
  <si>
    <t>Trump Marks Ft. Lauderdale LLC</t>
  </si>
  <si>
    <t xml:space="preserve">Former president/director/chairman of the now-dormant or inactive Trump Marks Ft. Lauderdale Member Corp., in which Pres. Trump retains ownership interests. </t>
  </si>
  <si>
    <t>Trump Marks Ft. Lauderdale Member Corp.</t>
  </si>
  <si>
    <t xml:space="preserve">Former president/director/chairman of Trump Marks GP Corp., in which Pres. Trump retains ownership interests. The company reportedly has no independent value or income, and is part of other entity structures. </t>
  </si>
  <si>
    <t>Trump Marks GP Corp.</t>
  </si>
  <si>
    <t xml:space="preserve">Former partner Trump Marks Holding LP (F/K/A Trump Marks LP)., in which Pres. Trump retains ownership interests. The company reportedly has no independent value or income, and is part of other entity structures. </t>
  </si>
  <si>
    <t>Trump Marks Holding LP (F/K/A Trump Marks LP)</t>
  </si>
  <si>
    <t xml:space="preserve">Former president/director/chairman of the now-dormant or inactive Trump Marks Hollywood Corp., in which Pres. Trump retains ownership interests. </t>
  </si>
  <si>
    <t>Trump Marks Hollywood Corp.</t>
  </si>
  <si>
    <t xml:space="preserve">Former member/president of the now-dormant or inactive Trump Marks Hollywood LLC, in which Pres. Trump retains ownership interests. </t>
  </si>
  <si>
    <t>Trump Marks Hollywood LLC</t>
  </si>
  <si>
    <t xml:space="preserve">Former member/president of Trump Marks Istanbul ll LLC, in which Pres. Trump retains ownership interests. </t>
  </si>
  <si>
    <t>Trump Marks Istanbul ll LLC</t>
  </si>
  <si>
    <t xml:space="preserve">Former director/president of Trump Marks Jersey City Corp., in which Pres. Trump retains ownership interests. The company reportedly has no independent value or income, and exists to hold license deals that are prospective, inactive, or otherwise do not currently have valuable assets or create income. </t>
  </si>
  <si>
    <t>Trump Marks Jersey City Corp.</t>
  </si>
  <si>
    <t xml:space="preserve">Former president/member of Trump Marks Jersey City LLC, in which Pres. Trump retains ownership interests. The company reportedly has no independent value or income, and exists to hold license deals that are prospective, inactive, or otherwise do not currently have valuable assets or create income. </t>
  </si>
  <si>
    <t>Trump Marks Jersey City LLC</t>
  </si>
  <si>
    <t xml:space="preserve">Former director/president of the now-dormant or inactive Trump Marks Las Vegas Corp, in which Pres. Trump retains ownership interests. </t>
  </si>
  <si>
    <t>Trump Marks Las Vegas Corp</t>
  </si>
  <si>
    <t xml:space="preserve">Former member/president of the now-dormant or inactive Trump Marks Las Vegas LLC, in which Pres. Trump retains ownership interests. </t>
  </si>
  <si>
    <t>Trump Marks Las Vegas LLC</t>
  </si>
  <si>
    <t xml:space="preserve">Former director/chairman/president of Trump Marks Mattress Member Corp., in which Pres. Trump retains ownership interests. The company reportedly has no independent value or income, and is part of other entity structures. </t>
  </si>
  <si>
    <t>Trump Marks Mattress Member Corp.</t>
  </si>
  <si>
    <t xml:space="preserve">Former director/president of Trump Marks Menswear Member Corp., in which Pres. Trump retains ownership interests. The company reportedly has no independent value or income, and is part of other entity structures. </t>
  </si>
  <si>
    <t>Trump Marks Menswear Member Corp.</t>
  </si>
  <si>
    <t xml:space="preserve">Former director/president of the now-dormant or inactive Trump Marks Mortgage Corp., in which Pres. Trump retains ownership interests. </t>
  </si>
  <si>
    <t>Trump Marks Mortgage Corp.</t>
  </si>
  <si>
    <t xml:space="preserve">Former president/member of the now-dormant or inactive Trump Marks Mtg LLC, in which Pres. Trump retains ownership interests. </t>
  </si>
  <si>
    <t xml:space="preserve">Trump Marks Mtg LLC </t>
  </si>
  <si>
    <t xml:space="preserve">Former member/president of the now-dormant or inactive Trump Marks Mumbai LLC, in which Pres. Trump retains ownership interests. </t>
  </si>
  <si>
    <t>Trump Marks Mumbai LLC</t>
  </si>
  <si>
    <t xml:space="preserve">Former president/director/chairman of the now-dormant or inactive Trump Marks Mumbai Member Corp., in which Pres. Trump retains ownership interests. </t>
  </si>
  <si>
    <t>Trump Marks Mumbai Member Corp.</t>
  </si>
  <si>
    <t xml:space="preserve">Former director/president of Trump Marks New Rochelle Corp., in which Pres. Trump retains ownership interests. The company reportedly has no independent value or income, and is part of other entity structures. </t>
  </si>
  <si>
    <t>Trump Marks New Rochelle Corp.</t>
  </si>
  <si>
    <t xml:space="preserve">Former director/president of the now-dormant or inactive Trump Marks Palm Beach Corp., in which Pres. Trump retains ownership interests. </t>
  </si>
  <si>
    <t>Trump Marks Palm Beach Corp.</t>
  </si>
  <si>
    <t xml:space="preserve">Former president/member of the now-dormant or inactive Trump Marks Palm Beach LLC, in which Pres. Trump retains ownership interests. </t>
  </si>
  <si>
    <t>Trump Marks Palm Beach LLC</t>
  </si>
  <si>
    <t xml:space="preserve">Former director/president of Trump Marks Panama Corp., in which Pres. Trump retains ownership interests. The company reportedly has no independent value or income, and is part of other entity structures. </t>
  </si>
  <si>
    <t>Trump Marks Panama Corp.</t>
  </si>
  <si>
    <t xml:space="preserve">Former director/president of the now-dormant or inactive Trump Marks Philadelphia Corp., in which Pres. Trump retains ownership interests. </t>
  </si>
  <si>
    <t>Trump Marks Philadelphia Corp.</t>
  </si>
  <si>
    <t xml:space="preserve">Former president/member of the now-dormant or inactive Trump Marks Philadelphia LLC, in which Pres. Trump retains ownership interests. </t>
  </si>
  <si>
    <t>Trump Marks Philadelphia LLC</t>
  </si>
  <si>
    <t xml:space="preserve">Former director/president of Trump Marks Philippines Corp., in which Pres. Trump retains ownership interests. The company reportedly has no independent value or income, and is part of other entity structures. </t>
  </si>
  <si>
    <t>Trump Marks Philippines Corp.</t>
  </si>
  <si>
    <t xml:space="preserve">Former president/member of Trump Marks Products LLC, in which Pres. Trump retains ownership interests. The company reportedly has no independent value or income, and exists to hold license deals that are prospective, inactive, or otherwise do not currently have valuable assets or create income. </t>
  </si>
  <si>
    <t>Trump Marks Products LLC</t>
  </si>
  <si>
    <t xml:space="preserve">Former president/director/chairman of Trump Marks Products Member Corp., in which Pres. Trump retains ownership interests. The company reportedly has no independent value or income, and exists to hold license deals that are prospective, inactive, or otherwise do not currently have valuable assets or create income. </t>
  </si>
  <si>
    <t>Trump Marks Products Member Corp.</t>
  </si>
  <si>
    <t xml:space="preserve">Former member/president of the now-dormant or inactive Trump Marks Puerto Rico I LLC, in which Pres. Trump retains ownership interests. </t>
  </si>
  <si>
    <t>Trump Marks Puerto Rico I LLC</t>
  </si>
  <si>
    <t xml:space="preserve">Former president/director/chairman of the now-dormant or inactive Trump Marks Puerto Rico I Member Corp., in which Pres. Trump retains ownership interests. </t>
  </si>
  <si>
    <t>Trump Marks Puerto Rico I Member Corp.</t>
  </si>
  <si>
    <t xml:space="preserve">Former president/member of Trump Marks Punta del Este LLC, in which Pres. Trump retains ownership interests. The company reportedly has no independent value or income, and exists to hold license deals that are prospective, inactive, or otherwise do not currently have valuable assets or create income. </t>
  </si>
  <si>
    <t>Trump Marks Punta del Este LLC</t>
  </si>
  <si>
    <t xml:space="preserve">Former president/chairman/director of Trump Marks Punta del Este Manager Corp., in which Pres. Trump retains ownership interests. The company reportedly has no independent value or income, and exists to hold license deals that are prospective, inactive, or otherwise do not currently have valuable assets or create income. </t>
  </si>
  <si>
    <t>Trump Marks Punta del Este Manager Corp.</t>
  </si>
  <si>
    <t>Former president/member of Trump Marks Real Estate LLC, in which Pres. Trump retains ownership interests. The company reportedly has no independent value or income, is not inactive nor dormant, and is not part of an entity structure or license deal.</t>
  </si>
  <si>
    <t>Trump Marks Real Estate LLC</t>
  </si>
  <si>
    <t xml:space="preserve">Former president/chairman/director of Trump Marks SOHO License Corp., in which Pres. Trump retains ownership interests. The company reportedly has no independent value or income, and exists to hold license deals that are prospective, inactive, or otherwise do not currently have valuable assets or create income. </t>
  </si>
  <si>
    <t>Trump Marks SOHO License Corp.</t>
  </si>
  <si>
    <t xml:space="preserve">Former president/member of Trump Marks SOHO LLC, in which Pres. Trump retains ownership interests. The company reportedly has no independent value or income, and exists to hold license deals that are prospective, inactive, or otherwise do not currently have valuable assets or create income. </t>
  </si>
  <si>
    <t>Trump Marks SOHO LLC</t>
  </si>
  <si>
    <t xml:space="preserve">Former director/president of Trump Marks Stamford Corp., in which Pres. Trump retains ownership interests. The company reportedly has no independent value or income, and is part of other entity structures. </t>
  </si>
  <si>
    <t>Trump Marks Stamford Corp.</t>
  </si>
  <si>
    <t xml:space="preserve">Former director/president of Trump Marks Sunny Isles I LLC, in which Pres. Trump retains ownership interests. The company reportedly has no independent value or income, and is part of other entity structures. </t>
  </si>
  <si>
    <t>Trump Marks Sunny Isles I Member Corp.</t>
  </si>
  <si>
    <t xml:space="preserve">Former president/member of Trump Marks Sunny Isles II Member Corp., in which Pres. Trump retains ownership interests. The company reportedly has no independent value or income, and exists to hold license deals that are prospective, inactive, or otherwise do not currently have valuable assets or create income. </t>
  </si>
  <si>
    <t>Trump Marks Sunny Isles II LLC</t>
  </si>
  <si>
    <t xml:space="preserve">Former director/president of Trump Marks Sunny Isles II LLC, in which Pres. Trump retains ownership interests. The company reportedly has no independent value or income, and exists to hold license deals that are prospective, inactive, or otherwise do not currently have valuable assets or create income. </t>
  </si>
  <si>
    <t>Trump Marks Sunny Isles II Member Corp.</t>
  </si>
  <si>
    <t xml:space="preserve">Former director/president of the now-dormant or inactive Trump Marks Tampa Corp., in which Pres. Trump retains ownership interests. </t>
  </si>
  <si>
    <t>Trump Marks Tampa Corp.</t>
  </si>
  <si>
    <t xml:space="preserve">Former president/member of the now-dormant or inactive Trump Marks Tampa LLC, in which Pres. Trump retains ownership interests. </t>
  </si>
  <si>
    <t>Trump Marks Tampa LLC</t>
  </si>
  <si>
    <t xml:space="preserve">Former director/president of the now-dormant or inactive Trump Marks Toronto Corp., in which Pres. Trump retains ownership interests. </t>
  </si>
  <si>
    <t>Trump Marks Toronto Corp.</t>
  </si>
  <si>
    <t xml:space="preserve">Former president/member of the now-dormant or inactive Trump Marks Toronto LLC, in which Pres. Trump retains ownership interests. </t>
  </si>
  <si>
    <t>Trump Marks Toronto LLC</t>
  </si>
  <si>
    <t xml:space="preserve">Former partner of the now-dormant or inactive Trump Marks Toronto LP (F/K/A Trump Toronto Management LP), in which Pres. Trump retains ownership interests. </t>
  </si>
  <si>
    <t>Trump Marks Toronto LP (F/K/A Trump Toronto Management LP)</t>
  </si>
  <si>
    <t xml:space="preserve">Former director/president of Trump Marks Waikiki Corp., in which Pres. Trump retains ownership interests. The company reportedly has no independent value or income, and is part of other entity structures. </t>
  </si>
  <si>
    <t>Trump Marks Waikiki Corp.</t>
  </si>
  <si>
    <t xml:space="preserve">Former director/president of Trump Marks Westchester Corp., in which Pres. Trump retains ownership interests. The company reportedly has no independent value or income, and exists to hold license deals that are prospective, inactive, or otherwise do not currently have valuable assets or create income. </t>
  </si>
  <si>
    <t>Trump Marks Westchester Corp.</t>
  </si>
  <si>
    <t xml:space="preserve">Former member/president of Trump Marks Westchester LLC, in which Pres. Trump retains ownership interests. The company reportedly has no independent value or income, and exists to hold license deals that are prospective, inactive, or otherwise do not currently have valuable assets or create income. </t>
  </si>
  <si>
    <t>Trump Marks Westchester LLC</t>
  </si>
  <si>
    <t xml:space="preserve">Former director/president of Trump Marks White Plains Corp., in which Pres. Trump retains ownership interests. The company reportedly has no independent value or income, and exists to hold license deals that are prospective, inactive, or otherwise do not currently have valuable assets or create income. </t>
  </si>
  <si>
    <t>Trump Marks White Plains Corp.</t>
  </si>
  <si>
    <t xml:space="preserve">Former member/president of Trump Marks White Plains LLC, in which Pres. Trump retains ownership interests. The company reportedly has no independent value or income, and exists to hold license deals that are prospective, inactive, or otherwise do not currently have valuable assets or create income. </t>
  </si>
  <si>
    <t>Trump Marks White Plains LLC</t>
  </si>
  <si>
    <t xml:space="preserve">Former member/president of Trump Miami Resort Management LLC, in which Pres. Trump retains ownership interests. </t>
  </si>
  <si>
    <t>Trump Miami Resort Management LLC</t>
  </si>
  <si>
    <t xml:space="preserve">Former president/director/chairman of Trump Miami Resort Management Member Corp., in which Pres. Trump retains ownership interests. The company reportedly has no independent value or income, and is part of other entity structures. </t>
  </si>
  <si>
    <t>Trump Miami Resort Management Member Corp</t>
  </si>
  <si>
    <t xml:space="preserve">Pres. Trump retains an ownership interest in Trump National Golf Club - Charlotte. It is not clear whether this business entity is the same as an entity called "TNGC Charlotte LLC," from which he resigned as president in 2017. No positions with Trump National Golf Club - Charlotte have been listed on his financial disclosures; the current activity status and ownership structure of TNGC Charlotte LLC also have not been listed. </t>
  </si>
  <si>
    <t>Trump National Golf Club - Charlotte</t>
  </si>
  <si>
    <t xml:space="preserve">Former president/member of Trump National Golf Club Colts Neck LLC, in which Pres. Trump retains ownership interests. </t>
  </si>
  <si>
    <t>Trump National Golf Club Colts Neck LLC</t>
  </si>
  <si>
    <t xml:space="preserve">Former president/director/chairman of Trump National Golf Club Colts Neck Member Corp., in which Pres. Trump retains ownership interests. The company reportedly has no independent value or income, and is part of other entity structures. </t>
  </si>
  <si>
    <t>Trump National Golf Club Colts Neck Member Corp.</t>
  </si>
  <si>
    <t xml:space="preserve">Former president of Trump National Golf Club LLC (Trump National Golf Club - Westchester), in which Pres. Trump retains ownership interests. </t>
  </si>
  <si>
    <t>Trump National Golf Club LLC (Trump National Golf Club - Westchester)</t>
  </si>
  <si>
    <t xml:space="preserve">Former president/director/chairman of Trump National Golf Club Member Corp., in which Pres. Trump retains ownership interests. The company reportedly has no independent value or income, and is part of other entity structures. </t>
  </si>
  <si>
    <t>Trump National Golf Club Member Corp.</t>
  </si>
  <si>
    <t xml:space="preserve">Former president of Trump National Golf Club Washington DC LLC, in which Pres. Trump retains ownership interests. </t>
  </si>
  <si>
    <t>Trump National Golf Club Washington DC LLC</t>
  </si>
  <si>
    <t xml:space="preserve">Former president/director/chairman of Trump National Golf Club Washington DC Member Corp., in which Pres. Trump retains ownership interests. The company reportedly has no independent value or income, and is part of other entity structures. </t>
  </si>
  <si>
    <t>Trump National Golf Club Washington DC Member Corp.</t>
  </si>
  <si>
    <t xml:space="preserve">Former president/member of Trump Old Post Office LLC, in which Pres. Trump retains an ownership interest. </t>
  </si>
  <si>
    <t>Trump Old Post Office LLC</t>
  </si>
  <si>
    <t xml:space="preserve">Former president/director/chairman of Trump Old Post Office Member Corp., in which Pres. Trump retains an ownership interest. The company reportedly has no independent value or income, and is part of other entity structures. </t>
  </si>
  <si>
    <t>Trump Old Post Office Member Corp.</t>
  </si>
  <si>
    <t xml:space="preserve">Former chairman and president/member of the now-dormant or inactive Trump Organization LLC, of which Pres. Trump retains an ownership interest. </t>
  </si>
  <si>
    <t>Trump Organization LLC (D/B/A The Trump Organization)</t>
  </si>
  <si>
    <t xml:space="preserve">Former director and chairman/president of Trump Pageants, Inc., in which Pres. Trump retains an ownership interest. The company reportedly has no independent value or income, and is part of other entity structures. </t>
  </si>
  <si>
    <t>Trump Pageants, Inc.</t>
  </si>
  <si>
    <t xml:space="preserve">Former member of Trump Palace/Parc LLC, in which Pres. Trump retains an ownership interest. </t>
  </si>
  <si>
    <t>Trump Palace/Parc LLC</t>
  </si>
  <si>
    <t xml:space="preserve">Former president/member of the now-dormant or inactive Trump Panama Condominium Management LLC, in which Pres. Trump retains an ownership interest. </t>
  </si>
  <si>
    <t>Trump Panama Condominium Management LLC</t>
  </si>
  <si>
    <t xml:space="preserve">Former president/director/chairman of the now-dormant or inactive Trump Panama Condominium Member Corp., in which Pres. Trump retains an ownership interest. </t>
  </si>
  <si>
    <t>Trump Panama Condominium Member Corp.</t>
  </si>
  <si>
    <t xml:space="preserve">Former member of Trump Panama Hotel Management LLC, in which Pres. Trump retains an ownership interest. </t>
  </si>
  <si>
    <t>Trump Panama Hotel Management LLC</t>
  </si>
  <si>
    <t xml:space="preserve">Former president/director/chairman of the now-dormant or inactive Trump Panama Hotel Management Member Corp., in which Pres. Trump retains an ownership interest. The company reportedly has no independent value or income, and is part of other entity structures. </t>
  </si>
  <si>
    <t>Trump Panama Hotel Management Member Corp.</t>
  </si>
  <si>
    <t xml:space="preserve">Former president/member of Trump Park Avenue Acquisition LLC, in which Pres. Trump retains an ownership interest. The company reportedly has no independent value or income, and is part of other entity structures. </t>
  </si>
  <si>
    <t>Trump Park Avenue Acquisition LLC</t>
  </si>
  <si>
    <t xml:space="preserve">Former president of Trump Park Avenue LLC, in which Pres. Trump retains an ownership interest. </t>
  </si>
  <si>
    <t>Trump Park Avenue LLC</t>
  </si>
  <si>
    <t xml:space="preserve">Former president of Trump Payroll Chicago LLC, in which Pres. Trump retains an ownership interest. The company reportedly has no independent value or income, and provides back office support functions to other entities. </t>
  </si>
  <si>
    <t>Trump Payroll Chicago LLC</t>
  </si>
  <si>
    <t xml:space="preserve">Former president/treasurer/secretary/director of Trump Payroll Corp., in which Pres. Trump retains an ownership interest. The company reportedly has no independent value or income, and provides back office support functions to other entities. </t>
  </si>
  <si>
    <t>Trump Payroll Corp.</t>
  </si>
  <si>
    <t xml:space="preserve">Former president/member of the now-dormant or inactive Trump Phoenix Development LLC, in which Pres. Trump retains an ownership interest. </t>
  </si>
  <si>
    <t>Trump Phoenix Development LLC</t>
  </si>
  <si>
    <t xml:space="preserve">Former member of Trump Plaza LLC, in which Pres. Trump retains an ownership interest. </t>
  </si>
  <si>
    <t>Trump Plaza LLC</t>
  </si>
  <si>
    <t xml:space="preserve">Former president/director/treasurer of Trump Plaza Member Inc. (F/K/A Trump Plaza Corp.), in which Pres. Trump retains an ownership interest. The company reportedly has no independent value or income, and is part of other entity structures. </t>
  </si>
  <si>
    <t>Trump Plaza Member Inc. (F/K/A Trump Plaza Corp.)</t>
  </si>
  <si>
    <t xml:space="preserve">Former president/member of Trump Production Managing Member Inc., in which Pres. Trump retains an ownership interest. The company reportedly has no independent value or income, and is part of other entity structures. </t>
  </si>
  <si>
    <t>Trump Production Managing Member Inc.</t>
  </si>
  <si>
    <t xml:space="preserve">Former director/chairman/president/treasurer/secretary of Trump Productions LLC (F/K/A Rancho Lien LLC), in which Pres. Trump retains an ownership interest. </t>
  </si>
  <si>
    <t>Trump Productions LLC (F/K/A Rancho Lien LLC)</t>
  </si>
  <si>
    <t>Former president/member of Trump Realty Services, LLC (F/K/A Trump Mortgage Services LLC (03) &amp; Tower Mortgage Services LLC), in which Pres. Trump retains an ownership interest. The company reportedly has no independent value or income, is not inactive nor dormant, and is not part of an entity structure or license deal.</t>
  </si>
  <si>
    <t>Trump Realty Services, LLC (F/K/A Trump Mortgage Services LLC (03) &amp; Tower Mortgage Services LLC)</t>
  </si>
  <si>
    <t xml:space="preserve">Former president/member of Trump Restaurants LLC, in which Pres. Trump retains an ownership interest. </t>
  </si>
  <si>
    <t>Trump Restaurants LLC</t>
  </si>
  <si>
    <t xml:space="preserve">Former member of the now-dormant or inactive Trump Riverside Management LLC, in which Pres. Trump retains an ownership interest. </t>
  </si>
  <si>
    <t>Trump Riverside Management LLC</t>
  </si>
  <si>
    <t xml:space="preserve">Former president of Trump Ruffin Commercial LLC, in which Pres. Trump retains an ownership interest. </t>
  </si>
  <si>
    <t>Trump Ruffin Commercial LLC</t>
  </si>
  <si>
    <t xml:space="preserve">Former president of Trump Ruffin LLC, in which Pres. Trump retains an ownership interest. The company reportedly has no independent value or income, and is part of other entity structures. </t>
  </si>
  <si>
    <t>Trump Ruffin LLC</t>
  </si>
  <si>
    <t xml:space="preserve">Former president and director of Trump Ruffin Tower I LLC, in which Pres. Trump retains an ownership interest. </t>
  </si>
  <si>
    <t>Trump Ruffin Tower I LLC</t>
  </si>
  <si>
    <t>Former member/director of Trump Sales &amp; Leasing Chicago LLC, in which Pres. Trump retains an ownership interest. The company reportedly has no independent value or income, is not inactive nor dormant, and is not part of an entity structure or license deal.</t>
  </si>
  <si>
    <t>Trump Sales &amp; Leasing Chicago LLC</t>
  </si>
  <si>
    <t xml:space="preserve">Former member/director/president of Trump Sales &amp; Leasing Chicago Member Corp., in which Pres. Trump retains an ownership interest. The company reportedly has no independent value or income, and is part of other entity structures. </t>
  </si>
  <si>
    <t>Trump Sales &amp; Leasing Chicago Member Corp.</t>
  </si>
  <si>
    <t xml:space="preserve">Former director/chairman/president of Trump Scotland Member Inc., in which Pres. Trump retains an ownership interest. The company reportedly has no independent value or income, and is part of other entity structures. </t>
  </si>
  <si>
    <t>Trump Scotland Member Inc.</t>
  </si>
  <si>
    <t xml:space="preserve">Former president of Trump Scotsborough Square LLC, in which Pres. Trump retains an ownership interest. </t>
  </si>
  <si>
    <t>Trump Scotsborough Square LLC</t>
  </si>
  <si>
    <t xml:space="preserve">Former director/chairman/president of Trump Scotsborough Square Member Corp., in which Pres. Trump retains an ownership interest. The company reportedly has no independent value or income, and is part of other entity structures. </t>
  </si>
  <si>
    <t>Trump Scotsborough Square Member Corp.</t>
  </si>
  <si>
    <t xml:space="preserve">Former member/president of the now-dormant or inactive Trump Soho Member LLC, in which Pres. Trump retains an ownership interest. </t>
  </si>
  <si>
    <t>Trump Soho Member LLC</t>
  </si>
  <si>
    <t xml:space="preserve">Former president/director/secretary of Trump Toronto Development Inc., in which Pres. Trump retains an ownership interest. The company reportedly has no independent value or income, and exists to hold license deals that are prospective, inactive, or otherwise do not currently have valuable assets or create income. </t>
  </si>
  <si>
    <t>Trump Toronto Development Inc.</t>
  </si>
  <si>
    <t xml:space="preserve">Former director/chairman of the now-dormant or inactive Trump Toronto Member Corp. (F/K/A Trump Toronto Management Member Corp.), in which Pres. Trump retains an ownership interest. </t>
  </si>
  <si>
    <t>Trump Toronto Member Corp. (F/K/A Trump Toronto Management Member Corp.)</t>
  </si>
  <si>
    <t xml:space="preserve">Former president of Trump Tower Commercial LLC, in which Pres. Trump retains an ownership interest. </t>
  </si>
  <si>
    <t>Trump Tower Commercial LLC</t>
  </si>
  <si>
    <t xml:space="preserve">Former president of Trump Tower Managing Member Inc., in which Pres. Trump retains an ownership interest. </t>
  </si>
  <si>
    <t>Trump Tower Managing Member Inc.</t>
  </si>
  <si>
    <t xml:space="preserve">According to the Washington Post, Donald Trump’s business empire has earned up to $10 million since 2014 for branding rights to Trump Towers Istanbul —  a luxury development owned by a Turkish oil and media conglomerate that "has become an influential megaphone for the country’s increasingly repressive regime." </t>
  </si>
  <si>
    <t>Trump Towers Istanbul</t>
  </si>
  <si>
    <t xml:space="preserve">Former director/vice-president of Trump Village Construction Corp., in which Pres. Trump retains an ownership interest. The company reportedly has no independent value or income, and is part of other entity structures. </t>
  </si>
  <si>
    <t>Trump Village Construction Corp.</t>
  </si>
  <si>
    <t xml:space="preserve">Former president of Trump Vineyard Estates LLC, in which Pres. Trump retains an ownership interest. </t>
  </si>
  <si>
    <t>Trump Vineyard Estates LLC</t>
  </si>
  <si>
    <t xml:space="preserve">Former president of Trump Vineyard Estates Lot 3 Owner LLC (F/K/A Eric Trump Land Holdings LLC), in which Pres. Trump retains an ownership interest. </t>
  </si>
  <si>
    <t>Trump Vineyard Estates Lot 3 Owner LLC (F/K/A Eric Trump Land Holdings LLC)</t>
  </si>
  <si>
    <t xml:space="preserve">Former president/director/chairman of Trump Vineyard Estates Manager Corp., in which Pres. Trump retains an ownership interest. The company reportedly has no independent value or income, and is part of other entity structures. </t>
  </si>
  <si>
    <t>Trump Vineyard Estates Manager Corp.</t>
  </si>
  <si>
    <t xml:space="preserve">Former member/president of Trump Virginia Acquisitions LLC (F/K/A Virginia Acquisitions LLC), in which Pres. Trump retains an ownership interest. </t>
  </si>
  <si>
    <t>Trump Virginia Acquisitions LLC (F/K/A Virginia Acquisitions LLC)</t>
  </si>
  <si>
    <t xml:space="preserve">Former president/director/chairman of Trump Virginia Acquisitions Manager Corp., in which Pres. Trump retains an ownership interest. The company reportedly has no independent value or income, and is part of other entity structures. </t>
  </si>
  <si>
    <t>Trump Virginia Acquisitions Manager Corp.</t>
  </si>
  <si>
    <t xml:space="preserve">Former president of Trump Virginia Lot 5 LLC, in which Pres. Trump retains an ownership interest. </t>
  </si>
  <si>
    <t>Trump Virginia Lot 5 LLC</t>
  </si>
  <si>
    <t xml:space="preserve">Former president/director/chairman of Trump Virginia Lot 5 Manager Corp., in which Pres. Trump retains an ownership interest. The company reportedly has no independent value or income, and is part of other entity structures. </t>
  </si>
  <si>
    <t>Trump Virginia Lot 5 Manager Corp.</t>
  </si>
  <si>
    <t xml:space="preserve">Former president/secretary/treasurer of the now-dormant or inactive Trump Wine Marks LLC, in which Pres. Trump retains an ownership interest. </t>
  </si>
  <si>
    <t>Trump Wine Marks LLC</t>
  </si>
  <si>
    <t xml:space="preserve">Former director &amp; chairman/president of the now-dormant or inactive Trump Wine Marks Member Corp., in which Pres. Trump retains an ownership interest. </t>
  </si>
  <si>
    <t>Trump Wine Marks Member Corp.</t>
  </si>
  <si>
    <t xml:space="preserve">Former president/member of Trump World Productions LLC, in which Pres. Trump retains an ownership interest. The company reportedly has no independent value or income, and exists to hold license deals that are prospective, inactive, or otherwise do not currently have valuable assets or create income. </t>
  </si>
  <si>
    <t>Trump World Productions LLC</t>
  </si>
  <si>
    <t xml:space="preserve">Former president/director/chairman of Trump World Productions Manager Corp., in which Pres. Trump retains an ownership interest. The company reportedly has no independent value or income, and exists to hold license deals that are prospective, inactive, or otherwise do not currently have valuable assets or create income. </t>
  </si>
  <si>
    <t>Trump World Productions Manager Corp.</t>
  </si>
  <si>
    <t>Former member/president of the now-dormant or inactive Trump World Productions, in which Pres. Trump retains an ownership interest.</t>
  </si>
  <si>
    <t>Trump World Publications</t>
  </si>
  <si>
    <t xml:space="preserve">Former president of the now-dormant or inactive Trump's Castle Management Corp., in which Pres. Trump retains an ownership interest. </t>
  </si>
  <si>
    <t>Trump's Castle Management Corp.</t>
  </si>
  <si>
    <t xml:space="preserve">Former president of the now-dormant or inactive Trump New World Property Management LLC, in which Pres. Trump retains an ownership interest. </t>
  </si>
  <si>
    <t>Trump/New World Property Management LLC</t>
  </si>
  <si>
    <t xml:space="preserve">Former trustee of Trust U/W/O Fred C. Trump - Elizabeth Trump Grau. The trust's current activity status and control structures are not reported. </t>
  </si>
  <si>
    <t>Trust U/W/O Fred C. Trump - Elizabeth Trump Grau</t>
  </si>
  <si>
    <t xml:space="preserve">Although Trump has resigned as a trustee, it remains for the benefit of one of his immediate family members, and therefore is classified as "confirmed." </t>
  </si>
  <si>
    <t xml:space="preserve">Former trustee of Trust U/W/O Fred C. Trump - F/B/O the grandchildren of Fred C. Trump. The trust's current activity status and control structures are not reported. </t>
  </si>
  <si>
    <t>Trust U/W/O Fred C. Trump - F/B/O the grandchildren of Fred C. Trump</t>
  </si>
  <si>
    <t xml:space="preserve">Pres. Trump reportedly resigned from any position with the Trust U/W/O Fred C. Trump- Tiffany Ariana Trump. His former position with the trust is not reported on his 2017 financial disclosure. The trust's current activity status and control structures also are not reported. </t>
  </si>
  <si>
    <t>Trust U/W/O Fred C. Trump- Tiffany Ariana Trump</t>
  </si>
  <si>
    <t xml:space="preserve">Former president of Turnberry Scotland LLC, in which Pres. Trump retains an ownership interest. The company reportedly has no independent value or income, and is part of other entity structures. </t>
  </si>
  <si>
    <t>Turnberry Scotland LLC</t>
  </si>
  <si>
    <t xml:space="preserve">Former director/chairman/president of Turnberry Scotland Managing Member Corp., in which Pres. Trump retains an ownership interest. The company reportedly has no independent value or income, and is part of other entity structures. </t>
  </si>
  <si>
    <t>Turnberry Scotland Managing Member Corp</t>
  </si>
  <si>
    <t xml:space="preserve">Former president of TW Venture I LLC, in which Pres. Trump retains an ownership interest. </t>
  </si>
  <si>
    <t>TW Venture I LLC</t>
  </si>
  <si>
    <t xml:space="preserve">Former director/chairman/president of TW Venture I Managing Member Corp., in which Pres. Trump retains an ownership interest. The company reportedly has no independent value or income, and is part of other entity structures. </t>
  </si>
  <si>
    <t>TW Venture I Managing Member Corp</t>
  </si>
  <si>
    <t xml:space="preserve">Former president of TW Venture II LLC, in which Pres. Trump retains an ownership interest. The company reportedly has no independent value or income, and is part of other entity structures. </t>
  </si>
  <si>
    <t>TW Venture II LLC</t>
  </si>
  <si>
    <t xml:space="preserve">Former director/chairman/president of TW Venture II Managing Member Corp., in which Pres. Trump retains an ownership interest. The company reportedly has no independent value or income, and is part of other entity structures. </t>
  </si>
  <si>
    <t>TW Venture II Managing Member Corp</t>
  </si>
  <si>
    <t xml:space="preserve">Former president/treasurer/secretary/director of the now-dormant or inactive Ultimate Air Corp., in which Pres. Trump retains an ownership interest. </t>
  </si>
  <si>
    <t>Ultimate Air Corp.</t>
  </si>
  <si>
    <t xml:space="preserve">Former president/director of Unit 2502 Enterprises Corp., in which Pres. Trump retains an ownership interest. The company reportedly has no independent value or income, and is part of other entity structures. </t>
  </si>
  <si>
    <t>Unit 2502 Enterprises Corp.</t>
  </si>
  <si>
    <t>Former president/member of Unit 2502 Enterprises LLC, in which Pres. Trump retains an ownership interest. The company reportedly has no independent value or income, is not inactive nor dormant, and is not part of an entity structure or license deal.</t>
  </si>
  <si>
    <t>Unit 2502 Enterprises LLC</t>
  </si>
  <si>
    <t xml:space="preserve">Former secretary/president/director of VH Property Corp. (Trump National Golf Club - Los Angeles), in which Pres. Trump retains an ownership interest. </t>
  </si>
  <si>
    <t>VH Property Corp. (Trump National Golf Club - Los Angeles)</t>
  </si>
  <si>
    <t xml:space="preserve">Former president/member of VHPS LLC, in which Pres. Trump retains an ownership interest. </t>
  </si>
  <si>
    <t>VHPS LLC</t>
  </si>
  <si>
    <t>Former member/president of West Palm Operations LLC, in which Pres. Trump retains an ownership interest. The company reportedly has no independent value or income, is not inactive nor dormant, and is not part of an entity structure or license deal.</t>
  </si>
  <si>
    <t>West Palm Operations LLC</t>
  </si>
  <si>
    <t xml:space="preserve">Former director/vice-president of the now-dormant or inactive Wexford Hall Inc., in which Pres. Trump retains an ownership interest. </t>
  </si>
  <si>
    <t>Wexford Hall Inc.</t>
  </si>
  <si>
    <t>Former president White Course LLC, in which Pres. Trump retains an ownership interest. The company reportedly has no independent value or income, is not inactive nor dormant, and is not part of an entity structure or license deal.</t>
  </si>
  <si>
    <t>White Course LLC</t>
  </si>
  <si>
    <t xml:space="preserve">Former director/chairman/president of White Course Managing Member Corp., in which Pres. Trump retains an ownership interest. The company reportedly has no independent value or income, and is part of other entity structures. </t>
  </si>
  <si>
    <t>White Course Managing Member Corp.</t>
  </si>
  <si>
    <t xml:space="preserve">Former member of the now-dormant or inactive Wilshire Hall LLC, in which Pres. Trump retains an ownership interest. </t>
  </si>
  <si>
    <t>Wilshire Hall LLC</t>
  </si>
  <si>
    <t xml:space="preserve">Former member/president of the now-dormant or inactive Yorktown Real Estate LLC (F/K/A Yorktown Development Associates LLC), in which Pres. Trump retains an ownership interest. </t>
  </si>
  <si>
    <t>Yorktown Real Estate LLC (F/K/A Yorktown Development Associates LLC)</t>
  </si>
  <si>
    <t>Trump’s stock in oil pipeline company</t>
  </si>
  <si>
    <t>Businessmen from India meet with President-elect Trump</t>
  </si>
  <si>
    <t>Trump has telephone call with Taiwan president where the Trump Organization reportedly is looking at building hotels. (“Beijing... regards the island as a renegade province.”)</t>
  </si>
  <si>
    <t>Financial Times</t>
  </si>
  <si>
    <t>?</t>
  </si>
  <si>
    <t>His stock portfolio (which reportedly includes shares in banks, pharma, and oil). The transition has stated the portfolio (which according to a May financial disclosure also includes Boeing) was sold in June, but has not presented evidence of that move.</t>
  </si>
  <si>
    <t>Trump children (who will run business) on transition team. Donald Trump Jr. reportedly is involved in Secretary of Interior selection process</t>
  </si>
  <si>
    <t>Turkish newspapers reporting that Trump praised his Turkish business partner in a call with Turkish President Erdogan. Erdogan has reportedly arrested a businessman from Dogan, the company which works with Trump to possibly have leverage for the return of Gulen to Turkey.</t>
  </si>
  <si>
    <t>Trademarks registered around the world</t>
  </si>
  <si>
    <t>Trump named properties could present global security risk (per former White House ethics lawyer)</t>
  </si>
  <si>
    <t>Russian Foreign Minister saying they were in touch with Trump campaign</t>
  </si>
  <si>
    <t>Trump said to have told British politician Nigel Farage to oppose wind farm near his Scottish golf course (then lobbying in a tweet for Farage to become ambassador to the U.S.)</t>
  </si>
  <si>
    <t>Philippines appoints man building Trump Tower (licensed under the Trump name) in Manila as “special envoy.” President Duterte has said Trump expressed support for his drug war which has been criticized as an abuse of human rights.</t>
  </si>
  <si>
    <t>Sold tickets to Mar-a-Lago New Year’s Eve party</t>
  </si>
  <si>
    <t>Trump currently facing investigation by Department of Labor.</t>
  </si>
  <si>
    <t>Debt with foreign banks some now facing federal fines</t>
  </si>
  <si>
    <t>Sept. 30, 2016</t>
  </si>
  <si>
    <t>Foreign diplomats at Trump Hotel in DC</t>
  </si>
  <si>
    <t>Long-stalled Trump Tower project in resort town in former Soviet republic of Georgia moves forward</t>
  </si>
  <si>
    <t>Self-dealing (Using nonprofit to help self, business or family) reported in Trump Foundation 2015 Tax return posted on Guidestar.</t>
  </si>
  <si>
    <t xml:space="preserve">721 33H Holdings LLC is residential real estate listed as an asset or source of employment income. </t>
  </si>
  <si>
    <t>Melania Trump</t>
  </si>
  <si>
    <t xml:space="preserve">721 33H LLC is listed as an asset or source of employment income. The company is a pass-through company for 721 33H Holdings LLC. </t>
  </si>
  <si>
    <t>721 33H LLC</t>
  </si>
  <si>
    <t xml:space="preserve">Melania LLC, although listed as an inactive employment asset and income source on Pres. Trump's financial disclosures, remains registered as an active business entity in New York. However, several of the company's suppliers and distributors have reportedly cut ties. </t>
  </si>
  <si>
    <t>Melania LLC</t>
  </si>
  <si>
    <t xml:space="preserve">Melania Marks Accessories LLC is listed on Pres. Trump's financial disclosure forms as a source of the First Lady's employment assets/income. Its underlying value is reportedly a licensing agreement with MZ Berger &amp; Company LLC. </t>
  </si>
  <si>
    <t>Melania Marks Accessories LLC</t>
  </si>
  <si>
    <t xml:space="preserve">Melania Marks Accessories Member Corp. is a pass-thru company for Melania Marks Accessories LLC. </t>
  </si>
  <si>
    <t>Melania Marks Accessories Member Corp.</t>
  </si>
  <si>
    <t>Watch manufacturer MZ Berger &amp; Company LLC holds a licensing agreement with Melania Marks Accessories LLC. However, as of Feb. 2017, the company is reportedly no longer in a relationship with the First Lady's business line.</t>
  </si>
  <si>
    <t>MZ Berger &amp; Company LLC</t>
  </si>
  <si>
    <t>Although MZ Berger reportedly has ended its relationship with Melania Trump's business line, the company remains listed on Pres. Trump's financial disclosures; therefore, this conflict is marked as confirmed.</t>
  </si>
  <si>
    <t xml:space="preserve">Pres. Trump resigned as president/director of 3126 Corporation; however, its ownership structure is unclear, as it has not been reported on his financial disclosures. </t>
  </si>
  <si>
    <t>3126 Corporation</t>
  </si>
  <si>
    <t>potential</t>
  </si>
  <si>
    <t>Former president/director of 55 Wall Development Corp. The company's current activity status and ownership structure are not clear.</t>
  </si>
  <si>
    <t>55 Wall Development Corp</t>
  </si>
  <si>
    <t xml:space="preserve">Former member &amp; president of 767 Manager LLC (resigned 2014). The company's current activity status and ownership structure is not disclosed. (See also: Trump 767 Management LLC) </t>
  </si>
  <si>
    <t>767 Manager LLC</t>
  </si>
  <si>
    <t xml:space="preserve">Former member/president of DT Connect LLC. As of Trump's 2016 financial disclosure, he held an ownership interest; the company's ownership structure was not reported in 2017. </t>
  </si>
  <si>
    <t>DT Connect LLC</t>
  </si>
  <si>
    <t xml:space="preserve">Former director/chairman/president of DT Connect Managing Member Corp. As of Trump's 2016 financial disclosure, he held an ownership interest; the company's ownership structure was not reported in 2017. </t>
  </si>
  <si>
    <t xml:space="preserve">DT Connect Managing Member Corp. </t>
  </si>
  <si>
    <t xml:space="preserve">Former member/president of DT Jeddah Technical Services Advisor LLC. As of Trump's 2016 financial disclosure, he held an ownership interest; the company's ownership structure was not reported in 2017. </t>
  </si>
  <si>
    <t>DT Jeddah Technical Services Advisor LLC</t>
  </si>
  <si>
    <t xml:space="preserve">Former director/chairman/president of DT Jeddah Technical Services Advisor Member Corp. As of Trump's 2016 financial disclosure, he held an ownership interest; the company's ownership structure was not reported in 2017. </t>
  </si>
  <si>
    <t>DT Jeddah Technical Services Advisor Member Corp.</t>
  </si>
  <si>
    <t>Former member/president of DT Marks Dubai II LLC. As of Trump's 2016 financial disclosure, the company was owned by Donald J. Trump, but was dormant or inactive. Neither its current status nor its current ownership structure were reported in 2017.</t>
  </si>
  <si>
    <t>DT Marks Dubai II LLC</t>
  </si>
  <si>
    <t>Former director/chairman/president of DT Marks Dubai II Member Corp. The company's current ownership structure is unclear. As of Trump's 2016 financial disclosure, the company was owned by Donald J. Trump, but was dormant or inactive. Neither its current status nor its current ownership structure were reported in 2017.</t>
  </si>
  <si>
    <t xml:space="preserve">DT Marks Dubai II Member Corp. </t>
  </si>
  <si>
    <t xml:space="preserve">Former director/vice-president of the now-dormant or inactive Highlander Hall, Inc., in which Pres. Trump retains an ownership interest. The company's current activity status and ownership structure are not articulated. </t>
  </si>
  <si>
    <t>Highlander Hall, Inc.</t>
  </si>
  <si>
    <t>Has held an investment in United Technologies Corp. bonds. United Technologies Corp. is the parent company of Carrier Corp. and UTEC, which make heating and air conditioning products. The asset was listed in Trump's 2016 financial disclosure, but not in his disclosure from 2017.</t>
  </si>
  <si>
    <t>Holds United Technologies Corp</t>
  </si>
  <si>
    <t xml:space="preserve">Former member/president of Identity Theft Productions LLC (resigned May 1, 2014). The company's current activity status and ownership structure has not been reported. </t>
  </si>
  <si>
    <t>Identity Theft Productions LLC</t>
  </si>
  <si>
    <t xml:space="preserve">Former president/director of Identity Theft Productions Member Corp. (resigned May 1, 2014). The company's current activity status and ownership structure has not been reported. </t>
  </si>
  <si>
    <t>Identity Theft Productions Member Corp.</t>
  </si>
  <si>
    <t xml:space="preserve">Former member/president of THC Dubai II Hotel Manager LLC. According to Trump's 2016 financial disclosure, the company, which he alone owned, was dormant or inactive. Its current activity status and ownership structure were not articulated in his 2017 financial disclosure. </t>
  </si>
  <si>
    <t>THC Dubai II Hotel Manager LLC</t>
  </si>
  <si>
    <t xml:space="preserve">Former chairman/director/president of THC Dubai II Hotel Manager LLC. According to his 2016 financial disclosure, the company, which he alone owned, was dormant or inactive. Its current activity status and ownership structure were not articulated in his 2017 financial disclosure. </t>
  </si>
  <si>
    <t xml:space="preserve">THC Dubai II Hotel Manager Member Corp. </t>
  </si>
  <si>
    <t xml:space="preserve">Former member/president of THC Jeddah Hotel Advisor LLC.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</si>
  <si>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LLC </t>
  </si>
  <si>
    <t xml:space="preserve">Former director/chairman/president of THC Jeddah Hotel Advisor Member Corp.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</si>
  <si>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Member Corp. </t>
  </si>
  <si>
    <t xml:space="preserve">Former director of The Donald J. Trump Foundation, Inc., the current activity status and control structures of which are not reported. </t>
  </si>
  <si>
    <t>The Donald J. Trump Foundation, Inc.</t>
  </si>
  <si>
    <t>Former board member of The Police Athletic League, Inc., which also has been a notable beneficiary of charitable giving from the Donald J. Trump Foundation.</t>
  </si>
  <si>
    <t>The Police Athletic League, Inc.</t>
  </si>
  <si>
    <t xml:space="preserve">Pres. Trump no longer holds a position with this organization that has donated so consistently to his nonprofit; nonetheless, due to the longstanding nature of that connection and the lack of clarity about the foundation's current activity status, this is marked as "unclear." </t>
  </si>
  <si>
    <t>Former member/president of TIGL Common Area Management Holdings LLC. Its current activity status and ownership structure are not reported.</t>
  </si>
  <si>
    <t>TIGL Common Area Management Holdings LLC</t>
  </si>
  <si>
    <t xml:space="preserve">Former president of TNGC Charlotte LLC. It is not clear whether this business entity is the same as an entity called "Trump National Golf Club - Charlotte," in which Pres. Trump retains ownership interests. The current activity status and ownership structure of TNGC Charlotte LLC have not been listed on his financial disclosures. </t>
  </si>
  <si>
    <t>TNGC Charlotte LLC</t>
  </si>
  <si>
    <t xml:space="preserve">Former president of TNGC Dutchess County LLC (F/K/A Trump Marks Classis Cars LLC). The company's current activity status and ownership structure have not been disclosed. </t>
  </si>
  <si>
    <t>TNGC Dutchess County LLC (F/K/A Trump Marks Classis Cars LLC)</t>
  </si>
  <si>
    <t>Former member/president of Trump 767 Management LLC (resigned 2014). The company's current activity status and ownership structure is not disclosed. (See also: 767 Manager LLC)</t>
  </si>
  <si>
    <t>Trump 767 Management LLC</t>
  </si>
  <si>
    <t xml:space="preserve">Former member/president of Trump Drinks Israel Holdings (resigned 2015). The company's current activity status and ownership structure are not disclosed. </t>
  </si>
  <si>
    <t>Trump Drinks Israel Holdings</t>
  </si>
  <si>
    <t xml:space="preserve">Former president/director/chairman of Trump Drinks Israel Holdings Member Corp. (resigned 2015). The company's current activity status and ownership structure are not disclosed. </t>
  </si>
  <si>
    <t>Trump Drinks Israel Holdings Member Corp.</t>
  </si>
  <si>
    <t xml:space="preserve">Trump Hotel Rio de Janeiro involved in a criminal investigation in Brazil. (The Trump Organization announced it will pull the name off the hotel and will not operate it, but that action has not yet been verified.) </t>
  </si>
  <si>
    <t>Trump Hotel Rio de Janeiro</t>
  </si>
  <si>
    <t xml:space="preserve">Former member of Trump Identity LLC (resigned 2014). The company's current activity status and ownership structure are not disclosed. </t>
  </si>
  <si>
    <t>Trump Identity</t>
  </si>
  <si>
    <t xml:space="preserve">Former president/director of Trump Identity Member Corp. (resigned 2014). The company's current activity status and ownership structure are not disclosed. </t>
  </si>
  <si>
    <t>Trump Identity Member Corp.</t>
  </si>
  <si>
    <t xml:space="preserve">Former director and chairman of Trump International Golf Club Scotland Limited. The company's activity status and ownership structures have not been disclosed. </t>
  </si>
  <si>
    <t>Trump International Golf Club Scotland Limited</t>
  </si>
  <si>
    <t xml:space="preserve">Former president/member of Trump International Hotels Management LLC, which Trump owned as of his 2016 financial disclosure. The company's current activity status and ownership structure were not articulated in his 2017 financial disclosure, although that document did reveal that he had earned more than $2 million in management fees in the past year. </t>
  </si>
  <si>
    <t xml:space="preserve">Trump International Hotels Management LLC (D/B/A Trump Hotel Collection [Hawaii], Trump Hotel Collection [New York]) </t>
  </si>
  <si>
    <t xml:space="preserve">Former president/director of Trump International Management Corp. The company's ownership structure has not been reported on Trump's financial disclosures. </t>
  </si>
  <si>
    <t>Trump International Management Corp</t>
  </si>
  <si>
    <t xml:space="preserve">Former president/member of Trump Kelowna LLC (resigned 2014). The company's activity status and ownership structures have not been disclosed. </t>
  </si>
  <si>
    <t>Trump Kelowna LLC</t>
  </si>
  <si>
    <t xml:space="preserve">Former president/director of Trump Kelowna Member Corp. (resigned 2014). The company's activity status and ownership structures have not been disclosed. </t>
  </si>
  <si>
    <t>Trump Kelowna Member Corp.</t>
  </si>
  <si>
    <t xml:space="preserve">Former president of Trump lntematlonal Hotel and Tower Condominium. The company's activty status and ownership structure are not disclosed. </t>
  </si>
  <si>
    <t xml:space="preserve">Trump lntematlonal Hotel and Tower Condominium </t>
  </si>
  <si>
    <t xml:space="preserve">Former president/director of Trump Marks Baja Corp. (resigned 2015). The company reportedly was dormant or inactive as of May 2016, at which time Trump retained an ownership interest. Its current activity status and ownership structure are not reported in his 2017 financial disclosure. </t>
  </si>
  <si>
    <t>Trump Marks Baja Corp.</t>
  </si>
  <si>
    <t xml:space="preserve">Former member &amp; president of Trump Marks Baja LLC (resigned 2015). The company reportedly was dormant or inactive as of May 2016, at which time Trump retained an ownership interest. Its current activity status and ownership structure are not reported in his 2017 financial disclosure. </t>
  </si>
  <si>
    <t>Trump Marks Baja LLC</t>
  </si>
  <si>
    <t xml:space="preserve">Former president/chairman/director of Trump Marks Batumi Member Corp. The company's activity status and ownership structure are not reported. </t>
  </si>
  <si>
    <t>Trump Marks Batumi Member Corp.</t>
  </si>
  <si>
    <t xml:space="preserve">Former president/director/chairman of Trump Marks Beverages Corp. The company was reportedly dormant or inactive as of May 2016, at which time Trump retained an ownership interest. Its current activity status and ownership structure are not reported in his 2017 financial disclosure. </t>
  </si>
  <si>
    <t>Trump Marks Beverages Corp.</t>
  </si>
  <si>
    <t xml:space="preserve">Former member/president of Trump Marks Beverages LLC. The company was reportedly dormant or inactive as of May 2016, at which time Trump retained an ownership interest. Its current activity status and ownership structure are not reported in his 2017 financial disclosure. </t>
  </si>
  <si>
    <t>Trump Marks Beverages LLC</t>
  </si>
  <si>
    <t xml:space="preserve">Former president/member of Trump Marks Gofl Swing LLC (resigned 2014). The company's ownership structure is not reported in financial disclosures. </t>
  </si>
  <si>
    <t>Trump Marks Gofl Swing LLC</t>
  </si>
  <si>
    <t xml:space="preserve">Former director/president of Trump Marks Golf Swing Member Corp. (resigned 2014). The company's ownership structure is not reported in financial disclosures. </t>
  </si>
  <si>
    <t>Trump Marks Golf Swing Member Corp.</t>
  </si>
  <si>
    <t>Former director/president of Trump Marks New Orleans Corp. (resigned 2014). The company's current activity status and ownership structure are not disclosed.</t>
  </si>
  <si>
    <t>Trump Marks New Orleans Corp.</t>
  </si>
  <si>
    <t>Former president/member of Trump Marks New Orleans LLC (resigned 2014). The company's current activity status and ownership structure are not disclosed.</t>
  </si>
  <si>
    <t>Trump Marks New Orleans LLC</t>
  </si>
  <si>
    <t xml:space="preserve">Former president/member of Trump Marks South Africa LLC (resigned 2014). The company's currenct activity status and ownership structure are not disclosed. </t>
  </si>
  <si>
    <t xml:space="preserve">Trump Marks South Africa LLC </t>
  </si>
  <si>
    <t xml:space="preserve">Former member of Trump Marks South Africa Member Corp. (resigned 2014). The company's currenct activity status and ownership structure are not disclosed. </t>
  </si>
  <si>
    <t xml:space="preserve">Trump Marks South Africa Member Corp. </t>
  </si>
  <si>
    <t xml:space="preserve">Pres. Trump retains an ownership interest in Trump Model Management LLC. Any current or former positions he may have held with the company have not been disclosed. </t>
  </si>
  <si>
    <t>Trump Model Management LLC</t>
  </si>
  <si>
    <t xml:space="preserve">Pres. Trump retains an ownership interest in Trump National Golf Club - Hudson Valley. Any current or former positions he may have held with the company have not been disclosed. </t>
  </si>
  <si>
    <t>Trump National Golf Club - Hudson Valley</t>
  </si>
  <si>
    <t>Former president of Trump Ocean Managing Member LLC (resigned 2015). The company's ownership structure is unclear: Trump's 2016 financial disclosures indicate he owned the firm, but it was not listed on his disclosures in 2017.</t>
  </si>
  <si>
    <t>Trump Ocean Managing Member LLC</t>
  </si>
  <si>
    <t>Former president of Trump On the Ocean LLC (resigned 2015). The company's ownership structure is unclear: Trump's 2016 financial disclosures indicate he held an ownership interest, but it was not listed on his disclosures in 2017.</t>
  </si>
  <si>
    <t xml:space="preserve">Trump On the Ocean LLC </t>
  </si>
  <si>
    <t>Former president of Trump Palace Condominium, a condominium association. Its ownership structure is not clear; it has not been reported on any of his financial disclosures.</t>
  </si>
  <si>
    <t xml:space="preserve">Trump Palace Condominium </t>
  </si>
  <si>
    <t>Former president of Trump Parc East Condominium, a condominium association. Its ownership structure is not clear; it has not been reported on any of his financial disclosures.</t>
  </si>
  <si>
    <t xml:space="preserve">Trump Parc East Condominium </t>
  </si>
  <si>
    <t>Former president/member of Trump Properties LLC (resigned 2014). Its ownership structure is not clear; it has not been reported on any of his financial disclosures.</t>
  </si>
  <si>
    <t xml:space="preserve">Trump Properties LLC </t>
  </si>
  <si>
    <t>Former member of the board of Trump SoHo Hotel Condominium New York, a condomunium association. Its ownership structure is not clear; it has not been reported on any of his financial disclosures.</t>
  </si>
  <si>
    <t xml:space="preserve">Trump SoHo Hotel Condominium New York </t>
  </si>
  <si>
    <t>Former president of Trump Tower Condominium Residential Section. The company's ownership structure is not clear; it has not been reported on any of his financial disclosures.</t>
  </si>
  <si>
    <t>Trump Tower Condominium Residential Section</t>
  </si>
  <si>
    <t xml:space="preserve">Pres. Trump reportedly resigned from any positions with the William Trump Medical Fund LLC the day before his inauguration in January 2017. However, its current activity status and ownership structure are unclear, as the company has never been reported on his financial disclosures. His specific position with the company also has not been disclosed. </t>
  </si>
  <si>
    <t>William Trump Medical Fund LLC</t>
  </si>
  <si>
    <t xml:space="preserve">Former president/secretary/treasurer/managing member of WMTMF LLC. The company's ownership structure is unclear; it was not listed on any of Trump's financial disclosures. </t>
  </si>
  <si>
    <t>WMTMF LLC</t>
  </si>
  <si>
    <t>Trump team denies they asked for security clearance for Trump children</t>
  </si>
  <si>
    <t>Reports from Argentina newspaper La Nacion Trump asked President Mauricio Macri about a building project there.</t>
  </si>
  <si>
    <t xml:space="preserve">Pres. Trump resigned his position from B Plaza Realty Corp., which reportedly was dissolved on Nov. 10, 2016. </t>
  </si>
  <si>
    <t>B Plaza Realty Corp.</t>
  </si>
  <si>
    <t>resolved</t>
  </si>
  <si>
    <t>Former member/presdient and owner of DSN Licensing LLC (F/K/A Trump Marks Network LLC), which reportedly was dissolved on Nov. 9, 2016.</t>
  </si>
  <si>
    <t>DSN Licensing LLC</t>
  </si>
  <si>
    <t>Former director/chairman, president and owner of DSN Licensing Member Corp. (F/K/A Trump Marks Network Member Inc.), which reportedly was dissolved on Nov. 9, 2016.</t>
  </si>
  <si>
    <t>DSN Licensing Member Corp. (F/K/A Trump Marks Network Member Inc.)</t>
  </si>
  <si>
    <t>Former member/president of DT Jeddah Technical Services Manager LLC, which reportedly was dissolved on Nov. 15, 2016. The company reportedly has no independent value or income, and exists to hold license deals that are prospective, inactive, or otherwise do not currently have valuable assets or create income.</t>
  </si>
  <si>
    <t>DT Jeddah Technical Services Manager LLC</t>
  </si>
  <si>
    <t>Former director/chairman/president of DT Jeddah Technical Services Manager Member Corp., which was dissolved on Nov. 15, 2016. The company reportedly has no independent value or income, and exists to hold license deals that are prospective, inactive, or otherwise do not currently have valuable assets or create income.</t>
  </si>
  <si>
    <t>DT Jeddah Technical Services Manager Member Corp.</t>
  </si>
  <si>
    <t>Former member/president of DT Marks Qatar LLC. The company reportedly was dissolved on Jan. 26, 2017.</t>
  </si>
  <si>
    <t>DT Marks Qatar LLC</t>
  </si>
  <si>
    <t>Former director/chairman/president of DT Marks Qatar Member Corp. The company reportedly was dissolved on Jan. 26, 2017.</t>
  </si>
  <si>
    <t>DT Marks Qatar Member Corp.</t>
  </si>
  <si>
    <t xml:space="preserve">Former member/president of Paramount RPV Holdings LLC, which was reportedly dissolved on Oct. 14, 2016. </t>
  </si>
  <si>
    <t>Paramount RPV Holdings LLC</t>
  </si>
  <si>
    <t xml:space="preserve">Former president/director/chairman of Paramount RPV Holdings Manager Corp., which was reportedly dissolved on Oct. 14, 2016.   </t>
  </si>
  <si>
    <t>Paramount RPV Holdings Manager Corp.</t>
  </si>
  <si>
    <t>Former member/president of Restaurant 40 LLC. The company reportedly was dissolved on Nov. 9, 2016.</t>
  </si>
  <si>
    <t>Restaurant 40 LLC</t>
  </si>
  <si>
    <t>Former president/director/chairman/treasurer/secretary of Restaurant 40 Member Corp. The company reportedly was dissolved on Nov. 9, 2016.</t>
  </si>
  <si>
    <t>Restaurant 40 Member Corp.</t>
  </si>
  <si>
    <t>Former member of Sentient Jets LLC (N/K/A Trump Jets LLC). The company reportedly was dissolved on Nov. 9, 2016. (See also Trump Jets LLC)</t>
  </si>
  <si>
    <t xml:space="preserve">Sentient Jets LLC (N/K/A Trump Jets LLC) </t>
  </si>
  <si>
    <t>Former president/director of Sentient Jets Member Corp., reportedly dissolved on Nov. 9, 2016.</t>
  </si>
  <si>
    <t>Sentient Jets Member Corp.</t>
  </si>
  <si>
    <t xml:space="preserve">Former member/president of THC Jeddah Hotel Manager LLC. The company was reportedly dissolved Nov. 15, 2016. Trump's financial disclsoure indicates it held no independent value or income, and existed to hold license deals that were prospective, inactive, or otherwise did not currently have valuable assets or create income. It was owned 99 percent by Donald Trump directly, and 1 percent by THC Jeddah Hotel Manager Member Corp., of which Donald Trump was the sole owner. </t>
  </si>
  <si>
    <t xml:space="preserve">THC Jeddah Hotel Manager LLC </t>
  </si>
  <si>
    <t xml:space="preserve">Former director/chairman/president of THC Jeddah Hotel Manager Member Corp. The company was reportedly dissolved on Nov. 15, 2016. It was owned solely by Donald Trump. </t>
  </si>
  <si>
    <t>THC Jeddah Hotel Manager Member Corp.</t>
  </si>
  <si>
    <t xml:space="preserve">Former member/president of THC Qatar Hotel Manager LLC, which reportedly was dissolved on Jan. 26, 2017. Pres. Trump held an ownership interest in the company at the time. </t>
  </si>
  <si>
    <t>THC Qatar Hotel Manager LLC</t>
  </si>
  <si>
    <t xml:space="preserve">Former chairman/director/president of THC Qatar Hotel Manager Member Corp., which reportedly was dissolved on Jan. 26, 2017. Pres. Trump held an ownership interest in the company at the time. </t>
  </si>
  <si>
    <t>THC Qatar Hotel Manager Member Corp.</t>
  </si>
  <si>
    <t>Former member/president of TP CFD LLC. The company, owned by Trump, was reportedly dissolved on Oct. 18, 2016.</t>
  </si>
  <si>
    <t>TP CFD LLC</t>
  </si>
  <si>
    <t>Former president/chairman/director of TP CFD Manager Corp. The company, owned by Trump, was reportedly dissolved on Oct. 18, 2016.</t>
  </si>
  <si>
    <t>TP CFD Manager Corp.</t>
  </si>
  <si>
    <t>Former president/member of Trump Classic Cars LLC. The company, owned by Trump, was reportedly dissolved on Oct. 17, 2016.</t>
  </si>
  <si>
    <t xml:space="preserve">Trump Classic Cars LLC </t>
  </si>
  <si>
    <t>Former president/chairman/director of Trump Classic Cars Member Corp. The company, owned by Trump, was reportedly dissolved on Oct. 17, 2016.</t>
  </si>
  <si>
    <t>Trump Classic Cars Member Corp.</t>
  </si>
  <si>
    <t xml:space="preserve">Former member of Trump Jets LLC (F/K/A Sentient Jets LLC). The company, owned 99 percent by Donald J. Trump, was reportedly dissolved on Nov. 9, 2016. (See also Sentient Jets LLC) </t>
  </si>
  <si>
    <t>Trump Jets LLC (F/K/A Sentient Jets LLC)</t>
  </si>
  <si>
    <t xml:space="preserve">Former director/president of Trump Marks Magazine Corp. The company was reportedly dissolved on Nov. 9, 2016. </t>
  </si>
  <si>
    <t xml:space="preserve">Trump Marks Magazine Corp. </t>
  </si>
  <si>
    <t xml:space="preserve">Former president/member of Trump Marks Magazine LLC. The company was reportedly dissolved on Nov. 9, 2016. </t>
  </si>
  <si>
    <t>Trump Marks Magazine LLC</t>
  </si>
  <si>
    <t xml:space="preserve">Former president/member of Trump Marks Puerto Rico II LLC. The company, owned by Trump, was reportedly dissolved on Nov. 9, 2016. </t>
  </si>
  <si>
    <t>Trump Marks Puerto Rico II LLC</t>
  </si>
  <si>
    <t xml:space="preserve">Former president/chairman/director of Trump Marks Puerto Rico II Member Corp. The company, owned by Trump, was reportedly dissolved on Nov. 10, 2016. </t>
  </si>
  <si>
    <t>Trump Marks Puerto Rico II Member Corp.</t>
  </si>
  <si>
    <t>Founder of the now-defunct company Trump Mortgage LLC, which folded in 2007.</t>
  </si>
  <si>
    <t>Trump Mortgage LLC</t>
  </si>
  <si>
    <t>Former president of Trump Ocean Manager Inc. The company, owned by Trump, was reportedly dissolved on Nov. 10, 2016.</t>
  </si>
  <si>
    <t xml:space="preserve">Trump Ocean Manager Inc. </t>
  </si>
  <si>
    <t>Former president of Trump Project Management Corp. The company, owned by Trump, was reportedly dissolved on Nov. 10, 2016.</t>
  </si>
  <si>
    <t>Trump Project Management Corp.</t>
  </si>
  <si>
    <t>Fundraiser for post-inauguration meeting with President and hunting trip cancelled</t>
  </si>
  <si>
    <t>Removed lobbyists from transition team</t>
  </si>
  <si>
    <t>Trump Organization announced accords with unions at two hotels</t>
  </si>
  <si>
    <t>Trump Organization to go before planning board in Ireland over seawall for Trump International Golf Links. (Organization reportedly dropped seawall from plans.)</t>
  </si>
  <si>
    <t xml:space="preserve">The Trump Organization reportedly cancelled the business registration for Melania Marks Skincare LLC in Feb. 2017. The company is not listed on Pres. Trump's 2017 financial disclosure. </t>
  </si>
  <si>
    <t xml:space="preserve">Melania Marks Skincare LLC </t>
  </si>
  <si>
    <t>The Trump Organization reportedly cancelled the business registration for Melania Marks Skincare Managing Member Corp. in Feb. 2017. The company is not listed on Pres. Trump's 2017 financial disclosure.</t>
  </si>
  <si>
    <t xml:space="preserve">Melania Marks Skincare Managing Member Corp. </t>
  </si>
  <si>
    <t>New Sunshine LLC has reportedly ended its relationship with the company Melania Marks Skincare LLC. New Sunshine reportedly ceased manufacturing the Melania Skin Care Collection under a license agreement in mid-2016.</t>
  </si>
  <si>
    <t>New Sunshine LLC</t>
  </si>
  <si>
    <t xml:space="preserve">Because the company reportedly no longer has an active relationship with Melania Trump's business line and it is not listed as an asset of the First Lady on Pres. Trump's financial disclosure, this potential conflict is marked as "resolved." </t>
  </si>
  <si>
    <t xml:space="preserve">The online shopping website QVC, which previously distributed Melania Trump branded products, reportedly no longer has an active business relationship with the First Lady. </t>
  </si>
  <si>
    <t>QVC</t>
  </si>
  <si>
    <t>In a libel lawsuit against the British tabloid The Daily Mail, the First Lady's attorneys alleged that defamatory and unsubstantiated claims had damaged her "unique, once-in-a-lifetime" opportunity to leverage her high-profile position to boost her business profits. The statement stoked concerns over improper profiting from the White House. The Daily Mail later settled the lawsuit.</t>
  </si>
  <si>
    <t>The Daily Mail</t>
  </si>
  <si>
    <t xml:space="preserve">Because this lawsuit was settled, the potential conflict of interest is marked as "resolved." Specific business holdings of Melania Trump remain marked as confirmed conflicts of interest. </t>
  </si>
  <si>
    <t>Former member/manager of the now-inactive Busy Boys Investments LLC.</t>
  </si>
  <si>
    <t>Donald Trump Jr.</t>
  </si>
  <si>
    <t>Busy Boys Investments LLC</t>
  </si>
  <si>
    <t xml:space="preserve">Because this company is reportedly inactive, the potential conflict has been marked as "resolved." </t>
  </si>
  <si>
    <t>Former Executive Director of Global Branding and Networking at Cambridge Who's Who, a vanity branding and global networking service widely accused of deceptive marketing.</t>
  </si>
  <si>
    <t>Cambridge Who's Who</t>
  </si>
  <si>
    <t>Donald Trump Jr. is a minority investor in the Charleston Naval Hospital.</t>
  </si>
  <si>
    <t>Charleston Naval Hospital</t>
  </si>
  <si>
    <t>Spokesman for MacroSolve, a Tulsa-based mobile application developer accused of operating as a patent troll. The company dissolved into Drone Aviation in 2014 — roughly two years before Michael Flynn, Pres. Trump's short-lived National Security Advisor, resigned as vice-chairman to take the cabinet position.</t>
  </si>
  <si>
    <t>MacroSolve</t>
  </si>
  <si>
    <t>At one point, Donald Trump Jr. was named a senior advisor to SG Blocks Inc., a firm the promotes the repurposing of shipping containers to be used as construction materials. It is unclear whether he is still associated with the firm.</t>
  </si>
  <si>
    <t>SG Blocks Inc.</t>
  </si>
  <si>
    <t>Donald Trump Jr. is "strongly involved" in the Eric Trump Foundation.</t>
  </si>
  <si>
    <t>The Eric Trump Foundation</t>
  </si>
  <si>
    <t>undated</t>
  </si>
  <si>
    <t>As a founding investor in the short-lived Titan Atlas Manufacturing, Donald Trump Jr. and two business partners personally guaranteed a $3.65 million loan from Deutsche Bank. Before it came due, his father purchased the loan through the newly created D B Pace Acquisition. The senior Trump promptly foreclosed, accepting the value of the property as his payment. Titan Atlas Manufacturing reportedly left "a trail of litigation, unpaid bills and unpaid taxes" in its wake. It was a successort to the similarly named Titan Atlast Global, which also failed.</t>
  </si>
  <si>
    <t>Titan Atlas Manufacturing</t>
  </si>
  <si>
    <t xml:space="preserve">This connection's potential for conflict of interest is marked as "unclear" because we do not yet know if any pending litigation remains. </t>
  </si>
  <si>
    <t>Chairman and president</t>
  </si>
  <si>
    <t>Eric Trump</t>
  </si>
  <si>
    <t>Eric Trump to stop soliciting money for charity</t>
  </si>
  <si>
    <t>Ivanka Trump served as President, Secretary, Treasurer of 502 6G LLC from Nov 1, 2015, until May 1, 2017. Ivanka Trump received $100,001 - $1,000,000 in Rent or Royalties income from 502 6G LLC (Residential Real Estate in New York, NY) the year before her appointment as her father's presidential adviser. Although the positions are resigned, there is no indication her interest in this entity has been divested or placed into a blind trust; therefore, it is marked in this database as an active potential conflict of interest.</t>
  </si>
  <si>
    <t>Ivanka Trump</t>
  </si>
  <si>
    <t>502 6G LLC (Residential Real Estate in New York, NY)</t>
  </si>
  <si>
    <t>Ivanka Trump served as Executive Vice President of DT BALI GOLF MANAGER LLC from Jun 1, 2015, until Jan 1, 2017. Ivanka Trump lists DT Bali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</si>
  <si>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BALI GOLF MANAGER LLC</t>
  </si>
  <si>
    <t>Ivanka Trump served as Executive Vice President of DT BALI HOTEL MANAGER LLC from Jun 1, 2015, until Jan 1, 2017. Ivanka Trump lists DT Bali Hotel Manager LLC (Management of future hotel;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</si>
  <si>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BALI HOTEL MANAGER LLC</t>
  </si>
  <si>
    <t>Ivanka Trump served as Executive Vice President of DT BALI TECHNICAL SERVICES MANAGER LLC from Jun 1, 2015, until Jan 1, 2017. Ivanka Trump lists DT Bali Technical Services Manager LLC (Technical services for hotel construction;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</si>
  <si>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BALI TECHNICAL SERVICES MANAGER LLC</t>
  </si>
  <si>
    <t>Ivanka Trump served as Executive Vice President of DT DUBAI II GOLF MANAGER LLC from Oct 1, 2014, until Jan 1, 2017. Ivanka Trump lists DT Dubai II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</si>
  <si>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DUBAI II GOLF MANAGER LLC</t>
  </si>
  <si>
    <t>Ivanka Trump served as Executive Vice President of DT LIDO GOLF MANAGER LLC from Jun 1, 2015, until Jan 1, 2017. Ivanka Trump lists DT Lido Golf Manager LLC (Management of future golf course;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</si>
  <si>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LIDO GOLF MANAGER LLC</t>
  </si>
  <si>
    <t>Ivanka Trump served as Executive Vice President of DT LIDO HOTEL MANAGER LLC from Jun 1, 2015, until Jan 1, 2017. Ivanka Trump lists DT Lido Hotel Manager LLC (Management of Future Hotel; New York, NY) as an employment-related asset valued at (no value reported). In the year before taking her unpaid position as assistant to her father in his presidency, she earned (no income reported) in (no income type reported) income. Because there's no indication her interest in this entity has been divested or placed into a blind trust, it is marked in this database as an active potential conflict of interest.</t>
  </si>
  <si>
    <t>DT LIDO HOTEL MANAGER LLC</t>
  </si>
  <si>
    <t>Ivanka Trump served as Executive Vice President of DT LIDO TECHNICAL SERVICES MANAGER LLC from Jun 1, 2015, until Jan 1, 2017. Ivanka Trump lists DT Lido Technical Services Manager LLC (Technical services for hotel construction;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</si>
  <si>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LIDO TECHNICAL SERVICES MANAGER LLC</t>
  </si>
  <si>
    <t>Ivanka Trump served as Executive Vice President of DT TOWER GURGAON LLC from Mar 1, 2015, until Jan 1, 2017. Ivanka Trump lists DT Tower Gurgaon LLC (license deal in India;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</si>
  <si>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DT TOWER GURGAON LLC</t>
  </si>
  <si>
    <t>Ivanka Trump served as Trustee of GCM Trust from Apr 1, 2014, until Dec 1, 2016. Ivanka Trump lists GCM Trust (Trustee; New York, NY) as an employment-related asset valued at (no value reported). In the year before taking her unpaid position as assistant to her father in his presidency, she earned $50,000 in Trustee Fees income. Because there is no indication her interest in this entity has been divested or placed into a blind trust, it is marked in this database as an active potential conflict of interest.</t>
  </si>
  <si>
    <t>GCM Trust</t>
  </si>
  <si>
    <t>Ivanka Trump served as President, Treasurer, Secretary of IT APPAREL II LLC from Nov 1, 2012, until Jan 1, 2017. Ivanka Trump lists IT Apparel II LLC (Licensing contracts for clothing and cold weather accessories;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</si>
  <si>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APPAREL II LLC</t>
  </si>
  <si>
    <t>Ivanka Trump served as Director, Chairman, President, Secretary &amp; Treasurer of IT APPAREL II MANAGING MEMBER CORP from Nov 1, 2012, until Jan 1, 2017. Ivanka Trump lists IT Apparel II Managing Member Corp (Pass- Thru Company for IT Apparel II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</si>
  <si>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APPAREL II MANAGING MEMBER CORP</t>
  </si>
  <si>
    <t>This asset has been merged into IT Operations Managing Member Corp.</t>
  </si>
  <si>
    <t>Ivanka Trump served as President, Treasurer, Secretary of IT BABY HOME LLC from Jul 1, 2016, until Jan 1, 2017. Ivanka Trump lists IT Baby Home LLC (Licensing contracts for baby products - bedding giftables;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</si>
  <si>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BABY HOME LLC</t>
  </si>
  <si>
    <t>Ivanka Trump served as Director, President, Chairman &amp; Treasurer of IT BABY HOME MEMBER CORP from Jul 1, 2016, until Jan 1, 2017. Ivanka Trump lists IT Baby Home Member Corp (Pass-Thru Company for IT Baby Home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</si>
  <si>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BABY HOME MEMBER CORP</t>
  </si>
  <si>
    <t>Ivanka Trump served as President, Treasurer, Secretary of IT EYEWEAR LLC from Jan 1, 2012, until Jan 1, 2017. Ivanka Trump lists IT Eyewear LLC (Licensing contracts for sunglasses;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</si>
  <si>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EYEWEAR LLC</t>
  </si>
  <si>
    <t>Ivanka Trump served as Director, President, Chairman &amp; Treasurer of IT EYEWEAR MANAGER CORP from Jan 1, 2012, until Jan 1, 2017. Ivanka Trump lists IT Eyewear Manager Corp (Pass-Thru Company for IT Eyewear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</si>
  <si>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EYEWEAR MANAGER CORP</t>
  </si>
  <si>
    <t>Ivanka Trump served as President, Treasurer, &amp; Secretary of IT FASHION JEWELRY LLC from Jul 1, 2016, until Jan 1, 2017. Ivanka Trump lists IT Fashion Jewelry LLC (Licensing contracts for costume jewelry;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</si>
  <si>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FASHION JEWELRY LLC</t>
  </si>
  <si>
    <t>Ivanka Trump served as Director, President, Chairman &amp; Treasurer of IT FASHION JEWELRY MEMBER CORP from Jul 1, 2016, until Jan 1, 2017. Ivanka Trump lists IT Fashion Jewelry Member Corp (Pass-Thru Company for IT Fashion Jewelry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</si>
  <si>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FASHION JEWELRY MEMBER CORP</t>
  </si>
  <si>
    <t>Ivanka Trump served as President, Treasurer, Secretary of IT FRAGRANCE LLC from Jan 1, 2012, until Jan 1, 2017. Ivanka Trump lists IT Fragrance LLC (Licensing contracts for perfume;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</si>
  <si>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FRAGRANCE LLC</t>
  </si>
  <si>
    <t>Ivanka Trump served as Director, President, Chairman, &amp; Treasurer of IT FRAGRANCE MANAGER CORP from Jan 1, 2012, until Jan 1, 2017. Ivanka Trump lists IT Fragrance Manager Corp (Pass-Thru Company for IT Fragrance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</si>
  <si>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FRAGRANCE MANAGER CORP</t>
  </si>
  <si>
    <t>Ivanka Trump served as President, Treasurer of IT HANDBAGS LLC from May 1, 2010, until Jan 1, 2017. Ivanka Trump lists IT Handbags, LLC (Licensing contracts for handbags;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</si>
  <si>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Handbags LLC (Licensing contracts for handbags; New York, NY)</t>
  </si>
  <si>
    <t>Ivanka Trump served as Director, President, Chairman, Treasurer of IT HANDBAGS MEMBER CORP from May 1, 2010, until Jan 1, 2017. Ivanka Trump lists IT Handbags Member Corp (Pass-Thru Company for IT Handbags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</si>
  <si>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HANDBAGS MEMBER CORP</t>
  </si>
  <si>
    <t>Ivanka Trump served as President, Treasurer, Secretary of IT HOME MARKS LLC from Dec 1, 2012, until Jan 1, 2017. Ivanka Trump lists IT Home Marks LLC (Licensing contracts for home products;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</si>
  <si>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HOME MARKS LLC</t>
  </si>
  <si>
    <t>Ivanka Trump served as Director, President, Chairman, Treasurer, &amp; Secretary of IT HOME MARKS MANAGING MEMBER CORP from Dec 1, 2012, until Jan 1, 2017. Ivanka Trump lists IT Home Marks Managing Member Corp (Pass-Thru Company for IT Home Marks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</si>
  <si>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HOME MARKS MANAGING MEMBER CORP</t>
  </si>
  <si>
    <t>Ivanka Trump served as Director, President, Chairman, Secretary &amp; Treasurer of IT OPERATIONS MANAGING MEMBER CORP (F/K/A IT Swimwear Managing Member Corp) from Jul 1, 2012, until Jan 1, 2017. Ivanka Trump lists IT Operations Managing Member Corp (Pass-Thru Company for IT Operations LLC; New York, NY) (Pass-Thru Company for IT Operations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</si>
  <si>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OPERATIONS MANAGING MEMBER CORP (F/K/A IT Swimwear Managing Member Corp)</t>
  </si>
  <si>
    <t>Ivanka Trump served as President &amp; Treasurer of IT PROMOTIONS LLC from Feb 1, 2011, until Jan 1, 2017. Ivanka Trump lists IT Promotions LLC (Event Promoter in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</si>
  <si>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PROMOTIONS LLC</t>
  </si>
  <si>
    <t>Ivanka Trump served as President, Secretary, Treasurer of IT WWW PUB LLC from Jan 1, 2016, until May 1, 2017. Ivanka Trump lists IT WWW PUB LLC (Book Contract with Penguin Random House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</si>
  <si>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IT WWW PUB LLC</t>
  </si>
  <si>
    <t>Book Contract with Penguin Random House LLC; New York, NY</t>
  </si>
  <si>
    <t>In March 2017, Ivanka Trump transferred the assets of several entities (from which she previously resigned) into the Ivanka M. Trump Business Trust. Prior to resigning her positions, filer managed the business conducted by such entities. Ivanka Trump lists Ivanka M. Trump Business Trust (IT Collection LLC, Holding Company in New York NY)) (income for period March 9, 2017 - May 31, 2017) as an employment-related asset valued at Over $50,000,000. In the year before taking her unpaid position as assistant to her father in his presidency, she earned $1,000,001 - $5,000,000 in Rent or Royalties income. Because there is no indication her interest in this entity has been divested or placed into a blind trust, it is marked in this database as an active potential conflict of interest.</t>
  </si>
  <si>
    <t>Ivanka M. Trump Business Trust (IT Collection LLC, Holding Company in New York NY)) (income for period March 9, 2017 - May 31, 2017)</t>
  </si>
  <si>
    <t>Ivanka Trump served as President &amp; Director of IVANKA MARKS HOLDING CORP from Jun 1, 2016, until Jan 1, 2017. Ivanka Trump lists Ivanka Marks Holding Corp (Pass-Thru Company for Ivanka Trump Marks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</si>
  <si>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MARKS HOLDING CORP</t>
  </si>
  <si>
    <t>Ivanka Trump served as Member, President, Treasurer of IVANKA OPO LLC from Jun 1, 2013, until Jan 1, 2017. Ivanka Trump lists Ivanka OPO LLC (Investment in Trump Old Post Office LLC; Washington, DC) as an employment-related asset valued at $5,000,001 - $25,000,000. In the year before taking her unpaid position as assistant to her father in his presidency, she earned $2,423,475 in Hotel-Related Revenue income. The work for which she earned compensation is described as "Development and management of hotel in Washington DC." Because there is no indication her interest in this entity has been divested or placed into a blind trust, it is marked in this database as an active potential conflict of interest.</t>
  </si>
  <si>
    <t>IVANKA OPO LLC</t>
  </si>
  <si>
    <t>Ivanka Trump served as President, Treasurer of IVANKA TRUMP MARKS II LLC from Apr 1, 2010, until Jan 1, 2017. Ivanka Trump lists Ivanka Trump Marks II LLC (Licensing contracts for shoes;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</si>
  <si>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II LLC</t>
  </si>
  <si>
    <t>Ivanka Trump served as Director, Chairman, President, Treasurer, &amp; Secretary of IVANKA TRUMP MARKS II MEMBER CORP from May 1, 2009, until Jan 1, 2017. Ivanka Trump lists Ivanka Trump Marks II Member Corp (Pass- Thru Company for Ivanka Trump Marks II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</si>
  <si>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II MEMBER CORP</t>
  </si>
  <si>
    <t>Ivanka Trump served as President, Treasurer of IVANKA TRUMP MARKS JEWELRY LLC from Jun 1, 2006, until Jan 1, 2017. Ivanka Trump lists Ivanka Trump Marks Jewelry LLC (Licensing contracts for fine jewelry;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</si>
  <si>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JEWELRY LLC</t>
  </si>
  <si>
    <t>Ivanka Trump served as Director, President, Chairman &amp; Treasurer of IVANKA TRUMP MARKS JEWELRY MEMBER CORP from Apr 1, 2010, until Jan 1, 2017. Ivanka Trump lists Ivanka Trump Marks Jewelry Member Corp (Pass-Thru Company for Ivanka Trump Marks Jewelry LLC;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</si>
  <si>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JEWELRY MEMBER CORP</t>
  </si>
  <si>
    <t>Ivanka Trump served as President of IVANKA TRUMP MARKS LLC from Nov 1, 2009, until Jan 1, 2017. Ivanka Trump lists Ivanka Trump Marks LLC (Owner of Various Trademarks; New York, NY) as an employment-related asset valued at (no value reported). In the year before taking her unpaid position as assistant to her father in his presidency, she earned (no income reported) in (no income type reported) income. Because there is no indication her interest in this entity has been divested or placed into a blind trust, it is marked in this database as an active potential conflict of interest.</t>
  </si>
  <si>
    <t>IVANKA TRUMP MARKS LLC</t>
  </si>
  <si>
    <t>Ivanka Trump participates in the Screen Actors Guild - Producers Pension Plan. She will receive a monthly payment upon retirement once her pension vests.</t>
  </si>
  <si>
    <t>Filer participates in the Screen Actors Guild - Producers Pension Plan. She will receive a monthly payment upon retirement once her pension vests.</t>
  </si>
  <si>
    <t>Ivanka Trump served as Executive Vice President &amp; Secretary of T INTERNATIONAL REALTY LLC from Sep 1, 2012, until Jan 1, 2017. Ivanka Trump lists T International Realty LLC (Luxury Real Estate Brokerage Company; New York, NY) as an employment-related asset valued at $1,000,001 - $5,000,000. In the year before taking her unpaid position as assistant to her father in his presidency, she earned $671,068 in commissions income for consulting work for the luxury real estate brokerage company. Because there is no indication her interest in this entity has been divested or placed into a blind trust, it is marked in this database as an active potential conflict of interest. Additionally, T International Realty LLC owes Ivanka Trump a guaranteed fixed payment of $100,000 per year.</t>
  </si>
  <si>
    <t>T INTERNATIONAL REALTY LLC</t>
  </si>
  <si>
    <t>Ivanka Trump lists TRUMP PAYROLL CORP (New York, NY) as an employment-related asset valued at (no value reported). In the year before taking her unpaid position as assistant to her father in his presidency, she earned $2,537,738 in Salary and Severance income for consulting, licensing, and management services for real estate projects.</t>
  </si>
  <si>
    <t>TRUMP PAYROLL CORP (New York, NY)</t>
  </si>
  <si>
    <t>Ivanka Trump lists Trump Payroll Corp, 401(k) plan as an employment-related asset valued at (no value reported). In the year before taking her unpaid position as assistant to her father in his presidency, she earned (no income reported) in (no income type reported) income.</t>
  </si>
  <si>
    <t>Trump Payroll Corp, 401(k) plan</t>
  </si>
  <si>
    <t>Ivanka Trump lists TTT Consulting LLC (Consulting, licensing, and management services for real estate projects; New York, NY) as an employment-related asset valued at $5,000,001 - $25,000,000. In the year before taking her unpaid position as assistant to her father in his presidency, she earned $913,847 in consulting Fees income for consulting, licensing, and management services for real estate projects, and $14,374 in Guaranteed Payment income. Ivanka Trump has resigned all positions with this entity, and in consultation with OGE converted her right to a share of its profits to a guaranteed fixed payment of $600,000 per year.</t>
  </si>
  <si>
    <t>TTT Consulting LLC (Consulting, licensing, and management services for real estate projects; New York, NY)</t>
  </si>
  <si>
    <t>Ivanka Trump served as Executive Vice President, Qualifying Manager &amp; Treasurer of TTTT VENTURE LLC from Oct 1, 2015, until Jan 1, 2017. Ivanka Trump lists TTTT Venture LLC (Royalties and licensing for real estate projects; New York, NY) as an employment-related asset valued at $5,000,001 - $25,000,000. In the year before taking her unpaid position as assistant to her father in his presidency, she earned $100,893 in Rent or Royalties and Management Fees income, for real estate royalties and licensing. Ivanka Trump has resigned all positions with this entity, and in consultation with OGE converted her right to a share of its profits to a guaranteed fixed payment of $800,000 per year.</t>
  </si>
  <si>
    <t>TTTT VENTURE LLC</t>
  </si>
  <si>
    <t>Ivanka Trump served as President, Secretary, Treasurer of WWW Operations LLC from Jan 1, 2016, until May 1, 2017. Ivanka Trump lists WWW OPERATIONS LLC (holds URL associated with Women Who Work; value not readily ascertainable; New York, NY) as an employment-related asset valued at (no value reported). In the year before taking her unpaid position as assistant to her father in his presidency, she earned None (or less than $201) in (no income type reported) income. Because there is no indication her interest in this entity has been divested or placed into a blind trust, it is marked in this database as an active potential conflict of interest.</t>
  </si>
  <si>
    <t>WWW Operations LLC</t>
  </si>
  <si>
    <t>Ivanka Trump received Over$5,000,000 in Capital Gains income from 2 Rector Kushner Member LLC (Commercial Real Estate in New York, NY) the year before her appointment as her father's presidential adviser.</t>
  </si>
  <si>
    <t>2 Rector Kushner Member LLC (Commercial Real Estate in New York, NY)</t>
  </si>
  <si>
    <t>Ivanka Trump received $1,000,001 - $5,000,000 in Capital Gains income from 2 Rector Kushner Member LLC (Commercial Real Estate in New York, NY) the year before her appointment as her father's presidential adviser.</t>
  </si>
  <si>
    <t>Ivanka Trump received $100,001 - $1,000,000 in Rent or Royalties income from 55 CHALLENGER ROAD ASSOCIATES, LLC (Commercial Real Estate in Ridgefield Park, NJ) the year before her appointment as her father's presidential adviser.</t>
  </si>
  <si>
    <t>55 CHALLENGER ROAD ASSOCIATES, LLC (Commercial Real Estate in Ridgefield Park, NJ)</t>
  </si>
  <si>
    <t>Ivanka Trump received $1,000,001 - $5,000,000, in Rent or Royalties income from 55 CHALLENGER ROAD ASSOCIATES, LLC (Commercial Real Estate in Ridgefield Park, NJ) the year before her appointment as her father's presidential adviser.</t>
  </si>
  <si>
    <t>Ivanka Trump received $201 - $1,000 in Rent or Royalties income from 80 ML, LLC (Commercial real estate in New York, NY) the year before her appointment as her father's presidential adviser.</t>
  </si>
  <si>
    <t>80 ML, LLC (Commercial real estate in New York, NY)</t>
  </si>
  <si>
    <t>Ivanka Trump received $15,001 - $50,000, in Rent or Royalties income from 80 ML, LLC (Commercial real estate in New York, NY) the year before her appointment as her father's presidential adviser.</t>
  </si>
  <si>
    <t>Ivanka Trump owes $1,000,001 - $5,000,000 in debt to Bank of America. The Note Payable was incurred in 2015 at a rate of LIBOR+2.75% and is payable on June 15, 2018.</t>
  </si>
  <si>
    <t>Bank of America</t>
  </si>
  <si>
    <t>Ivanka Trump's husband, Jared Kushner, holds this note jointly with his father.</t>
  </si>
  <si>
    <t>Ivanka Trump owes $1,000,001 - $5,000,000 in revolving debt to Bank of America. The Unsecured line of credit was incurred in 2016 at a rate of LIBOR+2.5%.</t>
  </si>
  <si>
    <t>Ivanka Trump's husband, Jared Kushner, holds this line of credit jointly with his father.</t>
  </si>
  <si>
    <t>Ivanka Trump received $201 - $1,000 in Dividends Capital Gains income from BOEING COMPANY the year before her appointment as her father's presidential adviser.</t>
  </si>
  <si>
    <t>BOEING COMPANY</t>
  </si>
  <si>
    <t>This asset has been divested.</t>
  </si>
  <si>
    <t>Ivanka Trump received either $201 - $1,000, or $1,001 - $2,500, in Dividends Capital Gains income from BOEING COMPANY the year before her appointment as her father's presidential adviser. The income source is listed three times in her 2017 financial disclosure, twice at the lower amount and once at the higher. However, because the interest is also reportedly divested, it is marked in this database as a resolved potential conflict of interest.</t>
  </si>
  <si>
    <t>Ivanka Trump received Over $5,000,000 in Capital Gains Rent or Royalties income from BRUCKNER PLAZA CENTER, LLC (Commercial Real Estate in New York, NY) the year before her appointment as her father's presidential adviser. Because her interest in this entity has reportedly been divested, it is marked in this database as a resolved potential conflict of interest.</t>
  </si>
  <si>
    <t>BRUCKNER PLAZA CENTER, LLC (Commercial Real Estate in New York, NY)</t>
  </si>
  <si>
    <t>Ivanka Trump received Over $5,000,000 in Rent or Royalties Capital Gains income from BRUCKNER PLAZA CENTER, LLC (Commercial Real Estate in New York, NY) the year before her appointment as her father's presidential adviser. Because her interest in this entity has reportedly been divested, it is marked in this database as a resolved potential conflict of interest.</t>
  </si>
  <si>
    <t>Ivanka Trump received $201 - $1,000 in Rent or Royalties income from CHATHAM HILL ASSOCIATES, LLC (Residential Real Estate in Chatham, NJ) the year before her appointment as her father's presidential adviser.</t>
  </si>
  <si>
    <t>CHATHAM HILL ASSOCIATES, LLC (Residential Real Estate in Chatham, NJ)</t>
  </si>
  <si>
    <t>Ivanka Trump received $100,001 - $1,000,000 in Rent or Royalties income from CHATHAM HILL ASSOCIATES, LLC (Residential Real Estate in Chatham, NJ) the year before her appointment as her father's presidential adviser.</t>
  </si>
  <si>
    <t>Ivanka Trump received $201 - $1,000 in Dividends Capital Gains income from DOMINION RESOURCES INC VA the year before her appointment as her father's presidential adviser.</t>
  </si>
  <si>
    <t>DOMINION RESOURCES INC VA</t>
  </si>
  <si>
    <t>Ivanka Trump received None (or less than $201) in (income type not disclosed) income from DOMINION RESOURCES INC VA the year before her appointment as her father's presidential adviser.</t>
  </si>
  <si>
    <t>Ivanka Trump received $5,001 - $15,000 in (income type not disclosed) income from EATON VANCE ATLANTA CAP SMID CAP FUND CLASS I (EISMX) the year before her appointment as her father's presidential adviser.</t>
  </si>
  <si>
    <t>EATON VANCE ATLANTA CAP SMID CAP FUND CLASS I (EISMX)</t>
  </si>
  <si>
    <t>Ivanka Trump received $201 - $1,000 in (income type not disclosed) income from EATON VANCE ATLANTA CAP SMID CAP FUND CLASS I (EISMX) the year before her appointment as her father's presidential adviser.</t>
  </si>
  <si>
    <t>Ivanka Trump received None (or less than $201) in (income type not disclosed) income from EATON VANCE ATLANTA CAP SMID CAP FUND CLASS I (EISMX) the year before her appointment as her father's presidential adviser.</t>
  </si>
  <si>
    <t>Ivanka Trump received $100,001 - $1,000,000 in Rent or Royalties income from ELMWOOD V. ASSOCIATES, LP (Commercial Real Estate in Chicago, IL) the year before her appointment as her father's presidential adviser.</t>
  </si>
  <si>
    <t>ELMWOOD V. ASSOCIATES, LP (Commercial Real Estate in Chicago, IL)</t>
  </si>
  <si>
    <t>Ivanka Trump received $15,001 - $50,000 in Rent or Royalties income from ELMWOOD V. ASSOCIATES, LP (Commercial Real Estate in Chicago, IL) the year before her appointment as her father's presidential adviser.</t>
  </si>
  <si>
    <t>Ivanka Trump received None (or less than $201) in (income type not disclosed) income from EuroPacific Growth Fund - 529-A (1016) (CEUAX) the year before her appointment as her father's presidential adviser.</t>
  </si>
  <si>
    <t>EuroPacific Growth Fund - 529-A (1016) (CEUAX)</t>
  </si>
  <si>
    <t>Ivanka Trump received $5,001 - $15,000 in (income type not disclosed) income from FIRST EAGLE GLOBAL FUNDS CLASS I (SGIIX) the year before her appointment as her father's presidential adviser.</t>
  </si>
  <si>
    <t>FIRST EAGLE GLOBAL FUNDS CLASS I (SGIIX)</t>
  </si>
  <si>
    <t>Ivanka Trump received $1,001 - $2,500 in (income type not disclosed) income from FIRST EAGLE GLOBAL FUNDS CLASS I (SGIIX) the year before her appointment as her father's presidential adviser.</t>
  </si>
  <si>
    <t>Ivanka Trump received None (or less than $201) in (income type not disclosed) income from FIRST EAGLE GLOBAL FUNDS CLASS I (SGIIX) the year before her appointment as her father's presidential adviser.</t>
  </si>
  <si>
    <t>Ivanka Trump received $15,001 - $50,000 in Interest income from Flatbush 340 Lender LLC (Loan Receivable from 9 Dekalb Owner LLC; Brooklyn, NY) the year before her appointment as her father's presidential adviser.</t>
  </si>
  <si>
    <t>Flatbush 340 Lender LLC (Loan Receivable from 9 Dekalb Owner LLC; Brooklyn, NY)</t>
  </si>
  <si>
    <t>Ivanka Trump received $100,001 - $1,000,000 in Interest income from FLATBUSH 340 LENDER, LLC (Loan Receivable from 9 Dekalb Owner LLC; Brooklyn, NY) the year before her appointment as her father's presidential adviser.</t>
  </si>
  <si>
    <t>FLATBUSH 340 LENDER, LLC (Loan Receivable from 9 Dekalb Owner LLC; Brooklyn, NY)</t>
  </si>
  <si>
    <t>Ivanka Trump received $100,001 - $1,000,000 in Rent or Royalties income from GELLERT 80 WEST END, LLC (Residential and Commercial Real Estate in Long Branch, NJ and Astoria, NY) the year before her appointment as her father's presidential adviser.</t>
  </si>
  <si>
    <t>GELLERT 80 WEST END, LLC (Residential and Commercial Real Estate in Long Branch, NJ and Astoria, NY)</t>
  </si>
  <si>
    <t>Ivanka Trump received $1,000,001 - $5,000,000 in Rent or Royalties income from GELLERT 80 WEST END, LLC (Residential and Commercial Real Estate in Long Branch, NJ and Astoria, NY) the year before her appointment as her father's presidential adviser.</t>
  </si>
  <si>
    <t>Ivanka Trump received $201 - $1,000 in Dividends Capital Gains income from HOME DEPOT INC the year before her appointment as her father's presidential adviser.</t>
  </si>
  <si>
    <t>HOME DEPOT INC</t>
  </si>
  <si>
    <t>Ivanka Trump received None (or less than $201) in (income type not disclosed) income from HOME DEPOT INC the year before her appointment as her father's presidential adviser.</t>
  </si>
  <si>
    <t>Ivanka Trump received None (or less than $201) in (income type not disclosed) income from ISHARES MSCI EAFE ETF the year before her appointment as her father's presidential adviser.</t>
  </si>
  <si>
    <t>ISHARES MSCI EAFE ETF</t>
  </si>
  <si>
    <t>Ivanka Trump received None (or less than $201) in (income type not disclosed) income from ISHARES MSCI EAFE ETF (EFA) the year before her appointment as her father's presidential adviser.</t>
  </si>
  <si>
    <t>ISHARES MSCI EAFE ETF (EFA)</t>
  </si>
  <si>
    <t>Ivanka Trump lists IT OPERATIONS LLC (all assets reflected in the Ivanka M. Trump Business Trust) (income for period January 1, 2016 - March 8, 2017) as an employment-related asset valued at (no value reported). In the year before taking her unpaid position as assistant to her father in his presidency, she earned Over $5,000,000 in Rent or Royalties income.</t>
  </si>
  <si>
    <t>IT OPERATIONS LLC (all assets reflected in the Ivanka M. Trump Business Trust) (income for period January 1, 2016 - March 8, 2017)</t>
  </si>
  <si>
    <t>Ivanka Trump served as President, Treasurer, Secretary of IT OPERATIONS LLC (F/K/A IT Swimwear LLC) from Jul 1, 2012, until Jan 1, 2017.</t>
  </si>
  <si>
    <t>IT OPERATIONS LLC (F/K/A IT Swimwear LLC)</t>
  </si>
  <si>
    <t>Ivanka Trump lists IT Operations LLC (Management Company in New York, NY) as an employment-related asset valued at (no value reported). In the year before taking her unpaid position as assistant to her father in his presidency, she earned (no income reported) in (no income type reported) income.</t>
  </si>
  <si>
    <t>IT Operations LLC (Management Company in New York, NY)</t>
  </si>
  <si>
    <t>Ivanka Trump received $1,001 - $2,500 in Interest income from JP MORGAN CHASE &amp; CO, bonds the year before her appointment as her father's presidential adviser.</t>
  </si>
  <si>
    <t>JP MORGAN CHASE &amp; CO, bonds</t>
  </si>
  <si>
    <t>Ivanka Trump received $1,001 - $2,500 in Interest income from JP MORGAN CHASE BANK, bonds the year before her appointment as her father's presidential adviser.</t>
  </si>
  <si>
    <t>JP MORGAN CHASE BANK, bonds</t>
  </si>
  <si>
    <t>Ivanka Trump received $201 - $1,000 in (income type not disclosed) income from JP MORGAN CORE BOND FUND SELECT (WOBDX) the year before her appointment as her father's presidential adviser.</t>
  </si>
  <si>
    <t>JP MORGAN CORE BOND FUND SELECT (WOBDX)</t>
  </si>
  <si>
    <t>Ivanka Trump received $100,001 - $1,000,000 in Rent or Royalties income from K MARYLAND ASSOCIATES, LLC (Residential Real Estate in Baltimore &amp; Prince George’s County, MD) the year before her appointment as her father's presidential adviser.</t>
  </si>
  <si>
    <t>K MARYLAND ASSOCIATES, LLC (Residential Real Estate in Baltimore &amp; Prince George’s County, MD)</t>
  </si>
  <si>
    <t>Ivanka Trump received $100,001 - $1,000,000 in Rent or Royalties income from K MARYLAND ASSOCIATES, LLC (Residential Real Estate in Baltimore, Garrett &amp; Prince George, MD) the year before her appointment as her father's presidential adviser.</t>
  </si>
  <si>
    <t>K MARYLAND ASSOCIATES, LLC (Residential Real Estate in Baltimore, Garrett &amp; Prince George, MD)</t>
  </si>
  <si>
    <t>Ivanka Trump received $201 - $1,000 in Rent or Royalties income from KF MIDDLE RIVER, LLC (Residential real estate in Middle River &amp; Essex, MD) the year before her appointment as her father's presidential adviser.</t>
  </si>
  <si>
    <t>KF MIDDLE RIVER, LLC (Residential real estate in Middle River &amp; Essex, MD)</t>
  </si>
  <si>
    <t>Ivanka Trump received $100,001 - $1,000,000 in Rent or Royalties income from KF MIDDLE RIVER, LLC (Residential Real Estate in Middle River &amp; Essex, MD) the year before her appointment as her father's presidential adviser.</t>
  </si>
  <si>
    <t>KF MIDDLE RIVER, LLC (Residential Real Estate in Middle River &amp; Essex, MD)</t>
  </si>
  <si>
    <t>Ivanka Trump received $1,001 - $2,500 in Rent or Royalties income from KF WESTWOOD PARTNER, LLC (Residential real estate in Westwood &amp; River Vale, NJ) the year before her appointment as her father's presidential adviser.</t>
  </si>
  <si>
    <t>KF WESTWOOD PARTNER, LLC (Residential real estate in Westwood &amp; River Vale, NJ)</t>
  </si>
  <si>
    <t>Ivanka Trump received $100,001 - $1,000,000 in Rent or Royalties income from KF WESTWOOD PARTNER, LLC (Residential Real Estate in Westwood &amp; River Vale, NJ) the year before her appointment as her father's presidential adviser.</t>
  </si>
  <si>
    <t>KF WESTWOOD PARTNER, LLC (Residential Real Estate in Westwood &amp; River Vale, NJ)</t>
  </si>
  <si>
    <t>Ivanka Trump received Over $5,000,000 in Rent or Royalties income from KUSHNER MIDWEST PARTNERS 1 LLC (Residential Real Estate in Toledo, Middletown, Akron &amp; Bedford Heights, OH, Pittsburgh, PA &amp; Speedway, IN) the year before her appointment as her father's presidential adviser.</t>
  </si>
  <si>
    <t>KUSHNER MIDWEST PARTNERS 1 LLC (Residential Real Estate in Toledo, Middletown, Akron &amp; Bedford Heights, OH, Pittsburgh, PA &amp; Speedway, IN)</t>
  </si>
  <si>
    <t>Ivanka Trump received $1,000,001 - $5,000,000 in Rent or Royalties income from KUSHNER MIDWEST PARTNERS 1 LLC (Residential Real Estate in Toledo, Middletown, Akron &amp; Bedford Heights, OH, Pittsburgh, PA &amp; Speedway, IN) the year before her appointment as her father's presidential adviser.</t>
  </si>
  <si>
    <t>Ivanka Trump received $50,001 - $100,000 in Rent or Royalties income from LANDINGS APARTMENTS, LLC (Commercial Real Estate in Chicago, IL) the year before her appointment as her father's presidential adviser.</t>
  </si>
  <si>
    <t>LANDINGS APARTMENTS, LLC (Commercial Real Estate in Chicago, IL)</t>
  </si>
  <si>
    <t>Ivanka Trump received $15,001 - $50,000 in Rent or Royalties income from LANDINGS APARTMENTS, LLC (Commercial Real Estate in Chicago, IL) the year before her appointment as her father's presidential adviser.</t>
  </si>
  <si>
    <t>Ivanka Trump received $100,001 - $1,000,000 in Rent or Royalties income from LANDINGS APARTMENTS, LLC (Commercial Real Estate in Chicago, IL) the year before her appointment as her father's presidential adviser.</t>
  </si>
  <si>
    <t>Ivanka Trump received $1,001 - $2,500 in Dividends Capital Gains income from MICROSOFT CORP the year before her appointment as her father's presidential adviser.</t>
  </si>
  <si>
    <t>MICROSOFT CORP</t>
  </si>
  <si>
    <t>Ivanka Trump received $201 - $1,000 in Dividends Capital Gains income from MICROSOFT CORP the year before her appointment as her father's presidential adviser.</t>
  </si>
  <si>
    <t>Ivanka Trump received $5,001 - $15,000 in Interest income from NEW YORK ST, bonds the year before her appointment as her father's presidential adviser.</t>
  </si>
  <si>
    <t>NEW YORK ST, bonds</t>
  </si>
  <si>
    <t>Ivanka Trump received $1,001 - $2,500 in Interest income from NEW YORK ST, bonds the year before her appointment as her father's presidential adviser.</t>
  </si>
  <si>
    <t>Ivanka Trump received $2,501 - $5,000 in Interest income from NEW YORK ST, bonds the year before her appointment as her father's presidential adviser.</t>
  </si>
  <si>
    <t>Ivanka Trump received $1,001 - $2,500 in Dividends Capital Gains income from NEXTERA ENERGY INC the year before her appointment as her father's presidential adviser.</t>
  </si>
  <si>
    <t>NEXTERA ENERGY INC</t>
  </si>
  <si>
    <t>Ivanka Trump received None (or less than $201) in (income type not disclosed) income from NEXTERA ENERGY INC the year before her appointment as her father's presidential adviser.</t>
  </si>
  <si>
    <t>Ivanka Trump received $1,000,001 - $5,000,000 in Rent or Royalties income from OAKWOOD GARDEN ASSOCIATES, LLC (Commercial Real Estate in Chicago, IL) the year before her appointment as her father's presidential adviser.</t>
  </si>
  <si>
    <t>OAKWOOD GARDEN ASSOCIATES, LLC (Commercial Real Estate in Chicago, IL)</t>
  </si>
  <si>
    <t>Ivanka Trump received $100,001 - $1,000,000 in Rent or Royalties income from OAKWOOD GARDEN ASSOCIATES, LLC (Commercial Real Estate in Chicago, IL) the year before her appointment as her father's presidential adviser.</t>
  </si>
  <si>
    <t>Ivanka Trump received None (or less than $201) in (income type not disclosed) income from OPPENHEIMER DEVELOPING MARKETS (ODVYX) the year before her appointment as her father's presidential adviser.</t>
  </si>
  <si>
    <t>OPPENHEIMER DEVELOPING MARKETS (ODVYX)</t>
  </si>
  <si>
    <t>Ivanka Trump received $5,001 - $15,000 in (income type not disclosed) income from OPPENHEIMER DEVELOPING MARKETS CLASS Y (ODVYX) the year before her appointment as her father's presidential adviser.</t>
  </si>
  <si>
    <t>OPPENHEIMER DEVELOPING MARKETS CLASS Y (ODVYX)</t>
  </si>
  <si>
    <t>Ivanka Trump received $1,001 - $2,500 in (income type not disclosed) income from PIMCO TOTAL RETURN FUND CLASS P (PTTPX) the year before her appointment as her father's presidential adviser.</t>
  </si>
  <si>
    <t>PIMCO TOTAL RETURN FUND CLASS P (PTTPX)</t>
  </si>
  <si>
    <t>Ivanka Trump received None (or less than $201) in (income type not disclosed) income from PIMCO TOTAL RETURN FUND CLASS P (PTTPX) the year before her appointment as her father's presidential adviser.</t>
  </si>
  <si>
    <t>Ivanka Trump received None (or less than $201) in (income type not disclosed) income from PRINCIPAL SM-MD CP DIV P (PMDPX) the year before her appointment as her father's presidential adviser.</t>
  </si>
  <si>
    <t>PRINCIPAL SM-MD CP DIV P (PMDPX)</t>
  </si>
  <si>
    <t>Ivanka Trump received None (or less than $201) in (income type not disclosed) income from PRINCIPAL SM-MID CP DIV P (PMDPX) the year before her appointment as her father's presidential adviser.</t>
  </si>
  <si>
    <t>PRINCIPAL SM-MID CP DIV P (PMDPX)</t>
  </si>
  <si>
    <t>Ivanka Trump received $1,000,001 - $5,000,000 in Rent or Royalties income from PUCK BUILDING, LP (Commercial Real Estate in New York, NY) the year before her appointment as her father's presidential adviser.</t>
  </si>
  <si>
    <t>PUCK BUILDING, LP (Commercial Real Estate in New York, NY)</t>
  </si>
  <si>
    <t>Ivanka Trump received $100,001 - $1,000,000 in Rent or Royalties income from PUCK BUILDING, LP (Commercial Real Estate in New York, NY) the year before her appointment as her father's presidential adviser.</t>
  </si>
  <si>
    <t>Ivanka Trump received $1,001 - $2,500 in Dividends Capital Gains income from ROCKWELL AUTOMATION INC the year before her appointment as her father's presidential adviser.</t>
  </si>
  <si>
    <t>ROCKWELL AUTOMATION INC</t>
  </si>
  <si>
    <t>Ivanka Trump received $201 - $1,000 in Dividends Capital Gains income from ROCKWELL AUTOMATION INC the year before her appointment as her father's presidential adviser.</t>
  </si>
  <si>
    <t>Ivanka Trump received $100,001 - $1,000,000 in Rent or Royalties income from ROUTE 10 ASSOCIATES, LLC (Industrial Real Estate in Whippany, NJ) the year before her appointment as her father's presidential adviser.</t>
  </si>
  <si>
    <t>ROUTE 10 ASSOCIATES, LLC (Industrial Real Estate in Whippany, NJ)</t>
  </si>
  <si>
    <t>Ivanka Trump received $15,001 - $50,000 in Rent or Royalties income from ROUTE 10 ASSOCIATES, LLC (Industrial Real Estate in Whippany, NJ) the year before her appointment as her father's presidential adviser.</t>
  </si>
  <si>
    <t>Ivanka Trump received $201 - $1,000 in Dividends Capital Gains income from SCHLUMBERGER LTD NETHERLANDS ANTILLES the year before her appointment as her father's presidential adviser.</t>
  </si>
  <si>
    <t>SCHLUMBERGER LTD NETHERLANDS ANTILLES</t>
  </si>
  <si>
    <t>Ivanka Trump received None (or less than $201) in (income type not disclosed) income from SCHLUMBERGER LTD NETHERLANDS ANTILLES the year before her appointment as her father's presidential adviser.</t>
  </si>
  <si>
    <t>Ivanka Trump owes $1,000,001 - $5,000,000 in revolving debt to Signature Bank. The Secured line of credit was incurred in 2016 at a rate of PRIME+0.5% ((4%F).</t>
  </si>
  <si>
    <t>Signature Bank</t>
  </si>
  <si>
    <t>Ivanka Trump owes $1,000,001 - $5,000,000 in revolving debt to Signature Bank. The Unsecured line of credit was incurred in 2016 at a rate of PRIME+0.5% (4% F).</t>
  </si>
  <si>
    <t>Ivanka Trump received $15,001 - $50,000 in Capital Gains income from SIGNATURE BANK NEW YORK NY the year before her appointment as her father's presidential adviser.</t>
  </si>
  <si>
    <t>SIGNATURE BANK NEW YORK NY</t>
  </si>
  <si>
    <t>Ivanka Trump received $5,001 - $15,000 in Capital Gains income from SIGNATURE BANK NEW YORK NY the year before her appointment as her father's presidential adviser.</t>
  </si>
  <si>
    <t>Ivanka Trump received $100,001 - $1,000,000 in Capital Gains income from SIGNATURE BANK NEW YORK NY the year before her appointment as her father's presidential adviser.</t>
  </si>
  <si>
    <t>Ivanka Trump received $15,001 - $50,000 in Capital Gains income from SQ ASSOCIATES, LLC (Financial investments in Square Mile Partners, LP; New York, NY) the year before her appointment as her father's presidential adviser.</t>
  </si>
  <si>
    <t>SQ ASSOCIATES, LLC (Financial investments in Square Mile Partners, LP; New York, NY)</t>
  </si>
  <si>
    <t>Ivanka Trump received $5,001 - $15,000 in Capital Gains income from SQK ASSOCIATES, LLC (Financial investments in Square Mile Partners, LP; New York, NY) the year before her appointment as her father's presidential adviser.</t>
  </si>
  <si>
    <t>SQK ASSOCIATES, LLC (Financial investments in Square Mile Partners, LP; New York, NY)</t>
  </si>
  <si>
    <t>Ivanka Trump received $1,000,001 - $5,000,000 in Rent or Royalties income from TIMES SQUARE ASSOCIATES, LLC (Commercial Real Estate in New York, NY) the year before her appointment as her father's presidential adviser.</t>
  </si>
  <si>
    <t>TIMES SQUARE ASSOCIATES, LLC (Commercial Real Estate in New York, NY)</t>
  </si>
  <si>
    <t>Ivanka Trump received None (or less than $201) in (income type not disclosed) income from Treasury Note the year before her appointment as her father's presidential adviser.</t>
  </si>
  <si>
    <t>Treasury Note</t>
  </si>
  <si>
    <t>Ivanka Trump received None (or less than $201) in (income type not disclosed) income from UBS RMA Government Money Market Fund (RMGXX) the year before her appointment as her father's presidential adviser.</t>
  </si>
  <si>
    <t>UBS RMA Government Money Market Fund (RMGXX)</t>
  </si>
  <si>
    <t>Ivanka Trump received None (or less than $201) in (income type not disclosed) income from UBS RMA Government money market fund (RMGXX) the year before her appointment as her father's presidential adviser.</t>
  </si>
  <si>
    <t>UBS RMA Government money market fund (RMGXX)</t>
  </si>
  <si>
    <t>Ivanka Trump received None (or less than $201) in (income type not disclosed) income from VANGUARD GROWTH ETF (VUG) the year before her appointment as her father's presidential adviser.</t>
  </si>
  <si>
    <t>VANGUARD GROWTH ETF (VUG)</t>
  </si>
  <si>
    <t>Ivanka Trump received $2,501 - $5,000 in (income type not disclosed) income from VANGUARD GROWTH ETF (VUG) the year before her appointment as her father's presidential adviser.</t>
  </si>
  <si>
    <t>Ivanka Trump received None (or less than $201) in (income type not disclosed) income from VANGUARD VALUE ETF (VTV) the year before her appointment as her father's presidential adviser.</t>
  </si>
  <si>
    <t>VANGUARD VALUE ETF (VTV)</t>
  </si>
  <si>
    <t>Ivanka Trump received $1,001 - $2,500 in (income type not disclosed) income from VANGUARD VALUE ETF (VTV) the year before her appointment as her father's presidential adviser.</t>
  </si>
  <si>
    <t>Ivanka Trump received $100,001 - $1,000,000 in Rent or Royalties income from VILLAGE KF 4-9-10 ASSOCIATES, LLC (Residential Real Estate in New York, NY) the year before her appointment as her father's presidential adviser.</t>
  </si>
  <si>
    <t>VILLAGE KF 4-9-10 ASSOCIATES, LLC (Residential Real Estate in New York, NY)</t>
  </si>
  <si>
    <t>Ivanka Trump owes $100,001 - $250,000 in revolving debt to Visa. The Credit Card was incurred in 2008 at a rate of 13.74%.</t>
  </si>
  <si>
    <t>Visa</t>
  </si>
  <si>
    <t>Ivanka Trump owes $15,001 - $50,000 in revolving debt to Visa. The Credit Card was incurred in 2008 at a rate of 13.74%.</t>
  </si>
  <si>
    <t>Ivanka Trump received $2,501 - $5,000 in Interest income from WAKE CNTY NC RFDG, bonds the year before her appointment as her father's presidential adviser.</t>
  </si>
  <si>
    <t>WAKE CNTY NC RFDG, bonds</t>
  </si>
  <si>
    <t>Ivanka Trump received $5,001 - $15,000 in Interest income from WAKE CNTY NC, bonds the year before her appointment as her father's presidential adviser.</t>
  </si>
  <si>
    <t>WAKE CNTY NC, bonds</t>
  </si>
  <si>
    <t>Ivanka Trump received $100,001 - $1,000,000 in Rent or Royalties income from WALLKILL APARTMENTS ASSOCIATES, LP (Commercial Real Estate in Chicago, IL) the year before her appointment as her father's presidential adviser.</t>
  </si>
  <si>
    <t>WALLKILL APARTMENTS ASSOCIATES, LP (Commercial Real Estate in Chicago, IL)</t>
  </si>
  <si>
    <t>Ivanka Trump received None (or less than $201) in (income type not disclosed) income from Washington Mutual Investors Fund - 529-A (1001) (CWMAX) the year before her appointment as her father's presidential adviser.</t>
  </si>
  <si>
    <t>Washington Mutual Investors Fund - 529-A (1001) (CWMAX)</t>
  </si>
  <si>
    <t>In December 2016, Ivanka Trump was said to be "nearing a licensing deal" with the Japanese apparel company Sanei International, whose parent company TSI Holdings Co. is majority-owned by the Development Bank of Japan. The deal was reportedly two years in the making. Yet in January 2017, Ivanka Trump's company reportedly reversed direction, "after learning that Sanei's parent company had ties to the government of Japan," according to a May 17 letter from her company, IT Operations. Ivanka Trump took an official adviser position with the White House in March 2017; she had already resigned her positions from the company, though she retained ownership through a trust.</t>
  </si>
  <si>
    <t>Sanei International</t>
  </si>
  <si>
    <t>Ivanka Trump's business partner or licensee, Madison Avenue Diamonds, operates Ivanka Trump Fine Jewelry. The company has been served with multiple tax liens for non-payment of taxes on her jewelry store at Trump Tower.</t>
  </si>
  <si>
    <t>Ivanka Trump’s company hawks a bracelet after 60 minutes interviews</t>
  </si>
  <si>
    <t>Ivanka Trump joins Jared Kushner to chase a Chinese hotel deal.</t>
  </si>
  <si>
    <t>Ivanka Trump sits in on meeting with Japanese PM Shinzo Abe</t>
  </si>
  <si>
    <t>Ivanka Trump joined President Mauricio Macri congratulatory phone call with her father</t>
  </si>
  <si>
    <t>Charity auction to have coffee with Ivanka Trump closed</t>
  </si>
  <si>
    <t>Ivanka Trump received None (or less than $201) in (income type not disclosed) income from 115 EAST 87, LLC (Contingent right to ownership interest in Residential Real Estate in New York, NY) the year before her appointment as her father's presidential adviser.</t>
  </si>
  <si>
    <t>115 EAST 87, LLC (Contingent right to ownership interest in Residential Real Estate in New York, NY)</t>
  </si>
  <si>
    <t>Ivanka Trump received $15,001 - $50,000 in Rent or Royalties income from 184 KENT ASSOCIATES, LLC (Residential Real Estate in Brooklyn, NY) the year before her appointment as her father's presidential adviser.</t>
  </si>
  <si>
    <t>184 KENT ASSOCIATES, LLC (Residential Real Estate in Brooklyn, NY)</t>
  </si>
  <si>
    <t>Ivanka Trump received $1,001 - $2,500 in Capital Gains income from 20 de Bariloche LP (Real Estate in Argentina) the year before her appointment as her father's presidential adviser.</t>
  </si>
  <si>
    <t>20 de Bariloche LP (Real Estate in Argentina)</t>
  </si>
  <si>
    <t>Ivanka Trump received $15,001 - $50,000 in Rent or Royalties income from 200 EAST 62ND 25A, LLC (Residential Real Estate in New York, NY) the year before her appointment as her father's presidential adviser.</t>
  </si>
  <si>
    <t>200 EAST 62ND 25A, LLC (Residential Real Estate in New York, NY)</t>
  </si>
  <si>
    <t>Ivanka Trump received $15,001 - $50,000 in Rent or Royalties income from 200 EAST 62ND 25B, LLC (Residential Real Estate in New York, NY) the year before her appointment as her father's presidential adviser.</t>
  </si>
  <si>
    <t>200 EAST 62ND 25B, LLC (Residential Real Estate in New York, NY)</t>
  </si>
  <si>
    <t>Ivanka Trump received $15,001 - $50,000 in Rent or Royalties income from 200 EAST 62ND 26D, LLC (Residential Real Estate in New York, NY) the year before her appointment as her father's presidential adviser.</t>
  </si>
  <si>
    <t>200 EAST 62ND 26D, LLC (Residential Real Estate in New York, NY)</t>
  </si>
  <si>
    <t>Ivanka Trump received None (or less than $201) in (income type not disclosed) income from 212 5TH 7C, LLC (Residential Real Estate in New York, NY) the year before her appointment as her father's presidential adviser.</t>
  </si>
  <si>
    <t>212 5TH 7C, LLC (Residential Real Estate in New York, NY)</t>
  </si>
  <si>
    <t>Ivanka Trump received None (or less than $201) in (income type not disclosed) income from 212 5TH 8C, LLC (Residential Real Estate in New York, NY) the year before her appointment as her father's presidential adviser.</t>
  </si>
  <si>
    <t>212 5TH 8C, LLC (Residential Real Estate in New York, NY)</t>
  </si>
  <si>
    <t>Ivanka Trump received None (or less than $201) in (income type not disclosed) income from 212 5TH 9C, LLC (Residential Real Estate in New York, NY) the year before her appointment as her father's presidential adviser.</t>
  </si>
  <si>
    <t>212 5TH 9C, LLC (Residential Real Estate in New York, NY)</t>
  </si>
  <si>
    <t>Ivanka Trump received $5,001 - $15,000 in Capital Gains income from 21ST CENTURY FOX the year before her appointment as her father's presidential adviser.</t>
  </si>
  <si>
    <t>21ST CENTURY FOX</t>
  </si>
  <si>
    <t>Ivanka Trump received $15,001 - $50,000 in Capital Gains Rent or Royalties income from 29 Second Avenue Realty, LLC (Residential Real Estate in New York, NY) the year before her appointment as her father's presidential adviser.</t>
  </si>
  <si>
    <t>29 Second Avenue Realty, LLC (Residential Real Estate in New York, NY)</t>
  </si>
  <si>
    <t>Ivanka Trump received $100,001 - $1,000,000 in Rent or Royalties income from 30 FLORHAM ASSOCIATES, LLC (Commercial Real Estate in Florham Park, NJ) the year before her appointment as her father's presidential adviser.</t>
  </si>
  <si>
    <t>30 FLORHAM ASSOCIATES, LLC (Commercial Real Estate in Florham Park, NJ)</t>
  </si>
  <si>
    <t>Ivanka Trump served as Vice President of 40 WALL STREET COMMERCIAL LLC (payroll company) from Aug 1, 2009, until Jan 1, 2017.</t>
  </si>
  <si>
    <t>40 WALL STREET COMMERCIAL LLC (payroll company)</t>
  </si>
  <si>
    <t>Because Ivanka Trump has resigned her positions with this entity, which is not otherwise disclosed as an asset, this potential conflict of interest is marked as resolved.</t>
  </si>
  <si>
    <t>Ivanka Trump served as Vice President of 401 MEZZ VENTURE LLC (residential &amp; commercial real estate in Chicago, IL) from Jan 1, 2012, until Jan 1, 2017.</t>
  </si>
  <si>
    <t>401 MEZZ VENTURE LLC (residential &amp; commercial real estate in Chicago, IL)</t>
  </si>
  <si>
    <t>Ivanka Trump served as Vice President of 401 NORTH WABASH VENTURE LLC (residential &amp; commercial real estate in Chicago, IL) from Jan 1, 2007, until Jan 1, 2017.</t>
  </si>
  <si>
    <t>401 NORTH WABASH VENTURE LLC (residential &amp; commercial real estate in Chicago, IL)</t>
  </si>
  <si>
    <t>Ivanka Trump received None (or less than $201) in (income type not disclosed) income from 411 WEST PUTNAM AVENUE (Commercial Real Estate in Greenwich, CT) the year before her appointment as her father's presidential adviser.</t>
  </si>
  <si>
    <t>411 WEST PUTNAM AVENUE (Commercial Real Estate in Greenwich, CT)</t>
  </si>
  <si>
    <t>Ivanka Trump lists 4T Holdings One LLC (Holding company for future interests in Trump hotel manager entities; New York, NY) as an employment-related asset valued at (no value reported). In the year before taking her unpaid position as assistant to her father in his presidency, she earned (no income reported) in (no income type reported) income.</t>
  </si>
  <si>
    <t>4T Holdings One LLC (Holding company for future interests in Trump hotel manager entities; New York, NY)</t>
  </si>
  <si>
    <t>Ivanka Trump lists 4T Holdings Two LLC (Holding company for future interests in Scion and Szion manager entities; New York, NY) as an employment-related asset valued at (no value reported). In the year before taking her unpaid position as assistant to her father in his presidency, she earned (no income reported) in (no income type reported) income.</t>
  </si>
  <si>
    <t>4T Holdings Two LLC (Holding company for future interests in Scion and Szion manager entities; New York, NY)</t>
  </si>
  <si>
    <t>Ivanka Trump received $100,001 - $1,000,000 in Rent or Royalties income from 570 WEST MT. PLEASANT ASSOCIATES, LLC (Residential Real Estate in Livingston, NJ) the year before her appointment as her father's presidential adviser.</t>
  </si>
  <si>
    <t>570 WEST MT. PLEASANT ASSOCIATES, LLC (Residential Real Estate in Livingston, NJ)</t>
  </si>
  <si>
    <t>Ivanka Trump received $15,001 - $50,000 in Rent or Royalties income from 65 BAY, LLC (f/k/a GAIA JC, LLC) (Residential Real Estate in Jersey City, NJ) the year before her appointment as her father's presidential adviser.</t>
  </si>
  <si>
    <t>65 BAY, LLC (f/k/a GAIA JC, LLC) (Residential Real Estate in Jersey City, NJ)</t>
  </si>
  <si>
    <t>Ivanka Trump received 3000000 in Management Fee Income income from 666 KC MANAGEMENT, LLC (Management company; New York, NY) the year before her appointment as her father's presidential adviser.</t>
  </si>
  <si>
    <t>666 KC MANAGEMENT, LLC (Management company; New York, NY)</t>
  </si>
  <si>
    <t>Ivanka Trump received $5,001 - $15,000 in Rent or Royalties income from 715 PARK AVENUE ASSOCIATES, LP (Residential Real Estate in New York, NY) the year before her appointment as her father's presidential adviser.</t>
  </si>
  <si>
    <t>715 PARK AVENUE ASSOCIATES, LP (Residential Real Estate in New York, NY)</t>
  </si>
  <si>
    <t>Ivanka Trump served as Vice President of 809 NORTH CANON LLC (residential real estate in Los Angeles, CA) from Dec 1, 2006, until Jan 1, 2017.</t>
  </si>
  <si>
    <t>809 NORTH CANON LLC (residential real estate in Los Angeles, CA)</t>
  </si>
  <si>
    <t>Ivanka Trump served as Vice President of 809 NORTH CANON MEMBER CORPORATION (pass-thru company for 809 North Canon LLC (residential real estate in Los Angeles, CA)) from Dec 1, 2006, until Jan 1, 2017.</t>
  </si>
  <si>
    <t>809 NORTH CANON MEMBER CORPORATION (pass-thru company for 809 North Canon LLC (residential real estate in Los Angeles, CA))</t>
  </si>
  <si>
    <t>Ivanka Trump received $2,501 - $5,000 in (income type not disclosed) income from A&amp;Q LONG/SHORT STRATEGIES FUND LLC the year before her appointment as her father's presidential adviser.</t>
  </si>
  <si>
    <t>A&amp;Q LONG/SHORT STRATEGIES FUND LLC</t>
  </si>
  <si>
    <t>Ivanka Trump received None (or less than $201) in (income type not disclosed) income from A&amp;Q LONG/SHORT STRATEGIES FUND LLC PROMISSORY NOTE the year before her appointment as her father's presidential adviser.</t>
  </si>
  <si>
    <t>A&amp;Q LONG/SHORT STRATEGIES FUND LLC PROMISSORY NOTE</t>
  </si>
  <si>
    <t>Ivanka Trump's financial disclosure states: "This promissory note arose from a divestment. Promissory note will be repaid by the first quarter of 2018. Value of payment fixed as of divestment. Filer and her family lack control over, and knowledge of, the underlying assets held by the portfolio funds that the fund has invested in." Due to the reportedly blind nature of this divestment, the potential conflict is categorized as resolved.</t>
  </si>
  <si>
    <t>Ivanka Trump received $5,001 - $15,000 in Interest income from ALABAMA ST PUBLIC SCH &amp; CLG AUTH CAP IMPT, bonds the year before her appointment as her father's presidential adviser.</t>
  </si>
  <si>
    <t>ALABAMA ST PUBLIC SCH &amp; CLG AUTH CAP IMPT, bonds</t>
  </si>
  <si>
    <t>Ivanka Trump received None (or less than $201) in (income type not disclosed) income from Artwork the year before her appointment as her father's presidential adviser.</t>
  </si>
  <si>
    <t>Artwork</t>
  </si>
  <si>
    <t>Ivanka Trump received $1,000,001 - $5,000,000 in Rent or Royalties Capital Gains income from B MONMOUTH MALL, LLC (Commercial Real Estate in Eatontown, NJ) the year before her appointment as her father's presidential adviser.</t>
  </si>
  <si>
    <t>B MONMOUTH MALL, LLC (Commercial Real Estate in Eatontown, NJ)</t>
  </si>
  <si>
    <t>Ivanka Trump received $1,001 - $2,500 in Interest income from BATTERY PARK CITY NY AUTH SENIOR SER A, bonds the year before her appointment as her father's presidential adviser.</t>
  </si>
  <si>
    <t>BATTERY PARK CITY NY AUTH SENIOR SER A, bonds</t>
  </si>
  <si>
    <t>Ivanka Trump received $1,000,001 - $5,000,000 in Capital Gains Rent or Royalties income from BFPS VENTURES, LLC (holding company; New York, NY) the year before her appointment as her father's presidential adviser.</t>
  </si>
  <si>
    <t>BFPS VENTURES, LLC (holding company; New York, NY)</t>
  </si>
  <si>
    <t>Ivanka Trump reports that the conflicting assets of this interest have been divested. However, because she apparently still retains an interest in the entity itself, it is marked in this database as an active potential conflict of interest.</t>
  </si>
  <si>
    <t>Ivanka Trump received $100,001 - $1,000,000 in (income type not disclosed) income from Blackstone Strategic Alliance Fund II LP the year before her appointment as her father's presidential adviser.</t>
  </si>
  <si>
    <t>Blackstone Strategic Alliance Fund II LP</t>
  </si>
  <si>
    <t>This asset is in the divestment process. Because Ivanka Trump's financial disclosure states that she and her family lack control over, and knowledge of, the underlying assets held by the portfolio funds that the fund has invested in, this database categorizes this potential conflict as resolved.</t>
  </si>
  <si>
    <t>Ivanka Trump received $2,501 - $5,000 in Interest income from BOSTON MA, bonds the year before her appointment as her father's presidential adviser.</t>
  </si>
  <si>
    <t>BOSTON MA, bonds</t>
  </si>
  <si>
    <t>Ivanka Trump received 4500000 in Ordinary Business Income income from BROADBAND PROLIFERATION PARTNERS, LLC (WiredScore; New York, NY) the year before her appointment as her father's presidential adviser.</t>
  </si>
  <si>
    <t>BROADBAND PROLIFERATION PARTNERS, LLC (WiredScore; New York, NY)</t>
  </si>
  <si>
    <t>This asset is reportedly in the divestment process. However, because that divestment is not known to have been completed, it is marked in this database as an active potential conflict of interest.</t>
  </si>
  <si>
    <t>Ivanka Trump received Over $5,000,000 in Capital Gains Rent or Royalties income from BRUCKNER P CORP. (Commercial Real Estate in New York, NY) the year before her appointment as her father's presidential adviser.</t>
  </si>
  <si>
    <t>BRUCKNER P CORP. (Commercial Real Estate in New York, NY)</t>
  </si>
  <si>
    <t>Ivanka Trump received $100,001 - $1,000,000 in Capital Gains Rent or Royalties income from BRUCKNER PLAZA CENTER CORP. (Commercial Real Estate in New York, NY) the year before her appointment as her father's presidential adviser.</t>
  </si>
  <si>
    <t>BRUCKNER PLAZA CENTER CORP. (Commercial Real Estate in New York, NY)</t>
  </si>
  <si>
    <t>Ivanka Trump received $15,001 - $50,000 in Rent or Royalties income from BRYNWOOD GARDENS (Residential Real Estate in Old Bridge, NJ) the year before her appointment as her father's presidential adviser.</t>
  </si>
  <si>
    <t>BRYNWOOD GARDENS (Residential Real Estate in Old Bridge, NJ)</t>
  </si>
  <si>
    <t>Ivanka Trump served as Executive Vice President of C DEVELOPMENT VENTURES LLC (dormant/inactive) from Apr 1, 2016, until Jan 1, 2017.</t>
  </si>
  <si>
    <t>C DEVELOPMENT VENTURES LLC (dormant/inactive)</t>
  </si>
  <si>
    <t>Ivanka Trump served as Executive Vice President of C DEVELOPMENT VENTURES MEMBER CORP (pass-thru company for C DEVELOPMENT VENTURES LLC (dormant/inactive)) from Apr 1, 2016, until Jan 1, 2017.</t>
  </si>
  <si>
    <t>C DEVELOPMENT VENTURES MEMBER CORP (pass-thru company for C DEVELOPMENT VENTURES LLC (dormant/inactive))</t>
  </si>
  <si>
    <t>Ivanka Trump received $100,001 - $1,000,000 in Capital Gains income from C-III Recovery Fund I LP (Financial Investments; Irving, TX) the year before her appointment as her father's presidential adviser.</t>
  </si>
  <si>
    <t>C-III Recovery Fund I LP (Financial Investments; Irving, TX)</t>
  </si>
  <si>
    <t>This asset has been divested. Its underlying assets are not disclosed due to preexisting confidentiality agreements.</t>
  </si>
  <si>
    <t>Ivanka Trump received $2,501 - $5,000 in Interest income from CALIFORNIA ST DEPT OF WTR RESOURCES PWR SPLY REVENUE SER M, bonds the year before her appointment as her father's presidential adviser.</t>
  </si>
  <si>
    <t>CALIFORNIA ST DEPT OF WTR RESOURCES PWR SPLY REVENUE SER M, bonds</t>
  </si>
  <si>
    <t>Ivanka Trump received $2,501 - $5,000 in Interest income from CALIFORNIA ST, bonds the year before her appointment as her father's presidential adviser.</t>
  </si>
  <si>
    <t>CALIFORNIA ST, bonds</t>
  </si>
  <si>
    <t>Ivanka Trump received $5,001 - $15,000 in Interest income from CHARLOTTE NC RFDG, bonds the year before her appointment as her father's presidential adviser.</t>
  </si>
  <si>
    <t>CHARLOTTE NC RFDG, bonds</t>
  </si>
  <si>
    <t>Ivanka Trump received $15,001 - $50,000 in Rent or Royalties income from CHERRY PINES APARTMENTS (Residential Real Estate in Elizabeth, NJ) the year before her appointment as her father's presidential adviser.</t>
  </si>
  <si>
    <t>CHERRY PINES APARTMENTS (Residential Real Estate in Elizabeth, NJ)</t>
  </si>
  <si>
    <t>Ivanka Trump received $201 - $1,000 in Interest income from CISCO SYS INC SR NT, bonds the year before her appointment as her father's presidential adviser.</t>
  </si>
  <si>
    <t>CISCO SYS INC SR NT, bonds</t>
  </si>
  <si>
    <t>Ivanka Trump owes $1,000,001 - $5,000,000 in revolving debt to Citi Group. The Unsecured line of credit was incurred in 2015 at a rate of LIBOR+2.9%.</t>
  </si>
  <si>
    <t>Citi Group</t>
  </si>
  <si>
    <t>Ivanka Trump's husband, Jared Kushner, holds this line of credit jointly with his mother.</t>
  </si>
  <si>
    <t>Ivanka Trump received $100,001 - $1,000,000 in Rent or Royalties income from CK BERGEN ASSOCIATES, LLC (Industrial Real Estate in Fairlawn &amp; Oakland, NJ) the year before her appointment as her father's presidential adviser.</t>
  </si>
  <si>
    <t>CK BERGEN ASSOCIATES, LLC (Industrial Real Estate in Fairlawn &amp; Oakland, NJ)</t>
  </si>
  <si>
    <t>Ivanka Trump received 661123 in Hotel revenue income from CK LIVINGSTON ESPLANADE, LLC (Westminster Hotel; Livingston, NJ) the year before her appointment as her father's presidential adviser.</t>
  </si>
  <si>
    <t>CK LIVINGSTON ESPLANADE, LLC (Westminster Hotel; Livingston, NJ)</t>
  </si>
  <si>
    <t>Ivanka Trump received Over $5,000,000 in Rent or Royalties Capital Gains income from CK REALTY HOLDINGS, LLC (Commercial Real Estate in New York, NY and Wippany, NJ) the year before her appointment as her father's presidential adviser.</t>
  </si>
  <si>
    <t>CK REALTY HOLDINGS, LLC (Commercial Real Estate in New York, NY and Wippany, NJ)</t>
  </si>
  <si>
    <t>Ivanka Trump received $201 - $1,000 in Capital Gains income from Claremount IV Associates LP (Financial Investments; New York, NY) the year before her appointment as her father's presidential adviser.</t>
  </si>
  <si>
    <t>Claremount IV Associates LP (Financial Investments; New York, NY)</t>
  </si>
  <si>
    <t>Ivanka Trump received $201 - $1,000 in Interest income from CNA FINL CORP, bonds the year before her appointment as her father's presidential adviser.</t>
  </si>
  <si>
    <t>CNA FINL CORP, bonds</t>
  </si>
  <si>
    <t>Ivanka Trump received $100,001 - $1,000,000 in Rent or Royalties income from COLONIAL HEIGHTS, LLC (Residential Real Estate in Parsippany, NJ) the year before her appointment as her father's presidential adviser.</t>
  </si>
  <si>
    <t>COLONIAL HEIGHTS, LLC (Residential Real Estate in Parsippany, NJ)</t>
  </si>
  <si>
    <t>Ivanka Trump received None (or less than $201) in (income type not disclosed) income from COLTS NECK BUILDING ASSOCIATES, LLC (Undeveloped Real Estate in Colts Neck, NJ) the year before her appointment as her father's presidential adviser.</t>
  </si>
  <si>
    <t>COLTS NECK BUILDING ASSOCIATES, LLC (Undeveloped Real Estate in Colts Neck, NJ)</t>
  </si>
  <si>
    <t>Ivanka Trump received $1,000,001 - $5,000,000 in Rent or Royalties income from COLUMBIA CORPORATE CENTER DEVELOPMENT ASSOCIATES, LLC (Commercial Real Estate in Florham Park, NJ) the year before her appointment as her father's presidential adviser.</t>
  </si>
  <si>
    <t>COLUMBIA CORPORATE CENTER DEVELOPMENT ASSOCIATES, LLC (Commercial Real Estate in Florham Park, NJ)</t>
  </si>
  <si>
    <t>Ivanka Trump received 549429 in Gross Revenue income from COLUMBIA WINDOWS, LLC (Investment in DHD Windows and Doors; New York, NY) the year before her appointment as her father's presidential adviser.</t>
  </si>
  <si>
    <t>COLUMBIA WINDOWS, LLC (Investment in DHD Windows and Doors; New York, NY)</t>
  </si>
  <si>
    <t>Ivanka Trump received None (or less than $201) in (income type not disclosed) income from Contingent rights to ownership interests in entities holding real estate directly or indirectly (value not readily ascertainable) (entities listed in endnote) the year before her appointment as her father's presidential adviser.</t>
  </si>
  <si>
    <t>Contingent rights to ownership interests in entities holding real estate directly or indirectly (value not readily ascertainable) (entities listed in endnote)</t>
  </si>
  <si>
    <t>Ivanka Trump received 75000 in Gross income from sale of land income from CRANBURY BUILDING ASSOCIATES, LLC (Undeveloped real estate in Cranbury, NJ) the year before her appointment as her father's presidential adviser.</t>
  </si>
  <si>
    <t>CRANBURY BUILDING ASSOCIATES, LLC (Undeveloped real estate in Cranbury, NJ)</t>
  </si>
  <si>
    <t>Ivanka Trump served as Executive Vice President of D B PACE ACQUISITION MEMBER CORP (land, building and ff&amp;e) from Nov 1, 2014, until Jan 1, 2017.</t>
  </si>
  <si>
    <t>D B PACE ACQUISITION MEMBER CORP (land, building and ff&amp;e)</t>
  </si>
  <si>
    <t>Ivanka Trump received $15,001 - $50,000 in Rent or Royalties income from DARTMOUTH VILLAGE, LLC (Residential Real Estate in Parsippany, NJ) the year before her appointment as her father's presidential adviser.</t>
  </si>
  <si>
    <t>DARTMOUTH VILLAGE, LLC (Residential Real Estate in Parsippany, NJ)</t>
  </si>
  <si>
    <t>Ivanka Trump received None (or less than $201) in (income type not disclosed) income from DEER TREE BUILDING ASSOCIATES, LLC (Undeveloped Real Estate in Hardyston Township, NJ) the year before her appointment as her father's presidential adviser.</t>
  </si>
  <si>
    <t>DEER TREE BUILDING ASSOCIATES, LLC (Undeveloped Real Estate in Hardyston Township, NJ)</t>
  </si>
  <si>
    <t>Ivanka Trump received None (or less than $201) in (income type not disclosed) income from Delaware Diversified Floating Rate Fund the year before her appointment as her father's presidential adviser.</t>
  </si>
  <si>
    <t>Delaware Diversified Floating Rate Fund</t>
  </si>
  <si>
    <t>Ivanka Trump received None (or less than $201) in (income type not disclosed) income from Delaware VIP REIT Series the year before her appointment as her father's presidential adviser.</t>
  </si>
  <si>
    <t>Delaware VIP REIT Series</t>
  </si>
  <si>
    <t>Ivanka Trump owes $5,000,001 - $25,000,000 in revolving debt to Deutsche Bank. The Unsecured line of credit was incurred in 2015 at a rate of LIBOR+2.5%.</t>
  </si>
  <si>
    <t>Deutsche Bank</t>
  </si>
  <si>
    <t>Ivanka Trump received $1,001 - $2,500 in Interest income from Development Corporation for Israel/Israel Bonds the year before her appointment as her father's presidential adviser.</t>
  </si>
  <si>
    <t>Development Corporation for Israel/Israel Bonds</t>
  </si>
  <si>
    <t>Ivanka Trump received None (or less than $201) in (income type not disclosed) income from Dimensional International Core Equity Fund the year before her appointment as her father's presidential adviser.</t>
  </si>
  <si>
    <t>Dimensional International Core Equity Fund</t>
  </si>
  <si>
    <t>Ivanka Trump received None (or less than $201) in (income type not disclosed) income from Dimensional U.S. Core Equity 2 Fund the year before her appointment as her father's presidential adviser.</t>
  </si>
  <si>
    <t>Dimensional U.S. Core Equity 2 Fund</t>
  </si>
  <si>
    <t>Ivanka Trump received 17375 in Brokerage Commissions income from DJNJ FRITO, LLC (Insurance brokerage license; Florham Park, NJ) the year before her appointment as her father's presidential adviser.</t>
  </si>
  <si>
    <t>DJNJ FRITO, LLC (Insurance brokerage license; Florham Park, NJ)</t>
  </si>
  <si>
    <t>Ivanka Trump served as Executive Vice President of DJT AEROSPACE LLC (aircraft) from Jun 1, 2010, until Jan 1, 2017.</t>
  </si>
  <si>
    <t>DJT AEROSPACE LLC (aircraft)</t>
  </si>
  <si>
    <t>Ivanka Trump served as Executive Vice President of DJT HOLDINGS LLC (holding company) from Dec 1, 2010, until Jan 1, 2017.</t>
  </si>
  <si>
    <t>DJT HOLDINGS LLC (holding company)</t>
  </si>
  <si>
    <t>Ivanka Trump served as Executive Vice President of DJT HOLDINGS MANAGING MEMBER LLC (pass-thru company for DJT HOLDINGS LLC (holding company)) from Dec 1, 2010, until Jan 1, 2017.</t>
  </si>
  <si>
    <t>DJT HOLDINGS MANAGING MEMBER LLC (pass-thru company for DJT HOLDINGS LLC (holding company))</t>
  </si>
  <si>
    <t>Ivanka Trump served as Member &amp; Vice President of DONKA SOHO MEMBER LLC (dormant/inactive) from Apr 1, 2006, until Jan 1, 2017.</t>
  </si>
  <si>
    <t>DONKA SOHO MEMBER LLC (dormant/inactive)</t>
  </si>
  <si>
    <t>Ivanka Trump served as Executive Vice President of DT APP WARRANT HOLDING LLC (dormant/inactive) from Mar 1, 2012, until Jan 1, 2017.</t>
  </si>
  <si>
    <t>DT APP WARRANT HOLDING LLC (dormant/inactive)</t>
  </si>
  <si>
    <t>Ivanka Trump served as Executive Vice President of DT BALI GOLF MANAGER MEMBER CORP (pass-thru company for DT BALI GOLF MANAGER LLC) from Jun 1, 2015, until Jan 1, 2017.</t>
  </si>
  <si>
    <t>DT BALI GOLF MANAGER MEMBER CORP (pass-thru company for DT BALI GOLF MANAGER LLC)</t>
  </si>
  <si>
    <t>Ivanka Trump served as Executive Vice President of DT BALI HOTEL MANAGER MEMBER CORP (pass-thru company for DT BALI HOTEL MANAGER LLC) from Jun 1, 2015, until Jan 1, 2017.</t>
  </si>
  <si>
    <t>DT BALI HOTEL MANAGER MEMBER CORP (pass-thru company for DT BALI HOTEL MANAGER LLC)</t>
  </si>
  <si>
    <t>Ivanka Trump served as Executive Vice President of DT BALI TECHNICAL SERVICES MANAGER MEMBER CORP (pass-thru company for DT BALI TECHNICAL SERVICES MANAGER LLC) from Jun 1, 2015, until Jan 1, 2017.</t>
  </si>
  <si>
    <t>DT BALI TECHNICAL SERVICES MANAGER MEMBER CORP (pass-thru company for DT BALI TECHNICAL SERVICES MANAGER LLC)</t>
  </si>
  <si>
    <t>Ivanka Trump served as Executive Vice President of DT DUBAI GOLF MANAGER LLC (management company) from Mar 1, 2013, until Jan 1, 2017.</t>
  </si>
  <si>
    <t>DT DUBAI GOLF MANAGER LLC (management company)</t>
  </si>
  <si>
    <t>Ivanka Trump served as Executive Vice President of DT DUBAI GOLF MANAGER MEMBER CORP (pass-thru company for DT DUBAI GOLF MANAGER LLC (management company)) from Mar 1, 2013, until Jan 1, 2017.</t>
  </si>
  <si>
    <t>DT DUBAI GOLF MANAGER MEMBER CORP (pass-thru company for DT DUBAI GOLF MANAGER LLC (management company))</t>
  </si>
  <si>
    <t>Ivanka Trump served as Executive Vice President of DT DUBAI II GOLF MANAGER MEMBER CORP (pass-thru company for DT DUBAI II GOLF MANAGER LLC) from Oct 1, 2014, until Jan 1, 2017.</t>
  </si>
  <si>
    <t>DT DUBAI II GOLF MANAGER MEMBER CORP (pass-thru company for DT DUBAI II GOLF MANAGER LLC)</t>
  </si>
  <si>
    <t>Ivanka Trump served as Executive Vice President of DT INDIA VENTURE LLC (dormant/inactive) from Jan 1, 2012, until Jan 1, 2017.</t>
  </si>
  <si>
    <t>DT INDIA VENTURE LLC (dormant/inactive)</t>
  </si>
  <si>
    <t>Ivanka Trump served as Executive Vice President of DT LIDO GOLF MANAGER MEMBER CORP (pass-thru company for DT LIDO GOLF MANAGER LLC) from Jun 1, 2015, until Jan 1, 2017.</t>
  </si>
  <si>
    <t>DT LIDO GOLF MANAGER MEMBER CORP (pass-thru company for DT LIDO GOLF MANAGER LLC)</t>
  </si>
  <si>
    <t>Ivanka Trump served as Executive Vice President of DT LIDO HOTEL MANAGER MEMBER CORP (pass-thru company for DT LIDO HOTEL MANAGER LLC (license deal)) from Jun 1, 2015, until Jan 1, 2017.</t>
  </si>
  <si>
    <t>DT LIDO HOTEL MANAGER MEMBER CORP (pass-thru company for DT LIDO HOTEL MANAGER LLC (license deal))</t>
  </si>
  <si>
    <t>Ivanka Trump served as Executive Vice President of DT LIDO TECHNICAL SERVICES MANAGER MEMBER CORP (pass-thru company for DT LIDO TECHNICAL SERVICES MANAGER LLC) from Jun 1, 2015, until Jan 1, 2017.</t>
  </si>
  <si>
    <t>DT LIDO TECHNICAL SERVICES MANAGER MEMBER CORP (pass-thru company for DT LIDO TECHNICAL SERVICES MANAGER LLC)</t>
  </si>
  <si>
    <t>Ivanka Trump served as Executive Vice President of DT MARKS BAKU LLC (dormant/inactive) from Apr 1, 2012, until Jan 1, 2017.</t>
  </si>
  <si>
    <t>DT MARKS BAKU LLC (dormant/inactive)</t>
  </si>
  <si>
    <t>Ivanka Trump served as Executive Vice President of DT MARKS BAKU MANAGING MEMBER CORP (pass-thru company for DT MARKS BAKU LLC (dormant/inactive)) from Apr 1, 2012, until Jan 1, 2017.</t>
  </si>
  <si>
    <t>DT MARKS BAKU MANAGING MEMBER CORP (pass-thru company for DT MARKS BAKU LLC (dormant/inactive))</t>
  </si>
  <si>
    <t>Ivanka Trump served as Executive Vice President of DT MARKS BALI LLC (license deal) from Jun 1, 2015, until Jan 1, 2017.</t>
  </si>
  <si>
    <t>DT MARKS BALI LLC (license deal)</t>
  </si>
  <si>
    <t>Ivanka Trump served as Executive Vice President of DT MARKS BALI MEMBER CORP (pass-thru company for DT MARKS BALI LLC (license deal)) from Jun 1, 2015, until Jan 1, 2017.</t>
  </si>
  <si>
    <t>DT MARKS BALI MEMBER CORP (pass-thru company for DT MARKS BALI LLC (license deal))</t>
  </si>
  <si>
    <t>Ivanka Trump served as Vice President of DT MARKS DUBAI LLC (license deal) from Sep 1, 2013, until Jan 1, 2017.</t>
  </si>
  <si>
    <t>DT MARKS DUBAI LLC (license deal)</t>
  </si>
  <si>
    <t>Ivanka Trump served as Vice President of DT MARKS DUBAI MEMBER CORP (pass-thru company for DT MARKS DUBAI LLC (license deal)) from Sep 1, 2013, until Jan 1, 2017.</t>
  </si>
  <si>
    <t>DT MARKS DUBAI MEMBER CORP (pass-thru company for DT MARKS DUBAI LLC (license deal))</t>
  </si>
  <si>
    <t>Ivanka Trump served as Executive Vice President of DT MARKS GURGAON LLC (license deal) from Oct 1, 2014, until Jan 1, 2017.</t>
  </si>
  <si>
    <t>DT MARKS GURGAON LLC (license deal)</t>
  </si>
  <si>
    <t>Ivanka Trump served as Executive Vice President of DT MARKS GURGAON MANAGING MEMBER CORP (pass-thru company for DT MARKS GURGAON LLC (license deal)) from Oct 1, 2014, until Jan 1, 2017.</t>
  </si>
  <si>
    <t>DT MARKS GURGAON MANAGING MEMBER CORP (pass-thru company for DT MARKS GURGAON LLC (license deal))</t>
  </si>
  <si>
    <t>Ivanka Trump served as Executive Vice President of DT MARKS JERSEY CITY LLC (license deal) from Oct 1, 2014, until Jan 1, 2017.</t>
  </si>
  <si>
    <t>DT MARKS JERSEY CITY LLC (license deal)</t>
  </si>
  <si>
    <t>Ivanka Trump served as Executive Vice President of DT MARKS LIDO LLC (license deal) from Jun 1, 2015, until Jan 1, 2017.</t>
  </si>
  <si>
    <t>DT MARKS LIDO LLC (license deal)</t>
  </si>
  <si>
    <t>Ivanka Trump served as Executive Vice President of DT MARKS LIDO MEMBER CORP (pass-thru company for DT MARKS LIDO LLC (license deal)) from Jun 1, 2015, until Jan 1, 2017.</t>
  </si>
  <si>
    <t>DT MARKS LIDO MEMBER CORP (pass-thru company for DT MARKS LIDO LLC (license deal))</t>
  </si>
  <si>
    <t>Ivanka Trump served as Executive Vice President of DT MARKS PUNE II LLC (dormant/inactive) from Jun 1, 2014, until Jan 1, 2017.</t>
  </si>
  <si>
    <t>DT MARKS PUNE II LLC (dormant/inactive)</t>
  </si>
  <si>
    <t>Ivanka Trump served as Executive Vice President of DT MARKS PUNE II MANAGING MEMBER CORP (pass-thru company for DT MARKS PUNE II LLC (dormant/inactive)) from Jun 1, 2014, until Jan 1, 2017.</t>
  </si>
  <si>
    <t>DT MARKS PUNE II MANAGING MEMBER CORP (pass-thru company for DT MARKS PUNE II LLC (dormant/inactive))</t>
  </si>
  <si>
    <t>Ivanka Trump served as Executive Vice President of DT MARKS PUNE LLC (license deal) from Jan 1, 2012, until Jan 1, 2017.</t>
  </si>
  <si>
    <t>DT MARKS PUNE LLC (license deal)</t>
  </si>
  <si>
    <t>Ivanka Trump served as Executive Vice President of DT MARKS QATAR LLC (dormant/inactive) from Oct 1, 2014, until Jan 1, 2017.</t>
  </si>
  <si>
    <t>DT MARKS QATAR LLC (dormant/inactive)</t>
  </si>
  <si>
    <t>Ivanka Trump served as Executive Vice President of DT MARKS QATAR MEMBER CORP (pass-thru company for DT MARKS QATAR LLC (dormant/inactive)) from Oct 1, 2014, until Jan 1, 2017.</t>
  </si>
  <si>
    <t>DT MARKS QATAR MEMBER CORP (pass-thru company for DT MARKS QATAR LLC (dormant/inactive))</t>
  </si>
  <si>
    <t>Ivanka Trump served as Executive Vice President of DT MARKS RIO LLC (dormant/inactive) from Mar 1, 2012, until Jan 1, 2017.</t>
  </si>
  <si>
    <t>DT MARKS RIO LLC (dormant/inactive)</t>
  </si>
  <si>
    <t>Ivanka Trump served as Executive Vice President of DT MARKS RIO MEMBER CORP (pass-thru company for DT MARKS RIO LLC (dormant/inactive)) from Mar 1, 2012, until Jan 1, 2017.</t>
  </si>
  <si>
    <t>DT MARKS RIO MEMBER CORP (pass-thru company for DT MARKS RIO LLC (dormant/inactive))</t>
  </si>
  <si>
    <t>Ivanka Trump served as Vice President of DT MARKS VANCOUVER LP (license holder) from Jan 1, 2013, until Jan 1, 2017.</t>
  </si>
  <si>
    <t>DT MARKS VANCOUVER LP (license holder)</t>
  </si>
  <si>
    <t>Ivanka Trump served as Executive Vice President of DT MARKS VANCOUVER MEMBER CORP (pass-thru company for DT MARKS VANCOUVER LP (license holder)) from Jan 1, 2013, until Jan 1, 2017.</t>
  </si>
  <si>
    <t>DT MARKS VANCOUVER MEMBER CORP (pass-thru company for DT MARKS VANCOUVER LP (license holder))</t>
  </si>
  <si>
    <t>Ivanka Trump served as Executive Vice President of DT MARKS WORLI LLC (license deal) from May 1, 2013, until Jan 1, 2017.</t>
  </si>
  <si>
    <t>DT MARKS WORLI LLC (license deal)</t>
  </si>
  <si>
    <t>Ivanka Trump served as Executive Vice President of DT MARKS WORLI MEMBER CORP (pass-thru company for DT MARKS WORLI LLC (license deal)) from May 1, 2013, until Jan 1, 2017.</t>
  </si>
  <si>
    <t>DT MARKS WORLI MEMBER CORP (pass-thru company for DT MARKS WORLI LLC (license deal))</t>
  </si>
  <si>
    <t>Ivanka Trump served as Executive Vice President of DT TOWER GURGAON MANAGING MEMBER CORP (license holder) from Mar 1, 2015, until Jan 1, 2017.</t>
  </si>
  <si>
    <t>DT TOWER GURGAON MANAGING MEMBER CORP (license holder)</t>
  </si>
  <si>
    <t>Ivanka Trump served as Executive Vice President of DT TOWER KOLKATA LLC (license holder) from Nov 1, 2015, until Jan 1, 2017.</t>
  </si>
  <si>
    <t>DT TOWER KOLKATA LLC (license holder)</t>
  </si>
  <si>
    <t>Ivanka Trump served as Executive Vice President of DT TOWER KOLKATA MANAGING MEMBER CORP (pass-thru company for DT TOWER KOLKATA LLC (license holder)) from Nov 1, 2015, until Jan 1, 2017.</t>
  </si>
  <si>
    <t>DT TOWER KOLKATA MANAGING MEMBER CORP (pass-thru company for DT TOWER KOLKATA LLC (license holder))</t>
  </si>
  <si>
    <t>Ivanka Trump served as Executive Vice President of DTTM OPERATIONS LLC (pass-thru entity) from Jan 1, 2016, until Jan 1, 2017.</t>
  </si>
  <si>
    <t>DTTM OPERATIONS LLC (pass-thru entity)</t>
  </si>
  <si>
    <t>Ivanka Trump served as Executive Vice President of DTTM OPERATIONS MANAGING MEMBER CORP (pass-thru company for DTTM OPERATIONS LLC (pass-thru entity)) from Jan 1, 2016, until Jan 1, 2017.</t>
  </si>
  <si>
    <t>DTTM OPERATIONS MANAGING MEMBER CORP (pass-thru company for DTTM OPERATIONS LLC (pass-thru entity))</t>
  </si>
  <si>
    <t>Ivanka Trump received $2,501 - $5,000 in Interest income from DURHAM CNTY N C RFDG, bonds the year before her appointment as her father's presidential adviser.</t>
  </si>
  <si>
    <t>DURHAM CNTY N C RFDG, bonds</t>
  </si>
  <si>
    <t>Ivanka Trump received $1,001 - $2,500 in Capital Gains Interest income from DUTCHESS CNTY NY, bonds the year before her appointment as her father's presidential adviser.</t>
  </si>
  <si>
    <t>DUTCHESS CNTY NY, bonds</t>
  </si>
  <si>
    <t>Ivanka Trump received $50,001 - $100,000 in Rent or Royalties income from EASTON NORTH ASSOCIATES, LP (Residential Real Estate in Franklin Township, NJ) the year before her appointment as her father's presidential adviser.</t>
  </si>
  <si>
    <t>EASTON NORTH ASSOCIATES, LP (Residential Real Estate in Franklin Township, NJ)</t>
  </si>
  <si>
    <t>Ivanka Trump received $201 - $1,000 in (income type not disclosed) income from EATON VANCE GLOBAL MACRO ABSOLUTE RETURN ADV FUND (EGRIX) the year before her appointment as her father's presidential adviser.</t>
  </si>
  <si>
    <t>EATON VANCE GLOBAL MACRO ABSOLUTE RETURN ADV FUND (EGRIX)</t>
  </si>
  <si>
    <t>Ivanka Trump received $1,001 - $2,500 in Interest income from ECOLAB INC, bonds the year before her appointment as her father's presidential adviser.</t>
  </si>
  <si>
    <t>ECOLAB INC, bonds</t>
  </si>
  <si>
    <t>Ivanka Trump received $2,501 - $5,000 in Interest income from ERIE CNTY NY FISCAL STABILITY AUTH SALES TAX &amp; ST AID SECD A, bonds the year before her appointment as her father's presidential adviser.</t>
  </si>
  <si>
    <t>ERIE CNTY NY FISCAL STABILITY AUTH SALES TAX &amp; ST AID SECD A, bonds</t>
  </si>
  <si>
    <t>Ivanka Trump received $201 - $1,000 in Interest income from EXXON MOBIL CORPORATION, bonds the year before her appointment as her father's presidential adviser.</t>
  </si>
  <si>
    <t>EXXON MOBIL CORPORATION, bonds</t>
  </si>
  <si>
    <t>Ivanka Trump received None (or less than $201) in (income type not disclosed) income from FabFitFun (Beauty and Wellness Subscription Service) the year before her appointment as her father's presidential adviser.</t>
  </si>
  <si>
    <t>FabFitFun (Beauty and Wellness Subscription Service)</t>
  </si>
  <si>
    <t>Ivanka Trump received $15,001 - $50,000 in Rent or Royalties income from FELMORE ASSOCIATES (Residential Real Estate in South River, NJ) the year before her appointment as her father's presidential adviser.</t>
  </si>
  <si>
    <t>FELMORE ASSOCIATES (Residential Real Estate in South River, NJ)</t>
  </si>
  <si>
    <t>Ivanka Trump lists Fidelity Dividend Growth Fund (FDGFX) as an employment-related asset valued at $50,001 - $100,000. In the year before taking her unpaid position as assistant to her father in his presidency, she earned None (or less than $201) in (no income type reported) income.</t>
  </si>
  <si>
    <t>Fidelity Dividend Growth Fund (FDGFX)</t>
  </si>
  <si>
    <t>Ivanka Trump lists Fidelity Freedom 2040 Fund (FFFFX) as an employment-related asset valued at $50,001 - $100,000. In the year before taking her unpaid position as assistant to her father in his presidency, she earned None (or less than $201) in (no income type reported) income.</t>
  </si>
  <si>
    <t>Fidelity Freedom 2040 Fund (FFFFX)</t>
  </si>
  <si>
    <t>Ivanka Trump lists Fidelity Growth Company (FDGRX) as an employment-related asset valued at $50,001 - $100,000. In the year before taking her unpaid position as assistant to her father in his presidency, she earned None (or less than $201) in (no income type reported) income.</t>
  </si>
  <si>
    <t>Fidelity Growth Company (FDGRX)</t>
  </si>
  <si>
    <t>Ivanka Trump lists Fidelity Overseas Fund (FOSFX) as an employment-related asset valued at $50,001 - $100,000. In the year before taking her unpaid position as assistant to her father in his presidency, she earned None (or less than $201) in (no income type reported) income.</t>
  </si>
  <si>
    <t>Fidelity Overseas Fund (FOSFX)</t>
  </si>
  <si>
    <t>Ivanka Trump lists Fidelity Value Fund (FDVLX) as an employment-related asset valued at $50,001 - $100,000. In the year before taking her unpaid position as assistant to her father in his presidency, she earned None (or less than $201) in (no income type reported) income.</t>
  </si>
  <si>
    <t>Fidelity Value Fund (FDVLX)</t>
  </si>
  <si>
    <t>Ivanka Trump received Over $5,000,000 in Capital Gains Rent or Royalties income from FIFTH ASSOCIATES, LLC (Commercial Real Estate in New York, NY) the year before her appointment as her father's presidential adviser.</t>
  </si>
  <si>
    <t>FIFTH ASSOCIATES, LLC (Commercial Real Estate in New York, NY)</t>
  </si>
  <si>
    <t>Ivanka Trump received $2,501 - $5,000 in Rent or Royalties income from FIVE ACRE JV (Industrial Real Estate in Union, NJ) the year before her appointment as her father's presidential adviser.</t>
  </si>
  <si>
    <t>FIVE ACRE JV (Industrial Real Estate in Union, NJ)</t>
  </si>
  <si>
    <t>Ivanka Trump received $100,001 - $1,000,000 in Rent or Royalties income from FLORHAM PARK REALTY ASSOCIATES, LLC (Commercial Real Estate in Florham Park, NJ) the year before her appointment as her father's presidential adviser.</t>
  </si>
  <si>
    <t>FLORHAM PARK REALTY ASSOCIATES, LLC (Commercial Real Estate in Florham Park, NJ)</t>
  </si>
  <si>
    <t>Ivanka Trump received $5,001 - $15,000 in Interest income from FORD MTR CR CO NT, bonds the year before her appointment as her father's presidential adviser.</t>
  </si>
  <si>
    <t>FORD MTR CR CO NT, bonds</t>
  </si>
  <si>
    <t>Ivanka Trump received $15,001 - $50,000 in Interest income from GALLANT FUNDING, LP (Lending to real estate developers for real estate projects in New York and New Jersey) the year before her appointment as her father's presidential adviser.</t>
  </si>
  <si>
    <t>GALLANT FUNDING, LP (Lending to real estate developers for real estate projects in New York and New Jersey)</t>
  </si>
  <si>
    <t>Ivanka Trump received $5,001 - $15,000 in Interest income from GEORGIA ST, bonds the year before her appointment as her father's presidential adviser.</t>
  </si>
  <si>
    <t>GEORGIA ST, bonds</t>
  </si>
  <si>
    <t>Ivanka Trump received $5,001 - $15,000 in Interest income from GOLDMAN SACHS GROUP INC SR GLOBAL NT, bonds the year before her appointment as her father's presidential adviser.</t>
  </si>
  <si>
    <t>GOLDMAN SACHS GROUP INC SR GLOBAL NT, bonds</t>
  </si>
  <si>
    <t>Ivanka Trump served as Vice President of GOLF PRODUCTIONS LLC (golf video production company) from Jun 1, 2009, until Jan 1, 2017.</t>
  </si>
  <si>
    <t>GOLF PRODUCTIONS LLC (golf video production company)</t>
  </si>
  <si>
    <t>Ivanka Trump served as Vice President of GOLF PRODUCTIONS MEMBER CORP (pass- thru company for GOLF PRODUCTIONS LLC (golf video production company)) from Jun 1, 2009, until Jan 1, 2017.</t>
  </si>
  <si>
    <t>GOLF PRODUCTIONS MEMBER CORP (pass- thru company for GOLF PRODUCTIONS LLC (golf video production company))</t>
  </si>
  <si>
    <t>Ivanka Trump received $2,501 - $5,000 in Rent or Royalties income from GOWAN ASSOCIATES, LLC (Undeveloped Real Estate in Brooklyn, NY) the year before her appointment as her father's presidential adviser.</t>
  </si>
  <si>
    <t>GOWAN ASSOCIATES, LLC (Undeveloped Real Estate in Brooklyn, NY)</t>
  </si>
  <si>
    <t>Ivanka Trump received $1,001 - $2,500 in Interest income from GREENBURGH NY, bonds the year before her appointment as her father's presidential adviser.</t>
  </si>
  <si>
    <t>GREENBURGH NY, bonds</t>
  </si>
  <si>
    <t>Ivanka Trump received None (or less than $201) in (income type not disclosed) income from HARTFORD WORLD BOND FUND I (HWDIX) the year before her appointment as her father's presidential adviser.</t>
  </si>
  <si>
    <t>HARTFORD WORLD BOND FUND I (HWDIX)</t>
  </si>
  <si>
    <t>Ivanka Trump received $15,001 - $50,000 in (income type not disclosed) income from Hennessy Gas Utility Index Fund Investor Class Shares (GASFX) the year before her appointment as her father's presidential adviser.</t>
  </si>
  <si>
    <t>Hennessy Gas Utility Index Fund Investor Class Shares (GASFX)</t>
  </si>
  <si>
    <t>Ivanka Trump owes $1,000,001 - $5,000,000 in revolving debt to IDB Bank. The Unsecured line of credit was incurred in 2016 at a rate of 4.5%.</t>
  </si>
  <si>
    <t>IDB Bank</t>
  </si>
  <si>
    <t>Ivanka Trump served as President of IHOLDINGS CORP (dormant/inactive) from Jul 1, 2006, until Apr 1, 2017.</t>
  </si>
  <si>
    <t>IHOLDINGS CORP (dormant/inactive)</t>
  </si>
  <si>
    <t>Although this entity is reportedly dormant/inactive, it is marked in this database as an active potential conflict of interest because it has not been dissolved, divested, or placed into a blind trust.</t>
  </si>
  <si>
    <t>Ivanka Trump served as President of IHOLDINGS MADISON LLC (dormant/inactive) from Jul 1, 2006, until May 1, 2017.</t>
  </si>
  <si>
    <t>IHOLDINGS MADISON LLC (dormant/inactive)</t>
  </si>
  <si>
    <t>Ivanka Trump owes $1,000,001 - $5,000,000 in revolving debt to Investors Savings Bank. The Unsecured line of credit was incurred in 2015 at a rate of PRIME (3.25% F).</t>
  </si>
  <si>
    <t>Investors Savings Bank</t>
  </si>
  <si>
    <t>Ivanka Trump received $100,001 - $1,000,000 in Rent or Royalties income from IROQOUIS PROPERTIES, LP (Residential Real Estate in New York, NY) the year before her appointment as her father's presidential adviser.</t>
  </si>
  <si>
    <t>IROQOUIS PROPERTIES, LP (Residential Real Estate in New York, NY)</t>
  </si>
  <si>
    <t>Ivanka Trump received $15,001 - $50,000 in (income type not disclosed) income from ISHARES 20+ YEAR TREAS BOND ETF (TLT) the year before her appointment as her father's presidential adviser.</t>
  </si>
  <si>
    <t>ISHARES 20+ YEAR TREAS BOND ETF (TLT)</t>
  </si>
  <si>
    <t>Ivanka Trump received None (or less than $201) in (income type not disclosed) income from iShares Russell 1000 ETF (IWB) the year before her appointment as her father's presidential adviser.</t>
  </si>
  <si>
    <t>iShares Russell 1000 ETF (IWB)</t>
  </si>
  <si>
    <t>Ivanka Trump served as President, Treasurer &amp; Secretary of IT APPAREL LLC (dormant/inactive) from Apr 1, 2011, until Jan 1, 2017.</t>
  </si>
  <si>
    <t>IT APPAREL LLC (dormant/inactive)</t>
  </si>
  <si>
    <t>Ivanka Trump served as Director, President, Secretary &amp; Treasurer of IT APPAREL MEMBER CORP (pass-thru company for IT APPAREL LLC (dormant/inactive)) from Apr 1, 2011, until Jan 1, 2017.</t>
  </si>
  <si>
    <t>IT APPAREL MEMBER CORP (pass-thru company for IT APPAREL LLC (dormant/inactive))</t>
  </si>
  <si>
    <t>Ivanka Trump served as President, Secretary, Treasurer of IT COLLECTION LLC from May 1, 2013, until Jan 1, 2017.</t>
  </si>
  <si>
    <t>IT COLLECTION LLC</t>
  </si>
  <si>
    <t>Ivanka Trump served as President, Treasurer, Secretary of IT INTERNATIONAL I LLC (dormant/inactive) from Aug 1, 2016, until Jan 1, 2017.</t>
  </si>
  <si>
    <t>IT INTERNATIONAL I LLC (dormant/inactive)</t>
  </si>
  <si>
    <t>Ivanka Trump served as Director, President, Chairman, Treasurer, Secretary of IT INTERNATIONAL I MEMBER CORP (pass- thru company for IT INTERNATIONAL LLC (dormant/inactive)) from Aug 1, 2016, until Jan 1, 2017.</t>
  </si>
  <si>
    <t>IT INTERNATIONAL I MEMBER CORP (pass- thru company for IT INTERNATIONAL LLC (dormant/inactive))</t>
  </si>
  <si>
    <t>Ivanka Trump served as President, Treasurer, Secretary of IT INVESTORS I LLC (held investments) from May 1, 2014, until Jan 1, 2017.</t>
  </si>
  <si>
    <t>IT INVESTORS I LLC (held investments)</t>
  </si>
  <si>
    <t>Ivanka Trump sold all of her interest in this entity in January 2017, and formally resigned related positions in June 2017.</t>
  </si>
  <si>
    <t>Ivanka Trump served as President &amp; Secretary of IT OUTERWEAR LLC (dormant/inactive) from Oct 1, 2010, until Jan 1, 2017.</t>
  </si>
  <si>
    <t>IT OUTERWEAR LLC (dormant/inactive)</t>
  </si>
  <si>
    <t>Ivanka Trump served as Director, President, Chairman, Treasurer of IT OUTWEAR MEMBER CORP (pass-thru company for IT OUTERWEAR LLC (dormant/inactive)) from Oct 1, 2010, until Jan 1, 2017.</t>
  </si>
  <si>
    <t>IT OUTWEAR MEMBER CORP (pass-thru company for IT OUTERWEAR LLC (dormant/inactive))</t>
  </si>
  <si>
    <t>Ivanka Trump served as President &amp; Treasurer of IT PROPERTIES HOLDING COMPANY LLC (held investments) from Feb 1, 2010, until May 1, 2017.</t>
  </si>
  <si>
    <t>IT PROPERTIES HOLDING COMPANY LLC (held investments)</t>
  </si>
  <si>
    <t>Ivanka Trump served as President, Secretary, Treasurer of IT WWW WRI LLC (received writer fee for Women Who Work) from Jan 1, 2016, until May 1, 2017.</t>
  </si>
  <si>
    <t>IT WWW WRI LLC (received writer fee for Women Who Work)</t>
  </si>
  <si>
    <t>Ivanka Trump served as President, Secretary, Treasurer of ITJK INVESTORS LLC (held investments) from Apr 1, 2014, until May 1, 2017.</t>
  </si>
  <si>
    <t>ITJK INVESTORS LLC (held investments)</t>
  </si>
  <si>
    <t>Ivanka Trump served as President, Secretary, Member &amp; Treasurer of IVANKA OPO HOTEL MANAGER LLC (management of DC hotel) from Jun 1, 2013, until Jan 1, 2017.</t>
  </si>
  <si>
    <t>IVANKA OPO HOTEL MANAGER LLC (management of DC hotel)</t>
  </si>
  <si>
    <t>Ivanka Trump retains an equity interest in this entity.</t>
  </si>
  <si>
    <t>Ivanka Trump received None (or less than $201) in (income type not disclosed) income from Janus Enterprise Fund Class 1 (JMGRX) the year before her appointment as her father's presidential adviser.</t>
  </si>
  <si>
    <t>Janus Enterprise Fund Class 1 (JMGRX)</t>
  </si>
  <si>
    <t>Ivanka Trump received $100,001 - $1,000,000 in Capital Gains income from JCK Cadre LLC (prior holding company for Quadro Partners; New York, NY) the year before her appointment as her father's presidential adviser.</t>
  </si>
  <si>
    <t>JCK Cadre LLC (prior holding company for Quadro Partners; New York, NY)</t>
  </si>
  <si>
    <t>Ivanka Trump received $1,000,001 - $5,000,000 in Capital Gains income from JK Thrive IV LLC (interest in venture capital fund; New York, NY) the year before her appointment as her father's presidential adviser.</t>
  </si>
  <si>
    <t>JK Thrive IV LLC (interest in venture capital fund; New York, NY)</t>
  </si>
  <si>
    <t>Ivanka Trump received $201 - $1,000 in Capital Gains income from JK Thrive V LLC (interest in venture capital fund; New York, NY) the year before her appointment as her father's presidential adviser.</t>
  </si>
  <si>
    <t>JK Thrive V LLC (interest in venture capital fund; New York, NY)</t>
  </si>
  <si>
    <t>Ivanka Trump received $100,001 - $1,000,000 in Capital Gains income from JKM CAPITAL, LLC (interest in venture capital fund; New York, NY) the year before her appointment as her father's presidential adviser.</t>
  </si>
  <si>
    <t>JKM CAPITAL, LLC (interest in venture capital fund; New York, NY)</t>
  </si>
  <si>
    <t>Ivanka Trump received None (or less than $201) in (income type not disclosed) income from JPMorgan High Yield Fund the year before her appointment as her father's presidential adviser.</t>
  </si>
  <si>
    <t>JP Morgan High Yield Fund</t>
  </si>
  <si>
    <t>Ivanka Trump served as Executive Vice President of JUPITER GOLF CLUB LLC (golf club) from Sep 1, 2012, until Jan 1, 2017.</t>
  </si>
  <si>
    <t>JUPITER GOLF CLUB LLC (golf club)</t>
  </si>
  <si>
    <t>Ivanka Trump served as Executive Vice President of JUPITER GOLF CLUB MANAGING MEMBER CORP (pass-thru company for JUPITER GOLF CLUB LLC (golf club)) from Sep 1, 2012, until Jan 1, 2017.</t>
  </si>
  <si>
    <t>JUPITER GOLF CLUB MANAGING MEMBER CORP (pass-thru company for JUPITER GOLF CLUB LLC (golf club))</t>
  </si>
  <si>
    <t>Ivanka Trump received $15,001 - $50,000 in Rent or Royalties income from K 26 JOURNAL SQUARE, LLC (Commercial Real Estate in Jersey City, NJ) the year before her appointment as her father's presidential adviser.</t>
  </si>
  <si>
    <t>K 26 JOURNAL SQUARE, LLC (Commercial Real Estate in Jersey City, NJ)</t>
  </si>
  <si>
    <t>Ivanka Trump received None (or less than $201) in (income type not disclosed) income from K 30 JOURNAL Manager Corp. (Undeveloped Real Estate in Jersey City, NJ) the year before her appointment as her father's presidential adviser.</t>
  </si>
  <si>
    <t>K 30 JOURNAL Manager Corp. (Undeveloped Real Estate in Jersey City, NJ)</t>
  </si>
  <si>
    <t>Ivanka Trump received $15,001 - $50,000 in Rent or Royalties income from K 30 JOURNAL SQUARE, LLC (Undeveloped Real Estate in Jersey City, NJ) the year before her appointment as her father's presidential adviser.</t>
  </si>
  <si>
    <t>K 30 JOURNAL SQUARE, LLC (Undeveloped Real Estate in Jersey City, NJ)</t>
  </si>
  <si>
    <t>Ivanka Trump received $50,001 - $100,000 in Rent or Royalties income from K ASTORIA, LLC (Residential Real Estate in Astoria, NY) the year before her appointment as her father's presidential adviser.</t>
  </si>
  <si>
    <t>K ASTORIA, LLC (Residential Real Estate in Astoria, NY)</t>
  </si>
  <si>
    <t>Ivanka Trump received $100,001 - $1,000,000 in Rent or Royalties income from K GAIA VILLAGE 1 ASSOCIATES, LLC (Residential Real Estate in New York, NY) the year before her appointment as her father's presidential adviser.</t>
  </si>
  <si>
    <t>K GAIA VILLAGE 1 ASSOCIATES, LLC (Residential Real Estate in New York, NY)</t>
  </si>
  <si>
    <t>Ivanka Trump received $100,001 - $1,000,000 in Rent or Royalties income from K GAIA VILLAGE 2 ASSOCIATES, LLC (Residential Real Estate in New York, NY) the year before her appointment as her father's presidential adviser.</t>
  </si>
  <si>
    <t>K GAIA VILLAGE 2 ASSOCIATES, LLC (Residential Real Estate in New York, NY)</t>
  </si>
  <si>
    <t>Ivanka Trump received $1,000,001 - $5,000,000 in Capital Gains income from K ONE JOURNAL SQUARE, LLC (Undeveloped Real Estate in Jersey City, NJ) the year before her appointment as her father's presidential adviser.</t>
  </si>
  <si>
    <t>K ONE JOURNAL SQUARE, LLC (Undeveloped Real Estate in Jersey City, NJ)</t>
  </si>
  <si>
    <t>Ivanka Trump received $15,001 - $50,000 in Rent or Royalties income from K STONEHAGE VILLAGE 1 ASSOCIATES, LLC (Residential Real Estate in New York, NY) the year before her appointment as her father's presidential adviser.</t>
  </si>
  <si>
    <t>K STONEHAGE VILLAGE 1 ASSOCIATES, LLC (Residential Real Estate in New York, NY)</t>
  </si>
  <si>
    <t>Ivanka Trump received $1,001 - $2,500 in Capital Gains income from Kaszek Ventures II (Venture Capital Fund) the year before her appointment as her father's presidential adviser.</t>
  </si>
  <si>
    <t>Kaszek Ventures II (Venture Capital Fund)</t>
  </si>
  <si>
    <t>Ivanka Trump received $5,001 - $15,000 in Rent or Royalties income from KAY &amp; ARR REALTY ASSOCIATES (Residential Real Estate in Elizabeth, NJ) the year before her appointment as her father's presidential adviser.</t>
  </si>
  <si>
    <t>KAY &amp; ARR REALTY ASSOCIATES (Residential Real Estate in Elizabeth, NJ)</t>
  </si>
  <si>
    <t>Ivanka Trump received None (or less than $201) in (income type not disclosed) income from KC DUMBO HOTEL, LLC (Option to Purchase Commercial Real Estate in Brooklyn, NY) the year before her appointment as her father's presidential adviser.</t>
  </si>
  <si>
    <t>KC DUMBO HOTEL, LLC (Option to Purchase Commercial Real Estate in Brooklyn, NY)</t>
  </si>
  <si>
    <t>Ivanka Trump received $50,001 - $100,000 in Rent or Royalties income from KC DUMBO OFFICE, LLC (Commercial Real Estate in Brooklyn, NY) the year before her appointment as her father's presidential adviser.</t>
  </si>
  <si>
    <t>KC DUMBO OFFICE, LLC (Commercial Real Estate in Brooklyn, NY)</t>
  </si>
  <si>
    <t>Ivanka Trump received $100,001 - $1,000,000 in Interest income from KCOF-215 MOORE, LLC (Loan Receivable from Heritage Equities; Brooklyn, NY) the year before her appointment as her father's presidential adviser.</t>
  </si>
  <si>
    <t>KCOF-215 MOORE, LLC (Loan Receivable from Heritage Equities; Brooklyn, NY)</t>
  </si>
  <si>
    <t>Ivanka Trump received $201 - $1,000 in Capital Gains Interest income from KF- C-III RECOVERY FUND II, LLC (Financial investments in C-III Recovery Fund II, LP; Irving, TX) the year before her appointment as her father's presidential adviser.</t>
  </si>
  <si>
    <t>KF- C-III RECOVERY FUND II, LLC (Financial investments in C-III Recovery Fund II, LP; Irving, TX)</t>
  </si>
  <si>
    <t>Ivanka Trump received $5,001 - $15,000 in Capital Gains income from KF- Faire Fund II, LLC (Financial investments in The Faire Fund II, LP; Israel) the year before her appointment as her father's presidential adviser.</t>
  </si>
  <si>
    <t>KF- Faire Fund II, LLC (Financial investments in The Faire Fund II, LP; Israel)</t>
  </si>
  <si>
    <t>Ivanka Trump received $15,001 - $50,000 in Capital Gains Interest income from KF- Park Street Capital PE Fund IX, LLC (Financial investments in Park Street Capital Private Equity Fund; Boston, MA) the year before her appointment as her father's presidential adviser.</t>
  </si>
  <si>
    <t>KF- Park Street Capital PE Fund IX, LLC (Financial investments in Park Street Capital Private Equity Fund; Boston, MA)</t>
  </si>
  <si>
    <t>Ivanka Trump received $5,001 - $15,000 in Interest Capital Gains income from KF- RCG Longview Debt Fund IV, LLC (Financial investments in RCG Longview Debt Fund IV LP; New York, NY) the year before her appointment as her father's presidential adviser.</t>
  </si>
  <si>
    <t>KF- RCG Longview Debt Fund IV, LLC (Financial investments in RCG Longview Debt Fund IV LP; New York, NY)</t>
  </si>
  <si>
    <t>Ivanka Trump received $50,001 - $100,000 in Rent or Royalties income from KF-BLS MEMBER, LLC (Residential Real Estate in Brooklyn, NY) the year before her appointment as her father's presidential adviser.</t>
  </si>
  <si>
    <t>KF-BLS MEMBER, LLC (Residential Real Estate in Brooklyn, NY)</t>
  </si>
  <si>
    <t>Ivanka Trump received $5,001 - $15,000 in Capital Gains income from KF-CENTERVIEW, LLC (Financial investments in Centerview Capital, LP; New York, NY) the year before her appointment as her father's presidential adviser.</t>
  </si>
  <si>
    <t>KF-CENTERVIEW, LLC (Financial investments in Centerview Capital, LP; New York, NY)</t>
  </si>
  <si>
    <t>Ivanka Trump received $50,001 - $100,000 in Rent or Royalties income from KF-WIP CO. INVESTORS I, LLC (Industrial Real Estate in Middletown, PA) the year before her appointment as her father's presidential adviser.</t>
  </si>
  <si>
    <t>KF-WIP CO. INVESTORS I, LLC (Industrial Real Estate in Middletown, PA)</t>
  </si>
  <si>
    <t>Ivanka Trump received $15,001 - $50,000 in Rent or Royalties income from KFF 29 SECOND AVENUE LLC (Residential Real Estate in New York, NY) the year before her appointment as her father's presidential adviser.</t>
  </si>
  <si>
    <t>KFF 29 SECOND AVENUE LLC (Residential Real Estate in New York, NY)</t>
  </si>
  <si>
    <t>Ivanka Trump received None (or less than $201) in (income type not disclosed) income from KKC ASSOCIATES, LLC (Residential Real Estate in Kansas City, MO) the year before her appointment as her father's presidential adviser.</t>
  </si>
  <si>
    <t>KKC ASSOCIATES, LLC (Residential Real Estate in Kansas City, MO)</t>
  </si>
  <si>
    <t>Ivanka Trump received None (or less than $201) in (income type not disclosed) income from KUSHNER CREDIT OPPORTUNITY FUND, LLC (Management Company; New York, NY) the year before her appointment as her father's presidential adviser.</t>
  </si>
  <si>
    <t>KUSHNER CREDIT OPPORTUNITY FUND, LLC (Management Company; New York, NY)</t>
  </si>
  <si>
    <t>This asset has a loan receivable from KCOF - 215 Moore LLC.</t>
  </si>
  <si>
    <t>Ivanka Trump received $100,001 - $1,000,000 in Interest Capital Gains income from Kushner Media Ventures, LLC (Financial investments in Thrive Capital Partners, LLC; New York, NY) the year before her appointment as her father's presidential adviser.</t>
  </si>
  <si>
    <t>Kushner Media Ventures, LLC (Financial investments in Thrive Capital Partners, LLC; New York, NY)</t>
  </si>
  <si>
    <t>Ivanka Trump received $100,001 - $1,000,000 in Rent or Royalties income from KUSHNER PHILADELPHIA MEMBER, LLC (Residential Real Estate in Philadelphia, PA) the year before her appointment as her father's presidential adviser.</t>
  </si>
  <si>
    <t>KUSHNER PHILADELPHIA MEMBER, LLC (Residential Real Estate in Philadelphia, PA)</t>
  </si>
  <si>
    <t>Ivanka Trump received $100,001 - $1,000,000 in Capital Gains Rent or Royalties income from Kushner Village 2 Member LLC (Rental Apartments in New York, NY) the year before her appointment as her father's presidential adviser.</t>
  </si>
  <si>
    <t>Kushner Village 2 Member LLC (Rental Apartments in New York, NY)</t>
  </si>
  <si>
    <t>Ivanka Trump received None (or less than $201) in (income type not disclosed) income from LANDINGS AT CASPIAN POINTE, LLC (Undeveloped Real Estate in Atlantic City, NJ) the year before her appointment as her father's presidential adviser.</t>
  </si>
  <si>
    <t>LANDINGS AT CASPIAN POINTE, LLC (Undeveloped Real Estate in Atlantic City, NJ)</t>
  </si>
  <si>
    <t>Ivanka Trump served as Executive Vice President of LFB ACQUISITION MEMBER CORP (pass-thru company) from Nov 1, 2011, until Jan 1, 2017.</t>
  </si>
  <si>
    <t>LFB ACQUISITION MEMBER CORP (pass-thru company)</t>
  </si>
  <si>
    <t>Ivanka Trump received (income not disclosed) in (income type not disclosed) income from Lincoln National Life Insurance Company, Variable Life the year before her appointment as her father's presidential adviser.</t>
  </si>
  <si>
    <t>Lincoln National Life Insurance Company, Variable Life</t>
  </si>
  <si>
    <t>Ivanka Trump received $15,001 - $50,000 in Rent or Royalties income from LINDENLAWN APARTMENT ASSOCIATES, LLC (Residential Real Estate in Englewood, NJ) the year before her appointment as her father's presidential adviser.</t>
  </si>
  <si>
    <t>LINDENLAWN APARTMENT ASSOCIATES, LLC (Residential Real Estate in Englewood, NJ)</t>
  </si>
  <si>
    <t>Ivanka Trump received 372000 in Income from Sale of Townhome Units income from LIVINGSTON HILLS BUILDING ASSOCIATES, LLC (Real Estate Under Construction in Livingston, NJ) the year before her appointment as her father's presidential adviser.</t>
  </si>
  <si>
    <t>LIVINGSTON HILLS BUILDING ASSOCIATES, LLC (Real Estate Under Construction in Livingston, NJ)</t>
  </si>
  <si>
    <t>Ivanka Trump received $5,001 - $15,000 in Rent or Royalties income from LMP JV (Industrial Real Estate in Edison, NJ) the year before her appointment as her father's presidential adviser.</t>
  </si>
  <si>
    <t>LMP JV (Industrial Real Estate in Edison, NJ)</t>
  </si>
  <si>
    <t>Ivanka Trump received $15,001 - $50,000 in Rent or Royalties income from LODI PHILLIPSBURG APARTMENT ASSOCIATES (Residential Real Estate in Lodi, NJ) the year before her appointment as her father's presidential adviser.</t>
  </si>
  <si>
    <t>LODI PHILLIPSBURG APARTMENT ASSOCIATES (Residential Real Estate in Lodi, NJ)</t>
  </si>
  <si>
    <t>Ivanka Trump received $15,001 - $50,000 in (income type not disclosed) income from LORD ABBETT HIGH YIELD FUND CLASS F (LHYFX) the year before her appointment as her father's presidential adviser.</t>
  </si>
  <si>
    <t>LORD ABBETT HIGH YIELD FUND CLASS F (LHYFX)</t>
  </si>
  <si>
    <t>Ivanka Trump received $15,001 - $50,000 in (income type not disclosed) income from LORD ABBETT INTERMEDIATE TAX FREE FUND CLASS F (LISFX) the year before her appointment as her father's presidential adviser.</t>
  </si>
  <si>
    <t>LORD ABBETT INTERMEDIATE TAX FREE FUND CLASS F (LISFX)</t>
  </si>
  <si>
    <t>Ivanka Trump received $15,001 - $50,000 in Interest Capital Gains income from LW Investors, LLC (Financial investments in Leeds Equity Partners IV, LP; New York, NY) the year before her appointment as her father's presidential adviser.</t>
  </si>
  <si>
    <t>LW Investors, LLC (Financial investments in Leeds Equity Partners IV, LP; New York, NY)</t>
  </si>
  <si>
    <t>Ivanka Trump received None (or less than $201) in (income type not disclosed) income from MAGNOLIA BUILDING ASSOCIATES, LLC (Undeveloped Assets in Pemberton, NJ) the year before her appointment as her father's presidential adviser.</t>
  </si>
  <si>
    <t>MAGNOLIA BUILDING ASSOCIATES, LLC (Undeveloped Assets in Pemberton, NJ)</t>
  </si>
  <si>
    <t>Ivanka Trump served as Vice President of MAR-A-LAGO CLUB, L.L.C. (a/k/a The Mar-A- Lago Club L.C.) (resort) from Jan 1, 2010, until Jan 1, 2017.</t>
  </si>
  <si>
    <t>MAR-A-LAGO CLUB, L.L.C. (a/k/a The Mar-A- Lago Club L.C.) (resort)</t>
  </si>
  <si>
    <t>Ivanka Trump received $5,001 - $15,000 in Rent or Royalties income from MARTHA BELL ASSOCIATES, LLC (Residential Real Estate in Elizabeth, NJ) the year before her appointment as her father's presidential adviser.</t>
  </si>
  <si>
    <t>MARTHA BELL ASSOCIATES, LLC (Residential Real Estate in Elizabeth, NJ)</t>
  </si>
  <si>
    <t>Ivanka Trump received $2,501 - $5,000 in Interest income from MARYLAND ST DEPT TRANSN, bonds the year before her appointment as her father's presidential adviser.</t>
  </si>
  <si>
    <t>MARYLAND ST DEPT TRANSN, bonds</t>
  </si>
  <si>
    <t>Ivanka Trump received $5,001 - $15,000 in Interest income from MASSACHUSETTS ST WTR POLLUTN, bonds the year before her appointment as her father's presidential adviser.</t>
  </si>
  <si>
    <t>MASSACHUSETTS ST WTR POLLUTN, bonds</t>
  </si>
  <si>
    <t>Ivanka Trump received $2,501 - $5,000 in Interest income from MECKLENBERG CNTY NC, bonds the year before her appointment as her father's presidential adviser.</t>
  </si>
  <si>
    <t>MECKLENBERG CNTY NC, bonds</t>
  </si>
  <si>
    <t>Ivanka Trump received $5,001 - $15,000 in Rent or Royalties income from MERRITT ASSOCIATES, LLC (Residential Real Estate in Dumont, NJ) the year before her appointment as her father's presidential adviser.</t>
  </si>
  <si>
    <t>MERRITT ASSOCIATES, LLC (Residential Real Estate in Dumont, NJ)</t>
  </si>
  <si>
    <t>Ivanka Trump received $2,501 - $5,000 in Interest income from MET TRANSPRTN AUTH NY REVENUE RFDG TRANSPRTN SER C, bonds the year before her appointment as her father's presidential adviser.</t>
  </si>
  <si>
    <t>MET TRANSPRTN AUTH NY REVENUE RFDG TRANSPRTN SER C, bonds</t>
  </si>
  <si>
    <t>Ivanka Trump received $1,001 - $2,500 in Interest income from MET TRANSPRTN AUTH NY REVENUE TRANSN SER A, bonds the year before her appointment as her father's presidential adviser.</t>
  </si>
  <si>
    <t>MET TRANSPRTN AUTH NY REVENUE TRANSN SER A, bonds</t>
  </si>
  <si>
    <t>Ivanka Trump received $15,001 - $50,000 in Dividends Capital Gains income from Metlife the year before her appointment as her father's presidential adviser.</t>
  </si>
  <si>
    <t>Metlife</t>
  </si>
  <si>
    <t>Ivanka Trump lists MGM/Mark Burnett Productions (Residuals from The Apprentice) (value not readily ascertainable) as an employment-related asset valued at (no value reported). In the year before taking her unpaid position as assistant to her father in his presidency, she earned None (or less than $201) in (no income type reported) income.</t>
  </si>
  <si>
    <t>MGM/Mark Burnett Productions (Residuals from The Apprentice) (value not readily ascertainable)</t>
  </si>
  <si>
    <t>Ivanka Trump owes $1,000,001 - $5,000,000 in revolving debt to Millington Bank. The Unsecured line of credit was incurred in 2016 at a rate of PRIME (3.5% F).</t>
  </si>
  <si>
    <t>Millington Bank</t>
  </si>
  <si>
    <t>Ivanka Trump received None (or less than $201) in (income type not disclosed) income from MMLL LLC (liquor license for restaurant at Monmouth Mall, Eatontown, NJ) the year before her appointment as her father's presidential adviser.</t>
  </si>
  <si>
    <t>MMLL LLC (liquor license for restaurant at Monmouth Mall, Eatontown, NJ)</t>
  </si>
  <si>
    <t>Ivanka Trump received $1,000,001 - $5,000,000 in Rent or Royalties Capital Gains income from MONMOUTH MALL 2, LLC (Commercial Real Estate in Eatontown, NJ) the year before her appointment as her father's presidential adviser.</t>
  </si>
  <si>
    <t>MONMOUTH MALL 2, LLC (Commercial Real Estate in Eatontown, NJ)</t>
  </si>
  <si>
    <t>Ivanka Trump received Over $5,000,000 in Rent or Royalties Capital Gains income from MONMOUTH MALL, LLC (Commercial Real Estate in Eatontown, NJ) the year before her appointment as her father's presidential adviser.</t>
  </si>
  <si>
    <t>MONMOUTH MALL, LLC (Commercial Real Estate in Eatontown, NJ)</t>
  </si>
  <si>
    <t>Ivanka Trump received $1,001 - $2,500 in Interest income from MORGAN STANLEY, bonds the year before her appointment as her father's presidential adviser.</t>
  </si>
  <si>
    <t>MORGAN STANLEY, bonds</t>
  </si>
  <si>
    <t>Ivanka Trump received $5,001 - $15,000 in Rent or Royalties income from MT. PLEASANT JV (Commercial Real Estate in West Orange, NJ) the year before her appointment as her father's presidential adviser.</t>
  </si>
  <si>
    <t>MT. PLEASANT JV (Commercial Real Estate in West Orange, NJ)</t>
  </si>
  <si>
    <t>Ivanka Trump received $2,501 - $5,000 in Interest income from NASSAU CNTY NY INTERIM FIN AUTH RFDG SALES TAX SECURED SER A, bonds the year before her appointment as her father's presidential adviser.</t>
  </si>
  <si>
    <t>NASSAU CNTY NY INTERIM FIN AUTH RFDG SALES TAX SECURED SER A, bonds</t>
  </si>
  <si>
    <t>Ivanka Trump received $50,001 - $100,000 in Rent or Royalties income from NETCONG HEIGHTS ASSOCIATES, LLC (Residential Real Estate in Netcong, NJ) the year before her appointment as her father's presidential adviser.</t>
  </si>
  <si>
    <t>NETCONG HEIGHTS ASSOCIATES, LLC (Residential Real Estate in Netcong, NJ)</t>
  </si>
  <si>
    <t>Ivanka Trump received 33457 in Solar power income income from NEW JERSEY RENEWABLE POWER, LLC (operation of solar panels; Florham Park, NJ) the year before her appointment as her father's presidential adviser.</t>
  </si>
  <si>
    <t>NEW JERSEY RENEWABLE POWER, LLC (operation of solar panels; Florham Park, NJ)</t>
  </si>
  <si>
    <t>Ivanka Trump received $50,001 - $100,000 in Rent or Royalties income from NEW PUCK CORP. (Commercial Real Estate in New York, NY) the year before her appointment as her father's presidential adviser.</t>
  </si>
  <si>
    <t>NEW PUCK CORP. (Commercial Real Estate in New York, NY)</t>
  </si>
  <si>
    <t>Ivanka Trump received $1,001 - $2,500 in Interest income from NEW YORK CITY NY MUNI WTR FIN AUTH WTR &amp; SWR SYS REVEN SER AA, bonds the year before her appointment as her father's presidential adviser.</t>
  </si>
  <si>
    <t>NEW YORK CITY NY MUNI WTR FIN AUTH WTR &amp; SWR SYS REVEN SER AA, bonds</t>
  </si>
  <si>
    <t>Ivanka Trump owes $1,000,001 - $5,000,000 in revolving debt to New York Community Bank. The Unsecured line of credit was incurred in 2016 at a rate of PRIME (3.25% F).</t>
  </si>
  <si>
    <t>New York Community Bank</t>
  </si>
  <si>
    <t>Ivanka Trump received $2,501 - $5,000 in Interest income from NEW YORK NY SER B, bonds the year before her appointment as her father's presidential adviser.</t>
  </si>
  <si>
    <t>NEW YORK NY SER B, bonds</t>
  </si>
  <si>
    <t>Ivanka Trump received $2,501 - $5,000 in Interest income from NEW YORK NY SER E, bonds the year before her appointment as her father's presidential adviser.</t>
  </si>
  <si>
    <t>NEW YORK NY SER E, bonds</t>
  </si>
  <si>
    <t>Ivanka Trump received $2,501 - $5,000 in Interest income from NEW YORK NY VAR SUBSER L 4, bonds the year before her appointment as her father's presidential adviser.</t>
  </si>
  <si>
    <t>NEW YORK NY VAR SUBSER L 4, bonds</t>
  </si>
  <si>
    <t>Ivanka Trump received $2,501 - $5,000 in Interest income from NEW YORK ST DORM AUTH REVENUES ST SUPPORTED DEBT THIRD GEN RESOLUTION ST UNIV EDL FACS SER A, bonds the year before her appointment as her father's presidential adviser.</t>
  </si>
  <si>
    <t>NEW YORK ST DORM AUTH REVENUES ST SUPPORTED DEBT THIRD GEN RESOLUTION ST UNIV EDL FACS SER A, bonds</t>
  </si>
  <si>
    <t>Ivanka Trump received $2,501 - $5,000 in Interest income from NEW YORK ST DORM AUTH REVS NONST SUPPORTED DEBT CORNELL UNIV B, bonds the year before her appointment as her father's presidential adviser.</t>
  </si>
  <si>
    <t>NEW YORK ST DORM AUTH REVS NONST SUPPORTED DEBT CORNELL UNIV B, bonds</t>
  </si>
  <si>
    <t>Ivanka Trump received $1,001 - $2,500 in Interest Capital Gains income from NEW YORK ST DORM AUTH SALES TAX REVENUE RFDG SER A, bonds the year before her appointment as her father's presidential adviser.</t>
  </si>
  <si>
    <t>NEW YORK ST DORM AUTH SALES TAX REVENUE RFDG SER A, bonds</t>
  </si>
  <si>
    <t>Ivanka Trump received $1,001 - $2,500 in Capital Gains Interest income from NEW YORK ST DORM AUTH ST PERSONAL INCOME TAX REVENUE RFDG SER E, bonds the year before her appointment as her father's presidential adviser.</t>
  </si>
  <si>
    <t>NEW YORK ST DORM AUTH ST PERSONAL INCOME TAX REVENUE RFDG SER E, bonds</t>
  </si>
  <si>
    <t>Ivanka Trump received $1,001 - $2,500 in Interest income from NEW YORK ST DORM AUTH ST PERSONAL INCOME TAX REVENUE UNREFUNDED SER A, bonds the year before her appointment as her father's presidential adviser.</t>
  </si>
  <si>
    <t>NEW YORK ST DORM AUTH ST PERSONAL INCOME TAX REVENUE UNREFUNDED SER A, bonds</t>
  </si>
  <si>
    <t>Ivanka Trump received $5,001 - $15,000 in Interest income from NEW YORK ST ENVIRON FACS CORP ST CLEAN WTR &amp; DRINKING REVOLVING FDSNYC MUN WTR A, bonds the year before her appointment as her father's presidential adviser.</t>
  </si>
  <si>
    <t>NEW YORK ST ENVIRON FACS CORP ST CLEAN WTR &amp; DRINKING REVOLVING FDSNYC MUN WTR A, bonds</t>
  </si>
  <si>
    <t>Ivanka Trump received $2,501 - $5,000 in Interest income from NEW YORK ST LOCAL GOVT ASSISTANCE CORP RFDG SUB LIEN SER A, bonds the year before her appointment as her father's presidential adviser.</t>
  </si>
  <si>
    <t>NEW YORK ST LOCAL GOVT ASSISTANCE CORP RFDG SUB LIEN SER A, bonds</t>
  </si>
  <si>
    <t>Ivanka Trump received $5,001 - $15,000 in Interest income from NEW YORK ST SER A, bonds the year before her appointment as her father's presidential adviser.</t>
  </si>
  <si>
    <t>NEW YORK ST SER A, bonds</t>
  </si>
  <si>
    <t>Ivanka Trump received $201 - $1,000 in Interest income from NEW YORK ST SER E, bonds the year before her appointment as her father's presidential adviser.</t>
  </si>
  <si>
    <t>NEW YORK ST SER E, bonds</t>
  </si>
  <si>
    <t>Ivanka Trump received $1,001 - $2,500 in Interest income from NEW YORK ST THRUWAY AUTH 2ND GEN HIGHWAY &amp; BRIDGE TRUST FUND SER A, bonds the year before her appointment as her father's presidential adviser.</t>
  </si>
  <si>
    <t>NEW YORK ST THRUWAY AUTH 2ND GEN HIGHWAY &amp; BRIDGE TRUST FUND SER A, bonds</t>
  </si>
  <si>
    <t>Ivanka Trump received $5,001 - $15,000 in Interest income from NEW YORK ST URBAN DEV CORP REV ST PERS INCOME TAX SER A1, bonds the year before her appointment as her father's presidential adviser.</t>
  </si>
  <si>
    <t>NEW YORK ST URBAN DEV CORP REV ST PERS INCOME TAX SER A1, bonds</t>
  </si>
  <si>
    <t>Ivanka Trump received $2,501 - $5,000 in Interest income from NEW YORK STATE URBAN DEV CORP REV RFDG SVC CONTRACT SER B, bonds the year before her appointment as her father's presidential adviser.</t>
  </si>
  <si>
    <t>NEW YORK STATE URBAN DEV CORP REV RFDG SVC CONTRACT SER B, bonds</t>
  </si>
  <si>
    <t>Ivanka Trump received $1,001 - $2,500 in Capital Gains income from NEWS CORPORATION the year before her appointment as her father's presidential adviser.</t>
  </si>
  <si>
    <t>NEWS CORPORATION</t>
  </si>
  <si>
    <t>Ivanka Trump served as Director of NITTO WORLD CO., LIMITED (dormant/inactive) from Jun 1, 2014, until Jan 1, 2017.</t>
  </si>
  <si>
    <t>NITTO WORLD CO., LIMITED (dormant/inactive)</t>
  </si>
  <si>
    <t>Ivanka Trump received $5,001 - $15,000 in (income type not disclosed) income from NUVEEN ENHANCED AMT-FREE MUNICIPAL CREDIT OPPORTUNITIES FUND (NVG) the year before her appointment as her father's presidential adviser.</t>
  </si>
  <si>
    <t>NUVEEN ENHANCED AMT-FREE MUNICIPAL CREDIT OPPORTUNITIES FUND (NVG)</t>
  </si>
  <si>
    <t>Ivanka Trump received None (or less than $201) in (income type not disclosed) income from OBSERVER CAPITAL SM SPV, LLC (Shares of Corporate Stock in Source Media Holdings Inc.; New York, NY) the year before her appointment as her father's presidential adviser.</t>
  </si>
  <si>
    <t>OBSERVER CAPITAL SM SPV, LLC (Shares of Corporate Stock in Source Media Holdings Inc.; New York, NY)</t>
  </si>
  <si>
    <t>Ivanka Trump received $1,000,001 - $5,000,000 in Capital Gains income from OC PARTNERS, LLC (Cash; New York, NY) the year before her appointment as her father's presidential adviser.</t>
  </si>
  <si>
    <t>OC PARTNERS, LLC (Cash; New York, NY)</t>
  </si>
  <si>
    <t>Ivanka Trump received $1,001 - $2,500 in Interest income from ONONDAGA CNTY NY, bonds the year before her appointment as her father's presidential adviser.</t>
  </si>
  <si>
    <t>ONONDAGA CNTY NY, bonds</t>
  </si>
  <si>
    <t>Ivanka Trump served as Executive Vice President of OPO HOTEL MANAGER LLC (management of DC hotel) from Jun 1, 2013, until Jan 1, 2017.</t>
  </si>
  <si>
    <t>OPO HOTEL MANAGER LLC (management of DC hotel)</t>
  </si>
  <si>
    <t>Ivanka Trump served as Executive Vice President of OPO HOTEL MANAGER MEMBER CORP (pass-thru company for OPO HOTEL MANAGER LLC) from Jun 1, 2013, until Jan 1, 2017.</t>
  </si>
  <si>
    <t>OPO HOTEL MANAGER MEMBER CORP (pass-thru company for OPO HOTEL MANAGER LLC)</t>
  </si>
  <si>
    <t>Ivanka Trump received $2,501 - $5,000 in Interest income from OREGON ST DEPT OF TRANSPRTN HIGHWAY USER TAX REVENUE SER A, bonds the year before her appointment as her father's presidential adviser.</t>
  </si>
  <si>
    <t>OREGON ST DEPT OF TRANSPRTN HIGHWAY USER TAX REVENUE SER A, bonds</t>
  </si>
  <si>
    <t>Ivanka Trump served as Executive Vice President of OWO DEVELOPER LLC (dormant/inactive) from Nov 1, 2014, until Jan 1, 2017.</t>
  </si>
  <si>
    <t>OWO DEVELOPER LLC (dormant/inactive)</t>
  </si>
  <si>
    <t>Ivanka Trump received $100,001 - $1,000,000 in Rent or Royalties income from OXFORD ARMS ASSOCIATES LIMITED PARTNERSHIP (Residential Real Estate in Edison, NJ) the year before her appointment as her father's presidential adviser.</t>
  </si>
  <si>
    <t>OXFORD ARMS ASSOCIATES LIMITED PARTNERSHIP (Residential Real Estate in Edison, NJ)</t>
  </si>
  <si>
    <t>Ivanka Trump received $1,001 - $2,500 in Interest income from P.V. DEVELOPMENT, LLC (Undeveloped Real Estate in Long Branch, NJ) the year before her appointment as her father's presidential adviser.</t>
  </si>
  <si>
    <t>P.V. DEVELOPMENT, LLC (Undeveloped Real Estate in Long Branch, NJ)</t>
  </si>
  <si>
    <t>Ivanka Trump served as Executive Vice President of PANAMA OCEAN CLUB MANAGEMENT LLC (dormant/inactive) from Aug 1, 2010, until Jan 1, 2017.</t>
  </si>
  <si>
    <t>PANAMA OCEAN CLUB MANAGEMENT LLC (dormant/inactive)</t>
  </si>
  <si>
    <t>Ivanka Trump served as Executive Vice President of PANAMA OCEAN CLUB MANAGEMENT MEMBER CORP (pass-thru company for PANAMA OCEAN CLUB MANAGEMENT LLC (dormant/inactive)) from Aug 1, 2010, until Jan 1, 2017.</t>
  </si>
  <si>
    <t>PANAMA OCEAN CLUB MANAGEMENT MEMBER CORP (pass-thru company for PANAMA OCEAN CLUB MANAGEMENT LLC (dormant/inactive))</t>
  </si>
  <si>
    <t>Ivanka Trump received $50,001 - $100,000 in Rent or Royalties income from PARK LAKE VILLAGE (Residential Real Estate in Parsippany, NJ) the year before her appointment as her father's presidential adviser.</t>
  </si>
  <si>
    <t>PARK LAKE VILLAGE (Residential Real Estate in Parsippany, NJ)</t>
  </si>
  <si>
    <t>Ivanka Trump received $2,501 - $5,000 in Rent or Royalties income from PARK LANE MOBILE HOME PARK (Residential Real Estate in Union, NJ) the year before her appointment as her father's presidential adviser.</t>
  </si>
  <si>
    <t>PARK LANE MOBILE HOME PARK (Residential Real Estate in Union, NJ)</t>
  </si>
  <si>
    <t>Advance for "Women Who Work"</t>
  </si>
  <si>
    <t>Penguin Random House LLC</t>
  </si>
  <si>
    <t>Ivanka Trump received $5,001 - $15,000 in Capital Gains income from Pepsico, Inc. (28 shares) the year before her appointment as her father's presidential adviser.</t>
  </si>
  <si>
    <t>Pepsico, Inc. (28 shares)</t>
  </si>
  <si>
    <t>Ivanka Trump received $1,001 - $2,500 in (income type not disclosed) income from PIMCO ENHANCED SHORT MAT ACTIVE ETF (MINT) the year before her appointment as her father's presidential adviser.</t>
  </si>
  <si>
    <t>PIMCO ENHANCED SHORT MAT ACTIVE ETF (MINT)</t>
  </si>
  <si>
    <t>Ivanka Trump received $2,501 - $5,000 in (income type not disclosed) income from PIMCO RAE FUNDAMENTAL ADVANTAGE PLUS FUND CLASS P (PFATX) the year before her appointment as her father's presidential adviser.</t>
  </si>
  <si>
    <t>PIMCO RAE FUNDAMENTAL ADVANTAGE PLUS FUND CLASS P (PFATX)</t>
  </si>
  <si>
    <t>Ivanka Trump served as Executive Vice President of PINE HILL DEVELOPMENT LLC (golf club) from Apr 1, 2014, until Jan 1, 2017.</t>
  </si>
  <si>
    <t>PINE HILL DEVELOPMENT LLC (golf club)</t>
  </si>
  <si>
    <t>Ivanka Trump served as Executive Vice President of PINE HILL DEVELOPMENT MANAGING MEMBER CORP (pass-thru company for PINE HILL DEVELOPMENT LLC (golf club)) from Apr 1, 2014, until Jan 1, 2017.</t>
  </si>
  <si>
    <t>PINE HILL DEVELOPMENT MANAGING MEMBER CORP (pass-thru company for PINE HILL DEVELOPMENT LLC (golf club))</t>
  </si>
  <si>
    <t>Ivanka Trump received None (or less than $201) in (income type not disclosed) income from PINECREST LAKE BUILDING ASSOCIATES, LP (Undeveloped Real Estate in Tobyhanna Township, PA) the year before her appointment as her father's presidential adviser.</t>
  </si>
  <si>
    <t>PINECREST LAKE BUILDING ASSOCIATES, LP (Undeveloped Real Estate in Tobyhanna Township, PA)</t>
  </si>
  <si>
    <t>Ivanka Trump received $15,001 - $50,000 in Rent or Royalties income from PINEFIELD MANOR, LLC (Residential Real Estate in Denville, NJ) the year before her appointment as her father's presidential adviser.</t>
  </si>
  <si>
    <t>PINEFIELD MANOR, LLC (Residential Real Estate in Denville, NJ)</t>
  </si>
  <si>
    <t>Ivanka Trump served as Executive Vice President, Secretary &amp; Treasurer of POKER VENTURE LLC (dormant/inactive) from Mar 1, 2012, until Jan 1, 2017.</t>
  </si>
  <si>
    <t>POKER VENTURE LLC (dormant/inactive)</t>
  </si>
  <si>
    <t>Ivanka Trump served as Executive Vice President, Secretary &amp; Treasurer of POKER VENTURE MANAGING MEMBER CORP (pass-thru company for POKER VENTURE LLC (dormant/inactive)) from Mar 1, 2012, until Jan 1, 2017.</t>
  </si>
  <si>
    <t>POKER VENTURE MANAGING MEMBER CORP (pass-thru company for POKER VENTURE LLC (dormant/inactive))</t>
  </si>
  <si>
    <t>Ivanka Trump received $5,001 - $15,000 in Interest income from PORT AUTH OF NEW YORK &amp; NEW JERSEY NY SER 179, bonds the year before her appointment as her father's presidential adviser.</t>
  </si>
  <si>
    <t>PORT AUTH OF NEW YORK &amp; NEW JERSEY NY SER 179, bonds</t>
  </si>
  <si>
    <t>Ivanka Trump received None (or less than $201) in (income type not disclosed) income from Powershares Nasdaq 100 ETF (QQQ) the year before her appointment as her father's presidential adviser.</t>
  </si>
  <si>
    <t>Powershares Nasdaq 100 ETF (QQQ)</t>
  </si>
  <si>
    <t>Ivanka Trump received $1,001 - $2,500 in (income type not disclosed) income from POWERSHARES S&amp;P 500 DOWNSIDE HEDGED PORTFOLIO ETF (PHDG) the year before her appointment as her father's presidential adviser.</t>
  </si>
  <si>
    <t>POWERSHARES S&amp;P 500 DOWNSIDE HEDGED PORTFOLIO ETF (PHDG)</t>
  </si>
  <si>
    <t>Ivanka Trump received $15,001 - $50,000 in (income type not disclosed) income from POWERSHARES S&amp;P 500 LOW VOLATILITY PORTFOLIO ETF (SPLV) the year before her appointment as her father's presidential adviser.</t>
  </si>
  <si>
    <t>POWERSHARES S&amp;P 500 LOW VOLATILITY PORTFOLIO ETF (SPLV)</t>
  </si>
  <si>
    <t>Ivanka Trump received $50,001 - $100,000 in Rent or Royalties income from PRINCETON HORIZON APARTMENTS (Residential Real Estate in South Brunswick, NJ) the year before her appointment as her father's presidential adviser.</t>
  </si>
  <si>
    <t>PRINCETON HORIZON APARTMENTS (Residential Real Estate in South Brunswick, NJ)</t>
  </si>
  <si>
    <t>Ivanka Trump received Over $5,000,000 in Rent or Royalties income from PUCK RESIDENTIAL ASSOCIATES, LLC (Residential Real Estate in New York, NY and Leonia, NJ) the year before her appointment as her father's presidential adviser.</t>
  </si>
  <si>
    <t>PUCK RESIDENTIAL ASSOCIATES, LLC (Residential Real Estate in New York, NY and Leonia, NJ)</t>
  </si>
  <si>
    <t>Ivanka Trump received None (or less than $201) in (income type not disclosed) income from Quadro Partners (d/b/a Cadre) (Real Estate Investment Platform in New York, NY) the year before her appointment as her father's presidential adviser.</t>
  </si>
  <si>
    <t>Quadro Partners (d/b/a Cadre) (Real Estate Investment Platform in New York, NY)</t>
  </si>
  <si>
    <t>Ivanka Trump received $100,001 - $1,000,000 in Capital Gains income from REGAL BANK (Shares of Corp. Stock; Livingston, NJ) the year before her appointment as her father's presidential adviser.</t>
  </si>
  <si>
    <t>REGAL BANK (Shares of Corp. Stock; Livingston, NJ)</t>
  </si>
  <si>
    <t>Ivanka Trump received $100,001 - $1,000,000 in Rent or Royalties income from RIVER EDGE APARTMENTS (Residential Real Estate in Ewing, NJ) the year before her appointment as her father's presidential adviser.</t>
  </si>
  <si>
    <t>RIVER EDGE APARTMENTS (Residential Real Estate in Ewing, NJ)</t>
  </si>
  <si>
    <t>Ivanka Trump received $5,001 - $15,000 in (income type not disclosed) income from RIVERNORTH/DOUBLELINE STRATEGIC INCOME FUND I (RNSIX) the year before her appointment as her father's presidential adviser.</t>
  </si>
  <si>
    <t>RIVERNORTH/DOUBLELINE STRATEGIC INCOME FUND I (RNSIX)</t>
  </si>
  <si>
    <t>Ivanka Trump received $201 - $1,000 in Interest income from SALES TAX ASSET RECEIVABLE CORP NY RFDG FISCAL 2015 SER A, bonds the year before her appointment as her father's presidential adviser.</t>
  </si>
  <si>
    <t>SALES TAX ASSET RECEIVABLE CORP NY RFDG FISCAL 2015 SER A, bonds</t>
  </si>
  <si>
    <t>Ivanka Trump received $2,501 - $5,000 in Rent or Royalties income from SCHOOLHOUSE JV (Commercial Real Estate in Milburn, NJ) the year before her appointment as her father's presidential adviser.</t>
  </si>
  <si>
    <t>SCHOOLHOUSE JV (Commercial Real Estate in Milburn, NJ)</t>
  </si>
  <si>
    <t>Ivanka Trump served as Executive Vice President of SEVEN SPRINGS LLC (real estate in Mt. Kisco, NY) from Jun 1, 2010, until Jan 1, 2017.</t>
  </si>
  <si>
    <t>SEVEN SPRINGS LLC (real estate in Mt. Kisco, NY)</t>
  </si>
  <si>
    <t>Ivanka Trump received $15,001 - $50,000 in Dividends Capital Gains Interest income from Sixty Capital Fund (Hedge Fund) the year before her appointment as her father's presidential adviser.</t>
  </si>
  <si>
    <t>Sixty Capital Fund (Hedge Fund)</t>
  </si>
  <si>
    <t>Ivanka Trump received $50,001 - $100,000 in Rent or Royalties income from SIXTY ONE ASSOCIATES, LLC (Commercial Real Estate in New York, NY) the year before her appointment as her father's presidential adviser.</t>
  </si>
  <si>
    <t>SIXTY ONE ASSOCIATES, LLC (Commercial Real Estate in New York, NY)</t>
  </si>
  <si>
    <t>Ivanka Trump received $50,001 - $100,000 in Rent or Royalties income from SIXTY-SIX WEST ASSOCIATES, LLC (Commercial Real Estate in Livingston, NJ) the year before her appointment as her father's presidential adviser.</t>
  </si>
  <si>
    <t>SIXTY-SIX WEST ASSOCIATES, LLC (Commercial Real Estate in Livingston, NJ)</t>
  </si>
  <si>
    <t>Ivanka Trump received $100,001 - $1,000,000 in Rent or Royalties income from SKYLINE KUSHNER, LLC (Residential Real Estate in Hasbrouck Heights &amp; Lodi, NJ) the year before her appointment as her father's presidential adviser.</t>
  </si>
  <si>
    <t>SKYLINE KUSHNER, LLC (Residential Real Estate in Hasbrouck Heights &amp; Lodi, NJ)</t>
  </si>
  <si>
    <t>Ivanka Trump received $50,001 - $100,000 in Rent or Royalties income from SKYTOP GARDENS (Residential Real Estate in Sayreville, NJ) the year before her appointment as her father's presidential adviser.</t>
  </si>
  <si>
    <t>SKYTOP GARDENS (Residential Real Estate in Sayreville, NJ)</t>
  </si>
  <si>
    <t>Ivanka Trump served as Director of SLC TURNBERRY LIMITED (golf courses &amp; resort) from Jun 1, 2014, until Jan 1, 2017.</t>
  </si>
  <si>
    <t>SLC TURNBERRY LIMITED (golf courses &amp; resort)</t>
  </si>
  <si>
    <t>Ivanka Trump received None (or less than $201) in (income type not disclosed) income from SSGA Bond Index Fund the year before her appointment as her father's presidential adviser.</t>
  </si>
  <si>
    <t>SSGA Bond Index Fund</t>
  </si>
  <si>
    <t>Ivanka Trump received $15,001 - $50,000 in Rent or Royalties income from STATE TOWER OF SYRACUSE ASSOCIATES, LLC (Residential Real Estate in Leonia, NJ) the year before her appointment as her father's presidential adviser.</t>
  </si>
  <si>
    <t>STATE TOWER OF SYRACUSE ASSOCIATES, LLC (Residential Real Estate in Leonia, NJ)</t>
  </si>
  <si>
    <t>Ivanka Trump received $50,001 - $100,000 in Rent or Royalties income from STONE 16 ASSOCIATES, LLC (Residential Real Estate in New York, NY) the year before her appointment as her father's presidential adviser.</t>
  </si>
  <si>
    <t>STONE 16 ASSOCIATES, LLC (Residential Real Estate in New York, NY)</t>
  </si>
  <si>
    <t>Ivanka Trump received $1,001 - $2,500 in Rent or Royalties income from TAYLOR EDISON JV (Industrial Real Estate in Edison, NJ) the year before her appointment as her father's presidential adviser.</t>
  </si>
  <si>
    <t>TAYLOR EDISON JV (Industrial Real Estate in Edison, NJ)</t>
  </si>
  <si>
    <t>Ivanka Trump served as Executive Vice President of TC MARKS BUENOS AIRES LLC (dormant/inactive) from Apr 1, 2016, until Jan 1, 2017.</t>
  </si>
  <si>
    <t>TC MARKS BUENOS AIRES LLC (dormant/inactive)</t>
  </si>
  <si>
    <t>Ivanka Trump received $2,501 - $5,000 in (income type not disclosed) income from TEMPLETON GLOBAL BOND ADV (TGBAX) the year before her appointment as her father's presidential adviser.</t>
  </si>
  <si>
    <t>TEMPLETON GLOBAL BOND ADV (TGBAX)</t>
  </si>
  <si>
    <t>Ivanka Trump received $2,501 - $5,000 in (income type not disclosed) income from TEMPLETON GLOBAL INCOME FUND (GIM) the year before her appointment as her father's presidential adviser.</t>
  </si>
  <si>
    <t>TEMPLETON GLOBAL INCOME FUND (GIM)</t>
  </si>
  <si>
    <t>Ivanka Trump served as Executive Vice President of THC BAKU HOTEL MANAGER SERVICES LLC (dormant/inactive) from Dec 1, 2014, until Jan 1, 2017.</t>
  </si>
  <si>
    <t>THC BAKU HOTEL MANAGER SERVICES LLC (dormant/inactive)</t>
  </si>
  <si>
    <t>Ivanka Trump served as Executive Vice President of THC BAKU HOTEL MANAGER SERVICES MEMBER CORP (pass-thru company for THC BAKU HOTEL MANAGER SERVICES LLC (dormant/inactive)) from Dec 1, 2014, until Jan 1, 2017.</t>
  </si>
  <si>
    <t>THC BAKU HOTEL MANAGER SERVICES MEMBER CORP (pass-thru company for THC BAKU HOTEL MANAGER SERVICES LLC (dormant/inactive))</t>
  </si>
  <si>
    <t>Ivanka Trump served as Executive Vice President of THC BAKU SERVICES LLC (dormant/inactive) from Dec 1, 2014, until Jan 1, 2017.</t>
  </si>
  <si>
    <t>THC BAKU SERVICES LLC (dormant/inactive)</t>
  </si>
  <si>
    <t>Ivanka Trump served as Executive Vice President of THC BAKU SERVICES MEMBER CORP (pass- thru company for THC BAKU SERVICES LLC (dormant/inactive)) from Dec 1, 2014, until Jan 1, 2017.</t>
  </si>
  <si>
    <t>THC BAKU SERVICES MEMBER CORP (pass- thru company for THC BAKU SERVICES LLC (dormant/inactive))</t>
  </si>
  <si>
    <t>Ivanka Trump served as Vice President of THC CENTRAL RESERVATIONS LLC (hotel company) from Sep 1, 2013, until Jan 1, 2017.</t>
  </si>
  <si>
    <t>THC CENTRAL RESERVATIONS LLC (hotel company)</t>
  </si>
  <si>
    <t>Ivanka Trump served as Vice President of THC CENTRAL RESERVATIONS MEMBER CORP (pass-thru company for THC CENTRAL RESERVATIONS LLC (hotel company)) from Sep 1, 2013, until Jan 1, 2017.</t>
  </si>
  <si>
    <t>THC CENTRAL RESERVATIONS MEMBER CORP (pass-thru company for THC CENTRAL RESERVATIONS LLC (hotel company))</t>
  </si>
  <si>
    <t>Ivanka Trump served as Executive Vice President of THC CHINA DEVELOPMENT LLC (developer) from Sep 1, 2012, until Jan 1, 2017.</t>
  </si>
  <si>
    <t>THC CHINA DEVELOPMENT LLC (developer)</t>
  </si>
  <si>
    <t>Ivanka Trump served as Executive Vice President of THC CHINA TECHNICAL SERVICES LLC (dormant/inactive) from May 1, 2014, until Jan 1, 2017.</t>
  </si>
  <si>
    <t>THC CHINA TECHNICAL SERVICES LLC (dormant/inactive)</t>
  </si>
  <si>
    <t>Ivanka Trump served as Executive Vice President of THC CHINA TECHNICAL SERVICES MANAGER CORP (pass-thru company for THC CHINA TECHNICAL SERVICES LLC (dormant/inactive)) from May 1, 2014, until Jan 1, 2017.</t>
  </si>
  <si>
    <t>THC CHINA TECHNICAL SERVICES MANAGER CORP (pass-thru company for THC CHINA TECHNICAL SERVICES LLC (dormant/inactive))</t>
  </si>
  <si>
    <t>Ivanka Trump served as Executive Vice President of THC DC RESTAURANT HOSPITALITY LLC from Aug 1, 2015, until Jan 1, 2017.</t>
  </si>
  <si>
    <t>THC DC RESTAURANT HOSPITALITY LLC</t>
  </si>
  <si>
    <t>Ivanka Trump served as Executive Vice President of THC DEVELOPMENT BRAZIL LLC (dormant/inactive) from May 1, 2013, until Jan 1, 2017.</t>
  </si>
  <si>
    <t>THC DEVELOPMENT BRAZIL LLC (dormant/inactive)</t>
  </si>
  <si>
    <t>Ivanka Trump served as Executive Vice President of THC DEVELOPMENT BRAZIL MANAGING MEMBER CORP (pass-thru company for THC DEVELOPMENT BRAZIL LLC (dormant/inactive)) from May 1, 2013, until Jan 1, 2017.</t>
  </si>
  <si>
    <t>THC DEVELOPMENT BRAZIL MANAGING MEMBER CORP (pass-thru company for THC DEVELOPMENT BRAZIL LLC (dormant/inactive))</t>
  </si>
  <si>
    <t>Ivanka Trump served as Executive Vice President of THC HOTEL DEVELOPMENT LLC (dormant/inactive) from Oct 1, 2012, until Jan 1, 2017.</t>
  </si>
  <si>
    <t>THC HOTEL DEVELOPMENT LLC (dormant/inactive)</t>
  </si>
  <si>
    <t>Ivanka Trump served as Executive Vice President of THC MIAMI RESTAURANT HOSPITALITY LLC (restaurant operations) from Feb 1, 2013, until Jan 1, 2017.</t>
  </si>
  <si>
    <t>THC MIAMI RESTAURANT HOSPITALITY LLC (restaurant operations)</t>
  </si>
  <si>
    <t>Ivanka Trump served as Executive Vice President of THC MIAMI RESTAURANT HOSPITALITY MEMBER CORP (pass-thru company for THC MIAMI RESTAURANT HOSPITALITY LLC (restaurant operations)) from Feb 1, 2013, until Jan 1, 2017.</t>
  </si>
  <si>
    <t>THC MIAMI RESTAURANT HOSPITALITY MEMBER CORP (pass-thru company for THC MIAMI RESTAURANT HOSPITALITY LLC (restaurant operations))</t>
  </si>
  <si>
    <t>Ivanka Trump served as Executive Vice President of THC QATAR HOTEL MANAGER LLC (dormant/inactive) from Oct 1, 2014, until Jan 1, 2017.</t>
  </si>
  <si>
    <t>THC QATAR HOTEL MANAGER LLC (dormant/inactive)</t>
  </si>
  <si>
    <t>Ivanka Trump served as Executive Vice President of THC QATAR HOTEL MANAGER MEMBER CORP (pass-thru company for THC QATAR HOTEL MANAGER LLC (dormant/inactive)) from Oct 1, 2014, until Jan 1, 2017.</t>
  </si>
  <si>
    <t>THC QATAR HOTEL MANAGER MEMBER CORP (pass-thru company for THC QATAR HOTEL MANAGER LLC (dormant/inactive))</t>
  </si>
  <si>
    <t>Ivanka Trump served as Executive Vice President of THC RIO MANAGER LLC (dormant/inactive) from Apr 1, 2013, until Jan 1, 2017.</t>
  </si>
  <si>
    <t>THC RIO MANAGER LLC (dormant/inactive)</t>
  </si>
  <si>
    <t>Ivanka Trump served as Executive Vice President of THC RIO MANAGING MEMBER CORP (pass- thru company for THC RIO MANAGER LLC (dormant/inactive)) from Apr 1, 2013, until Jan 1, 2017.</t>
  </si>
  <si>
    <t>THC RIO MANAGING MEMBER CORP (pass- thru company for THC RIO MANAGER LLC (dormant/inactive))</t>
  </si>
  <si>
    <t>Ivanka Trump served as Vice President of THC SALES &amp; MARKETING LLC (management company) from Sep 1, 2013, until Jan 1, 2017.</t>
  </si>
  <si>
    <t>THC SALES &amp; MARKETING LLC (management company)</t>
  </si>
  <si>
    <t>Ivanka Trump served as Vice President of THC SALES &amp; MARKETING MEMBER CORP (pass-thru company for THC SALES &amp; MARKETING LLC (management company)) from Sep 1, 2013, until Jan 1, 2017.</t>
  </si>
  <si>
    <t>THC SALES &amp; MARKETING MEMBER CORP (pass-thru company for THC SALES &amp; MARKETING LLC (management company))</t>
  </si>
  <si>
    <t>Ivanka Trump served as Executive Vice President of THC SERVICES SHENZHEN LLC (dormant/inactive) from Nov 1, 2014, until Jan 1, 2017.</t>
  </si>
  <si>
    <t>THC SERVICES SHENZHEN LLC (dormant/inactive)</t>
  </si>
  <si>
    <t>Ivanka Trump served as Executive Vice President of THC SERVICES SHENZHEN MEMBER CORP (pass-thru company for THC SERVICES SHENZEN LLC (dormant/inactive)) from Nov 1, 2014, until Jan 1, 2017.</t>
  </si>
  <si>
    <t>THC SERVICES SHENZHEN MEMBER CORP (pass-thru company for THC SERVICES SHENZEN LLC (dormant/inactive))</t>
  </si>
  <si>
    <t>Ivanka Trump served as Executive Vice President of THC SHENZHEN HOTEL MANAGER LLC (dormant/inactive) from Nov 1, 2014, until Jan 1, 2017.</t>
  </si>
  <si>
    <t>THC SHENZHEN HOTEL MANAGER LLC (dormant/inactive)</t>
  </si>
  <si>
    <t>Ivanka Trump served as Executive Vice President of THC SHENZHEN HOTEL MANAGER MEMBER CORP (pass-thru company for THC HOTEL MANAGER LLC (dormant/inactive)) from Nov 1, 2014, until Jan 1, 2017.</t>
  </si>
  <si>
    <t>THC SHENZHEN HOTEL MANAGER MEMBER CORP (pass-thru company for THC HOTEL MANAGER LLC (dormant/inactive))</t>
  </si>
  <si>
    <t>Ivanka Trump served as Executive Vice President of THC VANCOUVER MANAGEMENT CORP (management company) from Jan 1, 2013, until Jan 1, 2017.</t>
  </si>
  <si>
    <t>THC VANCOUVER MANAGEMENT CORP (management company)</t>
  </si>
  <si>
    <t>Ivanka Trump served as Executive Vice President of THC VANCOUVER PAYROLL ULC (payroll company) from Feb 1, 2015, until Jan 1, 2017.</t>
  </si>
  <si>
    <t>THC VANCOUVER PAYROLL ULC (payroll company)</t>
  </si>
  <si>
    <t>Ivanka Trump served as Executive Vice President of THC VENTURE II LLC (dormant/inactive) from Oct 1, 2014, until Jan 1, 2017.</t>
  </si>
  <si>
    <t>THC VENTURE II LLC (dormant/inactive)</t>
  </si>
  <si>
    <t>Ivanka Trump served as Executive Vice President of THC VENTURE II MANAGING MEMBER CORP. (pass-thru company for THC VENTURE II LLC (dormant/inactive)) from Oct 1, 2014, until Jan 1, 2017.</t>
  </si>
  <si>
    <t>THC VENTURE II MANAGING MEMBER CORP. (pass-thru company for THC VENTURE II LLC (dormant/inactive))</t>
  </si>
  <si>
    <t>Ivanka Trump received $15,001 - $50,000 in Rent or Royalties income from THE LANDINGS AT HARBORSIDE, LLC (Residential Real Estate and Undeveloped Assets in Perth Amboy, NJ) the year before her appointment as her father's presidential adviser.</t>
  </si>
  <si>
    <t>THE LANDINGS AT HARBORSIDE, LLC (Residential Real Estate and Undeveloped Assets in Perth Amboy, NJ)</t>
  </si>
  <si>
    <t>Ivanka Trump received $100,001 - $1,000,000 in (income type not disclosed) income from The Obsidian Fund LLC Class C the year before her appointment as her father's presidential adviser.</t>
  </si>
  <si>
    <t>The Obsidian Fund LLC Class C</t>
  </si>
  <si>
    <t>This asset has been divested. Ivanka Trump's financial disclosure states that "Redemption value fixed as on Jan. 1, 2017. Filer and her family lack control over, and knowledge of, the underlying assets held by the fund at the position level. 2016 and 2017 income estimated based on 2015 K-1 statement." Due to the blind nature of the assets, this potential conflict is marked as resolved.</t>
  </si>
  <si>
    <t>Ivanka Trump received $5,001 - $15,000 in Rent or Royalties income from THE PINES APARTMENTS (Residential Real Estate in Elizabeth, NJ) the year before her appointment as her father's presidential adviser.</t>
  </si>
  <si>
    <t>THE PINES APARTMENTS (Residential Real Estate in Elizabeth, NJ)</t>
  </si>
  <si>
    <t>Ivanka Trump lists The Trump Card, Simon &amp; Schuster (value not readily ascertainable) as an employment-related asset valued at (no value reported). In the year before taking her unpaid position as assistant to her father in his presidency, she earned None (or less than $201) in (no income type reported) income.</t>
  </si>
  <si>
    <t>The Trump Card, Simon &amp; Schuster (value not readily ascertainable)</t>
  </si>
  <si>
    <t>Ivanka Trump served as Vice President of THE TRUMP CORPORATION (management company) from May 1, 2009, until Jan 1, 2017.</t>
  </si>
  <si>
    <t>THE TRUMP CORPORATION (management company)</t>
  </si>
  <si>
    <t>Ivanka Trump served as Executive Vice President of THE TRUMP FOLLIES MEMBER INC. (dormant/inactive) from Sep 1, 2010, until Jan 1, 2017.</t>
  </si>
  <si>
    <t>THE TRUMP FOLLIES MEMBER INC. (dormant/inactive)</t>
  </si>
  <si>
    <t>Ivanka Trump served as Vice President of THE TRUMP MARKS REAL ESTATE CORP (pass-thru company for TRUMP MARKS REAL ESTATE LLC (license holder)) from Feb 1, 2007, until Jan 1, 2017.</t>
  </si>
  <si>
    <t>THE TRUMP MARKS REAL ESTATE CORP (pass-thru company for TRUMP MARKS REAL ESTATE LLC (license holder))</t>
  </si>
  <si>
    <t>Ivanka Trump served as Vice President of THE TRUMP ORGANIZATION, INC. (inactive/dormant) from Mar 1, 2010, until Jan 1, 2017.</t>
  </si>
  <si>
    <t>THE TRUMP ORGANIZATION, INC. (inactive/dormant)</t>
  </si>
  <si>
    <t>Ivanka Trump received $201 - $1,000 in (income type not disclosed) income from THORNBURG INTL VALUE FUND I (TGVIX) the year before her appointment as her father's presidential adviser.</t>
  </si>
  <si>
    <t>THORNBURG INTL VALUE FUND I (TGVIX)</t>
  </si>
  <si>
    <t>Ivanka Trump received $100,001 - $1,000,000 in Interest Capital Gains income from Thrive Capital Partners II, LP (Financial investments; New York, NY) the year before her appointment as her father's presidential adviser.</t>
  </si>
  <si>
    <t>Thrive Capital Partners II, LP (Financial investments; New York, NY)</t>
  </si>
  <si>
    <t>Ivanka Trump received $1,000,001 - $5,000,000 in Capital Gains Interest income from Thrive Capital Partners III, LP (Financial investments; New York, NY) the year before her appointment as her father's presidential adviser.</t>
  </si>
  <si>
    <t>Thrive Capital Partners III, LP (Financial investments; New York, NY)</t>
  </si>
  <si>
    <t>Ivanka Trump received $1,000,001 - $5,000,000 in Capital Gains income from THRIVE PARTNERS II GP, LLC (interest in venture capital fund; New York, NY) the year before her appointment as her father's presidential adviser.</t>
  </si>
  <si>
    <t>THRIVE PARTNERS II GP, LLC (interest in venture capital fund; New York, NY)</t>
  </si>
  <si>
    <t>Ivanka Trump received Over $5,000,000 in Capital Gains income from THRIVE PARTNERS III GP, LLC (interest in venture capital fund; New York, NY) the year before her appointment as her father's presidential adviser.</t>
  </si>
  <si>
    <t>THRIVE PARTNERS III GP, LLC (interest in venture capital fund; New York, NY)</t>
  </si>
  <si>
    <t>Ivanka Trump served as Director of TIGL IRELAND ENTERPRISES LIMITED (golf course &amp; resort) from Feb 1, 2014, until Jan 1, 2017.</t>
  </si>
  <si>
    <t>TIGL IRELAND ENTERPRISES LIMITED (golf course &amp; resort)</t>
  </si>
  <si>
    <t>Ivanka Trump served as Director of TIGL IRELAND MANAGEMENT LIMITED (management company) from Feb 1, 2014, until Jan 1, 2017.</t>
  </si>
  <si>
    <t>TIGL IRELAND MANAGEMENT LIMITED (management company)</t>
  </si>
  <si>
    <t>Ivanka Trump served as Executive Vice President of TIHC RESERVATIONS LLC (dormant/inactive) from Aug 1, 2010, until Jan 1, 2017.</t>
  </si>
  <si>
    <t>TIHC RESERVATIONS LLC (dormant/inactive)</t>
  </si>
  <si>
    <t>Ivanka Trump served as Vice President of TIHH MEMBER CORP (pass-thru company for TIHH MEMBER LLC (pass-thru company for TRUMP INTERNATIONAL HOTEL HAWAII LLC (license holder)) from Sep 1, 2009, until Jan 1, 2017.</t>
  </si>
  <si>
    <t>TIHH MEMBER CORP (pass-thru company for TIHH MEMBER LLC (pass-thru company for TRUMP INTERNATIONAL HOTEL HAWAII LLC (license holder))</t>
  </si>
  <si>
    <t>Ivanka Trump served as Vice President of TIHH MEMBER LLC (pass-thru company for TRUMP INTERNATIONAL HOTEL HAWAII LLC (license holder)) from Sep 1, 2009, until Jan 1, 2017.</t>
  </si>
  <si>
    <t>TIHH MEMBER LLC (pass-thru company for TRUMP INTERNATIONAL HOTEL HAWAII LLC (license holder))</t>
  </si>
  <si>
    <t>Ivanka Trump served as Vice President of TIHM MEMBER CORP (pass-thru company for TRUMP INTERNATIONAL HOTELS MANAGEMENT LLC (management company)) from Jun 1, 2006, until Jan 1, 2017.</t>
  </si>
  <si>
    <t>TIHM MEMBER CORP (pass-thru company for TRUMP INTERNATIONAL HOTELS MANAGEMENT LLC (management company))</t>
  </si>
  <si>
    <t>Ivanka Trump served as Executive Vice President of TNGC CHARLOTTE LLC (golf club) from Oct 1, 2011, until Jan 1, 2017.</t>
  </si>
  <si>
    <t>TNGC CHARLOTTE LLC (golf club)</t>
  </si>
  <si>
    <t>Ivanka Trump served as Executive Vice President of TNGC CHARLOTTE MANAGER CORP (pass- thru company for TNGC CHARLOTTE LLC (golf club)) from Oct 1, 2011, until Jan 1, 2017.</t>
  </si>
  <si>
    <t>TNGC CHARLOTTE MANAGER CORP (pass- thru company for TNGC CHARLOTTE LLC (golf club))</t>
  </si>
  <si>
    <t>Ivanka Trump served as Vice President of TNGC DUTCHESS COUNTY LLC (golf club) from Nov 1, 2009, until Jan 1, 2017.</t>
  </si>
  <si>
    <t>TNGC DUTCHESS COUNTY LLC (golf club)</t>
  </si>
  <si>
    <t>Ivanka Trump served as Vice President of TNGC DUTCHESS COUNTY MEMBER CORP (pass-thru company for TNGC DUTCHESS COUNTY LLC (golf club)) from Nov 1, 2009, until Jan 1, 2017.</t>
  </si>
  <si>
    <t>TNGC DUTCHESS COUNTY MEMBER CORP (pass-thru company for TNGC DUTCHESS COUNTY LLC (golf club))</t>
  </si>
  <si>
    <t>Ivanka Trump served as Vice President of TNGC PINE HILL LLC (golf club) from Nov 1, 2009, until Jan 1, 2017.</t>
  </si>
  <si>
    <t>TNGC PINE HILL LLC (golf club)</t>
  </si>
  <si>
    <t>Ivanka Trump served as Vice President of TNGC PINE HILL MEMBER CORP (pass-thru company for TNGC PINE HILL LLC (golf club)) from Nov 1, 2009, until Jan 1, 2017.</t>
  </si>
  <si>
    <t>TNGC PINE HILL MEMBER CORP (pass-thru company for TNGC PINE HILL LLC (golf club))</t>
  </si>
  <si>
    <t>Ivanka Trump received $50,001 - $100,000 in Rent or Royalties income from TOV MANOR ASSOCIATES, LP (Residential Real Estate in New Brunswick, NJ) the year before her appointment as her father's presidential adviser.</t>
  </si>
  <si>
    <t>TOV MANOR ASSOCIATES, LP (Residential Real Estate in New Brunswick, NJ)</t>
  </si>
  <si>
    <t>Ivanka Trump received $2,501 - $5,000 in Interest income from TRIBOROUGH NY BRIDGE &amp; TUNNEL AUTH REVENUES GEN SER A RMKT, bonds the year before her appointment as her father's presidential adviser.</t>
  </si>
  <si>
    <t>TRIBOROUGH NY BRIDGE &amp; TUNNEL AUTH REVENUES GEN SER A RMKT, bonds</t>
  </si>
  <si>
    <t>Ivanka Trump served as Executive Vice President of TRUMP AC CASINO MARKS LLC (dormant/inactive) from Aug 1, 2010, until Jan 1, 2017.</t>
  </si>
  <si>
    <t>TRUMP AC CASINO MARKS LLC (dormant/inactive)</t>
  </si>
  <si>
    <t>Ivanka Trump served as Executive Vice President of TRUMP AC CASINO MARKS MEMBER CORP (pass-thru company for TRUMP AC CASINO MARKS LLC (dormant/inactive)) from Aug 1, 2010, until Jan 1, 2017.</t>
  </si>
  <si>
    <t>TRUMP AC CASINO MARKS MEMBER CORP (pass-thru company for TRUMP AC CASINO MARKS LLC (dormant/inactive))</t>
  </si>
  <si>
    <t>Ivanka Trump served as Executive Vice President of TRUMP ACQUISITION CORP (pass-thru company for TRUMP ACQUISITION LLC (dormant/inactive)) from Feb 1, 2008, until Jan 1, 2017.</t>
  </si>
  <si>
    <t>TRUMP ACQUISITION CORP (pass-thru company for TRUMP ACQUISITION LLC (dormant/inactive))</t>
  </si>
  <si>
    <t>Ivanka Trump served as Vice President of TRUMP ACQUISITION LLC (dormant/inactive) from Jun 1, 2008, until Jan 1, 2017.</t>
  </si>
  <si>
    <t>TRUMP ACQUISITION LLC (dormant/inactive)</t>
  </si>
  <si>
    <t>Ivanka Trump served as Vice President of TRUMP CANADIAN SERVICES, INC. (dormant/inactive) from Jun 1, 2016, until Jan 1, 2017.</t>
  </si>
  <si>
    <t>TRUMP CANADIAN SERVICES, INC. (dormant/inactive)</t>
  </si>
  <si>
    <t>Ivanka Trump served as Vice President of TRUMP CAROUSEL MEMBER CORP (pass- thru company for TRUMP CAROUSEL LLC (carousel operator)) from Feb 1, 2010, until Jan 1, 2017.</t>
  </si>
  <si>
    <t>TRUMP CAROUSEL MEMBER CORP (pass- thru company for TRUMP CAROUSEL LLC (carousel operator))</t>
  </si>
  <si>
    <t>Ivanka Trump served as Vice President of TRUMP CHICAGO COMMERCIAL MANAGER LLC (management company) from Jun 1, 2010, until Jan 1, 2017.</t>
  </si>
  <si>
    <t>TRUMP CHICAGO COMMERCIAL MANAGER LLC (management company)</t>
  </si>
  <si>
    <t>Ivanka Trump served as Vice President of TRUMP CHICAGO COMMERCIAL MEMBER CORP (pass-thru company for TRUMP CHICAGO COMMERCIAL MANAGER LLC (management company)) from Jul 1, 2010, until Jan 1, 2017.</t>
  </si>
  <si>
    <t>TRUMP CHICAGO COMMERCIAL MEMBER CORP (pass-thru company for TRUMP CHICAGO COMMERCIAL MANAGER LLC (management company))</t>
  </si>
  <si>
    <t>Ivanka Trump served as Vice President of TRUMP CHICAGO HOTEL MANAGER LLC (management company) from Jun 1, 2010, until Jan 1, 2017.</t>
  </si>
  <si>
    <t>TRUMP CHICAGO HOTEL MANAGER LLC (management company)</t>
  </si>
  <si>
    <t>Ivanka Trump served as Vice President of TRUMP CHICAGO HOTEL MEMBER CORP (pass-thru company for TRUMP CHICAGO HOTEL MANAGER LLC (management company)) from Jul 1, 2010, until Jan 1, 2017.</t>
  </si>
  <si>
    <t>TRUMP CHICAGO HOTEL MEMBER CORP (pass-thru company for TRUMP CHICAGO HOTEL MANAGER LLC (management company))</t>
  </si>
  <si>
    <t>Ivanka Trump served as Vice President of TRUMP CHICAGO RESIDENTIAL MANAGER LLC (management company) from Jun 1, 2010, until Jan 1, 2017.</t>
  </si>
  <si>
    <t>TRUMP CHICAGO RESIDENTIAL MANAGER LLC (management company)</t>
  </si>
  <si>
    <t>Ivanka Trump served as Vice President of TRUMP CHICAGO RESIDENTIAL MEMBER CORP (pass-thru company for TRUMP CHICAGO RESIDENTIAL MANAGER LLC (management company)) from Jul 1, 2010, until Jan 1, 2017.</t>
  </si>
  <si>
    <t>TRUMP CHICAGO RESIDENTIAL MEMBER CORP (pass-thru company for TRUMP CHICAGO RESIDENTIAL MANAGER LLC (management company))</t>
  </si>
  <si>
    <t>Ivanka Trump served as Executive Vice President of TRUMP CHICAGO RETAIL LLC (residential &amp; commercial real estate) from Oct 1, 2012, until Jan 1, 2017.</t>
  </si>
  <si>
    <t>TRUMP CHICAGO RETAIL LLC (residential &amp; commercial real estate)</t>
  </si>
  <si>
    <t>Ivanka Trump served as Executive Vice President of TRUMP CHICAGO RETAIL MANAGER LLC (dormant/inactive) from Oct 1, 2012, until Jan 1, 2017.</t>
  </si>
  <si>
    <t>TRUMP CHICAGO RETAIL MANAGER LLC (dormant/inactive)</t>
  </si>
  <si>
    <t>Ivanka Trump served as Executive Vice President of TRUMP CHICAGO RETAIL MEMBER CORP (pass-thru company for TRUMP CHICAGO RETAIL MANAGER LLC (dormant/inactive)) from Oct 1, 2012, until Jan 1, 2017.</t>
  </si>
  <si>
    <t>TRUMP CHICAGO RETAIL MEMBER CORP (pass-thru company for TRUMP CHICAGO RETAIL MANAGER LLC (dormant/inactive))</t>
  </si>
  <si>
    <t>Ivanka Trump served as Vice President of TRUMP COMMERCIAL CHICAGO LLC (residential &amp; commercial real estate) from Oct 1, 2007, until Jan 1, 2017.</t>
  </si>
  <si>
    <t>TRUMP COMMERCIAL CHICAGO LLC (residential &amp; commercial real estate)</t>
  </si>
  <si>
    <t>Ivanka Trump served as Vice President of TRUMP DEVELOPMENT SERVICES LLC (dormant/inactive) from Sep 1, 2009, until Jan 1, 2017.</t>
  </si>
  <si>
    <t>TRUMP DEVELOPMENT SERVICES LLC (dormant/inactive)</t>
  </si>
  <si>
    <t>Ivanka Trump served as Vice President of TRUMP DEVELOPMENT SERVICES MEMBER CORP (dormant/inactive) from Sep 1, 2009, until Jan 1, 2017.</t>
  </si>
  <si>
    <t>TRUMP DEVELOPMENT SERVICES MEMBER CORP (dormant/inactive)</t>
  </si>
  <si>
    <t>Ivanka Trump served as Executive Vice President of TRUMP DRINKS ISRAEL LLC (dormant/inactive) from May 1, 2011, until Jan 1, 2017.</t>
  </si>
  <si>
    <t>TRUMP DRINKS ISRAEL LLC (dormant/inactive)</t>
  </si>
  <si>
    <t>Ivanka Trump served as Executive Vice President of TRUMP ENDEAVOR 12 LLC (golf courses &amp; resort) from Oct 1, 2011, until Jan 1, 2017.</t>
  </si>
  <si>
    <t>TRUMP ENDEAVOR 12 LLC (golf courses &amp; resort)</t>
  </si>
  <si>
    <t>Ivanka Trump served as Executive Vice President of TRUMP ENDEAVOR 12 MANAGER CORP (pass-thru company for TRUMP ENDEAVOR 12 LLC (golf courses &amp; resort)) from Oct 1, 2011, until Jan 1, 2017.</t>
  </si>
  <si>
    <t>TRUMP ENDEAVOR 12 MANAGER CORP (pass-thru company for TRUMP ENDEAVOR 12 LLC (golf courses &amp; resort))</t>
  </si>
  <si>
    <t>Ivanka Trump served as Executive Vice President of TRUMP FERRY POINT LLC (golf course) from Jun 1, 2010, until Jan 1, 2017.</t>
  </si>
  <si>
    <t>TRUMP FERRY POINT LLC (golf course)</t>
  </si>
  <si>
    <t>Ivanka Trump served as Vice President of TRUMP FERRY POINT MEMBER CORP (pass- thru company for TRUMP FERRY POINT LLC (golf courses)) from Jun 1, 2010, until Jan 1, 2017.</t>
  </si>
  <si>
    <t>TRUMP FERRY POINT MEMBER CORP (pass- thru company for TRUMP FERRY POINT LLC (golf courses))</t>
  </si>
  <si>
    <t>Ivanka Trump served as Executive Vice President of TRUMP GOLF ACQUISITIONS LLC (entity set up to sign letters of intent for golf related deals) from Apr 1, 2010, until Jan 1, 2017.</t>
  </si>
  <si>
    <t>TRUMP GOLF ACQUISITIONS LLC (entity set up to sign letters of intent for golf related deals)</t>
  </si>
  <si>
    <t>Ivanka Trump served as Vice President of TRUMP GOLF COCO BEACH LLC (dormant/inactive) from Dec 1, 2007, until Jan 1, 2017.</t>
  </si>
  <si>
    <t>TRUMP GOLF COCO BEACH LLC (dormant/inactive)</t>
  </si>
  <si>
    <t>Ivanka Trump served as Vice President of TRUMP GOLF COCO BEACH MEMBER CORP (pass-thru company for TRUMP GOLF COCO BEACH LLC (dormant/inactive)) from Dec 1, 2007, until Jan 1, 2017.</t>
  </si>
  <si>
    <t>TRUMP GOLF COCO BEACH MEMBER CORP (pass-thru company for TRUMP GOLF COCO BEACH LLC (dormant/inactive))</t>
  </si>
  <si>
    <t>Ivanka Trump served as Vice President of TRUMP HOME MARKS LLC (license holder) from Nov 1, 2009, until Jan 1, 2017.</t>
  </si>
  <si>
    <t>TRUMP HOME MARKS LLC (license holder)</t>
  </si>
  <si>
    <t>Ivanka Trump served as Vice President of TRUMP HOME MARKS MEMBER CORP (pass- thru company for TRUMP HOME MARKS LLC (license holder)) from Nov 1, 2009, until Jan 1, 2017.</t>
  </si>
  <si>
    <t>TRUMP HOME MARKS MEMBER CORP (pass- thru company for TRUMP HOME MARKS LLC (license holder))</t>
  </si>
  <si>
    <t>Ivanka Trump served as Executive Vice President of TRUMP INTERNATIONAL DEVELOPMENT LLC (dormant/inactive) from Nov 1, 2010, until Jan 1, 2017.</t>
  </si>
  <si>
    <t>TRUMP INTERNATIONAL DEVELOPMENT LLC (dormant/inactive)</t>
  </si>
  <si>
    <t>Ivanka Trump served as Executive Vice President of TRUMP INTERNATIONAL DEVELOPMENT MEMBER CORP (pass-thru company for TRUMP INTERNATIONAL DEVELOPMENT LLC (dormant/inactive)) from Nov 1, 2010, until Jan 1, 2017.</t>
  </si>
  <si>
    <t>TRUMP INTERNATIONAL DEVELOPMENT MEMBER CORP (pass-thru company for TRUMP INTERNATIONAL DEVELOPMENT LLC (dormant/inactive))</t>
  </si>
  <si>
    <t>Ivanka Trump served as Vice President of TRUMP INTERNATIONAL HOTEL HAWAII LLC (license holder) from Sep 1, 2009, until Jan 1, 2017.</t>
  </si>
  <si>
    <t>TRUMP INTERNATIONAL HOTEL HAWAII LLC (license holder)</t>
  </si>
  <si>
    <t>Ivanka Trump served as Vice President of TRUMP INTERNATIONAL HOTELS MANAGEMENT LLC (management company) from Jun 1, 2006, until Jan 1, 2017.</t>
  </si>
  <si>
    <t>TRUMP INTERNATIONAL HOTELS MANAGEMENT LLC (management company)</t>
  </si>
  <si>
    <t>Ivanka Trump served as Vice President of TRUMP LAS VEGAS CORP (pass-thru company for TRUMP LAS VEGAS MEMBER LLC (pass-thru entity)) from Dec 1, 2009, until Jan 1, 2017.</t>
  </si>
  <si>
    <t>TRUMP LAS VEGAS CORP (pass-thru company for TRUMP LAS VEGAS MEMBER LLC (pass-thru entity))</t>
  </si>
  <si>
    <t>Ivanka Trump served as Vice President of TRUMP LAS VEGAS DEVELOPMENT LLC (entity set up to receive development fees) from Nov 1, 2009, until Jan 1, 2017.</t>
  </si>
  <si>
    <t>TRUMP LAS VEGAS DEVELOPMENT LLC (entity set up to receive development fees)</t>
  </si>
  <si>
    <t>Ivanka Trump served as Executive Vice President of TRUMP MARKETING LLC (license deal) from Feb 1, 2011, until Jan 1, 2017.</t>
  </si>
  <si>
    <t>TRUMP MARKETING LLC (license deal)</t>
  </si>
  <si>
    <t>Ivanka Trump served as Vice President of TRUMP MARKS ASIA CORP (pass-thru company for TRUMP MARKS ASIA LLC (residential real estate in Sterling, VA)) from Mar 1, 2008, until Jan 1, 2017.</t>
  </si>
  <si>
    <t>TRUMP MARKS ASIA CORP (pass-thru company for TRUMP MARKS ASIA LLC (residential real estate in Sterling, VA))</t>
  </si>
  <si>
    <t>Ivanka Trump served as Vice President of TRUMP MARKS ASIA LLC (residential real estate in Sterling, VA) from Feb 1, 2008, until Jan 1, 2017.</t>
  </si>
  <si>
    <t>TRUMP MARKS ASIA LLC (residential real estate in Sterling, VA)</t>
  </si>
  <si>
    <t>Ivanka Trump served as Vice President of TRUMP MARKS ATLANTA LLC (dormant/inactive) from May 1, 2008, until Jan 1, 2017.</t>
  </si>
  <si>
    <t>TRUMP MARKS ATLANTA LLC (dormant/inactive)</t>
  </si>
  <si>
    <t>Ivanka Trump served as Executive Vice President of TRUMP MARKS ATLANTA MEMBER CORP (pass-thru company for TRUMP MARKS ATLANTA LLC (dormant/inactive)) from May 1, 2008, until Jan 1, 2017.</t>
  </si>
  <si>
    <t>TRUMP MARKS ATLANTA MEMBER CORP (pass-thru company for TRUMP MARKS ATLANTA LLC (dormant/inactive))</t>
  </si>
  <si>
    <t>Ivanka Trump served as Executive Vice President of TRUMP MARKS BATUMI LLC (dormant/inactive) from Mar 1, 2011, until Jan 1, 2017.</t>
  </si>
  <si>
    <t>TRUMP MARKS BATUMI LLC (dormant/inactive)</t>
  </si>
  <si>
    <t>Ivanka Trump served as Executive Vice President of TRUMP MARKS BATUMI MANAGING MEMBER CORP (pass-thru company for TRUMP MARKS BATUMI LLC (dormant/inactive)) from Mar 1, 2011, until Jan 1, 2017.</t>
  </si>
  <si>
    <t>TRUMP MARKS BATUMI MANAGING MEMBER CORP (pass-thru company for TRUMP MARKS BATUMI LLC (dormant/inactive))</t>
  </si>
  <si>
    <t>Ivanka Trump served as Vice President of TRUMP MARKS CANOUAN LLC (dormant/inactive) from May 1, 2007, until Jan 1, 2017.</t>
  </si>
  <si>
    <t>TRUMP MARKS CANOUAN LLC (dormant/inactive)</t>
  </si>
  <si>
    <t>Ivanka Trump served as Executive Vice President of TRUMP MARKS CHICAGO LLC (dormant/inactive) from Apr 1, 2010, until Jan 1, 2017.</t>
  </si>
  <si>
    <t>TRUMP MARKS CHICAGO LLC (dormant/inactive)</t>
  </si>
  <si>
    <t>Ivanka Trump served as Vice President of TRUMP MARKS CHICAGO MEMBER CORP (pass-thru company for TRUMP MARKS CHICAGO LLC (dormant/inactive)) from Apr 1, 2010, until Jan 1, 2017.</t>
  </si>
  <si>
    <t>TRUMP MARKS CHICAGO MEMBER CORP (pass-thru company for TRUMP MARKS CHICAGO LLC (dormant/inactive))</t>
  </si>
  <si>
    <t>Ivanka Trump served as Vice President of TRUMP MARKS DUBAI LLC (dormant/inactive) from Jun 1, 2007, until Jan 1, 2017.</t>
  </si>
  <si>
    <t>TRUMP MARKS DUBAI LLC (dormant/inactive)</t>
  </si>
  <si>
    <t>Ivanka Trump served as Vice President of TRUMP MARKS DUBAl CORP (pass-thru company for TRUMP MARKS DUBAI LLC (dormant/inactive)) from Jun 1, 2007, until Jan 1, 2017.</t>
  </si>
  <si>
    <t>TRUMP MARKS DUBAl CORP (pass-thru company for TRUMP MARKS DUBAI LLC (dormant/inactive))</t>
  </si>
  <si>
    <t>Ivanka Trump served as Vice President of TRUMP MARKS EGYPT LLC (dormant/inactive) from Sep 1, 2007, until Jan 1, 2017.</t>
  </si>
  <si>
    <t>TRUMP MARKS EGYPT LLC (dormant/inactive)</t>
  </si>
  <si>
    <t>Ivanka Trump served as Vice President of TRUMP MARKS FINE FOODS LLC (license holder) from Sep 1, 2009, until Jan 1, 2017.</t>
  </si>
  <si>
    <t>TRUMP MARKS FINE FOODS LLC (license holder)</t>
  </si>
  <si>
    <t>Ivanka Trump served as Vice President of TRUMP MARKS FINE FOODS MEMBER CORP (pass-thru company for TRUMP MARKS FINE FOODS LLC (license holder)) from Sep 1, 2009, until Jan 1, 2017.</t>
  </si>
  <si>
    <t>TRUMP MARKS FINE FOODS MEMBER CORP (pass-thru company for TRUMP MARKS FINE FOODS LLC (license holder))</t>
  </si>
  <si>
    <t>Ivanka Trump served as Vice President of TRUMP MARKS HOLLYWOOD CORP (pass- thru company for TRUMP MARKS HOLLYWOOD LLC (dormant/inactive)) from Apr 1, 2007, until Jan 1, 2017.</t>
  </si>
  <si>
    <t>TRUMP MARKS HOLLYWOOD CORP (pass- thru company for TRUMP MARKS HOLLYWOOD LLC (dormant/inactive))</t>
  </si>
  <si>
    <t>Ivanka Trump served as Vice President of TRUMP MARKS HOLLYWOOD LLC (dormant/inactive) from Apr 1, 2007, until Jan 1, 2017.</t>
  </si>
  <si>
    <t>TRUMP MARKS HOLLYWOOD LLC (dormant/inactive)</t>
  </si>
  <si>
    <t>Ivanka Trump served as Executive Vice President of TRUMP MARKS ISTANBUL II CORP (pass-thru company for TRUMP MARKS ISTANBUL II LLC (license holder)) from Mar 1, 2008, until Jan 1, 2017.</t>
  </si>
  <si>
    <t>TRUMP MARKS ISTANBUL II CORP (pass-thru company for TRUMP MARKS ISTANBUL II LLC (license holder))</t>
  </si>
  <si>
    <t>Ivanka Trump served as Vice President of TRUMP MARKS ISTANBUL II LLC (license holder) from Mar 1, 2008, until Jan 1, 2017.</t>
  </si>
  <si>
    <t>TRUMP MARKS ISTANBUL II LLC (license holder)</t>
  </si>
  <si>
    <t>Ivanka Trump served as Vice President of TRUMP MARKS JERSEY CITY CORP (pass-thru company for TRUMP MARKS JERSEY CITY LLC (license holder)) from Jun 1, 2007, until Jan 1, 2017.</t>
  </si>
  <si>
    <t>TRUMP MARKS JERSEY CITY CORP (pass-thru company for TRUMP MARKS JERSEY CITY LLC (license holder))</t>
  </si>
  <si>
    <t>Ivanka Trump served as Vice President of TRUMP MARKS JERSEY CITY LLC (inactive license deal) from Jun 1, 2007, until Jan 1, 2017.</t>
  </si>
  <si>
    <t>TRUMP MARKS JERSEY CITY LLC (inactive license deal)</t>
  </si>
  <si>
    <t>Ivanka Trump served as Vice President of TRUMP MARKS LAS VEGAS LLC (dormant/inactive) from Sep 1, 2007, until Jan 1, 2017.</t>
  </si>
  <si>
    <t>TRUMP MARKS LAS VEGAS LLC (dormant/inactive)</t>
  </si>
  <si>
    <t>Ivanka Trump served as Vice President of TRUMP MARKS LLC (license holder) from Feb 1, 2005, until Jan 1, 2017.</t>
  </si>
  <si>
    <t>TRUMP MARKS LLC (license holder)</t>
  </si>
  <si>
    <t>Ivanka Trump served as Vice President of TRUMP MARKS MATTRESS LLC (license holder) from Aug 1, 2008, until Jan 1, 2017.</t>
  </si>
  <si>
    <t>TRUMP MARKS MATTRESS LLC (license holder)</t>
  </si>
  <si>
    <t>Ivanka Trump served as Executive Vice President of TRUMP MARKS MATTRESS MEMBER CORP (pass-thru company for TRUMP MARKS MATTRESS LLC (license holder)) from Aug 1, 2008, until Jan 1, 2017.</t>
  </si>
  <si>
    <t>TRUMP MARKS MATTRESS MEMBER CORP (pass-thru company for TRUMP MARKS MATTRESS LLC (license holder))</t>
  </si>
  <si>
    <t>Ivanka Trump served as Vice President of TRUMP MARKS MENSWEAR LLC (license holder) from Aug 1, 2009, until Jan 1, 2017.</t>
  </si>
  <si>
    <t>TRUMP MARKS MENSWEAR LLC (license holder)</t>
  </si>
  <si>
    <t>Ivanka Trump served as Vice President of TRUMP MARKS MENSWEAR MEMBER CORP (pass-thru company for TRUMP MARKS MENSWEAR LLC (license holder)) from Aug 1, 2009, until Jan 1, 2017.</t>
  </si>
  <si>
    <t>TRUMP MARKS MENSWEAR MEMBER CORP (pass-thru company for TRUMP MARKS MENSWEAR LLC (license holder))</t>
  </si>
  <si>
    <t>Ivanka Trump served as Executive Vice President of TRUMP MARKS MUMBAI LLC (dormant/inactive) from Oct 1, 2010, until Jan 1, 2017.</t>
  </si>
  <si>
    <t>TRUMP MARKS MUMBAI LLC (dormant/inactive)</t>
  </si>
  <si>
    <t>Ivanka Trump served as Executive Vice President of TRUMP MARKS MUMBAI MEMBER CORP (pass-thru company for TRUMP MARKS MUMBAI LLC (dormant/inactive)) from Oct 1, 2010, until Jan 1, 2017.</t>
  </si>
  <si>
    <t>TRUMP MARKS MUMBAI MEMBER CORP (pass-thru company for TRUMP MARKS MUMBAI LLC (dormant/inactive))</t>
  </si>
  <si>
    <t>Ivanka Trump served as Vice President of TRUMP MARKS NEW ROCHELLE CORP (pass- thru company for TRUMP MARKS NEW ROCHELLE LLC (license holder)) from Jun 1, 2007, until Jan 1, 2017.</t>
  </si>
  <si>
    <t>TRUMP MARKS NEW ROCHELLE CORP (pass- thru company for TRUMP MARKS NEW ROCHELLE LLC (license holder))</t>
  </si>
  <si>
    <t>Ivanka Trump served as Vice President of TRUMP MARKS NEW ROCHELLE LLC (license holder) from Jun 1, 2007, until Jan 1, 2017.</t>
  </si>
  <si>
    <t>TRUMP MARKS NEW ROCHELLE LLC (license holder)</t>
  </si>
  <si>
    <t>Ivanka Trump served as Vice President of TRUMP MARKS PALM BEACH CORP (pass- thru company for TRUMP MARKS PALM BEACH LLC (dormant/inactive)) from Jun 1, 2007, until Jan 1, 2017.</t>
  </si>
  <si>
    <t>TRUMP MARKS PALM BEACH CORP (pass- thru company for TRUMP MARKS PALM BEACH LLC (dormant/inactive))</t>
  </si>
  <si>
    <t>Ivanka Trump served as Vice President of TRUMP MARKS PALM BEACH LLC (dormant/inactive) from Jun 1, 2007, until Jan 1, 2017.</t>
  </si>
  <si>
    <t>TRUMP MARKS PALM BEACH LLC (dormant/inactive)</t>
  </si>
  <si>
    <t>Ivanka Trump served as Vice President of TRUMP MARKS PANAMA CORP (pass-thru company for TRUMP MARKS PANAMA LLC (license holder)) from Apr 1, 2007, until Jan 1, 2017.</t>
  </si>
  <si>
    <t>TRUMP MARKS PANAMA CORP (pass-thru company for TRUMP MARKS PANAMA LLC (license holder))</t>
  </si>
  <si>
    <t>Ivanka Trump served as Vice President of TRUMP MARKS PANAMA LLC (license holder) from Apr 1, 2007, until Jan 1, 2017.</t>
  </si>
  <si>
    <t>TRUMP MARKS PANAMA LLC (license holder)</t>
  </si>
  <si>
    <t>Ivanka Trump served as Vice President of TRUMP MARKS PHILADELPHIA CORP (pass- thru company for TRUMP MARKS PHILADELPHIA LLC (dormant/inactive)) from Apr 1, 2007, until Jan 1, 2017.</t>
  </si>
  <si>
    <t>TRUMP MARKS PHILADELPHIA CORP (pass- thru company for TRUMP MARKS PHILADELPHIA LLC (dormant/inactive))</t>
  </si>
  <si>
    <t>Ivanka Trump served as Vice President of TRUMP MARKS PHILADELPHIA LLC (dormant/inactive) from Apr 1, 2007, until Jan 1, 2017.</t>
  </si>
  <si>
    <t>TRUMP MARKS PHILADELPHIA LLC (dormant/inactive)</t>
  </si>
  <si>
    <t>Ivanka Trump served as Vice President of TRUMP MARKS PHILIPPINES CORP (pass- thru company for TRUMP MARKS PHILIPPINES LLC (license holder)) from Mar 1, 2008, until Jan 1, 2017.</t>
  </si>
  <si>
    <t>TRUMP MARKS PHILIPPINES CORP (pass- thru company for TRUMP MARKS PHILIPPINES LLC (license holder))</t>
  </si>
  <si>
    <t>Ivanka Trump served as Vice President of TRUMP MARKS PHILIPPINES LLC (license holder) from Mar 1, 2008, until Jan 1, 2017.</t>
  </si>
  <si>
    <t>TRUMP MARKS PHILIPPINES LLC (license holder)</t>
  </si>
  <si>
    <t>Ivanka Trump served as Executive Vice President of TRUMP MARKS PRODUCTS LLC (license holder) from Sep 1, 2010, until Jan 1, 2017.</t>
  </si>
  <si>
    <t>TRUMP MARKS PRODUCTS LLC (license holder)</t>
  </si>
  <si>
    <t>Ivanka Trump served as Executive Vice President of TRUMP MARKS PRODUCTS MEMBER CORP (pass-thru company for TRUMP MARKS PRODUCTS LLC (license holder)) from Sep 1, 2010, until Jan 1, 2017.</t>
  </si>
  <si>
    <t>TRUMP MARKS PRODUCTS MEMBER CORP (pass-thru company for TRUMP MARKS PRODUCTS LLC (license holder))</t>
  </si>
  <si>
    <t>Ivanka Trump served as Vice President of TRUMP MARKS PUERTO RICO I LLC (dormant/inactive) from Dec 1, 2007, until Jan 1, 2017.</t>
  </si>
  <si>
    <t>TRUMP MARKS PUERTO RICO I LLC (dormant/inactive)</t>
  </si>
  <si>
    <t>Ivanka Trump served as Vice President of TRUMP MARKS PUERTO RICO I MEMBER CORP (pass-thru company for TRUMP MARKS PUERTO RICO I LLC (dormant/inactive)) from Dec 1, 2007, until Jan 1, 2017.</t>
  </si>
  <si>
    <t>TRUMP MARKS PUERTO RICO I MEMBER CORP (pass-thru company for TRUMP MARKS PUERTO RICO I LLC (dormant/inactive))</t>
  </si>
  <si>
    <t>Ivanka Trump served as Executive Vice President of TRUMP MARKS PUNTA DEL ESTE LLC (license deal) from Jan 1, 2012, until Jan 1, 2017.</t>
  </si>
  <si>
    <t>TRUMP MARKS PUNTA DEL ESTE LLC (license deal)</t>
  </si>
  <si>
    <t>Ivanka Trump served as Vice President of TRUMP MARKS REAL ESTATE LLC (license holder) from Feb 1, 2009, until Jan 1, 2017.</t>
  </si>
  <si>
    <t>TRUMP MARKS REAL ESTATE LLC (license holder)</t>
  </si>
  <si>
    <t>Ivanka Trump served as Vice President of TRUMP MARKS SOHO LLC (license deal) from Jun 1, 2007, until Jan 1, 2017.</t>
  </si>
  <si>
    <t>TRUMP MARKS SOHO LLC (license deal)</t>
  </si>
  <si>
    <t>Ivanka Trump served as Vice President of TRUMP MARKS STAMFORD CORP (pass-thru company for TRUMP MARKS STAMFORD LLC (license deal)) from Jun 1, 2007, until Jan 1, 2017.</t>
  </si>
  <si>
    <t>TRUMP MARKS STAMFORD CORP (pass-thru company for TRUMP MARKS STAMFORD LLC (license deal))</t>
  </si>
  <si>
    <t>Ivanka Trump served as Vice President of TRUMP MARKS STAMFORD LLC (license deal) from Jun 1, 2007, until Jan 1, 2017.</t>
  </si>
  <si>
    <t>TRUMP MARKS STAMFORD LLC (license deal)</t>
  </si>
  <si>
    <t>Ivanka Trump served as Executive Vice President of TRUMP MARKS SUNNY ISLES I LLC (license deal) from Jul 1, 2010, until Jan 1, 2017.</t>
  </si>
  <si>
    <t>TRUMP MARKS SUNNY ISLES I LLC (license deal)</t>
  </si>
  <si>
    <t>Ivanka Trump served as Vice President of TRUMP MARKS TORONTO LP (dormant/inactive) from Jun 1, 2016, until Jan 1, 2017.</t>
  </si>
  <si>
    <t>TRUMP MARKS TORONTO LP (dormant/inactive)</t>
  </si>
  <si>
    <t>Ivanka Trump served as Vice President of TRUMP MARKS WAIKIKI CORP (pass-thru company for TRUMP MARKS WAIKIKI LLC (license holder)) from Apr 1, 2007, until Jan 1, 2017.</t>
  </si>
  <si>
    <t>TRUMP MARKS WAIKIKI CORP (pass-thru company for TRUMP MARKS WAIKIKI LLC (license holder))</t>
  </si>
  <si>
    <t>Ivanka Trump served as Vice President of TRUMP MARKS WAIKIKI LLC (license holder) from Apr 1, 2007, until Jan 1, 2017.</t>
  </si>
  <si>
    <t>TRUMP MARKS WAIKIKI LLC (license holder)</t>
  </si>
  <si>
    <t>Ivanka Trump served as Vice President of TRUMP MARKS WESTCHESTER CORP (pass- thru company for TRUMP MARKS WESTCHESTER LLC (license deal)) from Jun 1, 2007, until Jan 1, 2017.</t>
  </si>
  <si>
    <t>TRUMP MARKS WESTCHESTER CORP (pass- thru company for TRUMP MARKS WESTCHESTER LLC (license deal))</t>
  </si>
  <si>
    <t>Ivanka Trump served as Vice President of TRUMP MARKS WESTCHESTER LLC (license deal) from Jun 1, 2007, until Jan 1, 2017.</t>
  </si>
  <si>
    <t>TRUMP MARKS WESTCHESTER LLC (license deal)</t>
  </si>
  <si>
    <t>Ivanka Trump served as Vice President of TRUMP MARKS WHITE PLAINS CORP (pass- thru company for TRUMP MARKS WHITE PLAINS LLC (license holder)) from Jun 1, 2007, until Jan 1, 2017.</t>
  </si>
  <si>
    <t>TRUMP MARKS WHITE PLAINS CORP (pass- thru company for TRUMP MARKS WHITE PLAINS LLC (license holder))</t>
  </si>
  <si>
    <t>Ivanka Trump served as Vice President of TRUMP MARKS WHITE PLAINS LLC (license holder) from Jun 1, 2007, until Jan 1, 2017.</t>
  </si>
  <si>
    <t>TRUMP MARKS WHITE PLAINS LLC (license holder)</t>
  </si>
  <si>
    <t>Ivanka Trump served as Executive Vice President of TRUMP MIAMI RESORT MANAGEMENT LLC (management company) from Mar 1, 2012, until Jan 1, 2017.</t>
  </si>
  <si>
    <t>TRUMP MIAMI RESORT MANAGEMENT LLC (management company)</t>
  </si>
  <si>
    <t>Ivanka Trump served as Executive Vice President of TRUMP MIAMI RESORT MANAGEMENT MEMBER CORP (pass-thru company for TRUMP MIAMI RESORT MANAGEMENT LLC (management company)) from Mar 1, 2012, until Jan 1, 2017.</t>
  </si>
  <si>
    <t>TRUMP MIAMI RESORT MANAGEMENT MEMBER CORP (pass-thru company for TRUMP MIAMI RESORT MANAGEMENT LLC (management company))</t>
  </si>
  <si>
    <t>Ivanka Trump served as Vice President of TRUMP NATIONAL GOLF CLUB COLTS NECK LLC (golf club) from Jul 1, 2008, until Jan 1, 2017.</t>
  </si>
  <si>
    <t>TRUMP NATIONAL GOLF CLUB COLTS NECK LLC (golf club)</t>
  </si>
  <si>
    <t>Ivanka Trump served as Vice President of TRUMP NATIONAL GOLF CLUB LLC (a/k/a Trump National Golf Club) (golf club in Briarcliff Manor, NY) from Jul 1, 2008, until Jan 1, 2017.</t>
  </si>
  <si>
    <t>TRUMP NATIONAL GOLF CLUB LLC (a/k/a Trump National Golf Club) (golf club in Briarcliff Manor, NY)</t>
  </si>
  <si>
    <t>Ivanka Trump served as Executive Vice President of TRUMP NATIONAL GOLF CLUB MEMBER CORP (pass-thru company for TRUMP NATIONAL GOLF CLUB LLC (golf club in Briarcliff Manor, NY)) from Nov 1, 2011, until Jan 1, 2017.</t>
  </si>
  <si>
    <t>TRUMP NATIONAL GOLF CLUB MEMBER CORP (pass-thru company for TRUMP NATIONAL GOLF CLUB LLC (golf club in Briarcliff Manor, NY))</t>
  </si>
  <si>
    <t>Ivanka Trump served as Vice President of TRUMP NATIONAL GOLF CLUB WASHINGTON DC LLC (golf club) from Feb 1, 2009, until Jan 1, 2017.</t>
  </si>
  <si>
    <t>TRUMP NATIONAL GOLF CLUB WASHINGTON DC LLC (golf club)</t>
  </si>
  <si>
    <t>Ivanka Trump served as Vice President of TRUMP NATIONAL GOLF CLUB WASHINGTON DC MEMBER CORP (pass-thru company for TRUMP NATIONAL GOLF CLUB WASHINGTON DC LLC (golf club)) from Feb 1, 2009, until Jan 1, 2017.</t>
  </si>
  <si>
    <t>TRUMP NATIONAL GOLF CLUB WASHINGTON DC MEMBER CORP (pass-thru company for TRUMP NATIONAL GOLF CLUB WASHINGTON DC LLC (golf club))</t>
  </si>
  <si>
    <t>Ivanka Trump served as Executive Vice President of TRUMP OLD POST OFFICE LLC (hotel in Washington, DC) from Jun 1, 2011, until Jan 1, 2017.</t>
  </si>
  <si>
    <t>TRUMP OLD POST OFFICE LLC (hotel in Washington, DC)</t>
  </si>
  <si>
    <t>Ivanka Trump served as Vice President/EVP of TRUMP ORGANIZATION LLC (dormant/inactive) from Feb 1, 2009, until Jan 1, 2017.</t>
  </si>
  <si>
    <t>TRUMP ORGANIZATION LLC (dormant/inactive)</t>
  </si>
  <si>
    <t>Ivanka Trump served as Executive Vice President of TRUMP PANAMA CONDOMINIUM MANAGEMENT LLC (dormant/inactive) from Dec 1, 2010, until Jan 1, 2017.</t>
  </si>
  <si>
    <t>TRUMP PANAMA CONDOMINIUM MANAGEMENT LLC (dormant/inactive)</t>
  </si>
  <si>
    <t>Ivanka Trump served as Executive Vice President of TRUMP PANAMA CONDOMINIUM MEMBER CORP (pass-thru company for TRUMP PANAMA CONDOMINIUM MANAGEMENT LLC (dormant/inactive)) from Dec 1, 2010, until Jan 1, 2017.</t>
  </si>
  <si>
    <t>TRUMP PANAMA CONDOMINIUM MEMBER CORP (pass-thru company for TRUMP PANAMA CONDOMINIUM MANAGEMENT LLC (dormant/inactive))</t>
  </si>
  <si>
    <t>Ivanka Trump served as Executive Vice President of TRUMP PANAMA HOTEL MANAGEMENT LLC (management company) from Aug 1, 2010, until Jan 1, 2017.</t>
  </si>
  <si>
    <t>TRUMP PANAMA HOTEL MANAGEMENT LLC (management company)</t>
  </si>
  <si>
    <t>Ivanka Trump served as Executive Vice President of TRUMP PANAMA HOTEL MANAGEMENT MEMBER CORP (pass-thru company for TRUMP PANAMA HOTEL MANAGEMENT LLC (management company)) from Aug 1, 2010, until Jan 1, 2017.</t>
  </si>
  <si>
    <t>TRUMP PANAMA HOTEL MANAGEMENT MEMBER CORP (pass-thru company for TRUMP PANAMA HOTEL MANAGEMENT LLC (management company))</t>
  </si>
  <si>
    <t>Ivanka Trump served as Vice President of TRUMP PARK AVENUE LLC (residential &amp; commercial real estate) from Feb 1, 2012, until Jan 1, 2017.</t>
  </si>
  <si>
    <t>TRUMP PARK AVENUE LLC (residential &amp; commercial real estate)</t>
  </si>
  <si>
    <t>Ivanka Trump served as Executive Vice President of TRUMP RESTAURANTS LLC (restaurant) from Jul 1, 2012, until Jan 1, 2017.</t>
  </si>
  <si>
    <t>TRUMP RESTAURANTS LLC (restaurant)</t>
  </si>
  <si>
    <t>Ivanka Trump served as Vice President of TRUMP RUFFIN COMMERCIAL LLC (commercial real estate in Las Vegas, NV) from Oct 1, 2007, until Jan 1, 2017.</t>
  </si>
  <si>
    <t>TRUMP RUFFIN COMMERCIAL LLC (commercial real estate in Las Vegas, NV)</t>
  </si>
  <si>
    <t>Ivanka Trump served as Vice President of TRUMP RUFFIN TOWER I LLC (commercial real estate in Las Vegas, NV) from Jan 1, 2007, until Jan 1, 2017.</t>
  </si>
  <si>
    <t>TRUMP RUFFIN TOWER I LLC (commercial real estate in Las Vegas, NV)</t>
  </si>
  <si>
    <t>Ivanka Trump served as Vice President of TRUMP SALES &amp; LEASING CHICAGO LLC (commercial real estate) from Oct 1, 2009, until Jan 1, 2017.</t>
  </si>
  <si>
    <t>TRUMP SALES &amp; LEASING CHICAGO LLC (commercial real estate)</t>
  </si>
  <si>
    <t>Ivanka Trump served as Vice President of TRUMP SALES &amp; LEASING CHICAGO MEMBER CORP (pass-thru company for TRUMP SALES &amp; LEASING CHICAGO LLC (commercial real estate)) from Oct 1, 2009, until Jan 1, 2017.</t>
  </si>
  <si>
    <t>TRUMP SALES &amp; LEASING CHICAGO MEMBER CORP (pass-thru company for TRUMP SALES &amp; LEASING CHICAGO LLC (commercial real estate))</t>
  </si>
  <si>
    <t>Ivanka Trump served as Vice President of TRUMP SOHO MEMBER LLC (dormant/inactive) from Apr 1, 2006, until Jan 1, 2017.</t>
  </si>
  <si>
    <t>TRUMP SOHO MEMBER LLC (dormant/inactive)</t>
  </si>
  <si>
    <t>Ivanka Trump served as Vice President of TRUMP TORONTO DEVELOPMENT, INC. (license deal) from Jun 1, 2016, until Jan 1, 2017.</t>
  </si>
  <si>
    <t>TRUMP TORONTO DEVELOPMENT, INC. (license deal)</t>
  </si>
  <si>
    <t>Ivanka Trump served as Vice President of TRUMP TORONTO HOTEL MANAGEMENT CORP (license deal) from Jan 1, 2015, until Jan 1, 2017.</t>
  </si>
  <si>
    <t>TRUMP TORONTO HOTEL MANAGEMENT CORP (license deal)</t>
  </si>
  <si>
    <t>Ivanka Trump served as Vice President of TRUMP TORONTO MEMBER CORP (dormant/inactive) from Jun 1, 2016, until Jan 1, 2017.</t>
  </si>
  <si>
    <t>TRUMP TORONTO MEMBER CORP (dormant/inactive)</t>
  </si>
  <si>
    <t>Ivanka Trump served as Executive Vice President of TRUMP VINEYARD ESTATES LLC (vineyard in Charlottesville, VA) from Mar 1, 2011, until Jan 1, 2017.</t>
  </si>
  <si>
    <t>TRUMP VINEYARD ESTATES LLC (vineyard in Charlottesville, VA)</t>
  </si>
  <si>
    <t>Ivanka Trump served as Executive Vice President of TRUMP VIRGINIA ACQUISITIONS LLC (commercial real estate in Charlottesville, VA) from Jan 1, 2011, until Jan 1, 2017.</t>
  </si>
  <si>
    <t>TRUMP VIRGINIA ACQUISITIONS LLC (commercial real estate in Charlottesville, VA)</t>
  </si>
  <si>
    <t>Ivanka Trump received income from nine different sources reported collectively as Trust #1 the year before her appointment as her father's presidential adviser. See individual trust components for source valuations, types and income generated.</t>
  </si>
  <si>
    <t>Trust #1: ELMWOOD V. ASSOCIATES, LP (Commercial Real Estate in Chicago, IL); LANDINGS APARTMENTS, LLC (Commercial Real Estate in Chicago, IL); OAKWOOD GARDEN ASSOCIATES, LLC (Commercial Real Estate in Chicago, IL); WALLKILL APARTMENTS ASSOCIATES, LP (Commercial Real Estate in Chicago, IL); VILLAGE KF 4-9-10 ASSOCIATES, LLC (Residential Real Estate in New York, NY); PUCK BUILDING, LP (Commercial Real Estate in New York, NY); U.S. bank account #1 (checking); BRUCKNER PLAZA CENTER, LLC (Commercial Real Estate in New York, NY); Development Corporation for Israel/Israel Bonds</t>
  </si>
  <si>
    <t>Ivanka Trump received income from 28 different sources reported collectively as Trust #2 the year before her appointment as her father's presidential adviser. See individual trust components for source valuations, types and income generated.</t>
  </si>
  <si>
    <t>Trust #2: ELMWOOD V. ASSOCIATES, LP (Commercial Real Estate in Chicago, IL); PUCK BUILDING, LP (Commercial Real Estate in New York, NY); PUCK RESIDENTIAL ASSOCIATES, LLC (Residential Real Estate in New York, NY and Leonia, NJ); 715 PARK AVENUE ASSOCIATES, LP (Residential Real Estate in New York, NY); SIXTY ONE ASSOCIATES, LLC (Commercial Real Estate in New York, NY); WESTMIN MAD ASSOCIATES, L.L.C.(Commercial Real Estate in New York, NY); WEST END BUILDING ASSOCIATES, LLC (Residential Real Estate in New York, NY); WESTMINSTER LINDEN, LLC (Residential Real Estate in Brooklyn, NY); U.S. money market account #1 (cash); COLUMBIA WINDOWS, LLC (Investment in DHD Windows and Doors; New York, NY); DJNJ FRITO, LLC (Insurance brokerage license; Florham Park, NJ); LANDINGS APARTMENTS, LLC (Commercial Real Estate in Chicago, IL); KF- C-III RECOVERY FUND II, LLC (Financial investments in C-III Recovery Fund II, LP; Irving, TX); KF- Faire Fund II, LLC (Financial investments in The Faire Fund II, LP; Israel); KF- Park Street Capital PE Fund IX, LLC (Financial investments in Park Street Capital Private Equity Fund; Boston, MA); KF- RCG Longview Debt Fund IV, LLC (Financial investments in RCG Longview Debt Fund IV LP; New York, NY); LW Investors, LLC (Financial investments in Leeds Equity Partners IV, LP; New York, NY); Kushner Media Ventures, LLC (Financial investments in Thrive Capital Partners, LLC; New York, NY); Thrive Capital Partners II, LP (Financial investments; New York, NY); Thrive Capital Partners III, LP (Financial investments; New York, NY); Claremount IV Associates LP (Financial Investments; New York, NY); OAKWOOD GARDEN ASSOCIATES, LLC (Commercial Real Estate in Chicago, IL); WALLKILL APARTMENTS ASSOCIATES, LP (Commercial Real Estate in Chicago, IL); VILLAGE KF 4-9-10 ASSOCIATES, LLC (Residential Real Estate in New York, NY); K GAIA VILLAGE 1 ASSOCIATES, LLC (Residential Real Estate in New York, NY); K GAIA VILLAGE 2 ASSOCIATES, LLC (Residential Real Estate in New York, NY); KUSHNER PHILADELPHIA MEMBER, LLC (Residential Real Estate in Philadelphia, PA); PINECREST LAKE BUILDING ASSOCIATES, LP (Undeveloped Real Estate in Tobyhanna Township, PA)</t>
  </si>
  <si>
    <t>Ivanka Trump received income from 27 different sources reported collectively as Trust #3 the year before her appointment as her father's presidential adviser. See individual trust components for source valuations, types and income generated.</t>
  </si>
  <si>
    <t>Trust #3: 30 FLORHAM ASSOCIATES, LLC (Commercial Real Estate in Florham Park, NJ); MONMOUTH MALL, LLC (Commercial Real Estate in Eatontown, NJ); MONMOUTH MALL 2, LLC (Commercial Real Estate in Eatontown, NJ); B MONMOUTH MALL, LLC (Commercial Real Estate in Eatontown, NJ); ROUTE 10 ASSOCIATES, LLC (Industrial Real Estate in Whippany, NJ); SIXTY-SIX WEST ASSOCIATES, LLC (Commercial Real Estate in Livingston, NJ); SKYLINE KUSHNER, LLC (Residential Real Estate in Hasbrouck Heights &amp; Lodi, NJ); THE LANDINGS AT HARBORSIDE, LLC (Residential Real Estate and Undeveloped Assets in Perth Amboy, NJ); VREELAND AVENUE ASSOCIATES, LLC (Commercial Real Estate in Florham Park, NJ); 55 CHALLENGER ROAD ASSOCIATES, LLC (Commercial Real Estate in Ridgefield Park, NJ); LINDENLAWN APARTMENT ASSOCIATES, LLC (Residential Real Estate in Englewood, NJ); CK BERGEN ASSOCIATES, LLC (Industrial Real Estate in Fairlawn &amp; Oakland, NJ); MERRITT ASSOCIATES, LLC (Residential Real Estate in Dumont, NJ); CRANBURY BUILDING ASSOCIATES, LLC (Undeveloped real estate in Cranbury, NJ); GALLANT FUNDING, LP (Lending to real estate developers for real estate projects in New York and New Jersey); NEW JERSEY RENEWABLE POWER, LLC (operation of solar panels; Florham Park, NJ); KF-CENTERVIEW, LLC (Financial investments in Centerview Capital, LP; New York, NY); SQ ASSOCIATES, LLC (Financial investments in Square Mile Partners, LP; New York, NY); SQK ASSOCIATES, LLC (Financial investments in Square Mile Partners, LP; New York, NY); CK LIVINGSTON ESPLANADE, LLC (Westminster Hotel; Livingston, NJ); COLTS NECK BUILDING ASSOCIATES, LLC (Undeveloped Real Estate in Colts Neck, NJ); COLUMBIA CORPORATE CENTER DEVELOPMENT ASSOCIATES, LLC (Commercial Real Estate in Florham Park, NJ); DEER TREE BUILDING ASSOCIATES, LLC (Undeveloped Real Estate in Hardyston Township, NJ); FLORHAM PARK REALTY ASSOCIATES, LLC (Commercial Real Estate in Florham Park, NJ); LANDINGS AT CASPIAN POINTE, LLC (Undeveloped Real Estate in Atlantic City, NJ); LIVINGSTON HILLS BUILDING ASSOCIATES, LLC (Real Estate Under Construction in Livingston, NJ); MAGNOLIA BUILDING ASSOCIATES, LLC (Undeveloped Assets in Pemberton, NJ)</t>
  </si>
  <si>
    <t>Ivanka Trump received income from 42 different sources reported collectively as Trust #4 the year before her appointment as her father's presidential adviser. See individual trust components for source valuations, types and income generated.</t>
  </si>
  <si>
    <t>Trust #4: 184 KENT ASSOCIATES, LLC (Residential Real Estate in Brooklyn, NY); K ASTORIA, LLC (Residential Real Estate in Astoria, NY); K STONEHAGE VILLAGE 1 ASSOCIATES, LLC (Residential Real Estate in New York, NY); VILLAGE KF 2 KM, LLC (Residential Real Estate in New York, NY); VILLAGE KF 4-9-10 ASSOCIATES, LP (Residential Real Estate in New York, NY); 65 BAY, LLC (f/k/a GAIA JC, LLC) (Residential Real Estate in Jersey City, NJ); K ONE JOURNAL SQUARE, LLC (Undeveloped Real Estate in Jersey City, NJ); KC DUMBO HOTEL, LLC (Option to Purchase Commercial Real Estate in Brooklyn, NY); KC DUMBO OFFICE, LLC (Commercial Real Estate in Brooklyn, NY); KF MIDDLE RIVER, LLC (Residential Real Estate in Middle River &amp; Essex, MD); KF WESTWOOD PARTNER, LLC (Residential Real Estate in Westwood &amp; River Vale, NJ); CHATHAM HILL ASSOCIATES, LLC (Residential Real Estate in Chatham, NJ); KF-BLS MEMBER, LLC (Residential Real Estate in Brooklyn, NY); PUCK BUILDING, LP (Commercial Real Estate in New York, NY); ROUTE 10 ASSOCIATES, LLC (Industrial Real Estate in Whippany, NJ); STATE TOWER OF SYRACUSE ASSOCIATES, LLC (Residential Real Estate in Leonia, NJ); TIMES SQUARE ASSOCIATES, LLC (Commercial Real Estate in New York, NY); WARREN AT BAY ASSOCIATES, LLC (Commercial Real Estate in Jersey City, NJ); WT 25 COLUMBIA, LLC (Real Estate Under Construction in Brooklyn, NY); 115 EAST 87, LLC (Contingent right to ownership interest in Residential Real Estate in New York, NY); 80 ML, LLC (Commercial Real Estate in New York, NY); KF-WIP CO. INVESTORS I, LLC (Industrial Real Estate in Middletown, PA); ELMWOOD V. ASSOCIATES, LP (Commercial Real Estate in Chicago, IL); KKC ASSOCIATES, LLC (Residential Real Estate in Kansas City, MO); STONE 16 ASSOCIATES, LLC (Residential Real Estate in New York, NY); P.V. DEVELOPMENT, LLC (Undeveloped Real Estate in Long Branch, NJ); FLATBUSH 340 LENDER, LLC (Loan Receivable from 9 Dekalb Owner LLC; Brooklyn, NY); KCOF-215 MOORE, LLC (Loan Receivable from Heritage Equities; Brooklyn, NY); OBSERVER CAPITAL SM SPV, LLC (Shares of Corporate Stock in Source Media Holdings Inc.; New York, NY); OC PARTNERS, LLC (Cash; New York, NY); BRUCKNER P CORP. (Commercial Real Estate in New York, NY); BRUCKNER PLAZA CENTER, LLC (Commercial Real Estate in New York, NY); FIFTH ASSOCIATES, LLC (Commercial Real Estate in New York, NY); LANDINGS APARTMENTS, LLC (Commercial Real Estate in Chicago, IL); CK REALTY HOLDINGS, LLC (Commercial Real Estate in New York, NY and Wippany, NJ); 29 Second Avenue Realty, LLC (Residential Real Estate in New York, NY); KFF 29 SECOND AVENUE LLC (Residential Real Estate in New York, NY); GELLERT 80 WEST END, LLC (Residential and Commercial Real Estate in Long Branch, NJ and Astoria, NY); GOWAN ASSOCIATES, LLC (Undeveloped Real Estate in Brooklyn, NY); IROQOUIS PROPERTIES, LP (Residential Real Estate in New York, NY); K 26 JOURNAL SQUARE, LLC (Commercial Real Estate in Jersey City, NJ); K 30 JOURNAL SQUARE, LLC (Undeveloped Real Estate in Jersey City, NJ)</t>
  </si>
  <si>
    <t>Ivanka Trump received income from 25 different sources reported collectively as Trust #5 the year before her appointment as her father's presidential adviser. See individual trust components for source valuations, types and income generated.</t>
  </si>
  <si>
    <t>Trust #5: BRYNWOOD GARDENS (Residential Real Estate in Old Bridge, NJ); LODI PHILLIPSBURG APARTMENT ASSOCIATES (Residential Real Estate in Lodi, NJ); MARTHA BELL ASSOCIATES, LLC (Residential Real Estate in Elizabeth, NJ); MT. PLEASANT JV (Commercial Real Estate in West Orange, NJ); NETCONG HEIGHTS ASSOCIATES, LLC (Residential Real Estate in Netcong, NJ); OXFORD ARMS ASSOCIATES LIMITED PARTNERSHIP (Residential Real Estate in Edison, NJ); PARK LAKE VILLAGE (Residential Real Estate in Parsippany, NJ); PARK LANE MOBILE HOME PARK (Residential Real Estate in Union, NJ); PINEFIELD MANOR, LLC (Residential Real Estate in Denville, NJ); PRINCETON HORIZON APARTMENTS (Residential Real Estate in South Brunswick, NJ); RIVER EDGE APARTMENTS (Residential Real Estate in Ewing, NJ); CHERRY PINES APARTMENTS (Residential Real Estate in Elizabeth, NJ); SKYTOP GARDENS (Residential Real Estate in Sayreville, NJ); TAYLOR EDISON JV (Industrial Real Estate in Edison, NJ); THE PINES APARTMENTS (Residential Real Estate in Elizabeth, NJ); TOV MANOR ASSOCIATES, LP (Residential Real Estate in New Brunswick, NJ); WESTFIELD JV (Commercial Real Estate in Westfield, NJ); SCHOOLHOUSE JV (Commercial Real Estate in Milburn, NJ); COLONIAL HEIGHTS, LLC (Residential Real Estate in Parsippany, NJ); DARTMOUTH VILLAGE, LLC (Residential Real Estate in Parsippany, NJ); EASTON NORTH ASSOCIATES, LP (Residential Real Estate in Franklin Township, NJ); FELMORE ASSOCIATES (Residential Real Estate in South River, NJ); FIVE ACRE JV (Industrial Real Estate in Union, NJ); KAY &amp; ARR REALTY ASSOCIATES (Residential Real Estate in Elizabeth, NJ); LMP JV (Industrial Real Estate in Edison, NJ)</t>
  </si>
  <si>
    <t>Ivanka Trump received income from six different sources reported collectively as Trust #6 the year before her appointment as her father's presidential adviser. See individual trust components for source valuations, types and income generated.</t>
  </si>
  <si>
    <t>Trust #6: 200 EAST 62ND 25A, LLC (Residential Real Estate in New York, NY); 200 EAST 62ND 25B, LLC (Residential Real Estate in New York, NY); 200 EAST 62ND 26D, LLC (Residential Real Estate in New York, NY); 212 5TH 7C, LLC (Residential Real Estate in New York, NY); 212 5TH 8C, LLC (Residential Real Estate in New York, NY); 212 5TH 9C, LLC (Residential Real Estate in New York, NY)</t>
  </si>
  <si>
    <t>Ivanka Trump received income from six different sources through Lincoln National Life Insurance Company, Variable Life, reported collectively as Trust #7, the year before her appointment as her father's presidential adviser. See individual trust components for source valuations, types and income generated.</t>
  </si>
  <si>
    <t>Trust #7: Lincoln National Life Insurance Company, Variable Life (SSGA Bond Index Fund; JPMorgan High Yield Fund; Delaware Diversified Floating Rate Fund; Delaware VIP REIT Series; Dimensional International Core Equity Fund; Dimensional U.S. Core Equity 2 Fund)</t>
  </si>
  <si>
    <t>Ivanka Trump served as Executive Vice President &amp; Treasurer of TTTT VENTURE MEMBER CORP (pass-thru company) from Oct 1, 2015, until Jan 1, 2017.</t>
  </si>
  <si>
    <t>TTTT VENTURE MEMBER CORP (pass-thru company)</t>
  </si>
  <si>
    <t>Ivanka Trump served as Executive Vice President of TURNBERRY SCOTLAND LLC (pass-thru company for Golf Recreation Scotland Limited (pass-thru company for SLC Turnberry Limited (golf courses and resort))) from Apr 1, 2014, until Jan 1, 2017.</t>
  </si>
  <si>
    <t>TURNBERRY SCOTLAND LLC (pass-thru company for Golf Recreation Scotland Limited (pass-thru company for SLC Turnberry Limited (golf courses and resort)))</t>
  </si>
  <si>
    <t>Ivanka Trump served as Executive Vice President of TURNBERRY SCOTLAND MANAGING MEMBER CORP (pass-thru company for TURNBERRY SCOTLAND LLC (pass-thru company for Golf Recreation Scotland Limited (pass-thru company for SLC Turnberry Limited (golf courses and resort)))) from Apr 1, 2014, until Jan 1, 2017.</t>
  </si>
  <si>
    <t>TURNBERRY SCOTLAND MANAGING MEMBER CORP (pass-thru company for TURNBERRY SCOTLAND LLC (pass-thru company for Golf Recreation Scotland Limited (pass-thru company for SLC Turnberry Limited (golf courses and resort))))</t>
  </si>
  <si>
    <t>Ivanka Trump served as Executive Vice President &amp; Secretary of TW VENTURE I LLC (transportation services) from Nov 1, 2013, until Jan 1, 2017.</t>
  </si>
  <si>
    <t>TW VENTURE I LLC (transportation services)</t>
  </si>
  <si>
    <t>Ivanka Trump served as Executive Vice President &amp; Secretary of TW VENTURE I MANAGING MEMBER CORP (pass-thru company for TW VENTURE I LLC (transportation services)) from Nov 1, 2013, until Jan 1, 2017.</t>
  </si>
  <si>
    <t>TW VENTURE I MANAGING MEMBER CORP (pass-thru company for TW VENTURE I LLC (transportation services))</t>
  </si>
  <si>
    <t>Ivanka Trump served as Executive Vice President of TW VENTURE II LLC (pass-thru company for TIGL Ireland Enterprises Limited (golf course and resort)) from Jan 1, 2014, until Jan 1, 2017.</t>
  </si>
  <si>
    <t>TW VENTURE II LLC (pass-thru company for TIGL Ireland Enterprises Limited (golf course and resort))</t>
  </si>
  <si>
    <t>Ivanka Trump served as Executive Vice President &amp; Director of TW VENTURE II MANAGING MEMBER CORP (pass-thru company for TW VENTURE II LLC (pass-thru company for TIGL Ireland Enterprises Limited (golf course and resort))) from Jan 1, 2014, until Jan 1, 2017.</t>
  </si>
  <si>
    <t>TW VENTURE II MANAGING MEMBER CORP (pass-thru company for TW VENTURE II LLC (pass-thru company for TIGL Ireland Enterprises Limited (golf course and resort)))</t>
  </si>
  <si>
    <t>Ivanka Trump received None (or less than $201) in (income type not disclosed) income from U.S. bank account #1 (checking) the year before her appointment as her father's presidential adviser.</t>
  </si>
  <si>
    <t>U.S. bank account #1 (checking)</t>
  </si>
  <si>
    <t>Ivanka Trump received None (or less than $201) in (income type not disclosed) income from U.S. bank account #10 (cash) the year before her appointment as her father's presidential adviser.</t>
  </si>
  <si>
    <t>U.S. bank account #10 (cash)</t>
  </si>
  <si>
    <t>Ivanka Trump received None (or less than $201) in (income type not disclosed) income from U.S. bank account #11 (cash) the year before her appointment as her father's presidential adviser.</t>
  </si>
  <si>
    <t>U.S. bank account #11 (cash)</t>
  </si>
  <si>
    <t>Ivanka Trump received None (or less than $201) in (income type not disclosed) income from U.S. bank account #12 (cash) the year before her appointment as her father's presidential adviser.</t>
  </si>
  <si>
    <t>U.S. bank account #12 (cash)</t>
  </si>
  <si>
    <t>Ivanka Trump received None (or less than $201) in (income type not disclosed) income from U.S. bank account #13 (cash) the year before her appointment as her father's presidential adviser.</t>
  </si>
  <si>
    <t>U.S. bank account #13 (cash)</t>
  </si>
  <si>
    <t>Ivanka Trump received None (or less than $201) in (income type not disclosed) income from U.S. bank account #2 (cash) the year before her appointment as her father's presidential adviser.</t>
  </si>
  <si>
    <t>U.S. bank account #2 (cash)</t>
  </si>
  <si>
    <t>Ivanka Trump received None (or less than $201) in (income type not disclosed) income from U.S. bank account #3 (cash) the year before her appointment as her father's presidential adviser.</t>
  </si>
  <si>
    <t>U.S. bank account #3 (cash)</t>
  </si>
  <si>
    <t>Ivanka Trump received None (or less than $201) in (income type not disclosed) income from U.S. bank account #4 (cash) the year before her appointment as her father's presidential adviser.</t>
  </si>
  <si>
    <t>U.S. bank account #4 (cash)</t>
  </si>
  <si>
    <t>Ivanka Trump received None (or less than $201) in (income type not disclosed) income from U.S. bank account #5 (cash) the year before her appointment as her father's presidential adviser.</t>
  </si>
  <si>
    <t>U.S. bank account #5 (cash)</t>
  </si>
  <si>
    <t>Ivanka Trump received $201 - $1,000 in Interest income from U.S. bank account #6 (cash) the year before her appointment as her father's presidential adviser.</t>
  </si>
  <si>
    <t>U.S. bank account #6 (cash)</t>
  </si>
  <si>
    <t>Ivanka Trump received None (or less than $201) in (income type not disclosed) income from U.S. bank account #7 (cash) the year before her appointment as her father's presidential adviser.</t>
  </si>
  <si>
    <t>U.S. bank account #7 (cash)</t>
  </si>
  <si>
    <t>Ivanka Trump received None (or less than $201) in (income type not disclosed) income from U.S. bank account #8 (cash) the year before her appointment as her father's presidential adviser.</t>
  </si>
  <si>
    <t>U.S. bank account #8 (cash)</t>
  </si>
  <si>
    <t>Ivanka Trump received None (or less than $201) in (income type not disclosed) income from U.S. bank account #9 (cash) the year before her appointment as her father's presidential adviser.</t>
  </si>
  <si>
    <t>U.S. bank account #9 (cash)</t>
  </si>
  <si>
    <t>Ivanka Trump received None (or less than $201) in (income type not disclosed) income from U.S. money market account #1 (cash) the year before her appointment as her father's presidential adviser.</t>
  </si>
  <si>
    <t>U.S. money market account #1 (cash)</t>
  </si>
  <si>
    <t>Ivanka Trump received None (or less than $201) in (income type not disclosed) income from U.S. money market account #2 (cash) the year before her appointment as her father's presidential adviser.</t>
  </si>
  <si>
    <t>U.S. money market account #2 (cash)</t>
  </si>
  <si>
    <t>Ivanka Trump received $201 - $1,000 in Interest income from U.S. money market account #3 (cash) the year before her appointment as her father's presidential adviser.</t>
  </si>
  <si>
    <t>U.S. money market account #3 (cash)</t>
  </si>
  <si>
    <t>Ivanka Trump received None (or less than $201) in (income type not disclosed) income from U.S. money market account #4 (cash) the year before her appointment as her father's presidential adviser.</t>
  </si>
  <si>
    <t>U.S. money market account #4 (cash)</t>
  </si>
  <si>
    <t>Ivanka Trump served as Vice President of UNIT 2502 ENTERPRISES LLC (commercial real estate in Chicago, IL) from Jul 1, 2008, until Jan 1, 2017.</t>
  </si>
  <si>
    <t>UNIT 2502 ENTERPRISES LLC (commercial real estate in Chicago, IL)</t>
  </si>
  <si>
    <t>Ivanka Trump received $1,001 - $2,500 in Capital Gains Interest income from UNIV OF TEXAS TX PERMANENT UNIV FND SER B, bonds the year before her appointment as her father's presidential adviser.</t>
  </si>
  <si>
    <t>UNIV OF TEXAS TX PERMANENT UNIV FND SER B, bonds</t>
  </si>
  <si>
    <t>Ivanka Trump lists Universal City Studios LLC (Residuals from appearances on Saturday Night Live and Late Night with Jimmy Fallon) as an employment-related asset valued at None (or less than $1,001). In the year before taking her unpaid position as assistant to her father in his presidency, she earned $201 - $1,000 in Rent or Royalties income.</t>
  </si>
  <si>
    <t>Universal City Studios LLC (Residuals from appearances on Saturday Night Live and Late Night with Jimmy Fallon)</t>
  </si>
  <si>
    <t>Ivanka Trump received $1,001 - $2,500 in Interest income from UTAH ST RFDG SER C, bonds the year before her appointment as her father's presidential adviser.</t>
  </si>
  <si>
    <t>UTAH ST RFDG SER C, bonds</t>
  </si>
  <si>
    <t>Ivanka Trump received $1,001 - $2,500 in Interest income from UTAH ST SER A, bonds the year before her appointment as her father's presidential adviser.</t>
  </si>
  <si>
    <t>UTAH ST SER A, bonds</t>
  </si>
  <si>
    <t>Ivanka Trump owes $5,000,001 - $25,000,000 in revolving debt to Valley National Bank. The Unsecured line of credit was incurred in 2015 at a rate of PRIME+0.75%.</t>
  </si>
  <si>
    <t>Valley National Bank</t>
  </si>
  <si>
    <t>Ivanka Trump received $15,001 - $50,000 in (income type not disclosed) income from VAN ECK CM COMMODITY INDEX FUND Y (CMCYX) the year before her appointment as her father's presidential adviser.</t>
  </si>
  <si>
    <t>VAN ECK CM COMMODITY INDEX FUND Y (CMCYX)</t>
  </si>
  <si>
    <t>Ivanka Trump received None (or less than $201) in (income type not disclosed) income from VANGUARD TOTAL BOND MKT ETF (BND) the year before her appointment as her father's presidential adviser.</t>
  </si>
  <si>
    <t>VANGUARD TOTAL BOND MKT ETF (BND)</t>
  </si>
  <si>
    <t>Ivanka Trump served as Executive Vice President of VHPS LLC (unsold lots) from Apr 1, 2010, until Jan 1, 2017.</t>
  </si>
  <si>
    <t>VHPS LLC (unsold lots)</t>
  </si>
  <si>
    <t>Ivanka Trump received $100,001 - $1,000,000 in Rent or Royalties income from VILLAGE KF 2 KM, LLC (Residential Real Estate in New York, NY) the year before her appointment as her father's presidential adviser.</t>
  </si>
  <si>
    <t>VILLAGE KF 2 KM, LLC (Residential Real Estate in New York, NY)</t>
  </si>
  <si>
    <t>Ivanka Trump received $100,001 - $1,000,000 in Rent or Royalties income from VILLAGE KF 4-9-10 ASSOCIATES, LP (Residential Real Estate in New York, NY) the year before her appointment as her father's presidential adviser.</t>
  </si>
  <si>
    <t>VILLAGE KF 4-9-10 ASSOCIATES, LP (Residential Real Estate in New York, NY)</t>
  </si>
  <si>
    <t>Ivanka Trump received $1,001 - $2,500 in Interest income from VIRGINIA BEACH VA, bonds the year before her appointment as her father's presidential adviser.</t>
  </si>
  <si>
    <t>VIRGINIA BEACH VA, bonds</t>
  </si>
  <si>
    <t>Ivanka Trump received $1,001 - $2,500 in Interest income from VIRGINIA ST, bonds the year before her appointment as her father's presidential adviser.</t>
  </si>
  <si>
    <t>VIRGINIA ST, bonds</t>
  </si>
  <si>
    <t>Ivanka Trump received $5,001 - $15,000 in (income type not disclosed) income from VIRTUS SMALL-CAP CORE FUND CLASS I (PKSFX) the year before her appointment as her father's presidential adviser.</t>
  </si>
  <si>
    <t>VIRTUS SMALL-CAP CORE FUND CLASS I (PKSFX)</t>
  </si>
  <si>
    <t>Ivanka Trump received $100,001 - $1,000,000 in Rent or Royalties income from VREELAND AVENUE ASSOCIATES, LLC (Commercial Real Estate in Florham Park, NJ) the year before her appointment as her father's presidential adviser.</t>
  </si>
  <si>
    <t>VREELAND AVENUE ASSOCIATES, LLC (Commercial Real Estate in Florham Park, NJ)</t>
  </si>
  <si>
    <t>Ivanka Trump received $2,501 - $5,000 in Rent or Royalties income from WARREN AT BAY ASSOCIATES, LLC (Commercial Real Estate in Jersey City, NJ) the year before her appointment as her father's presidential adviser.</t>
  </si>
  <si>
    <t>WARREN AT BAY ASSOCIATES, LLC (Commercial Real Estate in Jersey City, NJ)</t>
  </si>
  <si>
    <t>Ivanka Trump received $1,001 - $2,500 in Interest income from WELLS FARGO COMPANY, bonds the year before her appointment as her father's presidential adviser.</t>
  </si>
  <si>
    <t>WELLS FARGO COMPANY, bonds</t>
  </si>
  <si>
    <t>Ivanka Trump received $15,001 - $50,000 in (income type not disclosed) income from WELLS FARGO INTERMEDIATE TAX/AMTFREE FUND CLASS INST (WITIX) the year before her appointment as her father's presidential adviser.</t>
  </si>
  <si>
    <t>WELLS FARGO INTERMEDIATE TAX/AMTFREE FUND CLASS INST (WITIX)</t>
  </si>
  <si>
    <t>Ivanka Trump received None (or less than $201) in (income type not disclosed) income from Wells Fargo Special Small Cap Value (ESPNX) the year before her appointment as her father's presidential adviser.</t>
  </si>
  <si>
    <t>Wells Fargo Special Small Cap Value (ESPNX)</t>
  </si>
  <si>
    <t>Ivanka Trump received $15,001 - $50,000 in Rent or Royalties income from WEST END BUILDING ASSOCIATES, LLC (Residential Real Estate in New York, NY) the year before her appointment as her father's presidential adviser.</t>
  </si>
  <si>
    <t>WEST END BUILDING ASSOCIATES, LLC (Residential Real Estate in New York, NY)</t>
  </si>
  <si>
    <t>Ivanka Trump received $1,001 - $2,500 in Interest income from WESTCHESTER CNTY NY, bonds the year before her appointment as her father's presidential adviser.</t>
  </si>
  <si>
    <t>WESTCHESTER CNTY NY, bonds</t>
  </si>
  <si>
    <t>Ivanka Trump received $5,001 - $15,000 in Rent or Royalties income from WESTFIELD JV (Commercial Real Estate in Westfield, NJ) the year before her appointment as her father's presidential adviser.</t>
  </si>
  <si>
    <t>WESTFIELD JV (Commercial Real Estate in Westfield, NJ)</t>
  </si>
  <si>
    <t>Ivanka Trump received $15,001 - $50,000 in Rent or Royalties income from WESTMIN MAD ASSOCIATES, L.L.C.(Commercial Real Estate in New York, NY) the year before her appointment as her father's presidential adviser.</t>
  </si>
  <si>
    <t>WESTMIN MAD ASSOCIATES, L.L.C.(Commercial Real Estate in New York, NY)</t>
  </si>
  <si>
    <t>Ivanka Trump received $15,001 - $50,000 in Rent or Royalties income from WESTMINSTER LINDEN, LLC (Residential Real Estate in Brooklyn, NY) the year before her appointment as her father's presidential adviser.</t>
  </si>
  <si>
    <t>WESTMINSTER LINDEN, LLC (Residential Real Estate in Brooklyn, NY)</t>
  </si>
  <si>
    <t>Ivanka Trump received 157947 in Brokerage commissions income from WESTMINSTER TITLE ASSOCIATES, LLC (Insurance brokerage license; Florham Park, NJ) the year before her appointment as her father's presidential adviser.</t>
  </si>
  <si>
    <t>WESTMINSTER TITLE ASSOCIATES, LLC (Insurance brokerage license; Florham Park, NJ)</t>
  </si>
  <si>
    <t>Ivanka Trump served as Executive Vice President of WHITE COURSE LLC (management company) from Mar 1, 2012, until Jan 1, 2017.</t>
  </si>
  <si>
    <t>WHITE COURSE LLC (management company)</t>
  </si>
  <si>
    <t>Ivanka Trump served as Executive Vice President of WHITE COURSE MANAGING MEMBER CORP (pass-thru company for WHITE COURSE LLC (management company)) from Mar 1, 2012, until Jan 1, 2017.</t>
  </si>
  <si>
    <t>WHITE COURSE MANAGING MEMBER CORP (pass-thru company for WHITE COURSE LLC (management company))</t>
  </si>
  <si>
    <t>Ivanka Trump received $1,001 - $2,500 in Interest income from WHITE PLAINS NY, bonds the year before her appointment as her father's presidential adviser.</t>
  </si>
  <si>
    <t>WHITE PLAINS NY, bonds</t>
  </si>
  <si>
    <t>Ivanka Trump lists Women Who Work, Penguin Random House LLC (value not readily ascertainable) as an employment-related asset valued at (no value reported). In the year before taking her unpaid position as assistant to her father in his presidency, she earned $787,500 in Advance income.</t>
  </si>
  <si>
    <t>Women Who Work, Penguin Random House LLC (value not readily ascertainable)</t>
  </si>
  <si>
    <t>Ivanka Trump received None (or less than $201) in (income type not disclosed) income from WT 25 COLUMBIA, LLC (Real Estate Under Construction in Brooklyn, NY) the year before her appointment as her father's presidential adviser.</t>
  </si>
  <si>
    <t>WT 25 COLUMBIA, LLC (Real Estate Under Construction in Brooklyn, NY)</t>
  </si>
  <si>
    <t>Ivanka Trump received $201 - $1,000 in Capital Gains income from Yum Brands, Inc. (8 shares) the year before her appointment as her father's presidential adviser.</t>
  </si>
  <si>
    <t>Yum Brands, Inc. (8 shares)</t>
  </si>
  <si>
    <t>Jared Kushner served as President of 100 Pierrepoint Street LLC from Apr 1, 2014, to Jan 1, 2017.</t>
  </si>
  <si>
    <t>Jared Kushner</t>
  </si>
  <si>
    <t>100 Pierrepoint Street LLC</t>
  </si>
  <si>
    <t>Because Jared Kushner has resigned his position(s) with this entity, which is not otherwise disclosed as an asset, this potential conflict of interest is marked as resolved.</t>
  </si>
  <si>
    <t>Jared Kushner received None (or less than $201) in (income type not disclosed) income from 115 EAST 87, LLC (Contingent right to ownership interest in Residential Real Estate in New York, NY) the year before his appointment as Pres. Trump's senior adviser.</t>
  </si>
  <si>
    <t>Jared Kushner served as President of 118-120 East Fourth Owner LLC from Mar 1, 2013, to Jan 1, 2017.</t>
  </si>
  <si>
    <t>118-120 East Fourth Owner LLC</t>
  </si>
  <si>
    <t>Jared Kushner served as President &amp; Vice-President of 120 MacDougal Street Realty LLC from Jan 1, 2015, to Jan 1, 2017.</t>
  </si>
  <si>
    <t>120 MacDougal Street Realty LLC</t>
  </si>
  <si>
    <t>Jared Kushner served as Vice President &amp; Secretary of 125 Algonquin Associates, LLC from May 1, 2014, to Jan 1, 2017.</t>
  </si>
  <si>
    <t>125 Algonquin Associates, LLC</t>
  </si>
  <si>
    <t>Jared Kushner served as Vice President &amp; Secretary of 128 Bauer Drive Associates, LLC from May 1, 2014, to Jan 1, 2017.</t>
  </si>
  <si>
    <t>128 Bauer Drive Associates, LLC</t>
  </si>
  <si>
    <t>Jared Kushner served as President &amp; Secretary of 144 Willow Street LLC from Sep 1, 2014, to Jan 1, 2017.</t>
  </si>
  <si>
    <t>144 Willow Street LLC</t>
  </si>
  <si>
    <t>Jared Kushner served as Vice President &amp; Secretary of 145 Algonquin Associates, LLC from May 1, 2014, to Jan 1, 2017.</t>
  </si>
  <si>
    <t>145 Algonquin Associates, LLC</t>
  </si>
  <si>
    <t>Jared Kushner served as Vice President &amp; Secretary of 15-00 Pollitt Drive Associates, LLC from May 1, 2014, to Jan 1, 2017.</t>
  </si>
  <si>
    <t>15-00 Pollitt Drive Associates, LLC</t>
  </si>
  <si>
    <t>Jared Kushner served as Vice President &amp; Secretary of 156 Algonquin Associates, LLC from May 1, 2014, to Jan 1, 2017.</t>
  </si>
  <si>
    <t>156 Algonquin Associates, LLC</t>
  </si>
  <si>
    <t>Jared Kushner served as President &amp; Vice-President of 156 Sullivan Street Realty LLC from Jan 1, 2015, to Jan 1, 2017.</t>
  </si>
  <si>
    <t>156 Sullivan Street Realty LLC</t>
  </si>
  <si>
    <t>Jared Kushner served as Vice President &amp; Secretary of 17-01 Pollitt Drive Associates, LLC from May 1, 2014, to Jan 1, 2017.</t>
  </si>
  <si>
    <t>17-01 Pollitt Drive Associates, LLC</t>
  </si>
  <si>
    <t>Jared Kushner served as Officer of 175-225 Third Owner LLC from Dec 1, 2014, to Jan 1, 2017.</t>
  </si>
  <si>
    <t>175-225 Third Owner LLC</t>
  </si>
  <si>
    <t>Jared Kushner served as Managing Member of 18 Sydney Place LLC from Sep 1, 2014, to Jan 1, 2017.</t>
  </si>
  <si>
    <t>18 Sydney Place LLC</t>
  </si>
  <si>
    <t>Jared Kushner served as Managing Member of 184 Kent Associates, LLC from Apr 1, 2015, to Jan 1, 2017. Jared Kushner received $15,001 - $50,000 in Rent or Royalties income from 184 KENT ASSOCIATES, LLC (Residential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</si>
  <si>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Vice President &amp; Secretary of 19-00 Pollitt Drive Associates, LLC from May 1, 2014, to Jan 1, 2017.</t>
  </si>
  <si>
    <t>19-00 Pollitt Drive Associates, LLC</t>
  </si>
  <si>
    <t>Jared Kushner served as Vice President &amp; Secretary of 19-05 Nevins Road Associates, LLC from May 1, 2014, to Jan 1, 2017.</t>
  </si>
  <si>
    <t>19-05 Nevins Road Associates, LLC</t>
  </si>
  <si>
    <t>Jared Kushner served as President of 195 East Fourth Owner LLC from Mar 1, 2013, to Jan 1, 2017.</t>
  </si>
  <si>
    <t>195 East Fourth Owner LLC</t>
  </si>
  <si>
    <t>Jared Kushner served as President of 199-203 East Fourth Owner LLC from Mar 1, 2013, to Jan 1, 2017.</t>
  </si>
  <si>
    <t>199-203 East Fourth Owner LLC</t>
  </si>
  <si>
    <t>Jared Kushner received Over $5,000,000 in Capital Gains income from 2 Rector Kushner Member LLC (Commercial Real Estate in New York, NY) the year before his appointment as Pres. Trump's senior adviser.</t>
  </si>
  <si>
    <t>Jared Kushner received $1,000,001 - $5,000,000 in Capital Gains income from 2 Rector Kushner Member LLC (Commercial Real Estate in New York, NY) the year before his appointment as Pres. Trump's senior adviser.</t>
  </si>
  <si>
    <t>Jared Kushner served as Managing Member of 2 Rector Kushner Member, LLC from Jun 1, 2013, to Mar 1, 2016. Although Jared Kushner has resigned his position(s) with this entity, it is also disclosed an asset; therefore, this database marks the potential conflict of interest as active.</t>
  </si>
  <si>
    <t>2 Rector Kushner Member, LLC</t>
  </si>
  <si>
    <t>Although Jared Kushner resigned his positions from this entity, there is no indication his financial interest in it has been divested or placed into a blind trust. It is therefore marked in this database as an active potential conflict of interest.</t>
  </si>
  <si>
    <t>Jared Kushner received $1,001 - $2,500 in Capital Gains income from 20 de Bariloche LP (Real Estate in Argentina) the year before his appointment as Pres. Trump's senior adviser.</t>
  </si>
  <si>
    <t>Jared Kushner received $15,001 - $50,000 in Rent or Royalties income from 200 EAST 62ND 25A, LLC (Residential Real Estate in New York, NY) the year before his appointment as Pres. Trump's senior adviser.</t>
  </si>
  <si>
    <t>Jared Kushner served as Managing Member of 200 East 62nd 25B, LLC from Dec 1, 2015, to Jan 1, 2017. Jared Kushner received $15,001 - $50,000 in Rent or Royalties income from 200 EAST 62ND 25B, LLC (Residential Real Estate in New York, NY) the year before his appointment as Pres. Trump's senior adviser. Although Jared Kushner has resigned his position(s) with this entity, it is also disclosed an asset; therefore, this database marks the potential conflict of interest as active.</t>
  </si>
  <si>
    <t>Although Jared Kushner has resigned his position(s) with this entity, it is also disclosed an asset; therefore, this database marks the potential conflict of interest as active.</t>
  </si>
  <si>
    <t>Jared Kushner received $15,001 - $50,000 in Rent or Royalties income from 200 EAST 62ND 26D, LLC (Residential Real Estate in New York, NY) the year before his appointment as Pres. Trump's senior adviser.</t>
  </si>
  <si>
    <t>Jared Kushner received None (or less than $201) in (income type not disclosed) income from 212 5TH 7C, LLC (Residential Real Estate in New York, NY) the year before his appointment as Pres. Trump's senior adviser.</t>
  </si>
  <si>
    <t>Jared Kushner received None (or less than $201) in (income type not disclosed) income from 212 5TH 8C, LLC (Residential Real Estate in New York, NY) the year before his appointment as Pres. Trump's senior adviser.</t>
  </si>
  <si>
    <t>Jared Kushner received None (or less than $201) in (income type not disclosed) income from 212 5TH 9C, LLC (Residential Real Estate in New York, NY) the year before his appointment as Pres. Trump's senior adviser.</t>
  </si>
  <si>
    <t>Jared Kushner received $5,001 - $15,000 in Capital Gains income from 21ST CENTURY FOX the year before his appointment as Pres. Trump's senior adviser.</t>
  </si>
  <si>
    <t>Jared Kushner served as Key Person of 25-30 Columbia Heights (Brooklyn) Venture, LLC from May 1, 2016, to Jan 1, 2017.</t>
  </si>
  <si>
    <t>25-30 Columbia Heights (Brooklyn) Venture, LLC</t>
  </si>
  <si>
    <t>Jared Kushner served as President &amp; Vice-President of 267 East 10th Street Realty LLC from Jan 1, 2015, to Jan 1, 2017.</t>
  </si>
  <si>
    <t>267 East 10th Street Realty LLC</t>
  </si>
  <si>
    <t>Jared Kushner served as Key Person of 27 Monroe Place LLC from Apr 1, 2014, to Jan 1, 2017.</t>
  </si>
  <si>
    <t>27 Monroe Place LLC</t>
  </si>
  <si>
    <t>Jared Kushner received $15,001 - $50,000 in Capital Gains Rent or Royalties income from 29 Second Avenue Realty, LLC (Residential Real Estate in New York, NY) the year before his appointment as Pres. Trump's senior adviser.</t>
  </si>
  <si>
    <t>Jared Kushner received $100,001 - $1,000,000 in Rent or Royalties income from 30 FLORHAM ASSOCIATES, LLC (Commercial Real Estate in Florham Park, NJ) the year before his appointment as Pres. Trump's senior adviser.</t>
  </si>
  <si>
    <t>Jared Kushner served as Manager of 30 Journal Square Partners, LLC from Jan 1, 2013, to Jan 1, 2017.</t>
  </si>
  <si>
    <t>30 Journal Square Partners, LLC</t>
  </si>
  <si>
    <t>Jared Kushner served as Vice President &amp; Secretary of 30 Leslie Associates, LLC from May 1, 2014, to Jan 1, 2017.</t>
  </si>
  <si>
    <t>30 Leslie Associates, LLC</t>
  </si>
  <si>
    <t>Jared Kushner served as President of 315 East 10th Street LLC from Mar 1, 2013, to Jan 1, 2017.</t>
  </si>
  <si>
    <t>315 East 10th Street LLC</t>
  </si>
  <si>
    <t>Jared Kushner served as President &amp; Vice-President of 318 East 11th Street Realty LLC from Jan 1, 2015, to Jan 1, 2017.</t>
  </si>
  <si>
    <t>318 East 11th Street Realty LLC</t>
  </si>
  <si>
    <t>Jared Kushner served as President &amp; Vice-President of 318 East 6th Street Realty LLC from Jan 1, 2015, to Jan 1, 2017.</t>
  </si>
  <si>
    <t>318 East 6th Street Realty LLC</t>
  </si>
  <si>
    <t>Jared Kushner served as President &amp; Authorized Signatory of 340 Flatbush Lender, LLC from Dec 1, 2015, to Jan 1, 2017.</t>
  </si>
  <si>
    <t>340 Flatbush Lender, LLC</t>
  </si>
  <si>
    <t>Jared Kushner served as Manager of 38 Monroe Place LLC from Apr 1, 2014, to Jan 1, 2017.</t>
  </si>
  <si>
    <t>38 Monroe Place LLC</t>
  </si>
  <si>
    <t>Jared Kushner served as Vice President &amp; Secretary of 40 Potash Road Associates, LLC from May 1, 2014, to Jan 1, 2017.</t>
  </si>
  <si>
    <t>40 Potash Road Associates, LLC</t>
  </si>
  <si>
    <t>Jared Kushner received None (or less than $201) in (income type not disclosed) income from 411 WEST PUTNAM AVENUE (Commercial Real Estate in Greenwich, CT) the year before his appointment as Pres. Trump's senior adviser.</t>
  </si>
  <si>
    <t>Jared Kushner served as Board Member of 42Floors (Real Estate Company) from May 1, 2012, to Jan 1, 2017. Kushner was involved with the company, which offers a commercial real estate listings database, with his brother Joshua Kushner, of the venture capital firm Thrive.</t>
  </si>
  <si>
    <t>42Floors (Real Estate Company)</t>
  </si>
  <si>
    <t>42Floors blog</t>
  </si>
  <si>
    <t>42Floors investor list</t>
  </si>
  <si>
    <t>Jared Kushner served as President &amp; Vice-President of 435 East 9th Street Realty LLC from Jan 1, 2015, to Jan 1, 2017.</t>
  </si>
  <si>
    <t>435 East 9th Street Realty LLC</t>
  </si>
  <si>
    <t>Jared Kushner served as Manager of 44th Street Realty Associates, LLC (Residential Real Estate in New York, NY) from Dec 1, 2007, to Jan 1, 2017.</t>
  </si>
  <si>
    <t>44th Street Realty Associates, LLC (Residential Real Estate in New York, NY)</t>
  </si>
  <si>
    <t>Jared Kushner served as Vice President &amp; Secretary of 5 Thornton Road Associates, LLC from May 1, 2014, to Jan 1, 2017.</t>
  </si>
  <si>
    <t>5 Thornton Road Associates, LLC</t>
  </si>
  <si>
    <t>Jared Kushner received $100,001 - $1,000,000 in Rent or Royalties income from 502 6G LLC (Residential Real Estate in New York, NY) the year before his appointment as Pres. Trump's senior adviser.</t>
  </si>
  <si>
    <t>Jared Kushner served as President &amp; Vice-President of 54 Barrow Street Associates LLC from Dec 1, 2015, to Jan 1, 2017.</t>
  </si>
  <si>
    <t>54 Barrow Street Associates LLC</t>
  </si>
  <si>
    <t>Jared Kushner served as Managing Member of 55 Challenger Road Associates, LLC from Jun 1, 2012, to Jan 1, 2017. Although Jared Kushner has resigned his position(s) with this entity, it is also disclosed an asset; therefore, this database marks the potential conflict of interest as active.</t>
  </si>
  <si>
    <t>55 Challenger Road Associates, LLC</t>
  </si>
  <si>
    <t>Jared Kushner received $100,001 - $1,000,000 in Rent or Royalties income from 55 CHALLENGER ROAD ASSOCIATES, LLC (Commercial Real Estate in Ridgefield Park, NJ) the year before his appointment as Pres. Trump's senior adviser.</t>
  </si>
  <si>
    <t>Jared Kushner received $1,000,001 - $5,000,000 in Rent or Royalties income from 55 CHALLENGER ROAD ASSOCIATES, LLC (Commercial Real Estate in Ridgefield Park, NJ) the year before his appointment as Pres. Trump's senior adviser.</t>
  </si>
  <si>
    <t>Jared Kushner served as Manager of 55 Challenger, LLC from Aug 1, 2012, to Jan 1, 2017.</t>
  </si>
  <si>
    <t>55 Challenger, LLC</t>
  </si>
  <si>
    <t>Jared Kushner served as Managing Member of 570 West Mount Pleasant Associates, LLC from Jan 1, 2012, to Jan 1, 2017. Jared Kushner received $100,001 - $1,000,000 in Rent or Royalties income from 570 WEST MT. PLEASANT ASSOCIATES, LLC (Residential Real Estate in Livingston, NJ) the year before his appointment as Pres. Trump's senior adviser. Because his interest in this entity reportedly has been divested, it is marked in this database as a resolved potential conflict of interest.</t>
  </si>
  <si>
    <t>570 West Mount Pleasant Associates, LLC</t>
  </si>
  <si>
    <t>Jared Kushner served as President of 570 West Mount Pleasant Realty Corp. (Residential Real Estate in Livingston, NJ) from Jan 1, 2012, to Jan 1, 2017.</t>
  </si>
  <si>
    <t>570 West Mount Pleasant Realty Corp. (Residential Real Estate in Livingston, NJ)</t>
  </si>
  <si>
    <t>Jared Kushner received $15,001 - $50,000 in Rent or Royalties income from 65 BAY, LLC (f/k/a GAIA JC, LLC) (Residential Real Estate in Jersey City, NJ) the year before his appointment as Pres. Trump's senior adviser.</t>
  </si>
  <si>
    <t>Jared Kushner served as Managing Member of 666 KC Management, LLC from Oct 1, 2011, to Jan 1, 2017. Jared Kushner received 3000000 in Management Fee Income income from 666 KC MANAGEMENT, LLC (Management company; New York, NY) the year before his appointment as Pres. Trump's senior adviser. Because his interest in this entity reportedly has been divested, the potential conflict of interest is marked in this database as resolved.</t>
  </si>
  <si>
    <t>Jared Kushner received $5,001 - $15,000 in Rent or Royalties income from 715 PARK AVENUE ASSOCIATES, LP (Residential Real Estate in New York, NY) the year before his appointment as Pres. Trump's senior adviser.</t>
  </si>
  <si>
    <t>Jared Kushner served as Manager of 80 Maid LLC from Aug 1, 2014, to Jan 1, 2017.</t>
  </si>
  <si>
    <t>80 Maid LLC</t>
  </si>
  <si>
    <t>Jared Kushner served as Managing Member of 80 ML, LLC from Aug 1, 2014, to Jan 1, 2017. Although Jared Kushner has resigned his position(s) with this entity, it is also disclosed an asset; therefore, this database marks the potential conflict of interest as active.</t>
  </si>
  <si>
    <t>80 ML, LLC</t>
  </si>
  <si>
    <t>Jared Kushner received $15,001 - $50,000 in Rent or Royalties income from 80 ML, LLC (Commercial Real Estate in New York, NY) the year before his appointment as Pres. Trump's senior adviser.</t>
  </si>
  <si>
    <t>80 ML, LLC (Commercial Real Estate in New York, NY)</t>
  </si>
  <si>
    <t>Jared Kushner received $201 - $1,000 in Rent or Royalties income from 80 ML, LLC (Commercial real estate in New York, NY) the year before his appointment as Pres. Trump's senior adviser.</t>
  </si>
  <si>
    <t>Jared Kushner served as Manager of 89 Hicks Street LLC from Sep 1, 2014, to Jan 1, 2017.</t>
  </si>
  <si>
    <t>89 Hicks Street LLC</t>
  </si>
  <si>
    <t>Jared Kushner served as Vice President &amp; Secretary of 95 Bauer Drive Associates, LLC from May 1, 2014, to Jan 1, 2017.</t>
  </si>
  <si>
    <t>95 Bauer Drive Associates, LLC</t>
  </si>
  <si>
    <t>Jared Kushner served as President &amp; Vice-President of 99 East 7th Street Realty LLC from Jan 1, 2015, to Jan 1, 2017.</t>
  </si>
  <si>
    <t>99 East 7th Street Realty LLC</t>
  </si>
  <si>
    <t>Jared Kushner received None (or less than $201) in (income type not disclosed) income from A&amp;Q LONG/SHORT STRATEGIES FUND LLC PROMISSORY NOTE the year before his appointment as Pres. Trump's senior adviser.</t>
  </si>
  <si>
    <t>Kushner's financial disclosure states: "This promissory note arose from a divestment. Promissory note will be repaid by the first quarter of 2018. Value of payment fixed as of divestment. Filer and his family lack control over, and knowledge of, the underlying assets held by the portfolio funds that the fund has invested in." Because the promissory note implies that the asset has not yet been fully divested, this potential conflict of interest is marked as active.</t>
  </si>
  <si>
    <t>Jared Kushner received $5,001 - $15,000 in Interest income from ALABAMA ST PUBLIC SCH &amp; CLG AUTH CAP IMPT, bonds the year before his appointment as Pres. Trump's senior adviser.</t>
  </si>
  <si>
    <t>Jared Kushner received None (or less than $201) in (income type not disclosed) income from Artwork the year before his appointment as Pres. Trump's senior adviser.</t>
  </si>
  <si>
    <t>Jared Kushner served as Authorized Signatory of Astoria 21-80 38th LLC (Residential Real Estate in Astoria, NY) from Jun 1, 2016, to Jan 1, 2017.</t>
  </si>
  <si>
    <t>Astoria 21-80 38th LLC (Residential Real Estate in Astoria, NY)</t>
  </si>
  <si>
    <t>Jared Kushner served as Authorized Signatory of Astoria 21-81 38th LLC (Residential Real Estate in Astoria, NY) from Jun 1, 2016, to Jan 1, 2017.</t>
  </si>
  <si>
    <t>Astoria 21-81 38th LLC (Residential Real Estate in Astoria, NY)</t>
  </si>
  <si>
    <t>Jared Kushner served as Authorized Signatory of Astoria 23-05 30th LLC (Residential Real Estate in Astoria, NY) from Jun 1, 2016, to Jan 1, 2017.</t>
  </si>
  <si>
    <t>Astoria 23-05 30th LLC (Residential Real Estate in Astoria, NY)</t>
  </si>
  <si>
    <t>Jared Kushner served as Authorized Signatory of Astoria 23-15 30th LLC (Residential Real Estate in Astoria, NY) from Jun 1, 2016, to Jan 1, 2017.</t>
  </si>
  <si>
    <t>Astoria 23-15 30th LLC (Residential Real Estate in Astoria, NY)</t>
  </si>
  <si>
    <t>Jared Kushner served as Authorized Signatory of Astoria Portfolio Member LLC (Residential Real Estate in Astoria, NY) from Jan 1, 2015, to Jan 1, 2017.</t>
  </si>
  <si>
    <t>Astoria Portfolio Member LLC (Residential Real Estate in Astoria, NY)</t>
  </si>
  <si>
    <t>Jared Kushner served as Non-member Manager of B Monmouth Mall, LLC from Aug 1, 2015, to Jan 1, 2017. Jared Kushner received $100,001 - $1,000,000 in Rent or Royalties income from B MONMOUTH MALL, LLC (Commercial Real Estate in Eatontown, NJ) the year before his appointment as Pres. Trump's senior adviser. Because his interest in this entity reportedly has been divested, the potential conflict of interest is marked in this database as resolved.</t>
  </si>
  <si>
    <t>B Monmouth Mall, LLC</t>
  </si>
  <si>
    <t>Jared Kushner owes $1,000,001 - $5,000,000 in debt to Bank of America. The Note payable, due June 15, 2018, was incurred in 2015 at a rate of LIBOR+2.75%.</t>
  </si>
  <si>
    <t>Jared Kushner owes $1,000,001 - $5,000,000 in revolving debt to Bank of America. The Unsecured line of credit was incurred in 2016 at a rate of LIBOR+2.5%.</t>
  </si>
  <si>
    <t>Jared Kushner received $1,001 - $2,500 in Interest income from BATTERY PARK CITY NY AUTH SENIOR SER A, bonds the year before his appointment as Pres. Trump's senior adviser.</t>
  </si>
  <si>
    <t>Jared Kushner served as Special Member of Bavarian Woods Owner LLC from Jun 1, 2011, to Jan 1, 2017.</t>
  </si>
  <si>
    <t>Bavarian Woods Owner LLC</t>
  </si>
  <si>
    <t>Jared Kushner served as Managing Member of BFPS Ventures LLC from Sep 1, 2011, to May 1, 2017. Jared Kushner received $1,000,001 - $5,000,000 in Capital Gains Rent or Royalties Interest income from BFPS VENTURES, LLC the year before his appointment as Pres. Trump's senior adviser. Kushner's financial disclosure states that the conflicting assets of this interest have been divested. However, because the interest itself remains owned by Kushner, this database categorizes the potential conflict as "active."</t>
  </si>
  <si>
    <t>BFPS VENTURES, LLC (Holding Company; New York, NY): See U.S. bank account #2 (cash); U.S. money market account #2 (cash); Quadro Partners (d/b/a Cadre) (Real Estate Investment Platform in New York, NY); Kushner Village 2 Member LLC (Rental Apartments in New York, NY); 2 Rector Kushner Member LLC (Commercial Real Estate in New York, NY); Kaszek Ventures II (Venture Capital Fund); Sixty Capital Fund (Hedge Fund); FabFitFun (Beauty and Wellness Subscription Service); JCK Cadre LLC (prior holding company for Quadro Partners; New York, NY); Contingent rights to ownership interests in entities holding real estate directly or indirectly (value not readily ascertainable) (entities listed in endnote)</t>
  </si>
  <si>
    <t>Kushner's financial disclosure indicates he "intended to resign from this position in January 2017 and has not personally functioned as an officer since that time." Additionally, Kushner's financial disclosure states that the conflicting assets of this interest have been divested. However, because the interest itself remains owned by Kushner, this database categorizes the potential conflict as "active."</t>
  </si>
  <si>
    <t>Jared Kushner received $100,001 - $1,000,000 in (income type not disclosed) income from Blackstone Strategic Alliance Fund II LP the year before his appointment as Pres. Trump's senior adviser.</t>
  </si>
  <si>
    <t>This asset is in the divestment process. Because Kushner's financial disclosure states that he and his family lack control over, and knowledge of, the underlying assets held by the portfolio funds that the fund has invested in, this database categorizes this potential conflict as resolved.</t>
  </si>
  <si>
    <t>Jared Kushner served as President of BLS Associates LLC from Apr 1, 2014, to Jan 1, 2017.</t>
  </si>
  <si>
    <t>BLS Associates LLC</t>
  </si>
  <si>
    <t>Jared Kushner served as President of BLS Investors LLC (Residential Real Estate in Brooklyn, NY from Apr 1, 2014, to Jan 1, 2017.</t>
  </si>
  <si>
    <t>BLS Investors LLC (Residential Real Estate in Brooklyn, NY</t>
  </si>
  <si>
    <t>Jared Kushner served as Non-member Manager of BLS Manager, LLC (Residential Real Estate in Brooklyn, NY) from Apr 1, 2014, to Jan 1, 2017.</t>
  </si>
  <si>
    <t>BLS Manager, LLC (Residential Real Estate in Brooklyn, NY)</t>
  </si>
  <si>
    <t>Jared Kushner received $1,001 - $2,500 in Dividends Capital Gains income from BOEING COMPANY the year before his appointment as Pres. Trump's senior adviser.</t>
  </si>
  <si>
    <t>Jared Kushner received $201 - $1,000 in Dividends Capital Gains income from BOEING COMPANY the year before his appointment as Pres. Trump's senior adviser.</t>
  </si>
  <si>
    <t>Jared Kushner received $201 - $1,000 in Capital Gains Dividends income from BOEING COMPANY the year before his appointment as Pres. Trump's senior adviser.</t>
  </si>
  <si>
    <t>Jared Kushner received $2,501 - $5,000 in Interest income from BOSTON MA, bonds the year before his appointment as Pres. Trump's senior adviser.</t>
  </si>
  <si>
    <t>Jared Kushner served as Managing Member of Broadband Proliferation Partners, LLC from Dec 1, 2012, to Jan 1, 2017. Jared Kushner received 4500000 in Ordinary Business Income income from BROADBAND PROLIFERATION PARTNERS, LLC (WiredScore; New York, NY) the year before his appointment as Pres. Trump's senior adviser. As of Kushner's July 20, 2017, financial disclosure, this asset was in the divestment process. However, because the asset is not known to have been divested, this database categorizes the potential conflict as active.</t>
  </si>
  <si>
    <t>Kushner is co-founder of WiredScore, a business that rates the Internet connections of commerical buildings in the US, France and the UK. Kushner reportedly conceived of the service in conjunction with New York City's Economic Development Corp., which launched the project as an initiative of Mayor Michael Bloomberg's administration. The project then was named WiredNYC, though it directed to the same website the private firm now controls. In April 2017, he was reported to be in talks to sell his stake in the company (through Broadband Proliferation Partners LLC) to a group of investors that includes the Los Angeles-based Fifth Wall Ventures.</t>
  </si>
  <si>
    <t>Boston Globe</t>
  </si>
  <si>
    <t>Jared Kushner received Over $5,000,000 in Rent or Royalties Capital Gains income from BRUCKNER P CORP. (Commercial Real Estate in New York, NY) the year before his appointment as Pres. Trump's senior adviser.</t>
  </si>
  <si>
    <t>Jared Kushner served as President of Bruckner Plaza Center Corp. from Jan 1, 2007, to Jan 1, 2017. Jared Kushner received $100,001 - $1,000,000 in Rent or Royalties Capital Gains income from BRUCKNER PLAZA CENTER CORP. (Commercial Real Estate in New York, NY) the year before his appointment as Pres. Trump's senior adviser. Because his interest in this entity reportedly has been divested, the potential conflict of interest is marked in this database as resolved.</t>
  </si>
  <si>
    <t>Bruckner Plaza Center Corp.</t>
  </si>
  <si>
    <t>Jared Kushner received Over $5,000,000 in Rent or Royalties Capital Gains income from BRUCKNER PLAZA CENTER, LLC (Commercial Real Estate in New York, NY) the year before his appointment as Pres. Trump's senior adviser.</t>
  </si>
  <si>
    <t>Jared Kushner received $15,001 - $50,000 in Rent or Royalties income from BRYNWOOD GARDENS (Residential Real Estate in Old Bridge, NJ) the year before his appointment as Pres. Trump's senior adviser.</t>
  </si>
  <si>
    <t>Jared Kushner received $100,001 - $1,000,000 in Capital Gains Rent or Royalties income from C-III Recovery Fund I LP (Financial Investments; Irving, TX) the year before his appointment as Pres. Trump's senior adviser.</t>
  </si>
  <si>
    <t>The underlying assets of this interest were not disclosed "due to preexisting confidentiality agreement."</t>
  </si>
  <si>
    <t>Investor in Cadre, a real estate investment firm backed by Jared Kushner's brother Joshua's venture capital firm Thrive Capital. Cadre also has attracted such high-profile investors as Peter Thiel's Founders Fund, Goldman Sachs, Alibaba founder Jack Ma. George Soros’ Soros Fund Management has reportedly extended to Cadre a significant credit line.</t>
  </si>
  <si>
    <t>Cadre (see also Quadro Partners)</t>
  </si>
  <si>
    <t>Business Insider</t>
  </si>
  <si>
    <t>Cadre</t>
  </si>
  <si>
    <t>The Real Deal</t>
  </si>
  <si>
    <t>Jared Kushner served as Authorized Signatory of Cadre Astoria 21-80 38th LLC (Residential Real Estate in Astoria, NY) from Jan 1, 2015, to Jan 1, 2017.</t>
  </si>
  <si>
    <t>Cadre Astoria 21-80 38th LLC (Residential Real Estate in Astoria, NY)</t>
  </si>
  <si>
    <t>Jared Kushner served as Authorized Signatory of Cadre Astoria 21-81 38th LLC (Residential Real Estate in Astoria, NY) from Jan 1, 2015, to Jan 1, 2017.</t>
  </si>
  <si>
    <t>Cadre Astoria 21-81 38th LLC (Residential Real Estate in Astoria, NY)</t>
  </si>
  <si>
    <t>Jared Kushner served as Authorized Signatory of Cadre Astoria 23-05 30th LLC (Residential Estate in Astoria, NY) from Jan 1, 2015, to Jan 1, 2017.</t>
  </si>
  <si>
    <t>Cadre Astoria 23-05 30th LLC (Residential Estate in Astoria, NY)</t>
  </si>
  <si>
    <t>Jared Kushner served as Authorized Signatory of Cadre Astoria 23-15 30th LLC (Residential Real Estate in Astoria, NY) from Jan 1, 2015, to Jan 1, 2017.</t>
  </si>
  <si>
    <t>Cadre Astoria 23-15 30th LLC (Residential Real Estate in Astoria, NY)</t>
  </si>
  <si>
    <t>Jared Kushner received $2,501 - $5,000 in Interest income from CALIFORNIA ST DEPT OF WTR RESOURCES PWR SPLY REVENUE SER M, bonds the year before his appointment as Pres. Trump's senior adviser.</t>
  </si>
  <si>
    <t>Jared Kushner received $2,501 - $5,000 in Interest income from CALIFORNIA ST, bonds the year before his appointment as Pres. Trump's senior adviser.</t>
  </si>
  <si>
    <t>Jared Kushner served as Special Member of Cedarwood Riverbend Owner LLC from Jun 1, 2011, to Jan 1, 2017.</t>
  </si>
  <si>
    <t>Cedarwood Riverbend Owner LLC</t>
  </si>
  <si>
    <t>Jared Kushner served as Special Member of Cedarwood Village Apartments I &amp; II Owner LLC from Jun 1, 2011, to Jan 1, 2017.</t>
  </si>
  <si>
    <t>Cedarwood Village Apartments I &amp; II Owner LLC</t>
  </si>
  <si>
    <t>Jared Kushner served as Special Member of Cedarwood Village Apartments III Owner LLC from Jun 1, 2011, to Jan 1, 2017.</t>
  </si>
  <si>
    <t>Cedarwood Village Apartments III Owner LLC</t>
  </si>
  <si>
    <t>Jared Kushner received $5,001 - $15,000 in Interest income from CHARLOTTE NC RFDG, bonds the year before his appointment as Pres. Trump's senior adviser.</t>
  </si>
  <si>
    <t>Jared Kushner served as Managing Member of Chatham Hill Associates, LLC from Sep 1, 2015, to Jan 1, 2017. Although Jared Kushner has resigned his position(s) with this entity, it is also disclosed an asset; therefore, this database marks the potential conflict of interest as active.</t>
  </si>
  <si>
    <t>Chatham Hill Associates, LLC</t>
  </si>
  <si>
    <t>Jared Kushner received $201 - $1,000 in Rent or Royalties income from CHATHAM HILL ASSOCIATES, LLC (Residential Real Estate in Chatham, NJ) the year before his appointment as Pres. Trump's senior adviser.</t>
  </si>
  <si>
    <t>Jared Kushner received $100,001 - $1,000,000 in Rent or Royalties income from CHATHAM HILL ASSOCIATES, LLC (Residential Real Estate in Chatham, NJ) the year before his appointment as Pres. Trump's senior adviser.</t>
  </si>
  <si>
    <t>Jared Kushner served as Key Person of Chatham Hill Holdings, LLC from Oct 1, 2015, to Jan 1, 2017.</t>
  </si>
  <si>
    <t>Chatham Hill Holdings, LLC</t>
  </si>
  <si>
    <t>Jared Kushner received $15,001 - $50,000 in Rent or Royalties income from CHERRY PINES APARTMENTS (Residential Real Estate in Elizabeth, NJ) the year before his appointment as Pres. Trump's senior adviser.</t>
  </si>
  <si>
    <t>Jared Kushner received $201 - $1,000 in Interest income from CISCO SYS INC SR NT, bonds the year before his appointment as Pres. Trump's senior adviser.</t>
  </si>
  <si>
    <t>Jared Kushner owes $1,000,001 - $5,000,000 in revolving debt to Citi Group. The Unsecured line of credit was incurred in 2015 at a rate of LIBOR+2.9%.</t>
  </si>
  <si>
    <t>Jared Kushner received $100,001 - $1,000,000 in Rent or Royalties income from CK BERGEN ASSOCIATES, LLC (Industrial Real Estate in Fairlawn &amp; Oakland, NJ) the year before his appointment as Pres. Trump's senior adviser.</t>
  </si>
  <si>
    <t>Jared Kushner received 661123 in Hotel revenue income from CK LIVINGSTON ESPLANADE, LLC (Westminster Hotel; Livingston, NJ) the year before his appointment as Pres. Trump's senior adviser.</t>
  </si>
  <si>
    <t>Jared Kushner received Over $5,000,000 in Rent or Royalties Capital Gains income from CK REALTY HOLDINGS, LLC (Commercial Real Estate in New York, NY and Wippany, NJ) the year before his appointment as Pres. Trump's senior adviser.</t>
  </si>
  <si>
    <t>Jared Kushner received $201 - $1,000 in Interest Capital Gains income from Claremount IV Associates LP (Financial Investments; New York, NY) the year before his appointment as Pres. Trump's senior adviser.</t>
  </si>
  <si>
    <t>Jared Kushner received $201 - $1,000 in Interest income from CNA FINL CORP, bonds the year before his appointment as Pres. Trump's senior adviser.</t>
  </si>
  <si>
    <t>Jared Kushner received $100,001 - $1,000,000 in Rent or Royalties income from COLONIAL HEIGHTS, LLC (Residential Real Estate in Parsippany, NJ) the year before his appointment as Pres. Trump's senior adviser.</t>
  </si>
  <si>
    <t>Jared Kushner received None (or less than $201) in (income type not disclosed) income from COLTS NECK BUILDING ASSOCIATES, LLC (Undeveloped Real Estate in Colts Neck, NJ) the year before his appointment as Pres. Trump's senior adviser.</t>
  </si>
  <si>
    <t>Jared Kushner served as Vice President &amp; Secretary of Colts Neck Building Corp. (Undeveloped Real Estate in Colts Neck, NJ) from Feb 1, 2007, to Jan 1, 2017.</t>
  </si>
  <si>
    <t>Colts Neck Building Corp. (Undeveloped Real Estate in Colts Neck, NJ)</t>
  </si>
  <si>
    <t>Jared Kushner served as Vice President of Columbia Corporate Center Building Corp. (Commercial Real Estate in Florham Park, NJ) from Mar 1, 2011, to Jan 1, 2017.</t>
  </si>
  <si>
    <t>Columbia Corporate Center Building Corp. (Commercial Real Estate in Florham Park, NJ)</t>
  </si>
  <si>
    <t>Jared Kushner served as Special Member &amp; Vice-President of Columbia Corporate Center Development Associates, LLC from Mar 1, 2011, to Jan 1, 2017. Jared Kushner received $1,000,001 - $5,000,000 in Rent or Royalties income from COLUMBIA CORPORATE CENTER DEVELOPMENT ASSOCIATES, LLC (Commercial Real Estate in Florham Park, NJ) the year before his appointment as Pres. Trump's senior adviser. Because there is no indication his interest in this entity has been divested or placed into a blind trust, it is marked in this database as an active potential conflict of interest.</t>
  </si>
  <si>
    <t>Columbia Corporate Center Development Associates, LLC</t>
  </si>
  <si>
    <t>Jared Kushner received 549429 in Gross Revenue income from COLUMBIA WINDOWS, LLC (Investment in DHD Windows and Doors; New York, NY) the year before his appointment as Pres. Trump's senior adviser.</t>
  </si>
  <si>
    <t>Jared Kushner served as Special Member of Columbus Park Property Owner LLC from Aug 1, 2011, to Jan 1, 2017.</t>
  </si>
  <si>
    <t>Columbus Park Property Owner LLC</t>
  </si>
  <si>
    <t>Jared Kushner received None (or less than $201) in (not reported) income from Contingent rights to ownership interests in entities holding real estate directly or indirectly (value not readily ascertainable) (entities listed in endnote) the year before his appointment as Pres. Trump's senior adviser.</t>
  </si>
  <si>
    <t>Kushner's financial disclosure states that "the interest in 1 Journal Square Partners Urban Renewal Company LLC had been divested." However, Kushner retains contingent rights to ownership interests in several other entities "if specified revenue targets are met," so this database categorizes the potential conflict as active.</t>
  </si>
  <si>
    <t>Jared Kushner served as Manager of Coppertree Properties Owner LLC from Nov 1, 2012, to Jan 1, 2017.</t>
  </si>
  <si>
    <t>Coppertree Properties Owner LLC</t>
  </si>
  <si>
    <t>Jared Kushner received 75000 in Gross income from sale of land income from CRANBURY BUILDING ASSOCIATES, LLC (Undeveloped real estate in Cranbury, NJ) the year before his appointment as Pres. Trump's senior adviser.</t>
  </si>
  <si>
    <t>Jared Kushner received $15,001 - $50,000 in Rent or Royalties income from DARTMOUTH VILLAGE, LLC (Residential Real Estate in Parsippany, NJ) the year before his appointment as Pres. Trump's senior adviser.</t>
  </si>
  <si>
    <t>Jared Kushner received None (or less than $201) in (income type not disclosed) income from DEER TREE BUILDING ASSOCIATES, LLC (Undeveloped Real Estate in Hardyston Township, NJ) the year before his appointment as Pres. Trump's senior adviser.</t>
  </si>
  <si>
    <t>Jared Kushner received None (or less than $201) in (income type not disclosed) income from Delaware Diversified Floating Rate Fund the year before his appointment as Pres. Trump's senior adviser.</t>
  </si>
  <si>
    <t>Jared Kushner received None (or less than $201) in (income type not disclosed) income from Delaware VIP REIT Series the year before his appointment as Pres. Trump's senior adviser.</t>
  </si>
  <si>
    <t>Jared Kushner owes $5,000,001 - $25,000,000 in revolving debt to Deutsche Bank. The Unsecured line of credit was incurred in 2015 at a rate of LIBOR+2.5%.</t>
  </si>
  <si>
    <t>Jared Kushner received $1,001 - $2,500 in Interest income from Development Corporation for Israel/Israel Bonds the year before his appointment as Pres. Trump's senior adviser.</t>
  </si>
  <si>
    <t>Jared Kushner received None (or less than $201) in (income type not disclosed) income from Dimensional International Core Equity Fund the year before his appointment as Pres. Trump's senior adviser.</t>
  </si>
  <si>
    <t>Jared Kushner received None (or less than $201) in (income type not disclosed) income from Dimensional U.S. Core Equity 2 Fund the year before his appointment as Pres. Trump's senior adviser.</t>
  </si>
  <si>
    <t>Jared Kushner served as Non-member Manager of DJNJ Frito, LLC from Jan 1, 2011, to Jan 1, 2017. Jared Kushner received 17375 in Brokerage commissions income from DJNJ FRITO, LLC (Insurance brokerage license; Florham Park, NJ) the year before his appointment as Pres. Trump's senior adviser. Because his interest in this entity reportedly has been divested, the potential conflict of interest is marked in this database as resolved.</t>
  </si>
  <si>
    <t>DJNJ Frito, LLC</t>
  </si>
  <si>
    <t>Jared Kushner received $201 - $1,000 in Dividends Capital Gains income from DOMINION RESOURCES INC VA the year before his appointment as Pres. Trump's senior adviser.</t>
  </si>
  <si>
    <t>Jared Kushner received None (or less than $201) in (income type not disclosed) income from DOMINION RESOURCES INC VA the year before his appointment as Pres. Trump's senior adviser.</t>
  </si>
  <si>
    <t>Jared Kushner received $201 - $1,000 in Capital Gains Dividends income from DOMINION RESOURCES INC VA the year before his appointment as Pres. Trump's senior adviser.</t>
  </si>
  <si>
    <t>Jared Kushner received $2,501 - $5,000 in Interest income from DURHAM CNTY N C RFDG, bonds the year before his appointment as Pres. Trump's senior adviser.</t>
  </si>
  <si>
    <t>Jared Kushner received $1,001 - $2,500 in Interest Capital Gains income from DUTCHESS CNTY NY, bonds the year before his appointment as Pres. Trump's senior adviser.</t>
  </si>
  <si>
    <t>Jared Kushner served as President of East 9th Manager LLC from Nov 1, 2014, to Jan 1, 2017.</t>
  </si>
  <si>
    <t>East 9th Manager LLC</t>
  </si>
  <si>
    <t>Jared Kushner received $50,001 - $100,000 in Rent or Royalties income from EASTON NORTH ASSOCIATES, LP (Residential Real Estate in Franklin Township, NJ) the year before his appointment as Pres. Trump's senior adviser.</t>
  </si>
  <si>
    <t>Jared Kushner received $201 - $1,000 in (income type not disclosed) income from EATON VANCE ATLANTA CAP SMID CAP FUND CLASS I (EISMX) the year before his appointment as Pres. Trump's senior adviser.</t>
  </si>
  <si>
    <t>Jared Kushner received None (or less than $201) in (income type not disclosed) income from EATON VANCE ATLANTA CAP SMID CAP FUND CLASS I (EISMX) the year before his appointment as Pres. Trump's senior adviser.</t>
  </si>
  <si>
    <t>Jared Kushner received $5,001 - $15,000 in (income type not disclosed) income from EATON VANCE ATLANTA CAP SMID CAP FUND CLASS I (EISMX) the year before his appointment as Pres. Trump's senior adviser.</t>
  </si>
  <si>
    <t>Jared Kushner received $201 - $1,000 in (income type not disclosed) income from EATON VANCE GLOBAL MACRO ABSOLUTE RETURN ADV FUND (EGRIX) the year before his appointment as Pres. Trump's senior adviser.</t>
  </si>
  <si>
    <t>Jared Kushner served as Manager of Eatontown Monmouth Mall (Junior Mezz) LLC from Aug 1, 2015, to Jan 1, 2017.</t>
  </si>
  <si>
    <t>Eatontown Monmouth Mall (Junior Mezz) LLC</t>
  </si>
  <si>
    <t>Jared Kushner served as Manager of Eatontown Monmouth Mall (Senior Mezz) LLC from Aug 1, 2015, to Jan 1, 2017.</t>
  </si>
  <si>
    <t>Eatontown Monmouth Mall (Senior Mezz) LLC</t>
  </si>
  <si>
    <t>Jared Kushner served as Manager of Eatontown Monmouth Mall Holdings LLC from Aug 1, 2015, to Jan 1, 2017.</t>
  </si>
  <si>
    <t>Eatontown Monmouth Mall Holdings LLC</t>
  </si>
  <si>
    <t>Jared Kushner served as Manager of Eatontown Monmouth Mall LLC from Aug 1, 2015, to Jan 1, 2017.</t>
  </si>
  <si>
    <t>Eatontown Monmouth Mall LLC</t>
  </si>
  <si>
    <t>Jared Kushner received $1,001 - $2,500 in Interest income from ECOLAB INC, bonds the year before his appointment as Pres. Trump's senior adviser.</t>
  </si>
  <si>
    <t>Jared Kushner served as President &amp; Secretary of Elmwood Chicago Associates, LLC from Jan 1, 2008, to Jan 1, 2017.</t>
  </si>
  <si>
    <t>Elmwood Chicago Associates, LLC</t>
  </si>
  <si>
    <t>Jared Kushner served as Executive Committee &amp; Key Person of Elmwood Chicago Holding, LLC from Dec 1, 2007, to Jan 1, 2017.</t>
  </si>
  <si>
    <t>Elmwood Chicago Holding, LLC</t>
  </si>
  <si>
    <t>Jared Kushner served as President of Elmwood Chicago Member, LLC from Jan 1, 2008, to Jan 1, 2017.</t>
  </si>
  <si>
    <t>Elmwood Chicago Member, LLC</t>
  </si>
  <si>
    <t>Jared Kushner served as Manager of Elmwood NYT Holdings, LLC from Oct 1, 2015, to Jan 1, 2017.</t>
  </si>
  <si>
    <t>Elmwood NYT Holdings, LLC</t>
  </si>
  <si>
    <t>Jared Kushner served as Manager of Elmwood NYT Mezz, LLC from Oct 1, 2015, to Jan 1, 2017.</t>
  </si>
  <si>
    <t>Elmwood NYT Mezz, LLC</t>
  </si>
  <si>
    <t>Jared Kushner served as Manager of Elmwood NYT Owner, LLC from Oct 1, 2015, to Jan 1, 2017.</t>
  </si>
  <si>
    <t>Elmwood NYT Owner, LLC</t>
  </si>
  <si>
    <t>Jared Kushner served as Authorized Signatory of Elmwood NYT Principal, LLC from Oct 1, 2015, to Jan 1, 2017.</t>
  </si>
  <si>
    <t>Elmwood NYT Principal, LLC</t>
  </si>
  <si>
    <t>Jared Kushner received $100,001 - $250,000 in Rent or Royalties income from ELMWOOD V. ASSOCIATES, LP (Commercial Real Estate in Chicago, IL) the year before his appointment as Pres. Trump's senior adviser.</t>
  </si>
  <si>
    <t>Jared Kushner received $15,001 - $50,000 in Rent or Royalties income from ELMWOOD V. ASSOCIATES, LP (Commercial Real Estate in Chicago, IL) the year before his appointment as Pres. Trump's senior adviser.</t>
  </si>
  <si>
    <t>Jared Kushner received $2,501 - $5,000 in Interest income from ERIE CNTY NY FISCAL STABILITY AUTH SALES TAX &amp; ST AID SECD A, bonds the year before his appointment as Pres. Trump's senior adviser.</t>
  </si>
  <si>
    <t>Jared Kushner received None (or less than $201) in (income type not disclosed) income from EuroPacific Growth Fund - 529-A (1016) (CEUAX) the year before his appointment as Pres. Trump's senior adviser.</t>
  </si>
  <si>
    <t>Jared Kushner served as President of EV 1st Avenue Property Owner, L.P. from Aug 1, 2013, to Jan 1, 2017.</t>
  </si>
  <si>
    <t>EV 1st Avenue Property Owner, L.P.</t>
  </si>
  <si>
    <t>Jared Kushner served as President of EV Avenue A Property Owner, L.P. from Aug 1, 2013, to Jan 1, 2017.</t>
  </si>
  <si>
    <t>EV Avenue A Property Owner, L.P.</t>
  </si>
  <si>
    <t>Jared Kushner served as President of EV JV GP LLC (Residential Real Estate in New York, NY) from Aug 1, 2013, to Jan 1, 2017.</t>
  </si>
  <si>
    <t>EV JV GP LLC (Residential Real Estate in New York, NY)</t>
  </si>
  <si>
    <t>Jared Kushner served as President of EV JV Partnership, L.P. from Aug 1, 2013, to Jan 1, 2017.</t>
  </si>
  <si>
    <t>EV JV Partnership, L.P.</t>
  </si>
  <si>
    <t>Jared Kushner received $201 - $1,000 in Interest income from EXXON MOBIL CORPORATION, bonds the year before his appointment as Pres. Trump's senior adviser.</t>
  </si>
  <si>
    <t>Jared Kushner received None (or less than $201) in (income type not disclosed) income from FabFitFun (Beauty and Wellness Subscription Service) the year before his appointment as Pres. Trump's senior adviser.</t>
  </si>
  <si>
    <t>Jared Kushner received $15,001 - $50,000 in Rent or Royalties income from FELMORE ASSOCIATES (Residential Real Estate in South River, NJ) the year before his appointment as Pres. Trump's senior adviser.</t>
  </si>
  <si>
    <t>Jared Kushner received Over $5,000,000 in Rent or Royalties Capital Gains income from FIFTH ASSOCIATES, LLC (Commercial Real Estate in New York, NY) the year before his appointment as Pres. Trump's senior adviser.</t>
  </si>
  <si>
    <t>Jared Kushner served as Manager of Fifth K Two LLC from Dec 1, 2011, to Jan 1, 2017.</t>
  </si>
  <si>
    <t>Fifth K Two LLC</t>
  </si>
  <si>
    <t>Jared Kushner received $5,001 - $15,000 in (income type not disclosed) income from FIRST EAGLE GLOBAL FUNDS CLASS I (SGIIX) the year before his appointment as Pres. Trump's senior adviser.</t>
  </si>
  <si>
    <t>Jared Kushner received $1,001 - $2,500 in (income type not disclosed) income from FIRST EAGLE GLOBAL FUNDS CLASS I (SGIIX) the year before his appointment as Pres. Trump's senior adviser.</t>
  </si>
  <si>
    <t>Jared Kushner received None (or less than $201) in (income type not disclosed) income from FIRST EAGLE GLOBAL FUNDS CLASS I (SGIIX) the year before his appointment as Pres. Trump's senior adviser.</t>
  </si>
  <si>
    <t>Jared Kushner received $2,501 - $5,000 in Rent or Royalties income from FIVE ACRE JV (Industrial Real Estate in Union, NJ) the year before his appointment as Pres. Trump's senior adviser.</t>
  </si>
  <si>
    <t>Jared Kushner served as Non-member Manager of Flatbush 340 Lender, LLC from Dec 1, 2015, to Jan 1, 2017. Jared Kushner received $15,001 - $50,000 in Interest income from Flatbush 340 Lender LLC (Loan Receivable from 9 Dekalb Owner LLC; Brooklyn, NY) the year before his appointment as Pres. Trump's senior adviser. Because there is no indication his interest in this entity has been divested or placed into a blind trust, it is marked in this database as an active potential conflict of interest.</t>
  </si>
  <si>
    <t>Jared Kushner received $100,001 - $1,000,000 in Interest income from FLATBUSH 340 LENDER, LLC (Loan Receivable from 9 Dekalb Owner LLC; Brooklyn, NY) the year before his appointment as Pres. Trump's senior adviser.</t>
  </si>
  <si>
    <t>Jared Kushner served as Vice President &amp; Authorized Signatory of Florham Park Developers Corp. (Commercial Real Estate in Florham Park, NJ) from Jun 1, 2009, to Jan 1, 2017.</t>
  </si>
  <si>
    <t>Florham Park Developers Corp. (Commercial Real Estate in Florham Park, NJ)</t>
  </si>
  <si>
    <t>Jared Kushner received $100,001 - $1,000,000 in Rent or Royalties income from FLORHAM PARK REALTY ASSOCIATES, LLC (Commercial Real Estate in Florham Park, NJ) the year before his appointment as Pres. Trump's senior adviser.</t>
  </si>
  <si>
    <t>Jared Kushner received $5,001 - $15,000 in Interest income from FORD MTR CR CO NT, bonds the year before his appointment as Pres. Trump's senior adviser.</t>
  </si>
  <si>
    <t>Jared Kushner served as Board Member of Friends of IDF (Non-Profit) from Mar 1, 2014, to Jan 1, 2017.</t>
  </si>
  <si>
    <t>Friends of IDF (Non-Profit)</t>
  </si>
  <si>
    <t>Jared Kushner received $15,001 - $50,000 in Interest income from GALLANT FUNDING, LP (Lending to real estate developers for real estate projects in New York and New Jersey) the year before his appointment as Pres. Trump's senior adviser.</t>
  </si>
  <si>
    <t>Jared Kushner served as Managing Member of Gellert 80 West End, LLC from Jul 1, 2013, to Jan 1, 2017. Although Jared Kushner has resigned his position(s) with this entity, it is also disclosed an asset; therefore, this database marks the potential conflict of interest as active.</t>
  </si>
  <si>
    <t>Gellert 80 West End, LLC</t>
  </si>
  <si>
    <t>Jared Kushner received $100,001 - $1,000,000 in Rent or Royalties income from GELLERT 80 WEST END, LLC (Residential and Commercial Real Estate in Long Branch, NJ and Astoria, NY) the year before his appointment as Pres. Trump's senior adviser.</t>
  </si>
  <si>
    <t>Jared Kushner received $1,000,001 - $5,000,000 in Rent or Royalties income from GELLERT 80 WEST END, LLC (Residential and Commercial Real Estate in Long Branch, NJ and Astoria, NY) the year before his appointment as Pres. Trump's senior adviser.</t>
  </si>
  <si>
    <t>Jared Kushner served as Special Member of Georgetown Village I Owner LLC from Jun 1, 2011, to Jan 1, 2017.</t>
  </si>
  <si>
    <t>Georgetown Village I Owner LLC</t>
  </si>
  <si>
    <t>Jared Kushner served as Special Member of Georgetown Village II Owner LLC from Jun 1, 2011, to Jan 1, 2017.</t>
  </si>
  <si>
    <t>Georgetown Village II Owner LLC</t>
  </si>
  <si>
    <t>Jared Kushner served as Special Member of Georgetown Village III Owner LLC from Jun 1, 2011, to Jan 1, 2017.</t>
  </si>
  <si>
    <t>Georgetown Village III Owner LLC</t>
  </si>
  <si>
    <t>Jared Kushner served as Special Member of Georgetown Village IV Owner LLC from Jun 1, 2011, to Jan 1, 2017.</t>
  </si>
  <si>
    <t>Georgetown Village IV Owner LLC</t>
  </si>
  <si>
    <t>Jared Kushner received $5,001 - $15,000 in Interest income from GEORGIA ST, bonds the year before his appointment as Pres. Trump's senior adviser.</t>
  </si>
  <si>
    <t>Jared Kushner served as Board Member of Global Gateway Alliance (Advocacy Organization) from Jan 1, 2013, to Jan 1, 2017. The 501(c)(4) organization that advocates for infrastructure improvements in New York City.</t>
  </si>
  <si>
    <t>Global Gateway Alliance (Advocacy Organization)</t>
  </si>
  <si>
    <t>Bloomberg</t>
  </si>
  <si>
    <t>Jared Kushner received $5,001 - $15,000 in Interest income from GOLDMAN SACHS GROUP INC SR GLOBAL NT, bonds the year before his appointment as Pres. Trump's senior adviser.</t>
  </si>
  <si>
    <t>Jared Kushner served as Managing Member of Gowan Associates, LLC from Aug 1, 2014, to Jan 1, 2017. Jared Kushner received $2,501 - $5,000 in Rent or Royalties income from GOWAN ASSOCIATES, LLC (Undeveloped Real Estate in Brooklyn, NY) the year before his appointment as Pres. Trump's senior adviser. Because there is no indication his interest in this entity has been divested or placed into a blind trust, it is marked in this database as an active potential conflict of interest.</t>
  </si>
  <si>
    <t>Gowan Associates, LLC</t>
  </si>
  <si>
    <t>Jared Kushner received $1,001 - $2,500 in Interest income from GREENBURGH NY, bonds the year before his appointment as Pres. Trump's senior adviser.</t>
  </si>
  <si>
    <t>Jared Kushner received None (or less than $201) in (income type not disclosed) income from HARTFORD WORLD BOND FUND I (HWDIX) the year before his appointment as Pres. Trump's senior adviser.</t>
  </si>
  <si>
    <t>Jared Kushner received $15,001 - $50,000 in (income type not disclosed) income from Hennessy Gas Utility Index Fund Investor Class Shares (GASFX) the year before his appointment as Pres. Trump's senior adviser.</t>
  </si>
  <si>
    <t>Jared Kushner received $201 - $1,000 in Dividends Capital Gains income from HOME DEPOT INC the year before his appointment as Pres. Trump's senior adviser.</t>
  </si>
  <si>
    <t>Jared Kushner received None (or less than $201) in (income type not disclosed) income from HOME DEPOT INC the year before his appointment as Pres. Trump's senior adviser.</t>
  </si>
  <si>
    <t>Jared Kushner served as Board Member of Honest Buildings (Real Estate Software Company) from Nov 1, 2013, to Nov 1, 2015. He was involved with the company Investor on behalf of Thrive Capital, his brother Joshua's venture capital firm, which was a major backer of the startup.</t>
  </si>
  <si>
    <t>Honest Buildings (Real Estate Software Company)</t>
  </si>
  <si>
    <t>National Real Estate Investor</t>
  </si>
  <si>
    <t>Investor in Hot Potato, a social media agency that was acquired by Facebook in 2010 for approximately $10 million, and promptly shut down.</t>
  </si>
  <si>
    <t>Hot Potato</t>
  </si>
  <si>
    <t>crunchbase</t>
  </si>
  <si>
    <t>TechCrunch</t>
  </si>
  <si>
    <t>Jared Kushner served as Special Member of Hunters Ridge Property Owner LLC from Jun 1, 2013, to Jan 1, 2017.</t>
  </si>
  <si>
    <t>Hunters Ridge Property Owner LLC</t>
  </si>
  <si>
    <t>Jared Kushner owes $1,000,001 - $5,000,000 in revolving debt to IDB Bank. The Unsecured line of credit was incurred in 2016 at a rate of 0.045.</t>
  </si>
  <si>
    <t>Board member, advisor of Internet Week New York.</t>
  </si>
  <si>
    <t>Internet Week New York</t>
  </si>
  <si>
    <t>Internet Week New York, via Web Archive</t>
  </si>
  <si>
    <t>Jared Kushner owes $1,000,001 - $5,000,000 in revolving debt to Investors Savings Bank. The Unsecured line of credit was incurred in 2015 at a rate of PRIME (3.25% F).</t>
  </si>
  <si>
    <t>Jared Kushner received $100,001 - $1,000,000 in Rent or Royalties income from IROQOUIS PROPERTIES, LP (Residential Real Estate in New York, NY) the year before his appointment as Pres. Trump's senior adviser.</t>
  </si>
  <si>
    <t>Jared Kushner served as President of Iroquois Properties Realty Corp. (Residential Real Estate in New York, NY) from Feb 1, 2007, to Jan 1, 2017.</t>
  </si>
  <si>
    <t>Iroquois Properties Realty Corp. (Residential Real Estate in New York, NY)</t>
  </si>
  <si>
    <t>Jared Kushner received $15,001 - $50,000 in (income type not disclosed) income from ISHARES 20+ YEAR TREAS BOND ETF (TLT) the year before his appointment as Pres. Trump's senior adviser.</t>
  </si>
  <si>
    <t>Jared Kushner received None (or less than $201) in (income type not disclosed) income from ISHARES MSCI EAFE ETF the year before his appointment as Pres. Trump's senior adviser.</t>
  </si>
  <si>
    <t>Jared Kushner received None (or less than $201) in (income type not disclosed) income from ISHARES MSCI EAFE ETF (EFA) the year before his appointment as Pres. Trump's senior adviser.</t>
  </si>
  <si>
    <t>Jared Kushner received None (or less than $201) in (income type not disclosed) income from iShares Russell 1000 ETF (IWB) the year before his appointment as Pres. Trump's senior adviser.</t>
  </si>
  <si>
    <t>Jared Kushner received None (or less than $201) in (income type not disclosed) income from Janus Enterprise Fund Class 1 (JMGRX) the year before his appointment as Pres. Trump's senior adviser.</t>
  </si>
  <si>
    <t>Jared Kushner served as Managing Member of JCK Cadre LLC from Jul 1, 2014, to May 1, 2017. Jared Kushner received $100,001 - $1,000,000 in Capital Gains income from JCK Cadre LLC (prior holding company for Quadro Partners; New York, NY) the year before his appointment as Pres. Trump's senior adviser. Because there is no indication his interest in this entity has been divested or placed into a blind trust, it is marked in this database as an active potential conflict of interest.</t>
  </si>
  <si>
    <t>Kushner "intended to resign from this position in January 2017 and has not personally functioned as an officer since that time."</t>
  </si>
  <si>
    <t>Investor in Jibe (f/k/a localbacon) with his brother Joshua, through Launch Capital and Zelkova Ventures.</t>
  </si>
  <si>
    <t>Jibe (f/k/a localbacon)</t>
  </si>
  <si>
    <t>Tech Crunch</t>
  </si>
  <si>
    <t>Jibe</t>
  </si>
  <si>
    <t>Jared Kushner received $1,000,001 - $5,000,000 in Capital Gains income from JK Thrive IV LLC (interest in venture capital fund; New York, NY) the year before his appointment as Pres. Trump's senior adviser.</t>
  </si>
  <si>
    <t>This asset has been divested. Its underlying assets were not disclosed "due to preexisting confidentiality agreement."</t>
  </si>
  <si>
    <t>Jared Kushner received $201 - $1,000 in Capital Gains income from JK Thrive V, LLC (interest in venture capital fund; New York, NY) the year before his appointment as Pres. Trump's senior adviser.</t>
  </si>
  <si>
    <t>JK Thrive V, LLC (interest in venture capital fund; New York, NY)</t>
  </si>
  <si>
    <t>Jared Kushner served as Managing Member of JK2 Westminster, LLC (Management Company, New York, NY) from Jun 1, 2012, to Dec 1, 2016.</t>
  </si>
  <si>
    <t>JK2 Westminster, LLC (Management Company, New York, NY)</t>
  </si>
  <si>
    <t>Jared Kushner received $100,001 - $1,000,000 in Capital Gains income from JKM CAPITAL, LLC (interest in venture capital fund; New York, NY) the year before his appointment as Pres. Trump's senior adviser.</t>
  </si>
  <si>
    <t>Jared Kushner received $1,001 - $2,500 in Interest income from JP MORGAN CHASE &amp; CO, bonds the year before his appointment as Pres. Trump's senior adviser.</t>
  </si>
  <si>
    <t>Jared Kushner received $1,001 - $2,500 in Interest income from JP MORGAN CHASE BANK, bonds the year before his appointment as Pres. Trump's senior adviser.</t>
  </si>
  <si>
    <t>Jared Kushner received $201 - $1,000 in (income type not disclosed) income from JP MORGAN CORE BOND FUND SELECT (WOBDX) the year before his appointment as Pres. Trump's senior adviser.</t>
  </si>
  <si>
    <t>Jared Kushner received None (or less than $201) in (income type not disclosed) income from JPMorgan High Yield Fund the year before his appointment as Pres. Trump's senior adviser.</t>
  </si>
  <si>
    <t>JPMorgan High Yield Fund</t>
  </si>
  <si>
    <t>Jared Kushner served as Non-member Member of K 26 Journal Square, LLC from Sep 1, 2016, to Jan 1, 2017. Jared Kushner received $15,001 - $50,000 in Rent or Royalties income from K 26 JOURNAL SQUARE, LLC (Commercial Real Estate in Jersey City, NJ) the year before his appointment as Pres. Trump's senior adviser. Because there is no indication his interest in this entity has been divested or placed into a blind trust, it is marked in this database as an active potential conflict of interest.</t>
  </si>
  <si>
    <t>K 26 Journal Square, LLC</t>
  </si>
  <si>
    <t>Jared Kushner received None (or less than $201) in (income type not disclosed) income from K 30 JOURNAL Manager Corp. (Commercial Real Estate in Jersey City, NJ) the year before his appointment as Pres. Trump's senior adviser.</t>
  </si>
  <si>
    <t>K 30 JOURNAL Manager Corp. (Commercial Real Estate in Jersey City, NJ)</t>
  </si>
  <si>
    <t>Jared Kushner served as President of K 30 Journal Square Manager Corp. (Commercial Real Estate in Jersey City, NJ) from Jan 1, 2013, to Jan 1, 2017.</t>
  </si>
  <si>
    <t>K 30 Journal Square Manager Corp. (Commercial Real Estate in Jersey City, NJ)</t>
  </si>
  <si>
    <t>Jared Kushner served as Manager of K 30 Journal Square, LLC from Jan 1, 2013, to Jan 1, 2017. Jared Kushner received $15,001 - $50,000 in Rent or Royalties income from K 30 JOURNAL SQUARE, LLC (Commercial Real Estate in Jersey City, NJ) the year before his appointment as Pres. Trump's senior adviser. Because there is no indication his interest in this entity has been divested or placed into a blind trust, it is marked in this database as an active potential conflict of interest.</t>
  </si>
  <si>
    <t>K 30 Journal Square, LLC</t>
  </si>
  <si>
    <t>Jared Kushner served as Authorized Signatory of K Astoria I LLC (Residential Real Estate in Astoria, NY) from Jan 1, 2015, to Jan 1, 2017.</t>
  </si>
  <si>
    <t>K Astoria I LLC (Residential Real Estate in Astoria, NY)</t>
  </si>
  <si>
    <t>Jared Kushner served as Non-member Manager of K Astoria, LLC from Aug 1, 2015, to Jan 1, 2017. Jared Kushner received $50,001 - $100,000 in Rent or Royalties income from K ASTORIA, LLC (Residential Real Estate in Astoria, NY) the year before his appointment as Pres. Trump's senior adviser. Because there is no indication his interest in this entity has been divested or placed into a blind trust, it is marked in this database as an active potential conflict of interest.</t>
  </si>
  <si>
    <t>K Astoria, LLC</t>
  </si>
  <si>
    <t>Jared Kushner served as Non-member Manager of K GAIA Village 1 Associates, LLC from Jul 1, 2012, to Jan 1, 2017. Jared Kushner received $100,001 - $1,000,000 in Rent or Royalties income from K GAIA VILLAGE 1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</si>
  <si>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K GAIA Village 2 Associates, LLC from Jan 1, 2013, to Jan 1, 2017. Jared Kushner received $100,001 - $1,000,000 in Rent or Royalties income from K GAIA VILLAGE 2 ASSOCIATES, LLC (Residential Real Estate in New York, NY) the year before his appointment as Pres. Trump's senior adviser.Because there is no indication his interest in this entity has been divested or placed into a blind trust, it is marked in this database as an active potential conflict of interest.</t>
  </si>
  <si>
    <t>Jared Kushner served as Managing Member of K Maryland Associates, LLC from Jul 1, 2012, to Jan 1, 2017.</t>
  </si>
  <si>
    <t>Jared Kushner received $100,001 - $1,000,000 in Rent or Royalties income from K MARYLAND ASSOCIATES, LLC (Residential Real Estate in Baltimore &amp; Prince George’s County, MD) the year before his appointment as Pres. Trump's senior adviser.</t>
  </si>
  <si>
    <t>Jared Kushner received $100,001 - $1,000,000 in Rent or Royalties income from K MARYLAND ASSOCIATES, LLC (Residential Real Estate in Baltimore, Garrett &amp; Prince George, MD) the year before his appointment as Pres. Trump's senior adviser.</t>
  </si>
  <si>
    <t>Jared Kushner served as President of K Morgan Street Construction Manager Corp. (Residential Real Estate in Jersey City, NJ) from Nov 1, 2014, to Jan 1, 2017.</t>
  </si>
  <si>
    <t>K Morgan Street Construction Manager Corp. (Residential Real Estate in Jersey City, NJ)</t>
  </si>
  <si>
    <t>Jared Kushner served as President of K Morgan Street Manager Corp (Residential Real Estate in Jersey City, NJ) from Nov 1, 2014, to Jan 1, 2017.</t>
  </si>
  <si>
    <t>K Morgan Street Manager Corp (Residential Real Estate in Jersey City, NJ)</t>
  </si>
  <si>
    <t>Jared Kushner served as President of K Morgan Street Property Manager Corp. (Residential Real Estate in Jersey City, NJ) from Jan 1, 2016, to Jan 1, 2017.</t>
  </si>
  <si>
    <t>K Morgan Street Property Manager Corp. (Residential Real Estate in Jersey City, NJ)</t>
  </si>
  <si>
    <t>Jared Kushner served as Managing Member of K One Journal Square LLC from Feb 1, 2014, to Jan 1, 2017. Jared Kushner received $1,000,001 - $5,000,000 in Capital Gains income from K ONE JOURNAL SQUARE, LLC (Undeveloped Real Estate in Jersey City, NJ) the year before his appointment as Pres. Trump's senior adviser. Because his interest in this entity reportedly has been divested, the potential conflict of interest is marked in this database as resolved.</t>
  </si>
  <si>
    <t>K One Journal Square LLC</t>
  </si>
  <si>
    <t>Jared Kushner served as President of K One Journal Square Manager Corp. (Residential Real Estate in Jersey City, NJ) from Dec 1, 2014, to Jan 1, 2017.</t>
  </si>
  <si>
    <t>K One Journal Square Manager Corp. (Residential Real Estate in Jersey City, NJ)</t>
  </si>
  <si>
    <t>Jared Kushner served as Managing Member of K Stonehage Village 1 Associates, LLC from Sep 1, 2013, to Jan 1, 2017. Jared Kushner received $15,001 - $50,000 in Rent or Royalties income from K STONEHAGE VILLAGE 1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</si>
  <si>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Manager &amp; President of K-BLS Portfolio LLC from Apr 1, 2014, to Jan 1, 2017.</t>
  </si>
  <si>
    <t>K-BLS Portfolio LLC</t>
  </si>
  <si>
    <t>Jared Kushner served as Non-member Manager of K/S Westwood GP, LLC (Residential Real Estate in Westwood and River Vale, NJ) from Jul 1, 2014, to Jan 1, 2017.</t>
  </si>
  <si>
    <t>K/S Westwood GP, LLC (Residential Real Estate in Westwood and River Vale, NJ)</t>
  </si>
  <si>
    <t>Jared Kushner served as Manager of K2 26JS Member LLC from Apr 1, 2015, to Jan 1, 2017.</t>
  </si>
  <si>
    <t>K2 26JS Member LLC</t>
  </si>
  <si>
    <t>Jared Kushner served as Manager of K2 One Journal Square Member LLC from Dec 1, 2014, to Jan 1, 2017.</t>
  </si>
  <si>
    <t>K2 One Journal Square Member LLC</t>
  </si>
  <si>
    <t>Jared Kushner served as President &amp; Secretary of K2W2 26JS Holdings LLC from Apr 1, 2015, to Jan 1, 2017.</t>
  </si>
  <si>
    <t>K2W2 26JS Holdings LLC</t>
  </si>
  <si>
    <t>Jared Kushner received $1,001 - $2,500 in Capital Gains income from Kaszek Ventures II (Venture Capital Fund) the year before his appointment as Pres. Trump's senior adviser.</t>
  </si>
  <si>
    <t>Jared Kushner received $5,001 - $15,000 in Rent or Royalties income from KAY &amp; ARR REALTY ASSOCIATES (Residential Real Estate in Elizabeth, NJ) the year before his appointment as Pres. Trump's senior adviser.</t>
  </si>
  <si>
    <t>Jared Kushner served as Non-member Manager of KC Dumbo Hotel, LLC from Oct 1, 2013, to Jan 1, 2017. Jared Kushner received None (or less than $201) in (income type not disclosed) income from KC DUMBO HOTEL, LLC (Option to Purchase Commercial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</si>
  <si>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KC Dumbo Office, LLC from Oct 1, 2013, to Jan 1, 2017. Jared Kushner received $50,001 - $100,000 in Rent or Royalties income from KC DUMBO OFFICE, LLC (Commercial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</si>
  <si>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Managing Member of KC Profit Participation, LLC (Holding company for entities holding contingent rights to ownership interests in real estate) from Apr 1, 2014, to Jan 1, 2017.</t>
  </si>
  <si>
    <t>KC Profit Participation, LLC (Holding company for entities holding contingent rights to ownership interests in real estate)</t>
  </si>
  <si>
    <t>Jared Kushner served as Vice President of KC3 - 101 MacDougal Street, LLC from Mar 1, 2015, to Jan 1, 2017.</t>
  </si>
  <si>
    <t>KC3 - 101 MacDougal Street, LLC</t>
  </si>
  <si>
    <t>Jared Kushner served as Vice President of KC3 - 104 East 7th Street, LLC from Mar 1, 2015, to Jan 1, 2017.</t>
  </si>
  <si>
    <t>KC3 - 104 East 7th Street, LLC</t>
  </si>
  <si>
    <t>Jared Kushner served as Vice President of KC3 - 233 East 82nd Street, LLC from Mar 1, 2015, to Jan 1, 2017.</t>
  </si>
  <si>
    <t>KC3 - 233 East 82nd Street, LLC</t>
  </si>
  <si>
    <t>Jared Kushner served as Vice President of KC3 - 234-238 East 33rd Street, LLC from Mar 1, 2015, to Jan 1, 2017.</t>
  </si>
  <si>
    <t>KC3 - 234-238 East 33rd Street, LLC</t>
  </si>
  <si>
    <t>Jared Kushner served as Vice President of KC3 - 310 East 83rd Street, LLC from Mar 1, 2015, to Jan 1, 2017.</t>
  </si>
  <si>
    <t>KC3 - 310 East 83rd Street, LLC</t>
  </si>
  <si>
    <t>Jared Kushner served as Vice President of KC3 - 319-321 East 78th Street, LLC from Mar 1, 2015, to Jan 1, 2017.</t>
  </si>
  <si>
    <t>KC3 - 319-321 East 78th Street, LLC</t>
  </si>
  <si>
    <t>Jared Kushner served as Vice President of KC3 - 325 East 83rd Street, LLC from Mar 1, 2015, to Jan 1, 2017.</t>
  </si>
  <si>
    <t>KC3 - 325 East 83rd Street, LLC</t>
  </si>
  <si>
    <t>Jared Kushner served as Vice President of KC3 - 354-356 State Street, LLC from Mar 1, 2015, to Jan 1, 2017.</t>
  </si>
  <si>
    <t>KC3 - 354-356 State Street, LLC</t>
  </si>
  <si>
    <t>Jared Kushner served as Vice President of KC3 - 410 East 64th Street, LLC from Mar 1, 2015, to Jan 1, 2017.</t>
  </si>
  <si>
    <t>KC3 - 410 East 64th Street, LLC</t>
  </si>
  <si>
    <t>Jared Kushner served as Vice President of KC3 - 438-440 East 13th Street, LLC from Mar 1, 2015, to Jan 1, 2017.</t>
  </si>
  <si>
    <t>KC3 - 438-440 East 13th Street, LLC</t>
  </si>
  <si>
    <t>Jared Kushner served as Vice President of KC3 - 504 East 88th Street, LLC from Mar 1, 2015, to Jan 1, 2017.</t>
  </si>
  <si>
    <t>KC3 - 504 East 88th Street, LLC</t>
  </si>
  <si>
    <t>Jared Kushner served as Manager of KCLW 3rd Street LLC from Aug 1, 2014, to Jan 1, 2017.</t>
  </si>
  <si>
    <t>KCLW 3rd Street LLC</t>
  </si>
  <si>
    <t>Jared Kushner served as Manager of KCLW Acquisition Manager LLC from Jan 1, 2015, to Jan 1, 2017.</t>
  </si>
  <si>
    <t>KCLW Acquisition Manager LLC</t>
  </si>
  <si>
    <t>Jared Kushner received $100,001 - $1,000,000 in Interest income from KCOF-215 MOORE, LLC (Loan Receivable from Heritage Equities; Brooklyn, NY) the year before his appointment as Pres. Trump's senior adviser.</t>
  </si>
  <si>
    <t>Jared Kushner served as Managing Member of KF Middle River, LLC from Jul 1, 2014, to Jan 1, 2017. Although Jared Kushner has resigned his position(s) with this entity, it is also disclosed an asset; therefore, this database marks the potential conflict of interest as active.</t>
  </si>
  <si>
    <t>Jared Kushner received $201 - $1,000 in Rent or Royalties income from KF MIDDLE RIVER, LLC (Residential real estate in Middle River &amp; Essex, MD) the year before his appointment as Pres. Trump's senior adviser.</t>
  </si>
  <si>
    <t>Jared Kushner received $100,001 - $1,000,000 in Rent or Royalties income from KF MIDDLE RIVER, LLC (Residential Real Estate in Middle River &amp; Essex, MD) the year before his appointment as Pres. Trump's senior adviser.</t>
  </si>
  <si>
    <t>Jared Kushner served as Managing Member of KF Westwood Partner, LLC from Jul 1, 2014, to Jan 1, 2017. Although Jared Kushner has resigned his position(s) with this entity, it is also disclosed an asset; therefore, this database marks the potential conflict of interest as active.</t>
  </si>
  <si>
    <t>Jared Kushner received $1,001 - $2,500 in Rent or Royalties income from KF WESTWOOD PARTNER, LLC (Residential real estate in Westwood &amp; River Vale, NJ) the year before his appointment as Pres. Trump's senior adviser.</t>
  </si>
  <si>
    <t>Jared Kushner received $100,001 - $1,000,000 in Rent or Royalties income from KF WESTWOOD PARTNER, LLC (Residential Real Estate in Westwood &amp; River Vale, NJ) the year before his appointment as Pres. Trump's senior adviser.</t>
  </si>
  <si>
    <t>Jared Kushner received $201 - $1,000 in Capital Gains Interest income from KF- C-III RECOVERY FUND II, LLC (Financial investments in C-III Recovery Fund II, LP; Irving, TX) the year before his appointment as Pres. Trump's senior adviser.</t>
  </si>
  <si>
    <t>Jared Kushner received $5,001 - $15,000 in Capital Gains income from KF- Faire Fund II, LLC (Financial investments in The Faire Fund II, LP; Israel) the year before his appointment as Pres. Trump's senior adviser.</t>
  </si>
  <si>
    <t>Jared Kushner received $15,001 - $50,000 in Capital Gains Interest income from KF- Park Street Capital PE Fund IX, LLC (Financial investments in Park Street Capital Private Equity Fund; Boston, MA) the year before his appointment as Pres. Trump's senior adviser.</t>
  </si>
  <si>
    <t>Jared Kushner received $5,001 - $15,000 in Capital Gains Interest income from KF- RCG Longview Debt Fund IV, LLC (Financial investments in RCG Longview Debt Fund IV LP; New York, NY) the year before his appointment as Pres. Trump's senior adviser.</t>
  </si>
  <si>
    <t>Jared Kushner served as President &amp; Secretary of KF-BLS Member LLC from Apr 1, 2014, to Jan 1, 2017. Jared Kushner received $50,001 - $100,000 in Rent or Royalties income from KF-BLS MEMBER, LLC (Residential Real Estate in Brooklyn, NY) the year before his appointment as Pres. Trump's senior adviser. Because there is no indication his interest in this entity has been divested or placed into a blind trust, it is marked in this database as an active potential conflict of interest.</t>
  </si>
  <si>
    <t>Jared Kushner received $5,001 - $15,000 in Capital Gains income from KF-CENTERVIEW, LLC (Financial investments in Centerview Capital, LP; New York, NY) the year before his appointment as Pres. Trump's senior adviser.</t>
  </si>
  <si>
    <t>Jared Kushner received $50,001 - $100,000 in Rent or Royalties income from KF-WIP CO. INVESTORS I, LLC (Industrial Real Estate in Middletown, PA) the year before his appointment as Pres. Trump's senior adviser.</t>
  </si>
  <si>
    <t>Jared Kushner served as Non-member Manager of KFF 29 Second Avenue, LLC from Jun 1, 2014, to Jan 1, 2017. Jared Kushner received $15,001 - $50,000 in Rent or Royalties income from KFF 29 SECOND AVENUE,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</si>
  <si>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KFF 29 SECOND AVENUE, LLC (Residential Real Estate in New York, NY)</t>
  </si>
  <si>
    <t>Investor in Kickstarter through Thrive, his brother Joshua's venture capital firm.</t>
  </si>
  <si>
    <t>Kickstarter</t>
  </si>
  <si>
    <t>NY Magazine</t>
  </si>
  <si>
    <t>Jared Kushner served as Tax Matters Manager of KKC Associates LLC from May 1, 2013, to Jan 1, 2017. Jared Kushner received None (or less than $201) in (income type not disclosed) income from KKC ASSOCIATES, LLC (Residential Real Estate in Kansas City, MO) the year before his appointment as Pres. Trump's senior adviser. Because there is no indication his interest in this entity has been divested or placed into a blind trust, it is marked in this database as an active potential conflict of interest.</t>
  </si>
  <si>
    <t>KKC ASSOCIATES LLC (Residential Real Estate in Kansas City, MO)</t>
  </si>
  <si>
    <t>Jared Kushner served as Managing Member &amp; President of KKC Managing Member LLC (Residential Real Estate in Kansas City, MO) from May 1, 2013, to Jan 1, 2017.</t>
  </si>
  <si>
    <t>KKC Managing Member LLC (Residential Real Estate in Kansas City, MO)</t>
  </si>
  <si>
    <t>To resolve conflict of interest concerns, Kushner sells his shares of many assets — to his brother and mother. His father remains remains closely involved in Kushner Companies.</t>
  </si>
  <si>
    <t>Kushner Companies</t>
  </si>
  <si>
    <t>Jared Kushner served as CEO of Kushner Companies LLC (Real Estate Company in New York, NY) from Oct 1, 2008, to Jan 1, 2017.</t>
  </si>
  <si>
    <t>Kushner Companies LLC (Real Estate Company in New York, NY)</t>
  </si>
  <si>
    <t>Although Jared Kushner has resigned his position(s) with this entity, it remains in control of his family. Therefore, this database marks the potential conflict of interest as active.</t>
  </si>
  <si>
    <t>Jared Kushner served as Managing Member of Kushner Credit Opportunity Fund, LLC from Dec 1, 2016, to Jan 1, 2017. Jared Kushner received None (or less than $201) in (income type not disclosed) income from KUSHNER CREDIT OPPORTUNITY FUND, LLC (Management Company;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</si>
  <si>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Board Member of Kushner Family Foundation (Charitable Foundation) from Jun 1, 2010, to Jan 1, 2017.</t>
  </si>
  <si>
    <t>Kushner Family Foundation (Charitable Foundation)</t>
  </si>
  <si>
    <t>Jared Kushner received $100,001 - $1,000,000 in Capital Gains Interest income from Kushner Media Ventures, LLC (Financial investments in Thrive Capital Partners, LLC; New York, NY) the year before his appointment as Pres. Trump's senior adviser.</t>
  </si>
  <si>
    <t>Jared Kushner served as Managing Member of Kushner Midwest Partner 1, LLC from May 1, 2011, to Jan 1, 2017. Although Jared Kushner has resigned his position(s) with this entity, it is also disclosed an asset; therefore, this database marks the potential conflict of interest as active.</t>
  </si>
  <si>
    <t>Kushner Midwest Partner 1, LLC</t>
  </si>
  <si>
    <t>Jared Kushner received Over $5,000,000 in Rent or Royalties income from KUSHNER MIDWEST PARTNERS 1 LLC (Residential Real Estate in Toledo, Middletown, Akron &amp; Bedford Heights, OH, Pittsburgh, PA &amp; Speedway, IN) the year before his appointment as Pres. Trump's senior adviser.</t>
  </si>
  <si>
    <t>Jared Kushner received $1,000,001 - $5,000,000 in Rent or Royalties income from KUSHNER MIDWEST PARTNERS 1 LLC (Residential Real Estate in Toledo, Middletown, Akron &amp; Bedford Heights, OH, Pittsburgh, PA &amp; Speedway, IN) the year before his appointment as Pres. Trump's senior adviser.</t>
  </si>
  <si>
    <t>Jared Kushner served as Non-member Manager of Kushner Philadelphia Member, LLC from Jan 1, 2013, to Jan 1, 2017. Jared Kushner received $100,001 - $1,000,000 in Rent or Royalties income from KUSHNER PHILADELPHIA MEMBER, LLC (Residential Real Estate in Philadelphia, PA) the year before his appointment as Pres. Trump's senior adviser. Because there is no indication his interest in this entity has been divested or placed into a blind trust, it is marked in this database as an active potential conflict of interest.</t>
  </si>
  <si>
    <t>Jared Kushner served as Managing Member of Kushner Skyline Promote, LLC (Contingent right to ownership interest in Skyline Kushner LLC) from May 1, 2012, to Jan 1, 2017.</t>
  </si>
  <si>
    <t>Kushner Skyline Promote, LLC (Contingent right to ownership interest in Skyline Kushner LLC)</t>
  </si>
  <si>
    <t>Jared Kushner received $100,001 - $1,000,000 in Capital Gains Rent or Royalties income from Kushner Village 2 Member LLC (Rental Apartments in New York, NY) the year before his appointment as Pres. Trump's senior adviser.</t>
  </si>
  <si>
    <t>Jared Kushner served as President of Kushner Village 3 SPE LLC from Mar 1, 2013, to Jan 1, 2017.</t>
  </si>
  <si>
    <t>Kushner Village 3 SPE LLC</t>
  </si>
  <si>
    <t>Jared Kushner served as President of Kushner Village 325 East 10th LLC from Mar 1, 2013, to Jan 1, 2017.</t>
  </si>
  <si>
    <t>Kushner Village 325 East 10th LLC</t>
  </si>
  <si>
    <t>Jared Kushner served as President of Kushner Village 329 East 9th LLC from Nov 1, 2014, to Jan 1, 2017.</t>
  </si>
  <si>
    <t>Kushner Village 329 East 9th LLC</t>
  </si>
  <si>
    <t>Jared Kushner served as President of Kushner Village 4 SPE LLC from Mar 1, 2013, to Jan 1, 2017.</t>
  </si>
  <si>
    <t>Kushner Village 4 SPE LLC</t>
  </si>
  <si>
    <t>Jared Kushner served as Executive Vice-President &amp; Authorized Signatory of Lacey Township Building Corp. (Real Estate in Lacey, NJ) from Dec 1, 2007, to Jan 1, 2017.</t>
  </si>
  <si>
    <t>Lacey Township Building Corp. (Real Estate in Lacey, NJ)</t>
  </si>
  <si>
    <t>Jared Kushner received $50,001 - $100,000 in Rent or Royalties income from LANDINGS APARTMENTS, LLC (Commercial Real Estate in Chicago, IL) the year before his appointment as Pres. Trump's senior adviser.</t>
  </si>
  <si>
    <t>Jared Kushner received $15,001 - $50,000 in Rent or Royalties income from LANDINGS APARTMENTS, LLC (Commercial Real Estate in Chicago, IL) the year before his appointment as Pres. Trump's senior adviser.</t>
  </si>
  <si>
    <t>Jared Kushner received $100,001 - $1,000,000 in Rent or Royalties income from LANDINGS APARTMENTS, LLC (Commercial Real Estate in Chicago, IL) the year before his appointment as Pres. Trump's senior adviser.</t>
  </si>
  <si>
    <t>Jared Kushner received None (or less than $201) in (income type not disclosed) income from LANDINGS AT CASPIAN POINTE, LLC (Undeveloped Real Estate in Atlantic City, NJ) the year before his appointment as Pres. Trump's senior adviser.</t>
  </si>
  <si>
    <t>Jared Kushner served as Manager of Landings Chicago Associates, LLC from Jan 1, 2008, to Jan 1, 2017.</t>
  </si>
  <si>
    <t>Landings Chicago Associates, LLC</t>
  </si>
  <si>
    <t>Jared Kushner served as Manager of Landings Chicago Holding, LLC from Dec 1, 2007, to Jan 1, 2017.</t>
  </si>
  <si>
    <t>Landings Chicago Holding, LLC</t>
  </si>
  <si>
    <t>Jared Kushner served as Manager of Landings Chicago Member, LLC from Jan 1, 2008, to Jan 1, 2017.</t>
  </si>
  <si>
    <t>Landings Chicago Member, LLC</t>
  </si>
  <si>
    <t>Jared Kushner served as Manager of Landings NYT Holdings, LLC from Oct 1, 2015, to Jan 1, 2017.</t>
  </si>
  <si>
    <t>Landings NYT Holdings, LLC</t>
  </si>
  <si>
    <t>Jared Kushner served as Manager of Landings NYT Mezz, LLC from Oct 1, 2015, to Jan 1, 2017.</t>
  </si>
  <si>
    <t>Landings NYT Mezz, LLC</t>
  </si>
  <si>
    <t>Jared Kushner served as Manager of Landings NYT Owner, LLC from Oct 1, 2015, to Jan 1, 2017.</t>
  </si>
  <si>
    <t>Landings NYT Owner, LLC</t>
  </si>
  <si>
    <t>Jared Kushner served as Authorized Signatory of Landings NYT Principal, LLC from Oct 1, 2015, to Jan 1, 2017.</t>
  </si>
  <si>
    <t>Landings NYT Principal, LLC</t>
  </si>
  <si>
    <t>Jared Kushner served as Springing Member of Leland Point GP LLC from Jun 1, 2011, to Jan 1, 2017.</t>
  </si>
  <si>
    <t>Leland Point GP LLC</t>
  </si>
  <si>
    <t>Jared Kushner served as Springing Member of Leland Point Partners GP LLC from Jun 1, 2011, to Jan 1, 2017.</t>
  </si>
  <si>
    <t>Leland Point Partners GP LLC</t>
  </si>
  <si>
    <t>Jared Kushner served as Springing Member of Leland Point Partners LP LLC from Jun 1, 2011, to Jan 1, 2017.</t>
  </si>
  <si>
    <t>Leland Point Partners LP LLC</t>
  </si>
  <si>
    <t>Jared Kushner received (see income assessments for this trust's component sources) in (not reported) income from Lincoln National Life Insurance Company, Variable Life: SSGA Bond Index Fund; JPMorgan High Yield Fund; Delaware Diversified Floating Rate Fund; Delaware VIP REIT Series; Dimensional International Core Equity Fund; Dimensional U.S. Core Equity 2 Fund the year before his appointment as Pres. Trump's senior adviser.</t>
  </si>
  <si>
    <t>Lincoln National Life Insurance Company, Variable Life: SSGA Bond Index Fund; JPMorgan High Yield Fund; Delaware Diversified Floating Rate Fund; Delaware VIP REIT Series; Dimensional International Core Equity Fund; Dimensional U.S. Core Equity 2 Fund</t>
  </si>
  <si>
    <t>Jared Kushner received $15,001 - $50,000 in Rent or Royalties income from LINDENLAWN APARTMENT ASSOCIATES, LLC (Residential Real Estate in Englewood, NJ) the year before his appointment as Pres. Trump's senior adviser.</t>
  </si>
  <si>
    <t>Jared Kushner received 372000 in Income from Sale of Townhome Units income from LIVINGSTON HILLS BUILDING ASSOCIATES, LLC (Real Estate Under Construction in Livingston, NJ) the year before his appointment as Pres. Trump's senior adviser.</t>
  </si>
  <si>
    <t>Jared Kushner served as Executive Vice-President of Livingston Hills Building Corp. (Real Estate Under Construction in Livingston, NJ) from Feb 1, 2007, to Jan 1, 2017.</t>
  </si>
  <si>
    <t>Livingston Hills Building Corp. (Real Estate Under Construction in Livingston, NJ)</t>
  </si>
  <si>
    <t>Jared Kushner received $5,001 - $15,000 in Rent or Royalties income from LMP JV (Industrial Real Estate in Edison, NJ) the year before his appointment as Pres. Trump's senior adviser.</t>
  </si>
  <si>
    <t>Jared Kushner received $15,001 - $50,000 in Rent or Royalties income from LODI PHILLIPSBURG APARTMENT ASSOCIATES (Residential Real Estate in Lodi, NJ) the year before his appointment as Pres. Trump's senior adviser.</t>
  </si>
  <si>
    <t>Jared Kushner received $15,001 - $50,000 in (income type not disclosed) income from LORD ABBETT HIGH YIELD FUND CLASS F (LHYFX) the year before his appointment as Pres. Trump's senior adviser.</t>
  </si>
  <si>
    <t>Jared Kushner received $15,001 - $50,000 in (income type not disclosed) income from LORD ABBETT INTERMEDIATE TAX FREE FUND CLASS F (LISFX) the year before his appointment as Pres. Trump's senior adviser.</t>
  </si>
  <si>
    <t>Jared Kushner received $15,001 - $50,000 in Capital Gains Interest income from LW Investors, LLC (Financial investments in Leeds Equity Partners IV, LP; New York, NY) the year before his appointment as Pres. Trump's senior adviser.</t>
  </si>
  <si>
    <t>Jared Kushner received None (or less than $201) in (income type not disclosed) income from MAGNOLIA BUILDING ASSOCIATES, LLC (Undeveloped Assets in Pemberton, NJ) the year before his appointment as Pres. Trump's senior adviser.</t>
  </si>
  <si>
    <t>Jared Kushner received $5,001 - $15,000 in Rent or Royalties income from MARTHA BELL ASSOCIATES, LLC (Residential Real Estate in Elizabeth, NJ) the year before his appointment as Pres. Trump's senior adviser.</t>
  </si>
  <si>
    <t>Jared Kushner served as Executive Committee &amp; Venture Coordinator of Maryland Apartment Holdings 10-Pack JV, LLC from Aug 1, 2012, to Jan 1, 2017.</t>
  </si>
  <si>
    <t>Maryland Apartment Holdings 10-Pack JV, LLC</t>
  </si>
  <si>
    <t>Jared Kushner received $2,501 - $5,000 in Interest income from MARYLAND ST DEPT TRANSN, bonds the year before his appointment as Pres. Trump's senior adviser.</t>
  </si>
  <si>
    <t>Jared Kushner received $5,001 - $15,000 in Interest income from MASSACHUSETTS ST WTR POLLUTN, bonds the year before his appointment as Pres. Trump's senior adviser.</t>
  </si>
  <si>
    <t>Jared Kushner received $2,501 - $5,000 in Interest income from MECKLENBERG CNTY NC, bonds the year before his appointment as Pres. Trump's senior adviser.</t>
  </si>
  <si>
    <t>Jared Kushner served as Board Member of Megalith Capital Management (Real Estate Company) from Oct 1, 2013, to Jan 1, 2017.</t>
  </si>
  <si>
    <t>Megalith Capital Management (Real Estate Company)</t>
  </si>
  <si>
    <t>Jared Kushner received $5,001 - $15,000 in Rent or Royalties income from MERRITT ASSOCIATES, LLC (Residential Real Estate in Dumont, NJ) the year before his appointment as Pres. Trump's senior adviser.</t>
  </si>
  <si>
    <t>Jared Kushner received $2,501 - $5,000 in Interest income from MET TRANSPRTN AUTH NY REVENUE RFDG TRANSPRTN SER C, bonds the year before his appointment as Pres. Trump's senior adviser.</t>
  </si>
  <si>
    <t>Jared Kushner received $1,001 - $2,500 in Interest income from MET TRANSPRTN AUTH NY REVENUE TRANSN SER A, bonds the year before his appointment as Pres. Trump's senior adviser.</t>
  </si>
  <si>
    <t>Jared Kushner received $1,001 - $2,500 in Dividends income from Metlife the year before his appointment as Pres. Trump's senior adviser.</t>
  </si>
  <si>
    <t>Jared Kushner received $1,001 - $2,500 in Dividends Capital Gains income from MICROSOFT CORP the year before his appointment as Pres. Trump's senior adviser.</t>
  </si>
  <si>
    <t>Jared Kushner received $201 - $1,000 in Capital Gains Dividends income from MICROSOFT CORP the year before his appointment as Pres. Trump's senior adviser.</t>
  </si>
  <si>
    <t>Jared Kushner served as Principal of Middle River JV LLC from May 1, 2014, to Jan 1, 2017.</t>
  </si>
  <si>
    <t>Middle River JV LLC</t>
  </si>
  <si>
    <t>Jared Kushner served as Manager of Midwest Partners 1 LLC from Nov 1, 2012, to Jan 1, 2017.</t>
  </si>
  <si>
    <t>Midwest Partners 1 LLC</t>
  </si>
  <si>
    <t>Jared Kushner served as Executive Vice-President &amp; Authorized Signatory of Milford Building Corp. (Real Estate in Milford, PA) from Feb 1, 2007, to Jan 1, 2017.</t>
  </si>
  <si>
    <t>Milford Building Corp. (Real Estate in Milford, PA)</t>
  </si>
  <si>
    <t>Jared Kushner owes $1,000,001 - $5,000,000 in revolving debt to Millington Bank. The Unsecured line of credit was incurred in 2016 at a rate of PRIME (3.5% F).</t>
  </si>
  <si>
    <t>Jared Kushner served as Special Member of Miracle Manor Property Owner LLC from Jun 1, 2013, to Jan 1, 2017.</t>
  </si>
  <si>
    <t>Miracle Manor Property Owner LLC</t>
  </si>
  <si>
    <t>Jared Kushner served as Managing Member of MMLL LLC from Aug 1, 2015, to May 1, 2017. Jared Kushner received None (or less than $201) in (income type not disclosed) income from MMLL LLC (liquor license for restaurant at Monmouth Mall, Eatontown, NJ) the year before his appointment as Pres. Trump's senior adviser. Kushner's financial disclosure indicates he "intended to resign from this position in January 2017 and has not personally functioned as an officer since that time," and that the entity is in the divestment process. However, because it is not finalized, the potential conflict is marked as active.</t>
  </si>
  <si>
    <t>Kushner "intended to resign from this position in January 2017 and has not personally functioned as an officer since that time." Kushner's financial disclosure states that this asset is in the divestment process. However, because it is not finalized, the potential conflict is marked as active.</t>
  </si>
  <si>
    <t>Jared Kushner served as Non-member Manager of Monmouth Mall 2, LLC from Aug 1, 2015, to Jan 1, 2017. Jared Kushner received $1,000,001 - $5,000,000 in Rent or Royalties income from MONMOUTH MALL 2, LLC (Commercial Real Estate in Eatontown, NJ) the year before his appointment as Pres. Trump's senior adviser. Because his interest in this entity reportedly has been divested, the potential conflict of interest is marked in this database as resolved.</t>
  </si>
  <si>
    <t>Jared Kushner served as Non-member Manager of Monmouth Mall, LLC from Aug 1, 2015, to Jan 1, 2017. Jared Kushner received $1,000,001 - $5,000,000 in Rent or Royalties income from MONMOUTH MALL, LLC (Commercial Real Estate in Eatontown, NJ) the year before his appointment as Pres. Trump's senior adviser. Because his interest in this entity reportedly has been divested, the potential conflict of interest is marked in this database as resolved.</t>
  </si>
  <si>
    <t>Jared Kushner received $1,001 - $2,500 in Interest income from MORGAN STANLEY, bonds the year before his appointment as Pres. Trump's senior adviser.</t>
  </si>
  <si>
    <t>Jared Kushner served as Manager of Morgan Street Developers Joint Venture, LLC from Jul 1, 2014, to Jan 1, 2017.</t>
  </si>
  <si>
    <t>Morgan Street Developers Joint Venture, LLC</t>
  </si>
  <si>
    <t>Jared Kushner received $5,001 - $15,000 in Rent or Royalties income from MT. PLEASANT JV (Commercial Real Estate in West Orange, NJ) the year before his appointment as Pres. Trump's senior adviser.</t>
  </si>
  <si>
    <t>Jared Kushner received $2,501 - $5,000 in Interest income from NASSAU CNTY NY INTERIM FIN AUTH RFDG SALES TAX SECURED SER A, bonds the year before his appointment as Pres. Trump's senior adviser.</t>
  </si>
  <si>
    <t>Jared Kushner received $50,001 - $100,000 in Rent or Royalties income from NETCONG HEIGHTS ASSOCIATES, LLC (Residential Real Estate in Netcong, NJ) the year before his appointment as Pres. Trump's senior adviser.</t>
  </si>
  <si>
    <t>Jared Kushner served as President of New Jersey Renewable Power Corp. from May 1, 2012, to Jan 1, 2017.</t>
  </si>
  <si>
    <t>New Jersey Renewable Power Corp.</t>
  </si>
  <si>
    <t>Jared Kushner received 33457 in Solar power income income from NEW JERSEY RENEWABLE POWER, LLC (operation of solar panels; Florham Park, NJ) the year before his appointment as Pres. Trump's senior adviser.</t>
  </si>
  <si>
    <t>Jared Kushner served as President of New Puck Corp. from Jun 1, 2011, to Jan 1, 2017. Jared Kushner received $50,001 - $100,000 in Rent or Royalties income from NEW PUCK CORP. (Commercial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</si>
  <si>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New Puck Corp.</t>
  </si>
  <si>
    <t>Jared Kushner served as Special Member of New Puck Investors, LLC from Jun 1, 2011, to Jan 1, 2017.</t>
  </si>
  <si>
    <t>New Puck Investors, LLC</t>
  </si>
  <si>
    <t>Jared Kushner served as Vice President of New Puck Residential Corp. (Commercial Real Estate in New York, NY) from Dec 1, 2013, to Jan 1, 2017.</t>
  </si>
  <si>
    <t>New Puck Residential Corp. (Commercial Real Estate in New York, NY)</t>
  </si>
  <si>
    <t>Jared Kushner served as Special Member of New Puck, LLC from Jun 1, 2011, to Jan 1, 2017.</t>
  </si>
  <si>
    <t>New Puck, LLC</t>
  </si>
  <si>
    <t>Jared Kushner received $1,001 - $2,500 in Interest income from NEW YORK CITY NY MUNI WTR FIN AUTH WTR &amp; SWR SYS REVEN SER AA, bonds the year before his appointment as Pres. Trump's senior adviser.</t>
  </si>
  <si>
    <t>Jared Kushner owes $1,000,001 - $5,000,000 in revolving debt to New York Community Bank. The Unsecured line of credit was incurred in 2016 at a rate of PRIME (3.25% F).</t>
  </si>
  <si>
    <t>Kushner owns New York Luxury Publishing, through which he bankrolled the socialite magazine Scene in 2012-2013. Kushner was sued in 2016 for infringing on a competitor's brand, but a judge tossed out the suit for technical reasons in 2017.</t>
  </si>
  <si>
    <t>New York Luxury Publishing</t>
  </si>
  <si>
    <t>Class Action Review</t>
  </si>
  <si>
    <t>TMZ</t>
  </si>
  <si>
    <t>New York Times</t>
  </si>
  <si>
    <t>Jared Kushner received $2,501 - $5,000 in Interest income from NEW YORK NY SER B, bonds the year before his appointment as Pres. Trump's senior adviser.</t>
  </si>
  <si>
    <t>Jared Kushner received $2,501 - $5,000 in Interest income from NEW YORK NY SER E, bonds the year before his appointment as Pres. Trump's senior adviser.</t>
  </si>
  <si>
    <t>Jared Kushner received $2,501 - $5,000 in Interest income from NEW YORK NY VAR SUBSER L 4, bonds the year before his appointment as Pres. Trump's senior adviser.</t>
  </si>
  <si>
    <t>Jared Kushner served as Publisher of New York Observer from Jul 1, 2006, to Jan 1, 2017. Because the parent company, Observer Media, LLC, has been divested, this potential conflict of interest is marked as resolved.</t>
  </si>
  <si>
    <t>New York Observer</t>
  </si>
  <si>
    <t>Jared Kushner received $2,501 - $5,000 in Interest income from NEW YORK ST DORM AUTH REVENUES ST SUPPORTED DEBT THIRD GEN RESOLUTION ST UNIV EDL FACS SER A, bonds the year before his appointment as Pres. Trump's senior adviser.</t>
  </si>
  <si>
    <t>Jared Kushner received $2,501 - $5,000 in Interest income from NEW YORK ST DORM AUTH REVS NONST SUPPORTED DEBT CORNELL UNIV B, bonds the year before his appointment as Pres. Trump's senior adviser.</t>
  </si>
  <si>
    <t>Jared Kushner received $1,001 - $2,500 in Interest Capital Gains income from NEW YORK ST DORM AUTH SALES TAX REVENUE RFDG SER A, bonds the year before his appointment as Pres. Trump's senior adviser.</t>
  </si>
  <si>
    <t>Jared Kushner received $1,001 - $2,500 in Interest Capital Gains income from NEW YORK ST DORM AUTH ST PERSONAL INCOME TAX REVENUE RFDG SER E, bonds the year before his appointment as Pres. Trump's senior adviser.</t>
  </si>
  <si>
    <t>Jared Kushner received $1,001 - $2,500 in Interest income from NEW YORK ST DORM AUTH ST PERSONAL INCOME TAX REVENUE UNREFUNDED SER A, bonds the year before his appointment as Pres. Trump's senior adviser.</t>
  </si>
  <si>
    <t>Jared Kushner received $5,001 - $15,000 in Interest income from NEW YORK ST ENVIRON FACS CORP ST CLEAN WTR &amp; DRINKING REVOLVING FDS- NYC MUN WTR A, bonds the year before his appointment as Pres. Trump's senior adviser.</t>
  </si>
  <si>
    <t>NEW YORK ST ENVIRON FACS CORP ST CLEAN WTR &amp; DRINKING REVOLVING FDS- NYC MUN WTR A, bonds</t>
  </si>
  <si>
    <t>Jared Kushner received $2,501 - $5,000 in Interest income from NEW YORK ST LOCAL GOVT ASSISTANCE CORP RFDG SUB LIEN SER A, bonds the year before his appointment as Pres. Trump's senior adviser.</t>
  </si>
  <si>
    <t>Jared Kushner received $5,001 - $15,000 in Interest income from NEW YORK ST SER A, bonds the year before his appointment as Pres. Trump's senior adviser.</t>
  </si>
  <si>
    <t>Jared Kushner received $201 - $1,000 in Interest income from NEW YORK ST SER E, bonds the year before his appointment as Pres. Trump's senior adviser.</t>
  </si>
  <si>
    <t>Jared Kushner received $1,001 - $2,500 in Interest income from NEW YORK ST THRUWAY AUTH 2ND GEN HIGHWAY &amp; BRIDGE TRUST FUND SER A, bonds the year before his appointment as Pres. Trump's senior adviser.</t>
  </si>
  <si>
    <t>Jared Kushner received $5,001 - $15,000 in Interest income from NEW YORK ST URBAN DEV CORP REV ST PERS INCOME TAX SER A1, bonds the year before his appointment as Pres. Trump's senior adviser.</t>
  </si>
  <si>
    <t>Jared Kushner received $5,001 - $15,000 in Interest income from NEW YORK ST, bonds the year before his appointment as Pres. Trump's senior adviser.</t>
  </si>
  <si>
    <t>Jared Kushner received $1,001 - $2,500 in Interest income from NEW YORK ST, bonds the year before his appointment as Pres. Trump's senior adviser.</t>
  </si>
  <si>
    <t>Jared Kushner received $2,501 - $5,000 in Interest income from NEW YORK ST, bonds the year before his appointment as Pres. Trump's senior adviser.</t>
  </si>
  <si>
    <t>Jared Kushner received $2,501 - $5,000 in Interest income from NEW YORK STATE URBAN DEV CORP REV RFDG SVC CONTRACT SER B, bonds the year before his appointment as Pres. Trump's senior adviser.</t>
  </si>
  <si>
    <t>Jared Kushner received $1,001 - $2,500 in Capital Gains income from NEWS CORPORATION the year before his appointment as Pres. Trump's senior adviser.</t>
  </si>
  <si>
    <t>Jared Kushner received $1,001 - $2,500 in Dividends Capital Gains income from NEXTERA ENERGY INC the year before his appointment as Pres. Trump's senior adviser.</t>
  </si>
  <si>
    <t>Jared Kushner received None (or less than $201) in (income type not disclosed) income from NEXTERA ENERGY INC the year before his appointment as Pres. Trump's senior adviser.</t>
  </si>
  <si>
    <t>Jared Kushner served as Executive Committee of NK 80 Maiden Holdings LLC from Aug 1, 2014, to Jan 1, 2017.</t>
  </si>
  <si>
    <t>NK 80 Maiden Holdings LLC</t>
  </si>
  <si>
    <t>Jared Kushner received $5,001 - $15,000 in (income type not disclosed) income from NUVEEN ENHANCED AMT-FREE MUNICIPAL CREDIT OPPORTUNITIES FUND (NVG) the year before his appointment as Pres. Trump's senior adviser.</t>
  </si>
  <si>
    <t>Jared Kushner served as General Partner of O Townhomes KFF, LP (Loan originating entity, New York, NY) from Jun 1, 2014, to Aug 1, 2016.</t>
  </si>
  <si>
    <t>O Townhomes KFF, LP (Loan originating entity, New York, NY)</t>
  </si>
  <si>
    <t>Jared Kushner served as Manager &amp; President of Oakwood Chicago Associates, LLC from Jan 1, 2008, to Jan 1, 2017.</t>
  </si>
  <si>
    <t>Oakwood Chicago Associates, LLC</t>
  </si>
  <si>
    <t>Jared Kushner served as President of Oakwood Chicago Holding, LLC from Dec 1, 2007, to Jan 1, 2017.</t>
  </si>
  <si>
    <t>Oakwood Chicago Holding, LLC</t>
  </si>
  <si>
    <t>Jared Kushner served as Manager &amp; President of Oakwood Chicago Member, LLC from Jan 1, 2008, to Jan 1, 2017.</t>
  </si>
  <si>
    <t>Oakwood Chicago Member, LLC</t>
  </si>
  <si>
    <t>Jared Kushner received $1,000,001 - $5,000,000 in Rent or Royalties income from OAKWOOD GARDEN ASSOCIATES, LLC (Commercial Real Estate in Chicago, IL) the year before his appointment as Pres. Trump's senior adviser.</t>
  </si>
  <si>
    <t>Jared Kushner received $100,001 - $1,000,000 in Rent or Royalties income from OAKWOOD GARDEN ASSOCIATES, LLC (Commercial Real Estate in Chicago, IL) the year before his appointment as Pres. Trump's senior adviser.</t>
  </si>
  <si>
    <t>Jared Kushner served as Manager of Oakwood NYT Holdings, LLC from Oct 1, 2015, to Jan 1, 2017.</t>
  </si>
  <si>
    <t>Oakwood NYT Holdings, LLC</t>
  </si>
  <si>
    <t>Jared Kushner served as Manager of Oakwood NYT Mezz, LLC from Oct 1, 2015, to Jan 1, 2017.</t>
  </si>
  <si>
    <t>Oakwood NYT Mezz, LLC</t>
  </si>
  <si>
    <t>Jared Kushner served as Manager of Oakwood NYT Owner, LLC from Oct 1, 2015, to Jan 1, 2017.</t>
  </si>
  <si>
    <t>Oakwood NYT Owner, LLC</t>
  </si>
  <si>
    <t>Jared Kushner served as Authorized Signatory of Oakwood NYT Principal, LLC from Oct 1, 2015, to Jan 1, 2017.</t>
  </si>
  <si>
    <t>Oakwood NYT Principal, LLC</t>
  </si>
  <si>
    <t>Jared Kushner received None (or less than $201) in (income type not disclosed) income from OBSERVER CAPITAL SM SPV, LLC (Shares of Corp. Stock in Source Media Holdings Inc.; New York, NY) the year before his appointment as Pres. Trump's senior adviser.</t>
  </si>
  <si>
    <t>OBSERVER CAPITAL SM SPV, LLC (Shares of Corp. Stock in Source Media Holdings Inc.; New York, NY)</t>
  </si>
  <si>
    <t>Jared Kushner served as Managing Member of Observer Media, LLC from Jan 1, 2014, to Jan 1, 2017. Jared Kushner lists Observer Media, LLC (New York Observer &amp; Commercial Observer) as a source of assets (negligible) and income ($4.5 million). As a Media Company Executive for Observer Media, Mr. Kushner serves as publisher for the print and online media company. Although Observer Media is listed as a source of compensation for Mr. Kushner, his disclosure does not describe the relationship as an "employment agreement or arrangement." Because his interest in this entity reportedly has been divested, the potential conflict of interest is marked in this database as resolved.</t>
  </si>
  <si>
    <t>Observer Media, LLC (New York Observer &amp; Commercial Observer)</t>
  </si>
  <si>
    <t>Jared Kushner received $1,000,001 - $5,000,000 in Capital Gains income from OC PARTNERS, LLC (Cash; New York, NY) the year before his appointment as Pres. Trump's senior adviser.</t>
  </si>
  <si>
    <t>Jared Kushner served as President &amp; Secretary of One Journal Square Partners Holdings LLC from Dec 1, 2014, to Jan 1, 2017.</t>
  </si>
  <si>
    <t>One Journal Square Partners Holdings LLC</t>
  </si>
  <si>
    <t>Jared Kushner served as President &amp; Secretary of One Journal Square Tower North Holdings LLC from Dec 1, 2014, to Jan 1, 2017.</t>
  </si>
  <si>
    <t>One Journal Square Tower North Holdings LLC</t>
  </si>
  <si>
    <t>Jared Kushner served as President &amp; Secretary of One Journal Square Tower South Holdings LLC from Dec 1, 2014, to Jan 1, 2017.</t>
  </si>
  <si>
    <t>One Journal Square Tower South Holdings LLC</t>
  </si>
  <si>
    <t>Jared Kushner received $1,001 - $2,500 in Interest income from ONONDAGA CNTY NY, bonds the year before his appointment as Pres. Trump's senior adviser.</t>
  </si>
  <si>
    <t>Jared Kushner received None (or less than $201) in (income type not disclosed) income from OPPENHEIMER DEVELOPING MARKETS (ODVYX) the year before his appointment as Pres. Trump's senior adviser.</t>
  </si>
  <si>
    <t>Jared Kushner received $5,001 - $15,000 in (income type not disclosed) income from OPPENHEIMER DEVELOPING MARKETS CLASS Y (ODVYX) the year before his appointment as Pres. Trump's senior adviser.</t>
  </si>
  <si>
    <t>Jared Kushner received $2,501 - $5,000 in Interest income from OREGON ST DEPT OF TRANSPRTN HIGHWAY USER TAX REVENUE SER A, bonds the year before his appointment as Pres. Trump's senior adviser.</t>
  </si>
  <si>
    <t>Jared Kushner's brother Joshua Kushner founded Oscar Health, which sells individual health insurance under the Affordable Care Act — which Pres. Trump has vowed to repeal and replace.</t>
  </si>
  <si>
    <t>Oscar Health</t>
  </si>
  <si>
    <t>Jared Kushner received $100,001 - $1,000,000 in Rent or Royalties income from OXFORD ARMS ASSOCIATES LIMITED PARTNERSHIP (Residential Real Estate in Edison, NJ) the year before his appointment as Pres. Trump's senior adviser.</t>
  </si>
  <si>
    <t>Jared Kushner served as Non-member Manager of P.V. Development, LLC from Nov 1, 2015, to Jan 1, 2017. Jared Kushner received $1,001 - $2,500 in Interest income from P.V. DEVELOPMENT, LLC (Undeveloped Real Estate in Long Branch, NJ) the year before his appointment as Pres. Trump's senior adviser. Because there is no indication his interest in this entity has been divested or placed into a blind trust, it is marked in this database as an active potential conflict of interest.</t>
  </si>
  <si>
    <t>Jared Kushner received $50,001 - $100,000 in Rent or Royalties income from PARK LAKE VILLAGE (Residential Real Estate in Parsippany, NJ) the year before his appointment as Pres. Trump's senior adviser.</t>
  </si>
  <si>
    <t>Jared Kushner received $2,501 - $5,000 in Rent or Royalties income from PARK LANE MOBILE HOME PARK (Residential Real Estate in Union, NJ) the year before his appointment as Pres. Trump's senior adviser.</t>
  </si>
  <si>
    <t>Jared Kushner served as Board Member of Partnership for New York City (Advocacy and Economic Development Organization) from Dec 1, 2014, to Aug 1, 2016.</t>
  </si>
  <si>
    <t>Partnership for New York City (Advocacy and Economic Development Organization)</t>
  </si>
  <si>
    <t>Jared Kushner received None (or less than $201) in (income type not disclosed) income from Pepsico, Inc. (28 shares) the year before his appointment as Pres. Trump's senior adviser.</t>
  </si>
  <si>
    <t>Jared Kushner served as Springing Member of Pier Village II Urban Renewal Company LLC from Dec 1, 2014, to Jan 1, 2017.</t>
  </si>
  <si>
    <t>Pier Village II Urban Renewal Company LLC</t>
  </si>
  <si>
    <t>Jared Kushner served as Vice President of Pier Village III JV LLC from Jul 1, 2015, to Jan 1, 2017.</t>
  </si>
  <si>
    <t>Pier Village III JV LLC</t>
  </si>
  <si>
    <t>Jared Kushner received $1,001 - $2,500 in (income type not disclosed) income from PIMCO ENHANCED SHORT MAT ACTIVE ETF (MINT) the year before his appointment as Pres. Trump's senior adviser.</t>
  </si>
  <si>
    <t>Jared Kushner received $2,501 - $5,000 in (income type not disclosed) income from PIMCO RAE FUNDAMENTAL ADVANTAGE PLUS FUND CLASS P (PFATX) the year before his appointment as Pres. Trump's senior adviser.</t>
  </si>
  <si>
    <t>Jared Kushner received $1,001 - $2,500 in (income type not disclosed) income from PIMCO TOTAL RETURN FUND CLASS P (PTTPX) the year before his appointment as Pres. Trump's senior adviser.</t>
  </si>
  <si>
    <t>Jared Kushner received None (or less than $201) in (income type not disclosed) income from PIMCO TOTAL RETURN FUND CLASS P (PTTPX) the year before his appointment as Pres. Trump's senior adviser.</t>
  </si>
  <si>
    <t>Jared Kushner served as Vice-President &amp; Authorized Signatory of Pinecrest Building Corp. (Undeveloped Real Estate in Tobyhanna Township, PA) from Feb 1, 2007, to Jan 1, 2017.</t>
  </si>
  <si>
    <t>Pinecrest Building Corp. (Undeveloped Real Estate in Tobyhanna Township, PA)</t>
  </si>
  <si>
    <t>Jared Kushner received None (or less than $201) in (income type not disclosed) income from PINECREST LAKE BUILDING ASSOCIATES, LP (Undeveloped Real Estate in Tobyhanna Township, PA) the year before his appointment as Pres. Trump's senior adviser.</t>
  </si>
  <si>
    <t>Jared Kushner received $15,001 - $50,000 in Rent or Royalties income from PINEFIELD MANOR, LLC (Residential Real Estate in Denville, NJ) the year before his appointment as Pres. Trump's senior adviser.</t>
  </si>
  <si>
    <t>Jared Kushner received $5,001 - $15,000 in Interest income from PORT AUTH OF NEW YORK &amp; NEW JERSEY NY SER 179, bonds the year before his appointment as Pres. Trump's senior adviser.</t>
  </si>
  <si>
    <t>Jared Kushner served as Authorized Signatory of Powerhouse Associates, LLC (potential future real estate development) from Jan 1, 2016, to Jan 1, 2017.</t>
  </si>
  <si>
    <t>Powerhouse Associates, LLC (potential future real estate development)</t>
  </si>
  <si>
    <t>Jared Kushner received None (or less than $201) in (income type not disclosed) income from Powershares Nasdaq 100 ETF (QQQ) the year before his appointment as Pres. Trump's senior adviser.</t>
  </si>
  <si>
    <t>Jared Kushner received $1,001 - $2,500 in (income type not disclosed) income from POWERSHARES S&amp;P 500 DOWNSIDE HEDGED PORTFOLIO ETF (PHDG) the year before his appointment as Pres. Trump's senior adviser.</t>
  </si>
  <si>
    <t>Jared Kushner received $15,001 - $50,000 in (income type not disclosed) income from POWERSHARES S&amp;P 500 LOW VOLATILITY PORTFOLIO ETF (SPLV) the year before his appointment as Pres. Trump's senior adviser.</t>
  </si>
  <si>
    <t>Jared Kushner served as Member of President-Elect's Transition Team from Nov 1, 2016, to Jan 1, 2017.</t>
  </si>
  <si>
    <t>President-Elect's Transition Team</t>
  </si>
  <si>
    <t>Jared Kushner received $50,001 - $100,000 in Rent or Royalties income from PRINCETON HORIZON APARTMENTS (Residential Real Estate in South Brunswick, NJ) the year before his appointment as Pres. Trump's senior adviser.</t>
  </si>
  <si>
    <t>Jared Kushner received None (or less than $201) in (income type not disclosed) income from PRINCIPAL SM-MD CP DIV P (PMDPX) the year before his appointment as Pres. Trump's senior adviser.</t>
  </si>
  <si>
    <t>Jared Kushner received None (or less than $201) in (income type not disclosed) income from PRINCIPAL SM-MID CP DIV P (PMDPX) the year before his appointment as Pres. Trump's senior adviser.</t>
  </si>
  <si>
    <t>Jared Kushner received $1,000,001 - $5,000,000 in Rent or Royalties income from PUCK BUILDING, LP (Commercial Real Estate in New York, NY) the year before his appointment as Pres. Trump's senior adviser.</t>
  </si>
  <si>
    <t>Jared Kushner received $100,001 - $1,000,000 in Rent or Royalties income from PUCK BUILDING, LP (Commercial Real Estate in New York, NY) the year before his appointment as Pres. Trump's senior adviser.</t>
  </si>
  <si>
    <t>Jared Kushner received Over $5,000,000 in Rent or Royalties income from PUCK RESIDENTIAL ASSOCIATES, LLC (Residential Real Estate in New York, NY and Leonia, NJ) the year before his appointment as Pres. Trump's senior adviser.</t>
  </si>
  <si>
    <t>Jared Kushner served as Board Member of Quadro Partners, Inc. (d/b/a Cadre) (Real Estate Platform) from May 1, 2015, to Jan 1, 2017. Jared Kushner received None (or less than $201) in (income type not disclosed) income from Quadro Partners (d/b/a Cadre) (Real Estate Investment Platform in New York, NY) the year before his appointment as Pres. Trump's senior adviser. Kushner's financial disclosure states: "(Kushner) has been and will continue to be recused from particular matters in the broker-dealer, real estate, and online financial services sectors to the extent they would have a direct and predictable effect on Cadre." However, because he retains ownership in the asset, this database categorizes the potential conflict as "active."</t>
  </si>
  <si>
    <t>Quadro Partners, Inc. (d/b/a Cadre) (Real Estate Investment Platform in New York, NY</t>
  </si>
  <si>
    <t>Kushner's financial disclosure states: "(Kushner) has been and will continue to be recused from particular matters in the broker-dealer, real estate, and online financial services sectors to the extent they would have a direct and predictable effect on Cadre." However, because he retains ownership in the asset, this database categorizes the potential conflict as "active." Quadro Parnters Inc. owns at least a 75 percent stake in RealCadre LLC, which does business as the online investment firm Cadre. Jared Kushner's company JCK Cadre LLC owns 25 to 50 percent of Quadro Partners.</t>
  </si>
  <si>
    <t>Jared Kushner served as Board Member of Real Estate Board of New York (REBNY) (Real Estate Organization) from Jun 1, 2008, to Jan 1, 2017.</t>
  </si>
  <si>
    <t>Real Estate Board of New York (REBNY) (Real Estate Organization)</t>
  </si>
  <si>
    <t>RealCadre LLC does business as Cadre, the online investment platform. (See listing for Cadre.) Jared Kushner owns a stake in RealCadre Inc. through Quadro Partners.</t>
  </si>
  <si>
    <t>RealCadre LLC</t>
  </si>
  <si>
    <t>Jared Kushner received None (or less than $201) in (income type not disclosed) income from REGAL BANK (Shares of Corp. Stock; Livingston, NJ) the year before his appointment as Pres. Trump's senior adviser.</t>
  </si>
  <si>
    <t>Jared Kushner received $100,001 - $1,000,000 in Rent or Royalties income from RIVER EDGE APARTMENTS (Residential Real Estate in Ewing, NJ) the year before his appointment as Pres. Trump's senior adviser.</t>
  </si>
  <si>
    <t>Jared Kushner served as Executive Vice-President &amp; Authorized Signatory of Riverhead Reeves Building Corp. (Residential Real Estate in Riverhead, NY) from Feb 1, 2007, to Jan 1, 2017.</t>
  </si>
  <si>
    <t>Riverhead Reeves Building Corp. (Residential Real Estate in Riverhead, NY)</t>
  </si>
  <si>
    <t>Jared Kushner served as Vice-President &amp; Authorized Signatory of Riverhead Sound Associates LLC (Residential Real Estate in Riverhead, NY) from Feb 1, 2007, to Jan 1, 2017.</t>
  </si>
  <si>
    <t>Riverhead Sound Associates LLC (Residential Real Estate in Riverhead, NY)</t>
  </si>
  <si>
    <t>Jared Kushner served as Executive Vice-President &amp; Authorized Signatory of Riverhead Sound Building Corp. (Residential Real Estate in Riverhead, NY) from Feb 1, 2007, to Jan 1, 2017.</t>
  </si>
  <si>
    <t>Riverhead Sound Building Corp. (Residential Real Estate in Riverhead, NY)</t>
  </si>
  <si>
    <t>Jared Kushner received $5,001 - $15,000 in (income type not disclosed) income from RIVERNORTH/DOUBLELINE STRATEGIC INCOME FUND I (RNSIX) the year before his appointment as Pres. Trump's senior adviser.</t>
  </si>
  <si>
    <t>Kushner is loaned/given $50 million by Rob Speyer to seal a real estate deal.</t>
  </si>
  <si>
    <t>Rob Speyer</t>
  </si>
  <si>
    <t>New York Magazine</t>
  </si>
  <si>
    <t>Jared Kushner received $1,001 - $2,500 in Dividends Capital Gains income from ROCKWELL AUTOMATION INC the year before his appointment as Pres. Trump's senior adviser.</t>
  </si>
  <si>
    <t>Jared Kushner received $201 - $1,000 in Dividends Capital Gains income from ROCKWELL AUTOMATION INC the year before his appointment as Pres. Trump's senior adviser.</t>
  </si>
  <si>
    <t>Jared Kushner received $100,001 - $1,000,000 in Rent or Royalties income from ROUTE 10 ASSOCIATES, LLC (Industrial Real Estate in Whippany, NJ) the year before his appointment as Pres. Trump's senior adviser.</t>
  </si>
  <si>
    <t>Jared Kushner received $15,001 - $50,000 in Rent or Royalties income from ROUTE 10 ASSOCIATES, LLC (Industrial Real Estate in Whippany, NJ) the year before his appointment as Pres. Trump's senior adviser.</t>
  </si>
  <si>
    <t>Jared Kushner served as Executive Committee &amp; Key Person of RP/K Kent Avenue, LLC from Aug 1, 2014, to Jan 1, 2017.</t>
  </si>
  <si>
    <t>RP/K Kent Avenue, LLC</t>
  </si>
  <si>
    <t>Jared Kushner served as of Rues Lane Building Corp. (Real Estate in East Brunswick, NJ) from Feb 1, 2007, to Jan 1, 2017.</t>
  </si>
  <si>
    <t>Rues Lane Building Corp. (Real Estate in East Brunswick, NJ)</t>
  </si>
  <si>
    <t>Jared Kushner received $201 - $1,000 in Interest income from SALES TAX ASSET RECEIVABLE CORP NY RFDG FISCAL 2015 SER A, bonds the year before his appointment as Pres. Trump's senior adviser.</t>
  </si>
  <si>
    <t>Jared Kushner received $201 - $1,000 in Capital Gains Dividends income from SCHLUMBERGER LTD NETHERLANDS ANTILLES the year before his appointment as Pres. Trump's senior adviser.</t>
  </si>
  <si>
    <t>Jared Kushner received $201 - $1,000 in Dividends Capital Gains income from SCHLUMBERGER LTD NETHERLANDS ANTILLES the year before his appointment as Pres. Trump's senior adviser.</t>
  </si>
  <si>
    <t>Jared Kushner received None (or less than $201) in (income type not disclosed) income from SCHLUMBERGER LTD NETHERLANDS ANTILLES the year before his appointment as Pres. Trump's senior adviser.</t>
  </si>
  <si>
    <t>Jared Kushner received $2,501 - $5,000 in Rent or Royalties income from SCHOOLHOUSE JV (Commercial Real Estate in Milburn, NJ) the year before his appointment as Pres. Trump's senior adviser.</t>
  </si>
  <si>
    <t>Kushner is a director of the Seryl Charles Kushner Family Foundation Inc., through which his family channels its philanthropy — mainly support for Jewish institutions in the US and Israel, as well as education and health.</t>
  </si>
  <si>
    <t>Seryl Charles Kushner Family Foundation Inc.</t>
  </si>
  <si>
    <t>IRS Form 990</t>
  </si>
  <si>
    <t>Inside Philanthropy</t>
  </si>
  <si>
    <t>Jared Kushner owes $1,000,001 - $5,000,000 in revolving debt to Signature Bank. The Unsecured line of credit was incurred in 2016 at a rate of PRIME+0.5% (4% F).</t>
  </si>
  <si>
    <t>Jared Kushner owes $1,000,001 - $5,000,000 in revolving debt to Signature Bank. The Secured line of credit was incurred in 2016 at a rate of PRIME+0.5% (4% F).</t>
  </si>
  <si>
    <t>Jared Kushner received $15,001 - $50,000 in Capital Gains income from SIGNATURE BANK NEW YORK NY the year before his appointment as Pres. Trump's senior adviser.</t>
  </si>
  <si>
    <t>Jared Kushner received $5,001 - $15,000 in Capital Gains income from SIGNATURE BANK NEW YORK NY the year before his appointment as Pres. Trump's senior adviser.</t>
  </si>
  <si>
    <t>Jared Kushner received $100,001 - $1,000,000 in Capital Gains income from SIGNATURE BANK NEW YORK NY the year before his appointment as Pres. Trump's senior adviser.</t>
  </si>
  <si>
    <t>Jared Kushner received $15,001 - $50,000 in Dividends Interest Capital Gains income from Sixty Capital Fund (Hedge Fund) the year before his appointment as Pres. Trump's senior adviser.</t>
  </si>
  <si>
    <t>Jared Kushner received $50,001 - $100,000 in Rent or Royalties income from SIXTY ONE ASSOCIATES, LLC (Commercial Real Estate in New York, NY) the year before his appointment as Pres. Trump's senior adviser.</t>
  </si>
  <si>
    <t>Jared Kushner received $50,001 - $100,000 in Rent or Royalties income from SIXTY-SIX WEST ASSOCIATES, LLC (Commercial Real Estate in Livingston, NJ) the year before his appointment as Pres. Trump's senior adviser.</t>
  </si>
  <si>
    <t>Jared Kushner served as Managing Member of Skyline JV GP, LLC (Residential Real Estate in Hasbrouck Heights, NJ) from May 1, 2012, to Jan 1, 2017.</t>
  </si>
  <si>
    <t>Skyline JV GP, LLC (Residential Real Estate in Hasbrouck Heights, NJ)</t>
  </si>
  <si>
    <t>Jared Kushner served as Non-member Manager of Skyline Kushner, LLC from May 1, 2012, to Jan 1, 2017. Jared Kushner received $100,001 - $1,000,000 in Rent or Royalties income from SKYLINE KUSHNER, LLC (Residential Real Estate in Hasbrouck Heights &amp; Lodi, NJ) the year before his appointment as Pres. Trump's senior adviser. Because there is no indication his interest in this entity has been divested or placed into a blind trust, it is marked in this database as an active potential conflict of interest.</t>
  </si>
  <si>
    <t>Jared Kushner received $50,001 - $100,000 in Rent or Royalties income from SKYTOP GARDENS (Residential Real Estate in Sayreville, NJ) the year before his appointment as Pres. Trump's senior adviser.</t>
  </si>
  <si>
    <t>Jared Kushner received $15,001 - $50,000 in Capital Gains income from SQ ASSOCIATES, LLC (Financial investments in Square Mile Partners, LP; New York, NY) the year before his appointment as Pres. Trump's senior adviser.</t>
  </si>
  <si>
    <t>Jared Kushner received $5,001 - $15,000 in Capital Gains income from SQK ASSOCIATES, LLC (Financial investments in Square Mile Partners, LP; New York, NY) the year before his appointment as Pres. Trump's senior adviser.</t>
  </si>
  <si>
    <t>Jared Kushner received None (or less than $201) in (income type not disclosed) income from SSGA Bond Index Fund the year before his appointment as Pres. Trump's senior adviser.</t>
  </si>
  <si>
    <t>Jared Kushner served as Manager of ST Leonia, LLC from Mar 1, 2016, to Jan 1, 2017.</t>
  </si>
  <si>
    <t>ST Leonia, LLC</t>
  </si>
  <si>
    <t>Jared Kushner received $15,001 - $50,000 in Rent or Royalties income from STATE TOWER OF SYRACUSE ASSOCIATES, LLC (Residential Real Estate in Leonia, NJ) the year before his appointment as Pres. Trump's senior adviser.</t>
  </si>
  <si>
    <t>Jared Kushner served as Vice President of STB Building Corp. (Residential Real Estate in Leonia, NJ) from Mar 1, 2016, to Jan 1, 2017.</t>
  </si>
  <si>
    <t>STB Building Corp. (Residential Real Estate in Leonia, NJ)</t>
  </si>
  <si>
    <t>Jared Kushner served as Non-member Manager of Stone 16 Associates, LLC from Mar 1, 2015, to Jan 1, 2017. Jared Kushner received $50,001 - $100,000 in Rent or Royalties income from STONE 16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</si>
  <si>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Stone 16 Associates, LLC</t>
  </si>
  <si>
    <t>Jared Kushner served as Vice President of Stone Portfolio LLC from Feb 1, 2015, to Jan 1, 2017.</t>
  </si>
  <si>
    <t>Stone Portfolio LLC</t>
  </si>
  <si>
    <t>Jared Kushner served as Special Member of Sunnydale Estates Property Owner LLC from Jun 1, 2013, to Jan 1, 2017.</t>
  </si>
  <si>
    <t>Sunnydale Estates Property Owner LLC</t>
  </si>
  <si>
    <t>Jared Kushner received $1,001 - $2,500 in Rent or Royalties income from TAYLOR EDISON JV (Industrial Real Estate in Edison, NJ) the year before his appointment as Pres. Trump's senior adviser.</t>
  </si>
  <si>
    <t>Jared Kushner received $2,501 - $5,000 in (income type not disclosed) income from TEMPLETON GLOBAL BOND ADV (TGBAX) the year before his appointment as Pres. Trump's senior adviser.</t>
  </si>
  <si>
    <t>Jared Kushner received $2,501 - $5,000 in (income type not disclosed) income from TEMPLETON GLOBAL INCOME FUND (GIM) the year before his appointment as Pres. Trump's senior adviser.</t>
  </si>
  <si>
    <t>Jared Kushner received $15,001 - $50,000 in Rent or Royalties income from THE LANDINGS AT HARBORSIDE, LLC (Residential Real Estate and Undeveloped Assets in Perth Amboy, NJ) the year before his appointment as Pres. Trump's senior adviser.</t>
  </si>
  <si>
    <t>Jared Kushner served as Executive Vice-President &amp; Authorized Signatory of The Landings, Inc. (Real Estate in Perth Amboy, New Jersey) from Feb 1, 2007, to Jan 1, 2017.</t>
  </si>
  <si>
    <t>The Landings, Inc. (Real Estate in Perth Amboy, New Jersey)</t>
  </si>
  <si>
    <t>Jared Kushner received $100,001 - $1,000,000 in (income type not disclosed) income from The Obsidian Fund LLC Class C the year before his appointment as Pres. Trump's senior adviser.</t>
  </si>
  <si>
    <t>This asset has been divested. Kushner's financial disclosure states that "Redemption value fixed as on Jan. 1, 2017. Filer and his family lack control over, and knowledge of, the underlying assets held by the fund at the position level. 2016 and 2017 income estimated based on 2015 K-1 statement." Due to the blind nature of the assets, this potential conflict is marked as resolved.</t>
  </si>
  <si>
    <t>Jared Kushner received $5,001 - $15,000 in Rent or Royalties income from THE PINES APARTMENTS (Residential Real Estate in Elizabeth, NJ) the year before his appointment as Pres. Trump's senior adviser.</t>
  </si>
  <si>
    <t>Jared Kushner served as Vice President of Thirty Corp. (Office Space in Florham Park, NJ) from Mar 1, 2012, to Jan 1, 2017.</t>
  </si>
  <si>
    <t>Thirty Corp. (Office Space in Florham Park, NJ)</t>
  </si>
  <si>
    <t>Jared Kushner served as Successor Manager of Thirty Vreeland Associates, LLC from Sep 1, 2012, to Jan 1, 2017.</t>
  </si>
  <si>
    <t>Thirty Vreeland Associates, LLC</t>
  </si>
  <si>
    <t>Jared Kushner received $201 - $1,000 in (income type not disclosed) income from THORNBURG INTL VALUE FUND I (TGVIX) the year before his appointment as Pres. Trump's senior adviser.</t>
  </si>
  <si>
    <t>Jared Kushner served as Investment Committee Member of Thrive Capital Partners II, LP from Aug 1, 2011, to Jan 1, 2017. Jared Kushner received $100,001 - $1,000,000 in Capital Gains Interest income from Thrive Capital Partners II, LP (Financial investments; New York, NY) the year before his appointment as Pres. Trump's senior adviser. Because his interest in this entity reportedly has been divested, the potential conflict of interest is marked in this database as resolved.</t>
  </si>
  <si>
    <t>Thrive Capital Partners II, LP</t>
  </si>
  <si>
    <t>Jared Kushner served as Investment Committee Member of Thrive Capital Partners III, LP from Aug 1, 2012, to Jan 1, 2017. Jared Kushner received $1,000,001 - $5,000,000 in Capital Gains Interest income from Thrive Capital Partners III, LP (Financial investments; New York, NY) the year before his appointment as Pres. Trump's senior adviser. Because his interest in this entity reportedly has been divested, the potential conflict of interest is marked in this database as resolved.</t>
  </si>
  <si>
    <t>Thrive Capital Partners III, LP</t>
  </si>
  <si>
    <t>Jared Kushner served as Board Member of Thrive Capital Partners LLC (Venture Capital Firm) from May 1, 2010, to Jan 1, 2017. Thrive Capital was founded by his brother, Joshua Kushner. The firm claims prominent investments — Kickstarter and Slack among them.</t>
  </si>
  <si>
    <t>Thrive Capital Partners LLC (Venture Capital Firm)</t>
  </si>
  <si>
    <t>Forbes</t>
  </si>
  <si>
    <t>Jared Kushner received $1,000,001 - $5,000,000 in Capital Gains income from THRIVE PARTNERS II GP, LLC (interest in venture capital fund; New York, NY) the year before his appointment as Pres. Trump's senior adviser.</t>
  </si>
  <si>
    <t>Jared Kushner received Over $5,000,000 in Capital Gains income from THRIVE PARTNERS III GP, LLC (interest in venture capital fund; New York, NY) the year before his appointment as Pres. Trump's senior adviser.</t>
  </si>
  <si>
    <t>Jared Kushner served as Managing Member of Times Square Associates, LLC from Oct 1, 2015, to Jan 1, 2017. Although Jared Kushner has resigned his position(s) with this entity, it is also disclosed an asset; therefore, this database marks the potential conflict of interest as active.</t>
  </si>
  <si>
    <t>Times Square Associates, LLC</t>
  </si>
  <si>
    <t>Jared Kushner received $1,000,001 - $5,000,000 in Rent or Royalties income from TIMES SQUARE ASSOCIATES, LLC (Commercial Real Estate in New York, NY) the year before his appointment as Pres. Trump's senior adviser.</t>
  </si>
  <si>
    <t>Jared Kushner received $50,001 - $100,000 in Rent or Royalties income from TOV MANOR ASSOCIATES, LP (Residential Real Estate in New Brunswick, NJ) the year before his appointment as Pres. Trump's senior adviser.</t>
  </si>
  <si>
    <t>Jared Kushner received None (or less than $201) in (income type not disclosed) income from Treasury Note the year before his appointment as Pres. Trump's senior adviser.</t>
  </si>
  <si>
    <t>Jared Kushner received $2,501 - $5,000 in Interest income from TRIBOROUGH NY BRIDGE &amp; TUNNEL AUTH REVENUES GEN SER A RMKT, bonds the year before his appointment as Pres. Trump's senior adviser.</t>
  </si>
  <si>
    <t>Jared Kushner received income from nine different sources reported collectively as Trust #1 the year before his appointment as Pres. Trump's senior adviser. See individual trust components for source valuations, types and income generated.</t>
  </si>
  <si>
    <t>Trust #1: ELMWOOD V. ASSOCIATES, LP (Commercial Real Estate in Chicago, IL); LANDINGS APARTMENTS, LLC (Commercial Real Estate in Chicago, IL); OAKWOOD GARDEN ASSOCIATES, LLC (Commercial Real Estate in Chicago, IL); WALLKILL APARTMENTS ASSOCIATES, LP (Commercial Real Estate in Chicago, IL); VILLAGE KF 4-9-10 ASSOCIATES, LLC (Residential Real Estate in New York, NY); PUCK BUILDING, LP (Commercial Real Estate in New York, NY); U.S. bank account #1 (checking); BRUCKNER PLAZA CENTER, LLC (Commercial Real Estate in New York, NY); Development Corporation for Israel/Israel Bonds)</t>
  </si>
  <si>
    <t>Jared Kushner received income from 28 different sources reported collectively as Trust #2 the year before his appointment as Pres. Trump's senior adviser. See individual trust components for source valuations, types and income generated.</t>
  </si>
  <si>
    <t>Trust #2: PUCK BUILDING, LP (Commercial Real Estate in New York, NY); LANDINGS APARTMENTS, LLC (Commercial Real Estate in Chicago, IL); OAKWOOD GARDEN ASSOCIATES, LLC (Commercial Real Estate in Chicago, IL); WALLKILL APARTMENTS ASSOCIATES, LP (Commercial Real Estate in Chicago, IL); VILLAGE KF 4-9-10 ASSOCIATES, LLC (Residential Real Estate in New York, NY); K GAIA VILLAGE 1 ASSOCIATES, LLC (Residential Real Estate in New York, NY); K GAIA VILLAGE 2 ASSOCIATES, LLC (Residential Real Estate in New York, NY); KUSHNER PHILADELPHIA MEMBER, LLC (Residential Real Estate in Philadelphia, PA); PINECREST LAKE BUILDING ASSOCIATES, LP (Undeveloped Real Estate in Tobyhanna Township, PA); ELMWOOD V. ASSOCIATES, LP (Commercial Real Estate in Chicago, IL); PUCK RESIDENTIAL ASSOCIATES, LLC (Residential Real Estate in New York, NY and Leonia, NJ); 715 PARK AVENUE ASSOCIATES, LP (Residential Real Estate in New York, NY); SIXTY ONE ASSOCIATES, LLC (Commercial Real Estate in New York, NY); WESTMIN MAD ASSOCIATES, L.L.C. (Commercial Real Estate in New York, NY); WEST END BUILDING ASSOCIATES, LLC (Residential Real Estate in New York, NY); WESTMINSTER LINDEN, LLC (Residential Real Estate in Brooklyn, NY); U.S. money market account #1 (cash); COLUMBIA WINDOWS, LLC (Investment in DHD Windows and Doors; New York, NY); DJNJ FRITO, LLC (Insurance brokerage license; Florham Park, NJ); KF- C-III RECOVERY FUND II, LLC (Financial investments in C-III Recovery Fund II, LP; Irving, TX); KF- Faire Fund II, LLC (Financial investments in The Faire Fund II, LP; Israel); KF- Park Street Capital PE Fund IX, LLC (Financial investments in Park Street Capital Private Equity Fund; Boston, MA); KF- RCG Longview Debt Fund IV, LLC (Financial investments in RCG Longview Debt Fund IV LP; New York, NY); LW Investors, LLC (Financial investments in Leeds Equity Partners IV, LP; New York, NY); Kushner Media Ventures, LLC (Financial investments in Thrive Capital Partners, LLC; New York, NY); Thrive Capital Partners II, LP (Financial investments; New York, NY); Thrive Capital Partners III, LP (Financial investments; New York, NY); Claremount IV Associates LP (Financial Investments; New York, NY)</t>
  </si>
  <si>
    <t>Jared Kushner received income from 27 different sources reported collectively as Trust #3 the year before his appointment as Pres. Trump's senior adviser. See individual trust components for source valuations, types and income generated.</t>
  </si>
  <si>
    <t>Trust #3: 30 FLORHAM ASSOCIATES, LLC (Commercial Real Estate in Florham Park, NJ); CK BERGEN ASSOCIATES, LLC (Industrial Real Estate in Fairlawn &amp; Oakland, NJ); COLTS NECK BUILDING ASSOCIATES, LLC (Undeveloped Real Estate in Colts Neck, NJ); COLUMBIA CORPORATE CENTER DEVELOPMENT ASSOCIATES, LLC (Commercial Real Estate in Florham Park, NJ); DEER TREE BUILDING ASSOCIATES, LLC (Undeveloped Real Estate in Hardyston Township, NJ); FLORHAM PARK REALTY ASSOCIATES, LLC (Commercial Real Estate in Florham Park, NJ); LANDINGS AT CASPIAN POINTE, LLC (Undeveloped Real Estate in Atlantic City, NJ); LIVINGSTON HILLS BUILDING ASSOCIATES, LLC (Real Estate Under Construction in Livingston, NJ); MAGNOLIA BUILDING ASSOCIATES, LLC (Undeveloped Assets in Pemberton, NJ); MONMOUTH MALL, LLC (Commercial Real Estate in Eatontown, NJ); MONMOUTH MALL 2, LLC (Commercial Real Estate in Eatontown, NJ); B MONMOUTH MALL, LLC (Commercial Real Estate in Eatontown, NJ); ROUTE 10 ASSOCIATES, LLC (Industrial Real Estate in Whippany, NJ); SIXTY-SIX WEST ASSOCIATES, LLC (Commercial Real Estate in Livingston, NJ); SKYLINE KUSHNER, LLC (Residential Real Estate in Hasbrouck Heights &amp; Lodi, NJ); THE LANDINGS AT HARBORSIDE, LLC (Residential Real Estate and Undeveloped Assets in Perth Amboy, NJ); VREELAND AVENUE ASSOCIATES, LLC (Commercial Real Estate in Florham Park, NJ); 55 CHALLENGER ROAD ASSOCIATES, LLC (Commercial Real Estate in Ridgefield Park, NJ); LINDENLAWN APARTMENT ASSOCIATES, LLC (Residential Real Estate in Englewood, NJ); MERRITT ASSOCIATES, LLC (Residential Real Estate in Dumont, NJ); CRANBURY BUILDING ASSOCIATES, LLC (Undeveloped real estate in Cranbury, NJ); GALLANT FUNDING, LP (Lending to real estate developers for real estate projects in New York and New Jersey); NEW JERSEY RENEWABLE POWER, LLC (operation of solar panels; Florham Park, NJ); KF-CENTERVIEW, LLC (Financial investments in Centerview Capital, LP; New York, NY); SQ ASSOCIATES, LLC (Financial investments in Square Mile Partners, LP; New York, NY); SQK ASSOCIATES, LLC (Financial investments in Square Mile Partners, LP; New York, NY); CK LIVINGSTON ESPLANADE, LLC (Westminster Hotel; Livingston, NJ)</t>
  </si>
  <si>
    <t>Jared Kushner received income from 42 different sources reported collectively as Trust #4 the year before his appointment as Pres. Trump's senior adviser. See individual trust components for source valuations, types and income generated.</t>
  </si>
  <si>
    <t>Trust #4: 184 KENT ASSOCIATES, LLC (Residential Real Estate in Brooklyn, NY); CHATHAM HILL ASSOCIATES, LLC (Residential Real Estate in Chatham, NJ); ELMWOOD V. ASSOCIATES, LP (Commercial Real Estate in Chicago, IL); LANDINGS APARTMENTS, LLC (Commercial Real Estate in Chicago, IL); GELLERT 80 WEST END, LLC (Residential and Commercial Real Estate in Long Branch, NJ and Astoria, NY); GOWAN ASSOCIATES, LLC (Undeveloped Real Estate in Brooklyn, NY); IROQOUIS PROPERTIES, LP (Residential Real Estate in New York, NY); K 26 JOURNAL SQUARE, LLC (Commercial Real Estate in Jersey City, NJ); K 30 JOURNAL SQUARE, LLC (Commercial Real Estate in Jersey City, NJ); K ASTORIA, LLC (Residential Real Estate in Astoria, NY); K STONEHAGE VILLAGE 1 ASSOCIATES, LLC (Residential Real Estate in New York, NY); VILLAGE KF 2 KM, LLC (Residential Real Estate in New York, NY); VILLAGE KF 4-9-10 ASSOCIATES, LP (Residential Real Estate in New York, NY); 65 BAY, LLC (f/k/a GAIA JC, LLC) (Residential Real Estate in Jersey City, NJ); K ONE JOURNAL SQUARE, LLC (Undeveloped Real Estate in Jersey City, NJ); KC DUMBO HOTEL, LLC (Option to Purchase Commercial Real Estate in Brooklyn, NY); KC DUMBO OFFICE, LLC (Commercial Real Estate in Brooklyn, NY); KF MIDDLE RIVER, LLC (Residential Real Estate in Middle River &amp; Essex, MD); KF WESTWOOD PARTNER, LLC (Residential Real Estate in Westwood &amp; River Vale, NJ); KF-BLS MEMBER, LLC (Residential Real Estate in Brooklyn, NY); PUCK BUILDING, LP (Commercial Real Estate in New York, NY); ROUTE 10 ASSOCIATES, LLC (Industrial Real Estate in Whippany, NJ); STATE TOWER OF SYRACUSE ASSOCIATES, LLC (Residential Real Estate in Leonia, NJ); TIMES SQUARE ASSOCIATES, LLC (Commercial Real Estate in New York, NY); WARREN AT BAY ASSOCIATES, LLC (Commercial Real Estate in Jersey City, NJ); WT 25 COLUMBIA, LLC (Real Estate Under Construction in Brooklyn, NY); 115 EAST 87, LLC (Contingent right to ownership interest in Residential Real Estate in New York, NY); 80 ML, LLC (Commercial Real Estate in New York, NY); KF-WIP CO. INVESTORS I, LLC (Industrial Real Estate in Middletown, PA); KKC ASSOCIATES, LLC (Residential Real Estate in Kansas City, MO); STONE 16 ASSOCIATES, LLC (Residential Real Estate in New York, NY); P.V. DEVELOPMENT, LLC (Undeveloped Real Estate in Long Branch, NJ); FLATBUSH 340 LENDER, LLC (Loan Receivable from 9 Dekalb Owner LLC; Brooklyn, NY); KCOF-215 MOORE, LLC (Loan Receivable from Heritage Equities; Brooklyn, NY); OBSERVER CAPITAL SM SPV, LLC (Shares of Corp. Stock in Source Media Holdings Inc.; New York, NY); OC PARTNERS, LLC (Cash; New York, NY); BRUCKNER P CORP. (Commercial Real Estate in New York, NY); BRUCKNER PLAZA CENTER, LLC (Commercial Real Estate in New York, NY); FIFTH ASSOCIATES, LLC (Commercial Real Estate in New York, NY); CK REALTY HOLDINGS, LLC (Commercial Real Estate in New York, NY and Wippany, NJ); 29 Second Avenue Realty, LLC (Residential Real Estate in New York, NY); KFF 29 SECOND AVENUE, LLC (Residential Real Estate in New York, NY)</t>
  </si>
  <si>
    <t>Jared Kushner received income from 25 different sources reported collectively as Trust #5 the year before his appointment as Pres. Trump's senior adviser. See individual trust components for source valuations, types and income generated.</t>
  </si>
  <si>
    <t>Trust #5: BRYNWOOD GARDENS (Residential Real Estate in Old Bridge, NJ); CHERRY PINES APARTMENTS (Residential Real Estate in Elizabeth, NJ); COLONIAL HEIGHTS, LLC (Residential Real Estate in Parsippany, NJ); DARTMOUTH VILLAGE, LLC (Residential Real Estate in Parsippany, NJ); EASTON NORTH ASSOCIATES, LP (Residential Real Estate in Franklin Township, NJ); FELMORE ASSOCIATES (Residential Real Estate in South River, NJ); FIVE ACRE JV (Industrial Real Estate in Union, NJ); KAY &amp; ARR REALTY ASSOCIATES (Residential Real Estate in Elizabeth, NJ); LMP JV (Industrial Real Estate in Edison, NJ); LODI PHILLIPSBURG APARTMENT ASSOCIATES (Residential Real Estate in Lodi, NJ); MARTHA BELL ASSOCIATES, LLC (Residential Real Estate in Elizabeth, NJ); MT. PLEASANT JV (Commercial Real Estate in West Orange, NJ); NETCONG HEIGHTS ASSOCIATES, LLC (Residential Real Estate in Netcong, NJ); OXFORD ARMS ASSOCIATES LIMITED PARTNERSHIP (Residential Real Estate in Edison, NJ); PARK LAKE VILLAGE (Residential Real Estate in Parsippany, NJ); PARK LANE MOBILE HOME PARK (Residential Real Estate in Union, NJ); PINEFIELD MANOR, LLC (Residential Real Estate in Denville, NJ); PRINCETON HORIZON APARTMENTS (Residential Real Estate in South Brunswick, NJ); RIVER EDGE APARTMENTS (Residential Real Estate in Ewing, NJ); SKYTOP GARDENS (Residential Real Estate in Sayreville, NJ); TAYLOR EDISON JV (Industrial Real Estate in Edison, NJ); THE PINES APARTMENTS (Residential Real Estate in Elizabeth, NJ); TOV MANOR ASSOCIATES, LP (Residential Real Estate in New Brunswick, NJ); WESTFIELD JV (Commercial Real Estate in Westfield, NJ); SCHOOLHOUSE JV (Commercial Real Estate in Milburn, NJ)</t>
  </si>
  <si>
    <t>Jared Kushner received income from six different sources reported collectively as Trust #6 the year before his appointment as Pres. Trump's senior adviser. See individual trust components for source valuations, types and income generated.</t>
  </si>
  <si>
    <t>Jared Kushner received income from six different sources reported collectively as Trust #7 the year before his appointment as Pres. Trump's senior adviser. See individual trust components for source valuations, types and income generated.</t>
  </si>
  <si>
    <t>Trust #7 (see "Lincoln National Life Insurance Company, Variable Life")</t>
  </si>
  <si>
    <t>Jared Kushner served as Managing Member of Two Hundred Lafayette Kushner Manager, LLC (Commercial Real Estate in New York, NY) from Jan 1, 2012, to Jan 1, 2017.</t>
  </si>
  <si>
    <t>Two Hundred Lafayette Kushner Manager, LLC (Commercial Real Estate in New York, NY)</t>
  </si>
  <si>
    <t>Jared Kushner served as Managing Member of Two Hundred Lafayette Kushner Member, LLC (Commercial Real Estate in New York, NY) from Jan 1, 2012, to Jan 1, 2017.</t>
  </si>
  <si>
    <t>Two Hundred Lafayette Kushner Member, LLC (Commercial Real Estate in New York, NY)</t>
  </si>
  <si>
    <t>Jared Kushner served as Managing Member of Two Hundred Lafayette Kushner Promote, LLC (Commercial Real Estate in New York, NY) from Jan 1, 2012, to Jan 1, 2017.</t>
  </si>
  <si>
    <t>Two Hundred Lafayette Kushner Promote, LLC (Commercial Real Estate in New York, NY)</t>
  </si>
  <si>
    <t>Jared Kushner received None (or less than $201) in (income type not disclosed) income from U.S. bank account #1 (checking) the year before his appointment as Pres. Trump's senior adviser.</t>
  </si>
  <si>
    <t>Jared Kushner received None (or less than $201) in (income type not disclosed) income from U.S. bank account #10 (cash) the year before his appointment as Pres. Trump's senior adviser.</t>
  </si>
  <si>
    <t>Jared Kushner received None (or less than $201) in (income type not disclosed) income from U.S. bank account #11 (cash) the year before his appointment as Pres. Trump's senior adviser.</t>
  </si>
  <si>
    <t>Jared Kushner received None (or less than $201) in (income type not disclosed) income from U.S. bank account #12 (cash) the year before his appointment as Pres. Trump's senior adviser.</t>
  </si>
  <si>
    <t>Jared Kushner received None (or less than $201) in (income type not disclosed) income from U.S. bank account #13 (cash) the year before his appointment as Pres. Trump's senior adviser.</t>
  </si>
  <si>
    <t>Jared Kushner received None (or less than $201) in (income type not disclosed) income from U.S. bank account #2 (cash) the year before his appointment as Pres. Trump's senior adviser.</t>
  </si>
  <si>
    <t>Jared Kushner received None (or less than $201) in (income type not disclosed) income from U.S. bank account #3 (cash) the year before his appointment as Pres. Trump's senior adviser.</t>
  </si>
  <si>
    <t>Jared Kushner received None (or less than $201) in (income type not disclosed) income from U.S. bank account #4 (cash) the year before his appointment as Pres. Trump's senior adviser.</t>
  </si>
  <si>
    <t>Jared Kushner received None (or less than $201) in (income type not disclosed) income from U.S. bank account #5 (cash) the year before his appointment as Pres. Trump's senior adviser.</t>
  </si>
  <si>
    <t>Jared Kushner received $201 - $1,000 in Interest income from U.S. bank account #6 (cash) the year before his appointment as Pres. Trump's senior adviser.</t>
  </si>
  <si>
    <t>Jared Kushner received None (or less than $201) in (income type not disclosed) income from U.S. bank account #7 (cash) the year before his appointment as Pres. Trump's senior adviser.</t>
  </si>
  <si>
    <t>Jared Kushner received None (or less than $201) in (income type not disclosed) income from U.S. bank account #8 (cash) the year before his appointment as Pres. Trump's senior adviser.</t>
  </si>
  <si>
    <t>Jared Kushner received None (or less than $201) in (income type not disclosed) income from U.S. bank account #9 (cash) the year before his appointment as Pres. Trump's senior adviser.</t>
  </si>
  <si>
    <t>Jared Kushner received None (or less than $201) in (income type not disclosed) income from U.S. money market account #1 (cash) the year before his appointment as Pres. Trump's senior adviser.</t>
  </si>
  <si>
    <t>Jared Kushner received None (or less than $201) in (income type not disclosed) income from U.S. money market account #2 (cash) the year before his appointment as Pres. Trump's senior adviser.</t>
  </si>
  <si>
    <t>Jared Kushner received $201 - $1,000 in Interest income from U.S. money market account #3 (cash) the year before his appointment as Pres. Trump's senior adviser.</t>
  </si>
  <si>
    <t>Jared Kushner received None (or less than $201) in (income type not disclosed) income from U.S. money market account #4 (cash) the year before his appointment as Pres. Trump's senior adviser.</t>
  </si>
  <si>
    <t>Jared Kushner received None (or less than $201) in (income type not disclosed) income from UBS RMA Government Money Market Fund (RMGXX) the year before his appointment as Pres. Trump's senior adviser.</t>
  </si>
  <si>
    <t>Jared Kushner received None (or less than $201) in (income type not disclosed) income from UBS RMA Government money market fund (RMGXX) the year before his appointment as Pres. Trump's senior adviser.</t>
  </si>
  <si>
    <t>Jared Kushner received $1,001 - $2,500 in Interest Capital Gains income from UNIV OF TEXAS TX PERMANENT UNIV FND SER B, bonds the year before his appointment as Pres. Trump's senior adviser.</t>
  </si>
  <si>
    <t>Jared Kushner is or was an investor and board member of Urban Compass. His brother, Joshua Kushner, backed the enterprise through his venture capital firm Thrive Capital.</t>
  </si>
  <si>
    <t>Urban Compass</t>
  </si>
  <si>
    <t>Jared Kushner received $1,001 - $2,500 in Interest income from UTAH ST RFDG SER C, bonds the year before his appointment as Pres. Trump's senior adviser.</t>
  </si>
  <si>
    <t>Jared Kushner received $1,001 - $2,500 in Interest income from UTAH ST SER A, bonds the year before his appointment as Pres. Trump's senior adviser.</t>
  </si>
  <si>
    <t>Jared Kushner owes $5,000,001 - $25,000,000 in revolving debt to Valley National Bank. The Unsecured line of credit was incurred in 2015 at a rate of PRIME+0.75%.</t>
  </si>
  <si>
    <t>Jared Kushner received $15,001 - $50,000 in (income type not disclosed) income from VAN ECK CM COMMODITY INDEX FUND Y (CMCYX) the year before his appointment as Pres. Trump's senior adviser.</t>
  </si>
  <si>
    <t>Jared Kushner received None (or less than $201) in (income type not disclosed) income from VANGUARD GROWTH ETF (VUG) the year before his appointment as Pres. Trump's senior adviser.</t>
  </si>
  <si>
    <t>Jared Kushner received $2,501 - $5,000 in (income type not disclosed) income from VANGUARD GROWTH ETF (VUG) the year before his appointment as Pres. Trump's senior adviser.</t>
  </si>
  <si>
    <t>Jared Kushner received None (or less than $201) in (income type not disclosed) income from VANGUARD TOTAL BOND MKT ETF (BND) the year before his appointment as Pres. Trump's senior adviser.</t>
  </si>
  <si>
    <t>Jared Kushner received None (or less than $201) in (income type not disclosed) income from VANGUARD VALUE ETF (VTV) the year before his appointment as Pres. Trump's senior adviser.</t>
  </si>
  <si>
    <t>Jared Kushner received $1,001 - $2,500 in (income type not disclosed) income from VANGUARD VALUE ETF (VTV) the year before his appointment as Pres. Trump's senior adviser.</t>
  </si>
  <si>
    <t>Jared Kushner served as President &amp; Secretary of Village JV 129 First Avenue LLC from Feb 1, 2015, to Jan 1, 2017.</t>
  </si>
  <si>
    <t>Village JV 129 First Avenue LLC</t>
  </si>
  <si>
    <t>Jared Kushner served as Executive Vice-President &amp; Authorized Signatory of Village JV 143 First Avenue LLC from Feb 1, 2015, to Jan 1, 2017.</t>
  </si>
  <si>
    <t>Village JV 143 First Avenue LLC</t>
  </si>
  <si>
    <t>Jared Kushner served as Key Person of Village JV 165 Avenue A LLC from Feb 1, 2015, to Jan 1, 2017.</t>
  </si>
  <si>
    <t>Village JV 165 Avenue A LLC</t>
  </si>
  <si>
    <t>Jared Kushner served as Manager of Village JV 191-193 Avenue A LLC from Feb 1, 2015, to Jan 1, 2017.</t>
  </si>
  <si>
    <t>Village JV 191-193 Avenue A LLC</t>
  </si>
  <si>
    <t>Jared Kushner served as Special Member &amp; Vice-President of Village JV 201 East 2nd LLC from Feb 1, 2015, to Jan 1, 2017.</t>
  </si>
  <si>
    <t>Village JV 201 East 2nd LLC</t>
  </si>
  <si>
    <t>Jared Kushner served as Vice President &amp; Secretary of Village JV 211 Avenue A LLC from Feb 1, 2015, to Jan 1, 2017.</t>
  </si>
  <si>
    <t>Village JV 211 Avenue A LLC</t>
  </si>
  <si>
    <t>Jared Kushner served as Vice President &amp; Secretary of Village JV 338 East 11th LLC from Feb 1, 2015, to Jan 1, 2017.</t>
  </si>
  <si>
    <t>Village JV 338 East 11th LLC</t>
  </si>
  <si>
    <t>Jared Kushner served as Vice President &amp; Secretary of Village JV 435 East 12th LLC from Feb 1, 2015, to Jan 1, 2017.</t>
  </si>
  <si>
    <t>Village JV 435 East 12th LLC</t>
  </si>
  <si>
    <t>Jared Kushner served as Vice President &amp; Secretary of Village JV 500 East 11th LLC from Feb 1, 2015, to Jan 1, 2017.</t>
  </si>
  <si>
    <t>Village JV 500 East 11th LLC</t>
  </si>
  <si>
    <t>Jared Kushner served as Manager of Village KF 12th Associates, LLC from Aug 1, 2013, to Jan 1, 2017.</t>
  </si>
  <si>
    <t>Village KF 12th Associates, LLC</t>
  </si>
  <si>
    <t>Jared Kushner served as President of Village KF 2 Associates LLC from Dec 1, 2013, to Jan 1, 2017.</t>
  </si>
  <si>
    <t>Village KF 2 Associates LLC</t>
  </si>
  <si>
    <t>Jared Kushner served as Non-member Manager of Village KF 2 KM, LLC from Dec 1, 2013, to Jan 1, 2017. Jared Kushner received $100,001 - $1,000,000 in Rent or Royalties income from VILLAGE KF 2 KM,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</si>
  <si>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served as Non-member Manager of Village KF 4-9-10 Associates, LLC - New York, NY from Dec 1, 2012, to Jan 1, 2017. Although Jared Kushner has resigned his position(s) with this entity, it is also disclosed an asset; therefore, this database marks the potential conflict of interest as active.</t>
  </si>
  <si>
    <t>Jared Kushner received $100,001 - $1,000,000 in Rent or Royalties income from VILLAGE KF 4-9-10 ASSOCIATES, LLC (Residential Real Estate in New York, NY) the year before his appointment as Pres. Trump's senior adviser.</t>
  </si>
  <si>
    <t>Jared Kushner received $100,001 - $1,000,000 in Rent or Royalties income from VILLAGE KF 4-9-10 ASSOCIATES, LP (Residential Real Estate in New York, NY) the year before his appointment as Pres. Trump's senior adviser.</t>
  </si>
  <si>
    <t>Jared Kushner served as President of Village KF 504 East 12th LLC from Aug 1, 2013, to Jan 1, 2017.</t>
  </si>
  <si>
    <t>Village KF 504 East 12th LLC</t>
  </si>
  <si>
    <t>Jared Kushner served as President of Village KF 516 East 13th LLC from Aug 1, 2013, to Jan 1, 2017.</t>
  </si>
  <si>
    <t>Village KF 516 East 13th LLC</t>
  </si>
  <si>
    <t>Jared Kushner served as President of Village UK Venture LLC from Aug 1, 2013, to Jan 1, 2017.</t>
  </si>
  <si>
    <t>Village UK Venture LLC</t>
  </si>
  <si>
    <t>Jared Kushner received $1,001 - $2,500 in Interest income from VIRGINIA BEACH VA, bonds the year before his appointment as Pres. Trump's senior adviser.</t>
  </si>
  <si>
    <t>Jared Kushner received $1,001 - $2,500 in Interest income from VIRGINIA ST, bonds the year before his appointment as Pres. Trump's senior adviser.</t>
  </si>
  <si>
    <t>Jared Kushner received $5,001 - $15,000 in (income type not disclosed) income from VIRTUS SMALL-CAP CORE FUND CLASS I (PKSFX) the year before his appointment as Pres. Trump's senior adviser.</t>
  </si>
  <si>
    <t>Jared Kushner owes $100,001 - $250,000 in revolving debt to Visa. The Credit Card was incurred in 2008 at a rate of 0.1374.</t>
  </si>
  <si>
    <t>Jared Kushner owes $15,001 - $50,000 in revolving debt to Visa. The Credit Card was incurred in 2008 at a rate of 0.1374.</t>
  </si>
  <si>
    <t>Jared Kushner served as Manager of VM Kushner (Junior Mezz) LLC from Aug 1, 2015, to Jan 1, 2017.</t>
  </si>
  <si>
    <t>VM Kushner (Junior Mezz) LLC</t>
  </si>
  <si>
    <t>Because Jared Kushner has resigned his positions with this entity, which is not otherwise disclosed as an asset, this potential conflict of interest is marked as resolved.</t>
  </si>
  <si>
    <t>Jared Kushner served as Manager of VM Kushner (Senior Mezz) LLC from Aug 1, 2015, to Jan 1, 2017.</t>
  </si>
  <si>
    <t>VM Kushner (Senior Mezz) LLC</t>
  </si>
  <si>
    <t>Jared Kushner served as Manager of VM Kushner LLC from Aug 1, 2015, to Jan 1, 2017.</t>
  </si>
  <si>
    <t>VM Kushner LLC</t>
  </si>
  <si>
    <t>Jared Kushner received $100,001 - $1,000,000 in Rent or Royalties income from VREELAND AVENUE ASSOCIATES, LLC (Commercial Real Estate in Florham Park, NJ) the year before his appointment as Pres. Trump's senior adviser.</t>
  </si>
  <si>
    <t>Jared Kushner served as Vice President of Vreeland Investment Realty Corp. (Commercial Real Estate in Florham Park, NJ) from Aug 1, 2008, to Jan 1, 2017.</t>
  </si>
  <si>
    <t>Vreeland Investment Realty Corp. (Commercial Real Estate in Florham Park, NJ)</t>
  </si>
  <si>
    <t>Jared Kushner received $2,501 - $5,000 in Interest income from WAKE CNTY NC RFDG, bonds the year before his appointment as Pres. Trump's senior adviser.</t>
  </si>
  <si>
    <t>Jared Kushner received $5,001 - $15,000 in Interest income from WAKE CNTY NC, bonds the year before his appointment as Pres. Trump's senior adviser.</t>
  </si>
  <si>
    <t>Jared Kushner received $100,001 - $1,000,000 in Rent or Royalties income from WALLKILL APARTMENTS ASSOCIATES, LP (Commercial Real Estate in Chicago, IL) the year before his appointment as Pres. Trump's senior adviser.</t>
  </si>
  <si>
    <t>Jared Kushner served as Manager of Wallkill Chicago Associates, LLC from Jan 1, 2008, to Jan 1, 2017.</t>
  </si>
  <si>
    <t>Wallkill Chicago Associates, LLC</t>
  </si>
  <si>
    <t>Jared Kushner served as Executive Committee of Wallkill Chicago Holding, LLC from Dec 1, 2007, to Jan 1, 2017.</t>
  </si>
  <si>
    <t>Wallkill Chicago Holding, LLC</t>
  </si>
  <si>
    <t>Jared Kushner served as President of Wallkill Chicago Member, LLC from Jan 1, 2008, to Jan 1, 2017.</t>
  </si>
  <si>
    <t>Wallkill Chicago Member, LLC</t>
  </si>
  <si>
    <t>Jared Kushner served as Manager of Wallkill NYT Holdings, LLC from Oct 1, 2015, to Jan 1, 2017.</t>
  </si>
  <si>
    <t>Wallkill NYT Holdings, LLC</t>
  </si>
  <si>
    <t>Jared Kushner served as Manager of Wallkill NYT Mezz, LLC from Oct 1, 2015, to Jan 1, 2017.</t>
  </si>
  <si>
    <t>Wallkill NYT Mezz, LLC</t>
  </si>
  <si>
    <t>Jared Kushner served as Manager of Wallkill NYT Owner, LLC from Oct 1, 2015, to Jan 1, 2017.</t>
  </si>
  <si>
    <t>Wallkill NYT Owner, LLC</t>
  </si>
  <si>
    <t>Jared Kushner served as Authorized Signatory of Wallkill NYT Principal, LLC from Oct 1, 2015, to Jan 1, 2017.</t>
  </si>
  <si>
    <t>Wallkill NYT Principal, LLC</t>
  </si>
  <si>
    <t>Jared Kushner served as Non-member Manager of Warren at Bay Associates, LLC from Jan 1, 2016, to Jan 1, 2017.</t>
  </si>
  <si>
    <t>Warren at Bay Associates, LLC</t>
  </si>
  <si>
    <t>Jared Kushner received $2,501 - $5,000 in Rent or Royalties income from WARREN AT BAY ASSOCIATES, LLC (Commercial Real Estate in Jersey City, NJ) the year before his appointment as Pres. Trump's senior adviser.</t>
  </si>
  <si>
    <t>Jared Kushner served as KC Representative of Warren at Bay Holdings LLC from Jan 1, 2016, to Jan 1, 2017.</t>
  </si>
  <si>
    <t>Warren at Bay Holdings LLC</t>
  </si>
  <si>
    <t>Jared Kushner received None (or less than $201) in (income type not disclosed) income from Washington Mutual Investors Fund - 529-A (1001) (CWMAX) the year before his appointment as Pres. Trump's senior adviser.</t>
  </si>
  <si>
    <t>Jared Kushner received $1,001 - $2,500 in Interest income from WELLS FARGO COMPANY, bonds the year before his appointment as Pres. Trump's senior adviser.</t>
  </si>
  <si>
    <t>Jared Kushner received $15,001 - $50,000 in (income type not disclosed) income from WELLS FARGO INTERMEDIATE TAX/AMTFREE FUND CLASS INST (WITIX) the year before his appointment as Pres. Trump's senior adviser.</t>
  </si>
  <si>
    <t>Jared Kushner received None (or less than $201) in (income type not disclosed) income from Wells Fargo Special Small Cap Value (ESPNX) the year before his appointment as Pres. Trump's senior adviser.</t>
  </si>
  <si>
    <t>Jared Kushner served as President &amp; Authorized Signatory of West End Building Associates, LLC from Jan 1, 2009, to Jan 1, 2017. Jared Kushner received $15,001 - $50,000 in Rent or Royalties income from WEST END BUILDING ASSOCIATES, LLC (Residential Real Estate in New York, NY) the year before his appointment as Pres. Trump's senior adviser. Because there is no indication his interest in this entity has been divested or placed into a blind trust, it is marked in this database as an active potential conflict of interest.</t>
  </si>
  <si>
    <t>Jared Kushner received $1,001 - $2,500 in Interest income from WESTCHESTER CNTY NY, bonds the year before his appointment as Pres. Trump's senior adviser.</t>
  </si>
  <si>
    <t>Jared Kushner received $5,001 - $15,000 in Rent or Royalties income from WESTFIELD JV (Commercial Real Estate in Westfield, NJ) the year before his appointment as Pres. Trump's senior adviser.</t>
  </si>
  <si>
    <t>Jared Kushner received $15,001 - $50,000 in Rent or Royalties income from WESTMIN MAD ASSOCIATES, L.L.C. (Commercial Real Estate in New York, NY) the year before his appointment as Pres. Trump's senior adviser.</t>
  </si>
  <si>
    <t>WESTMIN MAD ASSOCIATES, L.L.C. (Commercial Real Estate in New York, NY)</t>
  </si>
  <si>
    <t>Jared Kushner served as President of Westminster Linden Realty Corp. (Residential Real Estate in Brooklyn, NY and Florham Park, NJ) from Feb 1, 2007, to Jan 1, 2017.</t>
  </si>
  <si>
    <t>Westminster Linden Realty Corp. (Residential Real Estate in Brooklyn, NY and Florham Park, NJ)</t>
  </si>
  <si>
    <t>Jared Kushner received $15,001 - $50,000 in Rent or Royalties income from WESTMINSTER LINDEN, LLC (Residential Real Estate in Brooklyn, NY) the year before his appointment as Pres. Trump's senior adviser.</t>
  </si>
  <si>
    <t>Jared Kushner served as Managing Member of Westminster Management, LLC from Jan 1, 2014, to Jan 1, 2017. Jared Kushner lists the management company Westminster Management, LLC as a source of assets (loosely valued between $1 million and $5 million) and income ($1,593,457). As a Real Estate Management Company Executive for Westminster Management, Mr. Kushner planned and executed acquisition/sales/financing of real estate investments and oversaw the company's operations. Although Westminster Management is listed as a source of compensation for Mr. Kushner, his disclosure does not describe the relationship as an "employment agreement or arrangement." Because there is no indication his interest in this entity has been divested or placed into a blind trust, it is marked in this database as an active potential conflict of interest.</t>
  </si>
  <si>
    <t>Westminster Management, LLC</t>
  </si>
  <si>
    <t>Jared Kushner served as Executive Vice-President &amp; Authorized Signatory of Westminster Mgt GP Corp. (General Partner of Westminster Management, LLC) from Jun 1, 2011, to Jan 1, 2017.</t>
  </si>
  <si>
    <t>Westminster Mgt GP Corp. (General Partner of Westminster Management, LLC)</t>
  </si>
  <si>
    <t>Jared Kushner served as Managing Member of Westminster Title Associates, LLC from Dec 1, 2012, to Jan 1, 2017. Jared Kushner received 157947 in Brokerage commissions income from WESTMINSTER TITLE ASSOCIATES, LLC (Insurance brokerage license; Florham Park, NJ) the year before his appointment as Pres. Trump's senior adviser. Because his interest in this entity reportedly has been divested, the potential conflict of interest is marked in this database as resolved.</t>
  </si>
  <si>
    <t>Jared Kushner served as President of Westminster Title Realty Corp. (Insurance brokerage license) from Dec 1, 2012, to Jan 1, 2017.</t>
  </si>
  <si>
    <t>Westminster Title Realty Corp. (Insurance brokerage license)</t>
  </si>
  <si>
    <t>Jared Kushner served as Manager of Westwood Investors JV, LP from Jul 1, 2014, to Jan 1, 2017.</t>
  </si>
  <si>
    <t>Westwood Investors JV, LP</t>
  </si>
  <si>
    <t>Jared Kushner received $1,001 - $2,500 in Interest income from WHITE PLAINS NY, bonds the year before his appointment as Pres. Trump's senior adviser.</t>
  </si>
  <si>
    <t>WiredScore</t>
  </si>
  <si>
    <t>Market Watch</t>
  </si>
  <si>
    <t>WiredNYC</t>
  </si>
  <si>
    <t>Jared Kushner served as Non-member Manager of WT 25 Columbia, LLC from Aug 1, 2016, to Jan 1, 2017. Jared Kushner received None (or less than $201) in (income type not disclosed) income from WT 25 COLUMBIA, LLC (Real Estate Under Construction in Brooklyn, NY) the year before his appointment as Pres. Trump's senior adviser. Because there is no indication his interest in this entity has been divested or placed into a blind trust, it is marked in this database as an active potential conflict of interest.</t>
  </si>
  <si>
    <t>WT 25 Columbia, LLC</t>
  </si>
  <si>
    <t>Jared Kushner received None (or less than $201) in (income type not disclosed) income from Yum Brands, Inc. (8 shares) the year before his appointment as Pres. Trump's senior adviser.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</si>
</sst>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quot; &quot;d&quot;, &quot;yyyy"/>
    <numFmt numFmtId="165" formatCode="m/d/yyyy"/>
    <numFmt numFmtId="166" formatCode="mmm d, yyyy"/>
    <numFmt numFmtId="167" formatCode="mmmm d, yyyy"/>
  </numFmts>
  <fonts count="24">
    <font>
      <sz val="10.0"/>
      <color rgb="FF000000"/>
      <name val="Arial"/>
    </font>
    <font>
      <b/>
      <sz val="14.0"/>
      <name val="Arial"/>
    </font>
    <font>
      <b/>
      <u/>
      <sz val="30.0"/>
      <color rgb="FF0000FF"/>
    </font>
    <font/>
    <font>
      <name val="Arial"/>
    </font>
    <font>
      <u/>
      <color rgb="FF0000FF"/>
      <name val="Arial"/>
    </font>
    <font>
      <u/>
      <color rgb="FF1155CC"/>
      <name val="Arial"/>
    </font>
    <font>
      <u/>
      <color rgb="FF1155CC"/>
      <name val="Arial"/>
    </font>
    <font>
      <sz val="14.0"/>
      <name val="Arial"/>
    </font>
    <font>
      <b/>
      <sz val="18.0"/>
    </font>
    <font>
      <u/>
      <color rgb="FF1155CC"/>
      <name val="Arial"/>
    </font>
    <font>
      <b/>
      <sz val="14.0"/>
    </font>
    <font>
      <sz val="11.0"/>
      <color rgb="FF000000"/>
      <name val="Inconsolata"/>
    </font>
    <font>
      <sz val="14.0"/>
    </font>
    <font>
      <b/>
      <sz val="12.0"/>
    </font>
    <font>
      <b/>
      <u/>
      <sz val="12.0"/>
      <color rgb="FF0000FF"/>
    </font>
    <font>
      <u/>
      <color rgb="FF0000FF"/>
    </font>
    <font>
      <u/>
      <color rgb="FF0000FF"/>
    </font>
    <font>
      <color rgb="FF000000"/>
      <name val="Arial"/>
    </font>
    <font>
      <u/>
      <color rgb="FF1155CC"/>
      <name val="Arial"/>
    </font>
    <font>
      <sz val="11.0"/>
      <color rgb="FF000000"/>
      <name val="Calibri"/>
    </font>
    <font>
      <color rgb="FF0000FF"/>
    </font>
    <font>
      <u/>
      <color rgb="FF0000FF"/>
    </font>
    <font>
      <color rgb="FFFFFF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center" wrapText="1"/>
    </xf>
    <xf borderId="0" fillId="0" fontId="3" numFmtId="0" xfId="0" applyAlignment="1" applyFont="1">
      <alignment vertical="top"/>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vertical="top"/>
    </xf>
    <xf borderId="0" fillId="0" fontId="8" numFmtId="0" xfId="0" applyAlignment="1" applyFont="1">
      <alignment vertical="top"/>
    </xf>
    <xf borderId="0" fillId="0" fontId="9" numFmtId="0" xfId="0" applyAlignment="1" applyFont="1">
      <alignment readingOrder="0" vertical="top"/>
    </xf>
    <xf borderId="0" fillId="0" fontId="10" numFmtId="0" xfId="0" applyAlignment="1" applyFont="1">
      <alignment readingOrder="0" vertical="top"/>
    </xf>
    <xf borderId="0" fillId="0" fontId="11" numFmtId="0" xfId="0" applyAlignment="1" applyFont="1">
      <alignment readingOrder="0" vertical="top"/>
    </xf>
    <xf borderId="0" fillId="0" fontId="3" numFmtId="0" xfId="0" applyAlignment="1" applyFont="1">
      <alignment readingOrder="0" shrinkToFit="0" vertical="top" wrapText="1"/>
    </xf>
    <xf borderId="0" fillId="2" fontId="12" numFmtId="0" xfId="0" applyAlignment="1" applyFill="1" applyFont="1">
      <alignment horizontal="left"/>
    </xf>
    <xf borderId="0" fillId="0" fontId="13" numFmtId="0" xfId="0" applyAlignment="1" applyFont="1">
      <alignment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0"/>
    </xf>
    <xf borderId="0" fillId="0" fontId="14" numFmtId="164" xfId="0" applyAlignment="1" applyFont="1" applyNumberFormat="1">
      <alignment horizontal="left" readingOrder="0" shrinkToFit="0" vertical="top" wrapText="1"/>
    </xf>
    <xf borderId="0" fillId="0" fontId="14" numFmtId="0" xfId="0" applyAlignment="1" applyFont="1">
      <alignment horizontal="left" readingOrder="0" shrinkToFit="0" vertical="top" wrapText="1"/>
    </xf>
    <xf borderId="0" fillId="0" fontId="14" numFmtId="164" xfId="0" applyAlignment="1" applyFont="1" applyNumberFormat="1">
      <alignment readingOrder="0" shrinkToFit="0" vertical="top" wrapText="1"/>
    </xf>
    <xf borderId="0" fillId="0" fontId="14" numFmtId="0" xfId="0" applyAlignment="1" applyFont="1">
      <alignment shrinkToFit="0" vertical="top" wrapText="1"/>
    </xf>
    <xf borderId="0" fillId="0" fontId="16" numFmtId="0" xfId="0" applyAlignment="1" applyFont="1">
      <alignment readingOrder="0" shrinkToFit="0" vertical="top" wrapText="1"/>
    </xf>
    <xf borderId="0" fillId="0" fontId="3"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3" numFmtId="164" xfId="0" applyAlignment="1" applyFont="1" applyNumberFormat="1">
      <alignment horizontal="left" shrinkToFit="0" vertical="top" wrapText="1"/>
    </xf>
    <xf borderId="0" fillId="0" fontId="3" numFmtId="164" xfId="0" applyAlignment="1" applyFont="1" applyNumberFormat="1">
      <alignment readingOrder="0" shrinkToFit="0" vertical="top" wrapText="1"/>
    </xf>
    <xf borderId="0" fillId="0" fontId="3" numFmtId="0" xfId="0" applyAlignment="1" applyFont="1">
      <alignment shrinkToFit="0" vertical="top" wrapText="1"/>
    </xf>
    <xf borderId="0" fillId="0" fontId="17"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8"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4" numFmtId="0" xfId="0" applyAlignment="1" applyFont="1">
      <alignment shrinkToFit="0" vertical="top" wrapText="1"/>
    </xf>
    <xf borderId="0" fillId="0" fontId="19" numFmtId="0" xfId="0" applyAlignment="1" applyFont="1">
      <alignment shrinkToFit="0" vertical="top" wrapText="1"/>
    </xf>
    <xf borderId="0" fillId="0" fontId="4" numFmtId="164" xfId="0" applyAlignment="1" applyFont="1" applyNumberFormat="1">
      <alignment horizontal="left" shrinkToFit="0" vertical="top" wrapText="1"/>
    </xf>
    <xf borderId="0" fillId="0" fontId="4" numFmtId="164" xfId="0" applyAlignment="1" applyFont="1" applyNumberFormat="1">
      <alignment shrinkToFit="0" vertical="top" wrapText="1"/>
    </xf>
    <xf borderId="0" fillId="0" fontId="20" numFmtId="0" xfId="0" applyAlignment="1" applyFont="1">
      <alignment readingOrder="0" shrinkToFit="0" vertical="top" wrapText="1"/>
    </xf>
    <xf borderId="0" fillId="0" fontId="21"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22" numFmtId="0" xfId="0" applyAlignment="1" applyFont="1">
      <alignment readingOrder="0" shrinkToFit="0" vertical="top" wrapText="1"/>
    </xf>
    <xf borderId="0" fillId="0" fontId="3" numFmtId="165" xfId="0" applyAlignment="1" applyFont="1" applyNumberFormat="1">
      <alignment horizontal="left" readingOrder="0" shrinkToFit="0" vertical="top" wrapText="1"/>
    </xf>
    <xf borderId="0" fillId="0" fontId="3" numFmtId="166" xfId="0" applyAlignment="1" applyFont="1" applyNumberFormat="1">
      <alignment horizontal="left" readingOrder="0" shrinkToFit="0" vertical="top" wrapText="1"/>
    </xf>
    <xf borderId="0" fillId="0" fontId="23" numFmtId="164" xfId="0" applyAlignment="1" applyFont="1" applyNumberFormat="1">
      <alignment readingOrder="0" shrinkToFit="0" vertical="top" wrapText="1"/>
    </xf>
    <xf borderId="0" fillId="0" fontId="3" numFmtId="167" xfId="0" applyAlignment="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57150</xdr:colOff>
      <xdr:row>0</xdr:row>
      <xdr:rowOff>0</xdr:rowOff>
    </xdr:from>
    <xdr:to>
      <xdr:col>1</xdr:col>
      <xdr:colOff>1314450</xdr:colOff>
      <xdr:row>0</xdr:row>
      <xdr:rowOff>1352550</xdr:rowOff>
    </xdr:to>
    <xdr:pic>
      <xdr:nvPicPr>
        <xdr:cNvPr id="0" name="image2.png" title="Image"/>
        <xdr:cNvPicPr preferRelativeResize="0"/>
      </xdr:nvPicPr>
      <xdr:blipFill>
        <a:blip cstate="print" r:embed="rId1"/>
        <a:stretch>
          <a:fillRect/>
        </a:stretch>
      </xdr:blipFill>
      <xdr:spPr>
        <a:xfrm>
          <a:ext cx="4448175" cy="13525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152400</xdr:colOff>
      <xdr:row>0</xdr:row>
      <xdr:rowOff>152400</xdr:rowOff>
    </xdr:from>
    <xdr:to>
      <xdr:col>0</xdr:col>
      <xdr:colOff>3752850</xdr:colOff>
      <xdr:row>0</xdr:row>
      <xdr:rowOff>1419225</xdr:rowOff>
    </xdr:to>
    <xdr:pic>
      <xdr:nvPicPr>
        <xdr:cNvPr id="0" name="image1.png" title="Image"/>
        <xdr:cNvPicPr preferRelativeResize="0"/>
      </xdr:nvPicPr>
      <xdr:blipFill>
        <a:blip cstate="print" r:embed="rId1"/>
        <a:stretch>
          <a:fillRect/>
        </a:stretch>
      </xdr:blipFill>
      <xdr:spPr>
        <a:xfrm>
          <a:ext cx="3600450" cy="12668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47.86"/>
    <col customWidth="1" min="2" max="2" width="24.86"/>
    <col customWidth="1" min="3" max="3" width="36.86"/>
    <col customWidth="1" min="4" max="4" width="11.0"/>
    <col customWidth="1" min="5" max="5" width="29.0"/>
    <col customWidth="1" min="6" max="6" width="16.14"/>
    <col customWidth="1" min="7" max="7" width="15.57"/>
    <col customWidth="1" min="8" max="8" width="14.57"/>
    <col customWidth="1" min="9" max="9" width="12.14"/>
    <col customWidth="1" min="10" max="10" width="13.57"/>
    <col customWidth="1" min="11" max="11" width="11.43"/>
    <col customWidth="1" min="12" max="12" width="24.29"/>
  </cols>
  <sheetData>
    <row r="1" ht="108.75" customHeight="1">
      <c r="A1" s="17"/>
      <c r="B1" s="17"/>
      <c r="C1" s="18" t="str">
        <f>HYPERLINK("https://sunlightfoundation.com/tracking-trumps-conflicts-of-interest/","Our project tracking Trump's Conflicts of Interest is supported by the Lodestar Foundation")</f>
        <v>Our project tracking Trump's Conflicts of Interest is supported by the Lodestar Foundation</v>
      </c>
      <c r="D1" s="17"/>
      <c r="E1" s="17"/>
      <c r="F1" s="17"/>
      <c r="G1" s="19"/>
      <c r="H1" s="20"/>
      <c r="I1" s="20"/>
      <c r="J1" s="20"/>
      <c r="K1" s="19"/>
      <c r="L1" s="21"/>
      <c r="M1" s="22"/>
      <c r="N1" s="22"/>
      <c r="O1" s="22"/>
      <c r="P1" s="22"/>
      <c r="Q1" s="22"/>
      <c r="R1" s="22"/>
      <c r="S1" s="22"/>
      <c r="T1" s="22"/>
      <c r="U1" s="22"/>
    </row>
    <row r="2" ht="17.25">
      <c r="A2" s="17" t="s">
        <v>12</v>
      </c>
      <c r="B2" s="17" t="s">
        <v>13</v>
      </c>
      <c r="C2" s="17" t="s">
        <v>14</v>
      </c>
      <c r="D2" s="17" t="s">
        <v>15</v>
      </c>
      <c r="E2" s="17" t="s">
        <v>16</v>
      </c>
      <c r="F2" s="17" t="s">
        <v>17</v>
      </c>
      <c r="G2" s="19" t="s">
        <v>18</v>
      </c>
      <c r="H2" s="20" t="s">
        <v>19</v>
      </c>
      <c r="I2" s="20" t="s">
        <v>20</v>
      </c>
      <c r="J2" s="20" t="s">
        <v>21</v>
      </c>
      <c r="K2" s="19" t="s">
        <v>22</v>
      </c>
      <c r="L2" s="21" t="s">
        <v>23</v>
      </c>
      <c r="M2" s="22"/>
      <c r="N2" s="22"/>
      <c r="O2" s="22"/>
      <c r="P2" s="22"/>
      <c r="Q2" s="22"/>
      <c r="R2" s="22"/>
      <c r="S2" s="22"/>
      <c r="T2" s="22"/>
      <c r="U2" s="22"/>
    </row>
    <row r="3" ht="37.5">
      <c r="A3" s="14" t="s">
        <v>24</v>
      </c>
      <c r="B3" s="14" t="s">
        <v>25</v>
      </c>
      <c r="C3" s="14" t="s">
        <v>26</v>
      </c>
      <c r="D3" s="14" t="s">
        <v>27</v>
      </c>
      <c r="E3" s="14"/>
      <c r="F3" s="23" t="str">
        <f t="shared" ref="F3:F48" si="1">HYPERLINK("https://oge.app.box.com/s/kz4qvbdsbcfrzq16msuo4zmth6rerh1c","Office of Government Ethics")</f>
        <v>Office of Government Ethics</v>
      </c>
      <c r="G3" s="24">
        <v>42900.0</v>
      </c>
      <c r="H3" s="25"/>
      <c r="I3" s="26"/>
      <c r="J3" s="25"/>
      <c r="K3" s="26"/>
      <c r="L3" s="27">
        <v>42941.0</v>
      </c>
      <c r="M3" s="28"/>
      <c r="N3" s="28"/>
      <c r="O3" s="28"/>
      <c r="P3" s="28"/>
      <c r="Q3" s="28"/>
      <c r="R3" s="28"/>
      <c r="S3" s="28"/>
      <c r="T3" s="28"/>
      <c r="U3" s="28"/>
    </row>
    <row r="4" ht="48.75">
      <c r="A4" s="14" t="s">
        <v>28</v>
      </c>
      <c r="B4" s="14" t="s">
        <v>25</v>
      </c>
      <c r="C4" s="14" t="s">
        <v>29</v>
      </c>
      <c r="D4" s="14" t="s">
        <v>27</v>
      </c>
      <c r="E4" s="14" t="s">
        <v>30</v>
      </c>
      <c r="F4" s="23" t="str">
        <f t="shared" si="1"/>
        <v>Office of Government Ethics</v>
      </c>
      <c r="G4" s="24">
        <v>42900.0</v>
      </c>
      <c r="H4" s="25"/>
      <c r="I4" s="26"/>
      <c r="J4" s="25"/>
      <c r="K4" s="26"/>
      <c r="L4" s="27">
        <v>42941.0</v>
      </c>
      <c r="M4" s="28"/>
      <c r="N4" s="28"/>
      <c r="O4" s="28"/>
      <c r="P4" s="28"/>
      <c r="Q4" s="28"/>
      <c r="R4" s="28"/>
      <c r="S4" s="28"/>
      <c r="T4" s="28"/>
      <c r="U4" s="28"/>
    </row>
    <row r="5" ht="60.0">
      <c r="A5" s="14" t="s">
        <v>31</v>
      </c>
      <c r="B5" s="14" t="s">
        <v>25</v>
      </c>
      <c r="C5" s="14" t="s">
        <v>32</v>
      </c>
      <c r="D5" s="14" t="s">
        <v>27</v>
      </c>
      <c r="E5" s="14" t="s">
        <v>33</v>
      </c>
      <c r="F5" s="23" t="str">
        <f t="shared" si="1"/>
        <v>Office of Government Ethics</v>
      </c>
      <c r="G5" s="24">
        <v>42900.0</v>
      </c>
      <c r="H5" s="25"/>
      <c r="I5" s="26"/>
      <c r="J5" s="25"/>
      <c r="K5" s="26"/>
      <c r="L5" s="27">
        <v>42941.0</v>
      </c>
      <c r="M5" s="28"/>
      <c r="N5" s="28"/>
      <c r="O5" s="28"/>
      <c r="P5" s="28"/>
      <c r="Q5" s="28"/>
      <c r="R5" s="28"/>
      <c r="S5" s="28"/>
      <c r="T5" s="28"/>
      <c r="U5" s="28"/>
    </row>
    <row r="6" ht="60.0">
      <c r="A6" s="14" t="s">
        <v>34</v>
      </c>
      <c r="B6" s="14" t="s">
        <v>25</v>
      </c>
      <c r="C6" s="14" t="s">
        <v>35</v>
      </c>
      <c r="D6" s="14" t="s">
        <v>27</v>
      </c>
      <c r="E6" s="14" t="s">
        <v>36</v>
      </c>
      <c r="F6" s="23" t="str">
        <f t="shared" si="1"/>
        <v>Office of Government Ethics</v>
      </c>
      <c r="G6" s="24">
        <v>42900.0</v>
      </c>
      <c r="H6" s="25"/>
      <c r="I6" s="26"/>
      <c r="J6" s="25"/>
      <c r="K6" s="26"/>
      <c r="L6" s="27">
        <v>42941.0</v>
      </c>
      <c r="M6" s="28"/>
      <c r="N6" s="28"/>
      <c r="O6" s="28"/>
      <c r="P6" s="28"/>
      <c r="Q6" s="28"/>
      <c r="R6" s="28"/>
      <c r="S6" s="28"/>
      <c r="T6" s="28"/>
      <c r="U6" s="28"/>
    </row>
    <row r="7" ht="48.75">
      <c r="A7" s="14" t="s">
        <v>37</v>
      </c>
      <c r="B7" s="14" t="s">
        <v>25</v>
      </c>
      <c r="C7" s="14" t="s">
        <v>38</v>
      </c>
      <c r="D7" s="14" t="s">
        <v>27</v>
      </c>
      <c r="E7" s="14" t="s">
        <v>39</v>
      </c>
      <c r="F7" s="23" t="str">
        <f t="shared" si="1"/>
        <v>Office of Government Ethics</v>
      </c>
      <c r="G7" s="24">
        <v>42900.0</v>
      </c>
      <c r="H7" s="25"/>
      <c r="I7" s="26"/>
      <c r="J7" s="25"/>
      <c r="K7" s="26"/>
      <c r="L7" s="27">
        <v>42941.0</v>
      </c>
      <c r="M7" s="28"/>
      <c r="N7" s="28"/>
      <c r="O7" s="28"/>
      <c r="P7" s="28"/>
      <c r="Q7" s="28"/>
      <c r="R7" s="28"/>
      <c r="S7" s="28"/>
      <c r="T7" s="28"/>
      <c r="U7" s="28"/>
    </row>
    <row r="8" ht="60.0">
      <c r="A8" s="14" t="s">
        <v>40</v>
      </c>
      <c r="B8" s="14" t="s">
        <v>25</v>
      </c>
      <c r="C8" s="14" t="s">
        <v>41</v>
      </c>
      <c r="D8" s="14" t="s">
        <v>27</v>
      </c>
      <c r="E8" s="14" t="s">
        <v>42</v>
      </c>
      <c r="F8" s="23" t="str">
        <f t="shared" si="1"/>
        <v>Office of Government Ethics</v>
      </c>
      <c r="G8" s="24">
        <v>42900.0</v>
      </c>
      <c r="H8" s="25"/>
      <c r="I8" s="26"/>
      <c r="J8" s="25"/>
      <c r="K8" s="26"/>
      <c r="L8" s="27">
        <v>42941.0</v>
      </c>
      <c r="M8" s="28"/>
      <c r="N8" s="28"/>
      <c r="O8" s="28"/>
      <c r="P8" s="28"/>
      <c r="Q8" s="28"/>
      <c r="R8" s="28"/>
      <c r="S8" s="28"/>
      <c r="T8" s="28"/>
      <c r="U8" s="28"/>
    </row>
    <row r="9" ht="48.75">
      <c r="A9" s="14" t="s">
        <v>43</v>
      </c>
      <c r="B9" s="14" t="s">
        <v>25</v>
      </c>
      <c r="C9" s="14" t="s">
        <v>44</v>
      </c>
      <c r="D9" s="14" t="s">
        <v>27</v>
      </c>
      <c r="E9" s="14" t="s">
        <v>45</v>
      </c>
      <c r="F9" s="23" t="str">
        <f t="shared" si="1"/>
        <v>Office of Government Ethics</v>
      </c>
      <c r="G9" s="24">
        <v>42900.0</v>
      </c>
      <c r="H9" s="25"/>
      <c r="I9" s="26"/>
      <c r="J9" s="25"/>
      <c r="K9" s="26"/>
      <c r="L9" s="27">
        <v>42941.0</v>
      </c>
      <c r="M9" s="28"/>
      <c r="N9" s="28"/>
      <c r="O9" s="28"/>
      <c r="P9" s="28"/>
      <c r="Q9" s="28"/>
      <c r="R9" s="28"/>
      <c r="S9" s="28"/>
      <c r="T9" s="28"/>
      <c r="U9" s="28"/>
    </row>
    <row r="10" ht="82.5">
      <c r="A10" s="14" t="s">
        <v>46</v>
      </c>
      <c r="B10" s="14" t="s">
        <v>25</v>
      </c>
      <c r="C10" s="14" t="s">
        <v>47</v>
      </c>
      <c r="D10" s="14" t="s">
        <v>27</v>
      </c>
      <c r="E10" s="14" t="s">
        <v>48</v>
      </c>
      <c r="F10" s="23" t="str">
        <f t="shared" si="1"/>
        <v>Office of Government Ethics</v>
      </c>
      <c r="G10" s="24">
        <v>42900.0</v>
      </c>
      <c r="H10" s="25"/>
      <c r="I10" s="26"/>
      <c r="J10" s="25"/>
      <c r="K10" s="26"/>
      <c r="L10" s="27">
        <v>42941.0</v>
      </c>
      <c r="M10" s="28"/>
      <c r="N10" s="28"/>
      <c r="O10" s="28"/>
      <c r="P10" s="28"/>
      <c r="Q10" s="28"/>
      <c r="R10" s="28"/>
      <c r="S10" s="28"/>
      <c r="T10" s="28"/>
      <c r="U10" s="28"/>
    </row>
    <row r="11" ht="71.25">
      <c r="A11" s="14" t="s">
        <v>49</v>
      </c>
      <c r="B11" s="14" t="s">
        <v>25</v>
      </c>
      <c r="C11" s="14" t="s">
        <v>50</v>
      </c>
      <c r="D11" s="14" t="s">
        <v>27</v>
      </c>
      <c r="E11" s="14" t="s">
        <v>51</v>
      </c>
      <c r="F11" s="23" t="str">
        <f t="shared" si="1"/>
        <v>Office of Government Ethics</v>
      </c>
      <c r="G11" s="24">
        <v>42900.0</v>
      </c>
      <c r="H11" s="25"/>
      <c r="I11" s="26"/>
      <c r="J11" s="25"/>
      <c r="K11" s="26"/>
      <c r="L11" s="27">
        <v>42941.0</v>
      </c>
      <c r="M11" s="28"/>
      <c r="N11" s="28"/>
      <c r="O11" s="28"/>
      <c r="P11" s="28"/>
      <c r="Q11" s="28"/>
      <c r="R11" s="28"/>
      <c r="S11" s="28"/>
      <c r="T11" s="28"/>
      <c r="U11" s="28"/>
    </row>
    <row r="12" ht="60.0">
      <c r="A12" s="14" t="s">
        <v>52</v>
      </c>
      <c r="B12" s="14" t="s">
        <v>25</v>
      </c>
      <c r="C12" s="14" t="s">
        <v>53</v>
      </c>
      <c r="D12" s="14" t="s">
        <v>27</v>
      </c>
      <c r="E12" s="14" t="s">
        <v>54</v>
      </c>
      <c r="F12" s="23" t="str">
        <f t="shared" si="1"/>
        <v>Office of Government Ethics</v>
      </c>
      <c r="G12" s="24">
        <v>42900.0</v>
      </c>
      <c r="H12" s="25"/>
      <c r="I12" s="26"/>
      <c r="J12" s="25"/>
      <c r="K12" s="26"/>
      <c r="L12" s="27">
        <v>42941.0</v>
      </c>
      <c r="M12" s="28"/>
      <c r="N12" s="28"/>
      <c r="O12" s="28"/>
      <c r="P12" s="28"/>
      <c r="Q12" s="28"/>
      <c r="R12" s="28"/>
      <c r="S12" s="28"/>
      <c r="T12" s="28"/>
      <c r="U12" s="28"/>
    </row>
    <row r="13" ht="37.5">
      <c r="A13" s="14" t="s">
        <v>55</v>
      </c>
      <c r="B13" s="14" t="s">
        <v>25</v>
      </c>
      <c r="C13" s="14" t="s">
        <v>56</v>
      </c>
      <c r="D13" s="14" t="s">
        <v>27</v>
      </c>
      <c r="E13" s="14"/>
      <c r="F13" s="23" t="str">
        <f t="shared" si="1"/>
        <v>Office of Government Ethics</v>
      </c>
      <c r="G13" s="24">
        <v>42900.0</v>
      </c>
      <c r="H13" s="25"/>
      <c r="I13" s="26"/>
      <c r="J13" s="25"/>
      <c r="K13" s="26"/>
      <c r="L13" s="27">
        <v>42941.0</v>
      </c>
      <c r="M13" s="28"/>
      <c r="N13" s="28"/>
      <c r="O13" s="28"/>
      <c r="P13" s="28"/>
      <c r="Q13" s="28"/>
      <c r="R13" s="28"/>
      <c r="S13" s="28"/>
      <c r="T13" s="28"/>
      <c r="U13" s="28"/>
    </row>
    <row r="14" ht="37.5">
      <c r="A14" s="14" t="s">
        <v>57</v>
      </c>
      <c r="B14" s="14" t="s">
        <v>25</v>
      </c>
      <c r="C14" s="14" t="s">
        <v>58</v>
      </c>
      <c r="D14" s="14" t="s">
        <v>27</v>
      </c>
      <c r="E14" s="14"/>
      <c r="F14" s="23" t="str">
        <f t="shared" si="1"/>
        <v>Office of Government Ethics</v>
      </c>
      <c r="G14" s="24">
        <v>42900.0</v>
      </c>
      <c r="H14" s="25"/>
      <c r="I14" s="26"/>
      <c r="J14" s="25"/>
      <c r="K14" s="26"/>
      <c r="L14" s="27">
        <v>42941.0</v>
      </c>
      <c r="M14" s="28"/>
      <c r="N14" s="28"/>
      <c r="O14" s="28"/>
      <c r="P14" s="28"/>
      <c r="Q14" s="28"/>
      <c r="R14" s="28"/>
      <c r="S14" s="28"/>
      <c r="T14" s="28"/>
      <c r="U14" s="28"/>
    </row>
    <row r="15" ht="37.5">
      <c r="A15" s="14" t="s">
        <v>59</v>
      </c>
      <c r="B15" s="14" t="s">
        <v>25</v>
      </c>
      <c r="C15" s="14" t="s">
        <v>60</v>
      </c>
      <c r="D15" s="14" t="s">
        <v>27</v>
      </c>
      <c r="E15" s="14"/>
      <c r="F15" s="23" t="str">
        <f t="shared" si="1"/>
        <v>Office of Government Ethics</v>
      </c>
      <c r="G15" s="24">
        <v>42900.0</v>
      </c>
      <c r="H15" s="25"/>
      <c r="I15" s="26"/>
      <c r="J15" s="25"/>
      <c r="K15" s="26"/>
      <c r="L15" s="27">
        <v>42941.0</v>
      </c>
      <c r="M15" s="28"/>
      <c r="N15" s="28"/>
      <c r="O15" s="28"/>
      <c r="P15" s="28"/>
      <c r="Q15" s="28"/>
      <c r="R15" s="28"/>
      <c r="S15" s="28"/>
      <c r="T15" s="28"/>
      <c r="U15" s="28"/>
    </row>
    <row r="16" ht="48.75">
      <c r="A16" s="14" t="s">
        <v>61</v>
      </c>
      <c r="B16" s="14" t="s">
        <v>25</v>
      </c>
      <c r="C16" s="14" t="s">
        <v>62</v>
      </c>
      <c r="D16" s="14" t="s">
        <v>27</v>
      </c>
      <c r="E16" s="14"/>
      <c r="F16" s="23" t="str">
        <f t="shared" si="1"/>
        <v>Office of Government Ethics</v>
      </c>
      <c r="G16" s="24">
        <v>42900.0</v>
      </c>
      <c r="H16" s="25"/>
      <c r="I16" s="26"/>
      <c r="J16" s="25"/>
      <c r="K16" s="26"/>
      <c r="L16" s="27">
        <v>42941.0</v>
      </c>
      <c r="M16" s="28"/>
      <c r="N16" s="28"/>
      <c r="O16" s="28"/>
      <c r="P16" s="28"/>
      <c r="Q16" s="28"/>
      <c r="R16" s="28"/>
      <c r="S16" s="28"/>
      <c r="T16" s="28"/>
      <c r="U16" s="28"/>
    </row>
    <row r="17" ht="60.0">
      <c r="A17" s="14" t="s">
        <v>63</v>
      </c>
      <c r="B17" s="14" t="s">
        <v>25</v>
      </c>
      <c r="C17" s="14" t="s">
        <v>64</v>
      </c>
      <c r="D17" s="14" t="s">
        <v>27</v>
      </c>
      <c r="E17" s="14" t="s">
        <v>65</v>
      </c>
      <c r="F17" s="23" t="str">
        <f t="shared" si="1"/>
        <v>Office of Government Ethics</v>
      </c>
      <c r="G17" s="24">
        <v>42900.0</v>
      </c>
      <c r="H17" s="25"/>
      <c r="I17" s="26"/>
      <c r="J17" s="25"/>
      <c r="K17" s="26"/>
      <c r="L17" s="27">
        <v>42941.0</v>
      </c>
      <c r="M17" s="28"/>
      <c r="N17" s="28"/>
      <c r="O17" s="28"/>
      <c r="P17" s="28"/>
      <c r="Q17" s="28"/>
      <c r="R17" s="28"/>
      <c r="S17" s="28"/>
      <c r="T17" s="28"/>
      <c r="U17" s="28"/>
    </row>
    <row r="18" ht="37.5">
      <c r="A18" s="14" t="s">
        <v>66</v>
      </c>
      <c r="B18" s="14" t="s">
        <v>25</v>
      </c>
      <c r="C18" s="14" t="s">
        <v>67</v>
      </c>
      <c r="D18" s="14" t="s">
        <v>27</v>
      </c>
      <c r="E18" s="14"/>
      <c r="F18" s="23" t="str">
        <f t="shared" si="1"/>
        <v>Office of Government Ethics</v>
      </c>
      <c r="G18" s="24">
        <v>42900.0</v>
      </c>
      <c r="H18" s="25"/>
      <c r="I18" s="26"/>
      <c r="J18" s="25"/>
      <c r="K18" s="26"/>
      <c r="L18" s="27">
        <v>42941.0</v>
      </c>
      <c r="M18" s="28"/>
      <c r="N18" s="28"/>
      <c r="O18" s="28"/>
      <c r="P18" s="28"/>
      <c r="Q18" s="28"/>
      <c r="R18" s="28"/>
      <c r="S18" s="28"/>
      <c r="T18" s="28"/>
      <c r="U18" s="28"/>
    </row>
    <row r="19" ht="37.5">
      <c r="A19" s="14" t="s">
        <v>68</v>
      </c>
      <c r="B19" s="14" t="s">
        <v>25</v>
      </c>
      <c r="C19" s="14" t="s">
        <v>69</v>
      </c>
      <c r="D19" s="14" t="s">
        <v>27</v>
      </c>
      <c r="E19" s="14"/>
      <c r="F19" s="23" t="str">
        <f t="shared" si="1"/>
        <v>Office of Government Ethics</v>
      </c>
      <c r="G19" s="24">
        <v>42900.0</v>
      </c>
      <c r="H19" s="25"/>
      <c r="I19" s="26"/>
      <c r="J19" s="25"/>
      <c r="K19" s="26"/>
      <c r="L19" s="27">
        <v>42941.0</v>
      </c>
      <c r="M19" s="28"/>
      <c r="N19" s="28"/>
      <c r="O19" s="28"/>
      <c r="P19" s="28"/>
      <c r="Q19" s="28"/>
      <c r="R19" s="28"/>
      <c r="S19" s="28"/>
      <c r="T19" s="28"/>
      <c r="U19" s="28"/>
    </row>
    <row r="20" ht="37.5">
      <c r="A20" s="14" t="s">
        <v>70</v>
      </c>
      <c r="B20" s="14" t="s">
        <v>25</v>
      </c>
      <c r="C20" s="14" t="s">
        <v>71</v>
      </c>
      <c r="D20" s="14" t="s">
        <v>27</v>
      </c>
      <c r="E20" s="14"/>
      <c r="F20" s="23" t="str">
        <f t="shared" si="1"/>
        <v>Office of Government Ethics</v>
      </c>
      <c r="G20" s="24">
        <v>42900.0</v>
      </c>
      <c r="H20" s="25"/>
      <c r="I20" s="26"/>
      <c r="J20" s="25"/>
      <c r="K20" s="26"/>
      <c r="L20" s="27">
        <v>42941.0</v>
      </c>
      <c r="M20" s="28"/>
      <c r="N20" s="28"/>
      <c r="O20" s="28"/>
      <c r="P20" s="28"/>
      <c r="Q20" s="28"/>
      <c r="R20" s="28"/>
      <c r="S20" s="28"/>
      <c r="T20" s="28"/>
      <c r="U20" s="28"/>
    </row>
    <row r="21" ht="37.5">
      <c r="A21" s="14" t="s">
        <v>72</v>
      </c>
      <c r="B21" s="14" t="s">
        <v>25</v>
      </c>
      <c r="C21" s="14" t="s">
        <v>73</v>
      </c>
      <c r="D21" s="14" t="s">
        <v>27</v>
      </c>
      <c r="E21" s="14"/>
      <c r="F21" s="23" t="str">
        <f t="shared" si="1"/>
        <v>Office of Government Ethics</v>
      </c>
      <c r="G21" s="24">
        <v>42900.0</v>
      </c>
      <c r="H21" s="25"/>
      <c r="I21" s="26"/>
      <c r="J21" s="25"/>
      <c r="K21" s="26"/>
      <c r="L21" s="27">
        <v>42941.0</v>
      </c>
      <c r="M21" s="28"/>
      <c r="N21" s="28"/>
      <c r="O21" s="28"/>
      <c r="P21" s="28"/>
      <c r="Q21" s="28"/>
      <c r="R21" s="28"/>
      <c r="S21" s="28"/>
      <c r="T21" s="28"/>
      <c r="U21" s="28"/>
    </row>
    <row r="22" ht="37.5">
      <c r="A22" s="14" t="s">
        <v>74</v>
      </c>
      <c r="B22" s="14" t="s">
        <v>25</v>
      </c>
      <c r="C22" s="14" t="s">
        <v>75</v>
      </c>
      <c r="D22" s="14" t="s">
        <v>27</v>
      </c>
      <c r="E22" s="14"/>
      <c r="F22" s="23" t="str">
        <f t="shared" si="1"/>
        <v>Office of Government Ethics</v>
      </c>
      <c r="G22" s="24">
        <v>42900.0</v>
      </c>
      <c r="H22" s="25"/>
      <c r="I22" s="26"/>
      <c r="J22" s="25"/>
      <c r="K22" s="26"/>
      <c r="L22" s="27">
        <v>42941.0</v>
      </c>
      <c r="M22" s="28"/>
      <c r="N22" s="28"/>
      <c r="O22" s="28"/>
      <c r="P22" s="28"/>
      <c r="Q22" s="28"/>
      <c r="R22" s="28"/>
      <c r="S22" s="28"/>
      <c r="T22" s="28"/>
      <c r="U22" s="28"/>
    </row>
    <row r="23" ht="37.5">
      <c r="A23" s="14" t="s">
        <v>76</v>
      </c>
      <c r="B23" s="14" t="s">
        <v>25</v>
      </c>
      <c r="C23" s="14" t="s">
        <v>77</v>
      </c>
      <c r="D23" s="14" t="s">
        <v>27</v>
      </c>
      <c r="E23" s="14"/>
      <c r="F23" s="23" t="str">
        <f t="shared" si="1"/>
        <v>Office of Government Ethics</v>
      </c>
      <c r="G23" s="24">
        <v>42900.0</v>
      </c>
      <c r="H23" s="25"/>
      <c r="I23" s="26"/>
      <c r="J23" s="25"/>
      <c r="K23" s="26"/>
      <c r="L23" s="27">
        <v>42941.0</v>
      </c>
      <c r="M23" s="28"/>
      <c r="N23" s="28"/>
      <c r="O23" s="28"/>
      <c r="P23" s="28"/>
      <c r="Q23" s="28"/>
      <c r="R23" s="28"/>
      <c r="S23" s="28"/>
      <c r="T23" s="28"/>
      <c r="U23" s="28"/>
    </row>
    <row r="24" ht="37.5">
      <c r="A24" s="14" t="s">
        <v>78</v>
      </c>
      <c r="B24" s="14" t="s">
        <v>25</v>
      </c>
      <c r="C24" s="14" t="s">
        <v>79</v>
      </c>
      <c r="D24" s="14" t="s">
        <v>27</v>
      </c>
      <c r="E24" s="14"/>
      <c r="F24" s="23" t="str">
        <f t="shared" si="1"/>
        <v>Office of Government Ethics</v>
      </c>
      <c r="G24" s="24">
        <v>42900.0</v>
      </c>
      <c r="H24" s="25"/>
      <c r="I24" s="26"/>
      <c r="J24" s="25"/>
      <c r="K24" s="26"/>
      <c r="L24" s="27">
        <v>42941.0</v>
      </c>
      <c r="M24" s="28"/>
      <c r="N24" s="28"/>
      <c r="O24" s="28"/>
      <c r="P24" s="28"/>
      <c r="Q24" s="28"/>
      <c r="R24" s="28"/>
      <c r="S24" s="28"/>
      <c r="T24" s="28"/>
      <c r="U24" s="28"/>
    </row>
    <row r="25" ht="37.5">
      <c r="A25" s="14" t="s">
        <v>80</v>
      </c>
      <c r="B25" s="14" t="s">
        <v>25</v>
      </c>
      <c r="C25" s="14" t="s">
        <v>81</v>
      </c>
      <c r="D25" s="14" t="s">
        <v>27</v>
      </c>
      <c r="E25" s="14"/>
      <c r="F25" s="23" t="str">
        <f t="shared" si="1"/>
        <v>Office of Government Ethics</v>
      </c>
      <c r="G25" s="24">
        <v>42900.0</v>
      </c>
      <c r="H25" s="25"/>
      <c r="I25" s="26"/>
      <c r="J25" s="25"/>
      <c r="K25" s="26"/>
      <c r="L25" s="27">
        <v>42941.0</v>
      </c>
      <c r="M25" s="28"/>
      <c r="N25" s="28"/>
      <c r="O25" s="28"/>
      <c r="P25" s="28"/>
      <c r="Q25" s="28"/>
      <c r="R25" s="28"/>
      <c r="S25" s="28"/>
      <c r="T25" s="28"/>
      <c r="U25" s="28"/>
    </row>
    <row r="26" ht="37.5">
      <c r="A26" s="14" t="s">
        <v>82</v>
      </c>
      <c r="B26" s="14" t="s">
        <v>25</v>
      </c>
      <c r="C26" s="14" t="s">
        <v>83</v>
      </c>
      <c r="D26" s="14" t="s">
        <v>27</v>
      </c>
      <c r="E26" s="14"/>
      <c r="F26" s="23" t="str">
        <f t="shared" si="1"/>
        <v>Office of Government Ethics</v>
      </c>
      <c r="G26" s="24">
        <v>42900.0</v>
      </c>
      <c r="H26" s="25"/>
      <c r="I26" s="26"/>
      <c r="J26" s="25"/>
      <c r="K26" s="26"/>
      <c r="L26" s="27">
        <v>42941.0</v>
      </c>
      <c r="M26" s="28"/>
      <c r="N26" s="28"/>
      <c r="O26" s="28"/>
      <c r="P26" s="28"/>
      <c r="Q26" s="28"/>
      <c r="R26" s="28"/>
      <c r="S26" s="28"/>
      <c r="T26" s="28"/>
      <c r="U26" s="28"/>
    </row>
    <row r="27" ht="37.5">
      <c r="A27" s="14" t="s">
        <v>84</v>
      </c>
      <c r="B27" s="14" t="s">
        <v>25</v>
      </c>
      <c r="C27" s="14" t="s">
        <v>85</v>
      </c>
      <c r="D27" s="14" t="s">
        <v>27</v>
      </c>
      <c r="E27" s="14"/>
      <c r="F27" s="23" t="str">
        <f t="shared" si="1"/>
        <v>Office of Government Ethics</v>
      </c>
      <c r="G27" s="24">
        <v>42900.0</v>
      </c>
      <c r="H27" s="25"/>
      <c r="I27" s="26"/>
      <c r="J27" s="25"/>
      <c r="K27" s="26"/>
      <c r="L27" s="27">
        <v>42941.0</v>
      </c>
      <c r="M27" s="28"/>
      <c r="N27" s="28"/>
      <c r="O27" s="28"/>
      <c r="P27" s="28"/>
      <c r="Q27" s="28"/>
      <c r="R27" s="28"/>
      <c r="S27" s="28"/>
      <c r="T27" s="28"/>
      <c r="U27" s="28"/>
    </row>
    <row r="28" ht="48.75">
      <c r="A28" s="14" t="s">
        <v>86</v>
      </c>
      <c r="B28" s="14" t="s">
        <v>25</v>
      </c>
      <c r="C28" s="14" t="s">
        <v>87</v>
      </c>
      <c r="D28" s="14" t="s">
        <v>27</v>
      </c>
      <c r="E28" s="14" t="s">
        <v>88</v>
      </c>
      <c r="F28" s="23" t="str">
        <f t="shared" si="1"/>
        <v>Office of Government Ethics</v>
      </c>
      <c r="G28" s="24">
        <v>42900.0</v>
      </c>
      <c r="H28" s="25"/>
      <c r="I28" s="26"/>
      <c r="J28" s="25"/>
      <c r="K28" s="26"/>
      <c r="L28" s="27">
        <v>42941.0</v>
      </c>
      <c r="M28" s="28"/>
      <c r="N28" s="28"/>
      <c r="O28" s="28"/>
      <c r="P28" s="28"/>
      <c r="Q28" s="28"/>
      <c r="R28" s="28"/>
      <c r="S28" s="28"/>
      <c r="T28" s="28"/>
      <c r="U28" s="28"/>
    </row>
    <row r="29" ht="48.75">
      <c r="A29" s="14" t="s">
        <v>89</v>
      </c>
      <c r="B29" s="14" t="s">
        <v>25</v>
      </c>
      <c r="C29" s="14" t="s">
        <v>90</v>
      </c>
      <c r="D29" s="14" t="s">
        <v>27</v>
      </c>
      <c r="E29" s="14" t="s">
        <v>91</v>
      </c>
      <c r="F29" s="23" t="str">
        <f t="shared" si="1"/>
        <v>Office of Government Ethics</v>
      </c>
      <c r="G29" s="24">
        <v>42900.0</v>
      </c>
      <c r="H29" s="25"/>
      <c r="I29" s="26"/>
      <c r="J29" s="25"/>
      <c r="K29" s="26"/>
      <c r="L29" s="27">
        <v>42941.0</v>
      </c>
      <c r="M29" s="28"/>
      <c r="N29" s="28"/>
      <c r="O29" s="28"/>
      <c r="P29" s="28"/>
      <c r="Q29" s="28"/>
      <c r="R29" s="28"/>
      <c r="S29" s="28"/>
      <c r="T29" s="28"/>
      <c r="U29" s="28"/>
    </row>
    <row r="30" ht="60.0">
      <c r="A30" s="14" t="s">
        <v>92</v>
      </c>
      <c r="B30" s="14" t="s">
        <v>25</v>
      </c>
      <c r="C30" s="14" t="s">
        <v>93</v>
      </c>
      <c r="D30" s="14" t="s">
        <v>27</v>
      </c>
      <c r="E30" s="14" t="s">
        <v>94</v>
      </c>
      <c r="F30" s="23" t="str">
        <f t="shared" si="1"/>
        <v>Office of Government Ethics</v>
      </c>
      <c r="G30" s="24">
        <v>42900.0</v>
      </c>
      <c r="H30" s="25"/>
      <c r="I30" s="26"/>
      <c r="J30" s="25"/>
      <c r="K30" s="26"/>
      <c r="L30" s="27">
        <v>42941.0</v>
      </c>
      <c r="M30" s="28"/>
      <c r="N30" s="28"/>
      <c r="O30" s="28"/>
      <c r="P30" s="28"/>
      <c r="Q30" s="28"/>
      <c r="R30" s="28"/>
      <c r="S30" s="28"/>
      <c r="T30" s="28"/>
      <c r="U30" s="28"/>
    </row>
    <row r="31" ht="48.75">
      <c r="A31" s="14" t="s">
        <v>95</v>
      </c>
      <c r="B31" s="14" t="s">
        <v>25</v>
      </c>
      <c r="C31" s="14" t="s">
        <v>96</v>
      </c>
      <c r="D31" s="14" t="s">
        <v>27</v>
      </c>
      <c r="E31" s="14" t="s">
        <v>97</v>
      </c>
      <c r="F31" s="23" t="str">
        <f t="shared" si="1"/>
        <v>Office of Government Ethics</v>
      </c>
      <c r="G31" s="24">
        <v>42900.0</v>
      </c>
      <c r="H31" s="25"/>
      <c r="I31" s="26"/>
      <c r="J31" s="25"/>
      <c r="K31" s="26"/>
      <c r="L31" s="27">
        <v>42941.0</v>
      </c>
      <c r="M31" s="28"/>
      <c r="N31" s="28"/>
      <c r="O31" s="28"/>
      <c r="P31" s="28"/>
      <c r="Q31" s="28"/>
      <c r="R31" s="28"/>
      <c r="S31" s="28"/>
      <c r="T31" s="28"/>
      <c r="U31" s="28"/>
    </row>
    <row r="32" ht="48.75">
      <c r="A32" s="14" t="s">
        <v>98</v>
      </c>
      <c r="B32" s="14" t="s">
        <v>25</v>
      </c>
      <c r="C32" s="14" t="s">
        <v>99</v>
      </c>
      <c r="D32" s="14" t="s">
        <v>27</v>
      </c>
      <c r="E32" s="14" t="s">
        <v>100</v>
      </c>
      <c r="F32" s="23" t="str">
        <f t="shared" si="1"/>
        <v>Office of Government Ethics</v>
      </c>
      <c r="G32" s="24">
        <v>42900.0</v>
      </c>
      <c r="H32" s="25"/>
      <c r="I32" s="26"/>
      <c r="J32" s="25"/>
      <c r="K32" s="26"/>
      <c r="L32" s="27">
        <v>42941.0</v>
      </c>
      <c r="M32" s="28"/>
      <c r="N32" s="28"/>
      <c r="O32" s="28"/>
      <c r="P32" s="28"/>
      <c r="Q32" s="28"/>
      <c r="R32" s="28"/>
      <c r="S32" s="28"/>
      <c r="T32" s="28"/>
      <c r="U32" s="28"/>
    </row>
    <row r="33" ht="48.75">
      <c r="A33" s="14" t="s">
        <v>101</v>
      </c>
      <c r="B33" s="14" t="s">
        <v>25</v>
      </c>
      <c r="C33" s="14" t="s">
        <v>102</v>
      </c>
      <c r="D33" s="14" t="s">
        <v>27</v>
      </c>
      <c r="E33" s="14" t="s">
        <v>103</v>
      </c>
      <c r="F33" s="23" t="str">
        <f t="shared" si="1"/>
        <v>Office of Government Ethics</v>
      </c>
      <c r="G33" s="24">
        <v>42900.0</v>
      </c>
      <c r="H33" s="25"/>
      <c r="I33" s="26"/>
      <c r="J33" s="25"/>
      <c r="K33" s="26"/>
      <c r="L33" s="27">
        <v>42941.0</v>
      </c>
      <c r="M33" s="28"/>
      <c r="N33" s="28"/>
      <c r="O33" s="28"/>
      <c r="P33" s="28"/>
      <c r="Q33" s="28"/>
      <c r="R33" s="28"/>
      <c r="S33" s="28"/>
      <c r="T33" s="28"/>
      <c r="U33" s="28"/>
    </row>
    <row r="34" ht="60.0">
      <c r="A34" s="14" t="s">
        <v>104</v>
      </c>
      <c r="B34" s="14" t="s">
        <v>25</v>
      </c>
      <c r="C34" s="14" t="s">
        <v>105</v>
      </c>
      <c r="D34" s="14" t="s">
        <v>27</v>
      </c>
      <c r="E34" s="14" t="s">
        <v>106</v>
      </c>
      <c r="F34" s="23" t="str">
        <f t="shared" si="1"/>
        <v>Office of Government Ethics</v>
      </c>
      <c r="G34" s="24">
        <v>42900.0</v>
      </c>
      <c r="H34" s="25"/>
      <c r="I34" s="26"/>
      <c r="J34" s="25"/>
      <c r="K34" s="26"/>
      <c r="L34" s="27">
        <v>42941.0</v>
      </c>
      <c r="M34" s="28"/>
      <c r="N34" s="28"/>
      <c r="O34" s="28"/>
      <c r="P34" s="28"/>
      <c r="Q34" s="28"/>
      <c r="R34" s="28"/>
      <c r="S34" s="28"/>
      <c r="T34" s="28"/>
      <c r="U34" s="28"/>
    </row>
    <row r="35" ht="37.5">
      <c r="A35" s="14" t="s">
        <v>107</v>
      </c>
      <c r="B35" s="14" t="s">
        <v>25</v>
      </c>
      <c r="C35" s="14" t="s">
        <v>108</v>
      </c>
      <c r="D35" s="14" t="s">
        <v>27</v>
      </c>
      <c r="E35" s="14" t="s">
        <v>109</v>
      </c>
      <c r="F35" s="23" t="str">
        <f t="shared" si="1"/>
        <v>Office of Government Ethics</v>
      </c>
      <c r="G35" s="24">
        <v>42900.0</v>
      </c>
      <c r="H35" s="25"/>
      <c r="I35" s="26"/>
      <c r="J35" s="25"/>
      <c r="K35" s="26"/>
      <c r="L35" s="27">
        <v>42941.0</v>
      </c>
      <c r="M35" s="28"/>
      <c r="N35" s="28"/>
      <c r="O35" s="28"/>
      <c r="P35" s="28"/>
      <c r="Q35" s="28"/>
      <c r="R35" s="28"/>
      <c r="S35" s="28"/>
      <c r="T35" s="28"/>
      <c r="U35" s="28"/>
    </row>
    <row r="36" ht="37.5">
      <c r="A36" s="14" t="s">
        <v>110</v>
      </c>
      <c r="B36" s="14" t="s">
        <v>25</v>
      </c>
      <c r="C36" s="14" t="s">
        <v>111</v>
      </c>
      <c r="D36" s="14" t="s">
        <v>27</v>
      </c>
      <c r="E36" s="14" t="s">
        <v>112</v>
      </c>
      <c r="F36" s="23" t="str">
        <f t="shared" si="1"/>
        <v>Office of Government Ethics</v>
      </c>
      <c r="G36" s="24">
        <v>42900.0</v>
      </c>
      <c r="H36" s="25"/>
      <c r="I36" s="26"/>
      <c r="J36" s="25"/>
      <c r="K36" s="26"/>
      <c r="L36" s="27">
        <v>42941.0</v>
      </c>
      <c r="M36" s="28"/>
      <c r="N36" s="28"/>
      <c r="O36" s="28"/>
      <c r="P36" s="28"/>
      <c r="Q36" s="28"/>
      <c r="R36" s="28"/>
      <c r="S36" s="28"/>
      <c r="T36" s="28"/>
      <c r="U36" s="28"/>
    </row>
    <row r="37" ht="60.0">
      <c r="A37" s="14" t="s">
        <v>113</v>
      </c>
      <c r="B37" s="14" t="s">
        <v>25</v>
      </c>
      <c r="C37" s="14" t="s">
        <v>114</v>
      </c>
      <c r="D37" s="14" t="s">
        <v>27</v>
      </c>
      <c r="E37" s="14" t="s">
        <v>115</v>
      </c>
      <c r="F37" s="23" t="str">
        <f t="shared" si="1"/>
        <v>Office of Government Ethics</v>
      </c>
      <c r="G37" s="24">
        <v>42900.0</v>
      </c>
      <c r="H37" s="25"/>
      <c r="I37" s="26"/>
      <c r="J37" s="25"/>
      <c r="K37" s="26"/>
      <c r="L37" s="27">
        <v>42941.0</v>
      </c>
      <c r="M37" s="28"/>
      <c r="N37" s="28"/>
      <c r="O37" s="28"/>
      <c r="P37" s="28"/>
      <c r="Q37" s="28"/>
      <c r="R37" s="28"/>
      <c r="S37" s="28"/>
      <c r="T37" s="28"/>
      <c r="U37" s="28"/>
    </row>
    <row r="38" ht="48.75">
      <c r="A38" s="14" t="s">
        <v>116</v>
      </c>
      <c r="B38" s="14" t="s">
        <v>25</v>
      </c>
      <c r="C38" s="14" t="s">
        <v>117</v>
      </c>
      <c r="D38" s="14" t="s">
        <v>27</v>
      </c>
      <c r="E38" s="14" t="s">
        <v>118</v>
      </c>
      <c r="F38" s="23" t="str">
        <f t="shared" si="1"/>
        <v>Office of Government Ethics</v>
      </c>
      <c r="G38" s="24">
        <v>42900.0</v>
      </c>
      <c r="H38" s="25"/>
      <c r="I38" s="26"/>
      <c r="J38" s="25"/>
      <c r="K38" s="26"/>
      <c r="L38" s="27">
        <v>42941.0</v>
      </c>
      <c r="M38" s="28"/>
      <c r="N38" s="28"/>
      <c r="O38" s="28"/>
      <c r="P38" s="28"/>
      <c r="Q38" s="28"/>
      <c r="R38" s="28"/>
      <c r="S38" s="28"/>
      <c r="T38" s="28"/>
      <c r="U38" s="28"/>
    </row>
    <row r="39" ht="48.75">
      <c r="A39" s="14" t="s">
        <v>119</v>
      </c>
      <c r="B39" s="14" t="s">
        <v>25</v>
      </c>
      <c r="C39" s="14" t="s">
        <v>120</v>
      </c>
      <c r="D39" s="14" t="s">
        <v>27</v>
      </c>
      <c r="E39" s="14" t="s">
        <v>121</v>
      </c>
      <c r="F39" s="23" t="str">
        <f t="shared" si="1"/>
        <v>Office of Government Ethics</v>
      </c>
      <c r="G39" s="24">
        <v>42900.0</v>
      </c>
      <c r="H39" s="25"/>
      <c r="I39" s="26"/>
      <c r="J39" s="25"/>
      <c r="K39" s="26"/>
      <c r="L39" s="27">
        <v>42941.0</v>
      </c>
      <c r="M39" s="28"/>
      <c r="N39" s="28"/>
      <c r="O39" s="28"/>
      <c r="P39" s="28"/>
      <c r="Q39" s="28"/>
      <c r="R39" s="28"/>
      <c r="S39" s="28"/>
      <c r="T39" s="28"/>
      <c r="U39" s="28"/>
    </row>
    <row r="40" ht="48.75">
      <c r="A40" s="14" t="s">
        <v>122</v>
      </c>
      <c r="B40" s="14" t="s">
        <v>25</v>
      </c>
      <c r="C40" s="14" t="s">
        <v>123</v>
      </c>
      <c r="D40" s="14" t="s">
        <v>27</v>
      </c>
      <c r="E40" s="14" t="s">
        <v>124</v>
      </c>
      <c r="F40" s="23" t="str">
        <f t="shared" si="1"/>
        <v>Office of Government Ethics</v>
      </c>
      <c r="G40" s="24">
        <v>42900.0</v>
      </c>
      <c r="H40" s="25"/>
      <c r="I40" s="26"/>
      <c r="J40" s="25"/>
      <c r="K40" s="26"/>
      <c r="L40" s="27">
        <v>42941.0</v>
      </c>
      <c r="M40" s="28"/>
      <c r="N40" s="28"/>
      <c r="O40" s="28"/>
      <c r="P40" s="28"/>
      <c r="Q40" s="28"/>
      <c r="R40" s="28"/>
      <c r="S40" s="28"/>
      <c r="T40" s="28"/>
      <c r="U40" s="28"/>
    </row>
    <row r="41" ht="48.75">
      <c r="A41" s="14" t="s">
        <v>125</v>
      </c>
      <c r="B41" s="14" t="s">
        <v>25</v>
      </c>
      <c r="C41" s="14" t="s">
        <v>126</v>
      </c>
      <c r="D41" s="14" t="s">
        <v>27</v>
      </c>
      <c r="E41" s="14" t="s">
        <v>127</v>
      </c>
      <c r="F41" s="23" t="str">
        <f t="shared" si="1"/>
        <v>Office of Government Ethics</v>
      </c>
      <c r="G41" s="24">
        <v>42900.0</v>
      </c>
      <c r="H41" s="25"/>
      <c r="I41" s="26"/>
      <c r="J41" s="25"/>
      <c r="K41" s="26"/>
      <c r="L41" s="27">
        <v>42941.0</v>
      </c>
      <c r="M41" s="28"/>
      <c r="N41" s="28"/>
      <c r="O41" s="28"/>
      <c r="P41" s="28"/>
      <c r="Q41" s="28"/>
      <c r="R41" s="28"/>
      <c r="S41" s="28"/>
      <c r="T41" s="28"/>
      <c r="U41" s="28"/>
    </row>
    <row r="42" ht="48.75">
      <c r="A42" s="14" t="s">
        <v>128</v>
      </c>
      <c r="B42" s="14" t="s">
        <v>25</v>
      </c>
      <c r="C42" s="14" t="s">
        <v>129</v>
      </c>
      <c r="D42" s="14" t="s">
        <v>27</v>
      </c>
      <c r="E42" s="14" t="s">
        <v>130</v>
      </c>
      <c r="F42" s="23" t="str">
        <f t="shared" si="1"/>
        <v>Office of Government Ethics</v>
      </c>
      <c r="G42" s="24">
        <v>42900.0</v>
      </c>
      <c r="H42" s="25"/>
      <c r="I42" s="26"/>
      <c r="J42" s="25"/>
      <c r="K42" s="26"/>
      <c r="L42" s="27">
        <v>42941.0</v>
      </c>
      <c r="M42" s="28"/>
      <c r="N42" s="28"/>
      <c r="O42" s="28"/>
      <c r="P42" s="28"/>
      <c r="Q42" s="28"/>
      <c r="R42" s="28"/>
      <c r="S42" s="28"/>
      <c r="T42" s="28"/>
      <c r="U42" s="28"/>
    </row>
    <row r="43" ht="48.75">
      <c r="A43" s="14" t="s">
        <v>131</v>
      </c>
      <c r="B43" s="14" t="s">
        <v>25</v>
      </c>
      <c r="C43" s="14" t="s">
        <v>132</v>
      </c>
      <c r="D43" s="14" t="s">
        <v>27</v>
      </c>
      <c r="E43" s="14" t="s">
        <v>133</v>
      </c>
      <c r="F43" s="23" t="str">
        <f t="shared" si="1"/>
        <v>Office of Government Ethics</v>
      </c>
      <c r="G43" s="24">
        <v>42900.0</v>
      </c>
      <c r="H43" s="25"/>
      <c r="I43" s="26"/>
      <c r="J43" s="25"/>
      <c r="K43" s="26"/>
      <c r="L43" s="27">
        <v>42941.0</v>
      </c>
      <c r="M43" s="28"/>
      <c r="N43" s="28"/>
      <c r="O43" s="28"/>
      <c r="P43" s="28"/>
      <c r="Q43" s="28"/>
      <c r="R43" s="28"/>
      <c r="S43" s="28"/>
      <c r="T43" s="28"/>
      <c r="U43" s="28"/>
    </row>
    <row r="44" ht="48.75">
      <c r="A44" s="14" t="s">
        <v>134</v>
      </c>
      <c r="B44" s="14" t="s">
        <v>25</v>
      </c>
      <c r="C44" s="14" t="s">
        <v>135</v>
      </c>
      <c r="D44" s="14" t="s">
        <v>27</v>
      </c>
      <c r="E44" s="14" t="s">
        <v>136</v>
      </c>
      <c r="F44" s="23" t="str">
        <f t="shared" si="1"/>
        <v>Office of Government Ethics</v>
      </c>
      <c r="G44" s="24">
        <v>42900.0</v>
      </c>
      <c r="H44" s="25"/>
      <c r="I44" s="26"/>
      <c r="J44" s="25"/>
      <c r="K44" s="26"/>
      <c r="L44" s="27">
        <v>42941.0</v>
      </c>
      <c r="M44" s="28"/>
      <c r="N44" s="28"/>
      <c r="O44" s="28"/>
      <c r="P44" s="28"/>
      <c r="Q44" s="28"/>
      <c r="R44" s="28"/>
      <c r="S44" s="28"/>
      <c r="T44" s="28"/>
      <c r="U44" s="28"/>
    </row>
    <row r="45" ht="60.0">
      <c r="A45" s="14" t="s">
        <v>137</v>
      </c>
      <c r="B45" s="14" t="s">
        <v>25</v>
      </c>
      <c r="C45" s="14" t="s">
        <v>138</v>
      </c>
      <c r="D45" s="14" t="s">
        <v>27</v>
      </c>
      <c r="E45" s="14"/>
      <c r="F45" s="23" t="str">
        <f t="shared" si="1"/>
        <v>Office of Government Ethics</v>
      </c>
      <c r="G45" s="24">
        <v>42900.0</v>
      </c>
      <c r="H45" s="25"/>
      <c r="I45" s="26"/>
      <c r="J45" s="25"/>
      <c r="K45" s="26"/>
      <c r="L45" s="27">
        <v>42941.0</v>
      </c>
      <c r="M45" s="28"/>
      <c r="N45" s="28"/>
      <c r="O45" s="28"/>
      <c r="P45" s="28"/>
      <c r="Q45" s="28"/>
      <c r="R45" s="28"/>
      <c r="S45" s="28"/>
      <c r="T45" s="28"/>
      <c r="U45" s="28"/>
    </row>
    <row r="46" ht="37.5">
      <c r="A46" s="14" t="s">
        <v>139</v>
      </c>
      <c r="B46" s="14" t="s">
        <v>25</v>
      </c>
      <c r="C46" s="14" t="s">
        <v>140</v>
      </c>
      <c r="D46" s="14" t="s">
        <v>27</v>
      </c>
      <c r="E46" s="14"/>
      <c r="F46" s="23" t="str">
        <f t="shared" si="1"/>
        <v>Office of Government Ethics</v>
      </c>
      <c r="G46" s="24">
        <v>42900.0</v>
      </c>
      <c r="H46" s="25"/>
      <c r="I46" s="26"/>
      <c r="J46" s="25"/>
      <c r="K46" s="26"/>
      <c r="L46" s="27">
        <v>42941.0</v>
      </c>
      <c r="M46" s="28"/>
      <c r="N46" s="28"/>
      <c r="O46" s="28"/>
      <c r="P46" s="28"/>
      <c r="Q46" s="28"/>
      <c r="R46" s="28"/>
      <c r="S46" s="28"/>
      <c r="T46" s="28"/>
      <c r="U46" s="28"/>
    </row>
    <row r="47" ht="37.5">
      <c r="A47" s="14" t="s">
        <v>141</v>
      </c>
      <c r="B47" s="14" t="s">
        <v>25</v>
      </c>
      <c r="C47" s="14" t="s">
        <v>142</v>
      </c>
      <c r="D47" s="14" t="s">
        <v>27</v>
      </c>
      <c r="E47" s="14"/>
      <c r="F47" s="23" t="str">
        <f t="shared" si="1"/>
        <v>Office of Government Ethics</v>
      </c>
      <c r="G47" s="24">
        <v>42900.0</v>
      </c>
      <c r="H47" s="25"/>
      <c r="I47" s="26"/>
      <c r="J47" s="25"/>
      <c r="K47" s="26"/>
      <c r="L47" s="27">
        <v>42941.0</v>
      </c>
      <c r="M47" s="28"/>
      <c r="N47" s="28"/>
      <c r="O47" s="28"/>
      <c r="P47" s="28"/>
      <c r="Q47" s="28"/>
      <c r="R47" s="28"/>
      <c r="S47" s="28"/>
      <c r="T47" s="28"/>
      <c r="U47" s="28"/>
    </row>
    <row r="48" ht="48.75">
      <c r="A48" s="14" t="s">
        <v>143</v>
      </c>
      <c r="B48" s="14" t="s">
        <v>25</v>
      </c>
      <c r="C48" s="14" t="s">
        <v>144</v>
      </c>
      <c r="D48" s="14" t="s">
        <v>27</v>
      </c>
      <c r="E48" s="14" t="s">
        <v>145</v>
      </c>
      <c r="F48" s="23" t="str">
        <f t="shared" si="1"/>
        <v>Office of Government Ethics</v>
      </c>
      <c r="G48" s="24">
        <v>42900.0</v>
      </c>
      <c r="H48" s="25"/>
      <c r="I48" s="26"/>
      <c r="J48" s="25"/>
      <c r="K48" s="26"/>
      <c r="L48" s="27">
        <v>42941.0</v>
      </c>
      <c r="M48" s="28"/>
      <c r="N48" s="28"/>
      <c r="O48" s="28"/>
      <c r="P48" s="28"/>
      <c r="Q48" s="28"/>
      <c r="R48" s="28"/>
      <c r="S48" s="28"/>
      <c r="T48" s="28"/>
      <c r="U48" s="28"/>
    </row>
    <row r="49" ht="60.0">
      <c r="A49" s="14" t="s">
        <v>146</v>
      </c>
      <c r="B49" s="14" t="s">
        <v>25</v>
      </c>
      <c r="C49" s="14" t="s">
        <v>147</v>
      </c>
      <c r="D49" s="14" t="s">
        <v>27</v>
      </c>
      <c r="E49" s="28"/>
      <c r="F49" s="23" t="str">
        <f>HYPERLINK("https://www.wsj.com/articles/trump-debts-are-widely-held-on-wall-street-creating-new-potential-conflicts-1483637414","Wall Street Journal")</f>
        <v>Wall Street Journal</v>
      </c>
      <c r="G49" s="24">
        <v>42740.0</v>
      </c>
      <c r="H49" s="29" t="str">
        <f>HYPERLINK("https://www.nytimes.com/2016/11/06/us/politics/donald-trump-business-tax-records.html?mtrref=undefined","New York Times")</f>
        <v>New York Times</v>
      </c>
      <c r="I49" s="24">
        <v>42680.0</v>
      </c>
      <c r="J49" s="23" t="str">
        <f>HYPERLINK("https://www.nytimes.com/2016/08/21/us/politics/donald-trump-debt.html","New York Times")</f>
        <v>New York Times</v>
      </c>
      <c r="K49" s="24">
        <v>42602.0</v>
      </c>
      <c r="L49" s="27">
        <v>42921.0</v>
      </c>
      <c r="M49" s="28"/>
      <c r="N49" s="28"/>
      <c r="O49" s="28"/>
      <c r="P49" s="28"/>
      <c r="Q49" s="28"/>
      <c r="R49" s="28"/>
      <c r="S49" s="28"/>
      <c r="T49" s="28"/>
      <c r="U49" s="28"/>
    </row>
    <row r="50" ht="26.25">
      <c r="A50" s="30" t="s">
        <v>148</v>
      </c>
      <c r="B50" s="14" t="s">
        <v>25</v>
      </c>
      <c r="C50" s="14" t="s">
        <v>147</v>
      </c>
      <c r="D50" s="14" t="s">
        <v>27</v>
      </c>
      <c r="E50" s="28"/>
      <c r="F50" s="23" t="str">
        <f>HYPERLINK("https://www.publicintegrity.org/2016/11/29/20486/donald-trump-offering-huge-perks-inauguration-donors","Center for Public Integrity")</f>
        <v>Center for Public Integrity</v>
      </c>
      <c r="G50" s="24">
        <v>42703.0</v>
      </c>
      <c r="H50" s="25"/>
      <c r="I50" s="26"/>
      <c r="J50" s="25"/>
      <c r="K50" s="26"/>
      <c r="L50" s="27">
        <v>42921.0</v>
      </c>
      <c r="M50" s="28"/>
      <c r="N50" s="28"/>
      <c r="O50" s="28"/>
      <c r="P50" s="28"/>
      <c r="Q50" s="28"/>
      <c r="R50" s="28"/>
      <c r="S50" s="28"/>
      <c r="T50" s="28"/>
      <c r="U50" s="28"/>
    </row>
    <row r="51" ht="48.75">
      <c r="A51" s="14" t="s">
        <v>149</v>
      </c>
      <c r="B51" s="14" t="s">
        <v>25</v>
      </c>
      <c r="C51" s="14" t="s">
        <v>150</v>
      </c>
      <c r="D51" s="14" t="s">
        <v>27</v>
      </c>
      <c r="E51" s="14"/>
      <c r="F51" s="29" t="str">
        <f>HYPERLINK("https://assets.documentcloud.org/documents/2838696/Trump-2016-Financial-Disclosure.pdf","Office of Government Ethics")</f>
        <v>Office of Government Ethics</v>
      </c>
      <c r="G51" s="24">
        <v>42508.0</v>
      </c>
      <c r="H51" s="29" t="str">
        <f>HYPERLINK("https://assets.documentcloud.org/documents/2838696/Trump-2016-Financial-Disclosure.pdf","Office of Government Ethics")</f>
        <v>Office of Government Ethics</v>
      </c>
      <c r="I51" s="24">
        <v>42508.0</v>
      </c>
      <c r="J51" s="29" t="str">
        <f>HYPERLINK("https://www.washingtonpost.com/wp-stat/graphics/politics/trump-archive/docs/trump-fec-financial-disclosure-2015.pdf","Office of Government Ethics")</f>
        <v>Office of Government Ethics</v>
      </c>
      <c r="K51" s="24">
        <v>42200.0</v>
      </c>
      <c r="L51" s="27">
        <v>42921.0</v>
      </c>
      <c r="M51" s="28"/>
      <c r="N51" s="28"/>
      <c r="O51" s="28"/>
      <c r="P51" s="28"/>
      <c r="Q51" s="28"/>
      <c r="R51" s="28"/>
      <c r="S51" s="28"/>
      <c r="T51" s="28"/>
      <c r="U51" s="28"/>
    </row>
    <row r="52" ht="60.0">
      <c r="A52" s="14" t="s">
        <v>151</v>
      </c>
      <c r="B52" s="14" t="s">
        <v>25</v>
      </c>
      <c r="C52" s="14" t="s">
        <v>152</v>
      </c>
      <c r="D52" s="14" t="s">
        <v>27</v>
      </c>
      <c r="E52" s="14"/>
      <c r="F52" s="23" t="str">
        <f t="shared" ref="F52:F65" si="2">HYPERLINK("https://oge.app.box.com/s/kz4qvbdsbcfrzq16msuo4zmth6rerh1c","Office of Government Ethics")</f>
        <v>Office of Government Ethics</v>
      </c>
      <c r="G52" s="24">
        <v>42900.0</v>
      </c>
      <c r="H52" s="25"/>
      <c r="I52" s="26"/>
      <c r="J52" s="25"/>
      <c r="K52" s="26"/>
      <c r="L52" s="27">
        <v>42921.0</v>
      </c>
      <c r="M52" s="28"/>
      <c r="N52" s="28"/>
      <c r="O52" s="28"/>
      <c r="P52" s="28"/>
      <c r="Q52" s="28"/>
      <c r="R52" s="28"/>
      <c r="S52" s="28"/>
      <c r="T52" s="28"/>
      <c r="U52" s="28"/>
    </row>
    <row r="53" ht="60.0">
      <c r="A53" s="14" t="s">
        <v>153</v>
      </c>
      <c r="B53" s="14" t="s">
        <v>25</v>
      </c>
      <c r="C53" s="14" t="s">
        <v>154</v>
      </c>
      <c r="D53" s="14" t="s">
        <v>27</v>
      </c>
      <c r="E53" s="14"/>
      <c r="F53" s="23" t="str">
        <f t="shared" si="2"/>
        <v>Office of Government Ethics</v>
      </c>
      <c r="G53" s="24">
        <v>42900.0</v>
      </c>
      <c r="H53" s="25"/>
      <c r="I53" s="26"/>
      <c r="J53" s="25"/>
      <c r="K53" s="26"/>
      <c r="L53" s="27">
        <v>42921.0</v>
      </c>
      <c r="M53" s="28"/>
      <c r="N53" s="28"/>
      <c r="O53" s="28"/>
      <c r="P53" s="28"/>
      <c r="Q53" s="28"/>
      <c r="R53" s="28"/>
      <c r="S53" s="28"/>
      <c r="T53" s="28"/>
      <c r="U53" s="28"/>
    </row>
    <row r="54" ht="60.0">
      <c r="A54" s="14" t="s">
        <v>155</v>
      </c>
      <c r="B54" s="14" t="s">
        <v>25</v>
      </c>
      <c r="C54" s="14" t="s">
        <v>156</v>
      </c>
      <c r="D54" s="14" t="s">
        <v>27</v>
      </c>
      <c r="E54" s="14"/>
      <c r="F54" s="23" t="str">
        <f t="shared" si="2"/>
        <v>Office of Government Ethics</v>
      </c>
      <c r="G54" s="24">
        <v>42900.0</v>
      </c>
      <c r="H54" s="25"/>
      <c r="I54" s="26"/>
      <c r="J54" s="25"/>
      <c r="K54" s="26"/>
      <c r="L54" s="27">
        <v>42921.0</v>
      </c>
      <c r="M54" s="28"/>
      <c r="N54" s="28"/>
      <c r="O54" s="28"/>
      <c r="P54" s="28"/>
      <c r="Q54" s="28"/>
      <c r="R54" s="28"/>
      <c r="S54" s="28"/>
      <c r="T54" s="28"/>
      <c r="U54" s="28"/>
    </row>
    <row r="55" ht="37.5">
      <c r="A55" s="14" t="s">
        <v>157</v>
      </c>
      <c r="B55" s="14" t="s">
        <v>25</v>
      </c>
      <c r="C55" s="14" t="s">
        <v>158</v>
      </c>
      <c r="D55" s="14" t="s">
        <v>27</v>
      </c>
      <c r="E55" s="14"/>
      <c r="F55" s="23" t="str">
        <f t="shared" si="2"/>
        <v>Office of Government Ethics</v>
      </c>
      <c r="G55" s="24">
        <v>42900.0</v>
      </c>
      <c r="H55" s="25"/>
      <c r="I55" s="26"/>
      <c r="J55" s="25"/>
      <c r="K55" s="26"/>
      <c r="L55" s="27">
        <v>42921.0</v>
      </c>
      <c r="M55" s="28"/>
      <c r="N55" s="28"/>
      <c r="O55" s="28"/>
      <c r="P55" s="28"/>
      <c r="Q55" s="28"/>
      <c r="R55" s="28"/>
      <c r="S55" s="28"/>
      <c r="T55" s="28"/>
      <c r="U55" s="28"/>
    </row>
    <row r="56" ht="37.5">
      <c r="A56" s="14" t="s">
        <v>159</v>
      </c>
      <c r="B56" s="14" t="s">
        <v>25</v>
      </c>
      <c r="C56" s="14" t="s">
        <v>160</v>
      </c>
      <c r="D56" s="14" t="s">
        <v>27</v>
      </c>
      <c r="E56" s="14"/>
      <c r="F56" s="23" t="str">
        <f t="shared" si="2"/>
        <v>Office of Government Ethics</v>
      </c>
      <c r="G56" s="24">
        <v>42900.0</v>
      </c>
      <c r="H56" s="25"/>
      <c r="I56" s="26"/>
      <c r="J56" s="25"/>
      <c r="K56" s="26"/>
      <c r="L56" s="27">
        <v>42921.0</v>
      </c>
      <c r="M56" s="28"/>
      <c r="N56" s="28"/>
      <c r="O56" s="28"/>
      <c r="P56" s="28"/>
      <c r="Q56" s="28"/>
      <c r="R56" s="28"/>
      <c r="S56" s="28"/>
      <c r="T56" s="28"/>
      <c r="U56" s="28"/>
    </row>
    <row r="57" ht="48.75">
      <c r="A57" s="14" t="s">
        <v>161</v>
      </c>
      <c r="B57" s="14" t="s">
        <v>25</v>
      </c>
      <c r="C57" s="14" t="s">
        <v>162</v>
      </c>
      <c r="D57" s="14" t="s">
        <v>27</v>
      </c>
      <c r="E57" s="14"/>
      <c r="F57" s="23" t="str">
        <f t="shared" si="2"/>
        <v>Office of Government Ethics</v>
      </c>
      <c r="G57" s="24">
        <v>42900.0</v>
      </c>
      <c r="H57" s="25"/>
      <c r="I57" s="26"/>
      <c r="J57" s="25"/>
      <c r="K57" s="26"/>
      <c r="L57" s="27">
        <v>42921.0</v>
      </c>
      <c r="M57" s="28"/>
      <c r="N57" s="28"/>
      <c r="O57" s="28"/>
      <c r="P57" s="28"/>
      <c r="Q57" s="28"/>
      <c r="R57" s="28"/>
      <c r="S57" s="28"/>
      <c r="T57" s="28"/>
      <c r="U57" s="28"/>
    </row>
    <row r="58" ht="48.75">
      <c r="A58" s="14" t="s">
        <v>163</v>
      </c>
      <c r="B58" s="14" t="s">
        <v>25</v>
      </c>
      <c r="C58" s="31" t="s">
        <v>164</v>
      </c>
      <c r="D58" s="14" t="s">
        <v>27</v>
      </c>
      <c r="E58" s="14"/>
      <c r="F58" s="23" t="str">
        <f t="shared" si="2"/>
        <v>Office of Government Ethics</v>
      </c>
      <c r="G58" s="24">
        <v>42900.0</v>
      </c>
      <c r="H58" s="25"/>
      <c r="I58" s="26"/>
      <c r="J58" s="25"/>
      <c r="K58" s="26"/>
      <c r="L58" s="27">
        <v>42921.0</v>
      </c>
      <c r="M58" s="28"/>
      <c r="N58" s="28"/>
      <c r="O58" s="28"/>
      <c r="P58" s="28"/>
      <c r="Q58" s="28"/>
      <c r="R58" s="28"/>
      <c r="S58" s="28"/>
      <c r="T58" s="28"/>
      <c r="U58" s="28"/>
    </row>
    <row r="59" ht="37.5">
      <c r="A59" s="14" t="s">
        <v>165</v>
      </c>
      <c r="B59" s="14" t="s">
        <v>25</v>
      </c>
      <c r="C59" s="14" t="s">
        <v>166</v>
      </c>
      <c r="D59" s="14" t="s">
        <v>27</v>
      </c>
      <c r="E59" s="14"/>
      <c r="F59" s="23" t="str">
        <f t="shared" si="2"/>
        <v>Office of Government Ethics</v>
      </c>
      <c r="G59" s="24">
        <v>42900.0</v>
      </c>
      <c r="H59" s="25"/>
      <c r="I59" s="26"/>
      <c r="J59" s="25"/>
      <c r="K59" s="26"/>
      <c r="L59" s="27">
        <v>42921.0</v>
      </c>
      <c r="M59" s="28"/>
      <c r="N59" s="28"/>
      <c r="O59" s="28"/>
      <c r="P59" s="28"/>
      <c r="Q59" s="28"/>
      <c r="R59" s="28"/>
      <c r="S59" s="28"/>
      <c r="T59" s="28"/>
      <c r="U59" s="28"/>
    </row>
    <row r="60" ht="48.75">
      <c r="A60" s="14" t="s">
        <v>167</v>
      </c>
      <c r="B60" s="14" t="s">
        <v>25</v>
      </c>
      <c r="C60" s="14" t="s">
        <v>168</v>
      </c>
      <c r="D60" s="14" t="s">
        <v>27</v>
      </c>
      <c r="E60" s="14"/>
      <c r="F60" s="23" t="str">
        <f t="shared" si="2"/>
        <v>Office of Government Ethics</v>
      </c>
      <c r="G60" s="24">
        <v>42900.0</v>
      </c>
      <c r="H60" s="25"/>
      <c r="I60" s="26"/>
      <c r="J60" s="25"/>
      <c r="K60" s="26"/>
      <c r="L60" s="27">
        <v>42921.0</v>
      </c>
      <c r="M60" s="28"/>
      <c r="N60" s="28"/>
      <c r="O60" s="28"/>
      <c r="P60" s="28"/>
      <c r="Q60" s="28"/>
      <c r="R60" s="28"/>
      <c r="S60" s="28"/>
      <c r="T60" s="28"/>
      <c r="U60" s="28"/>
    </row>
    <row r="61" ht="48.75">
      <c r="A61" s="14" t="s">
        <v>169</v>
      </c>
      <c r="B61" s="14" t="s">
        <v>25</v>
      </c>
      <c r="C61" s="14" t="s">
        <v>170</v>
      </c>
      <c r="D61" s="14" t="s">
        <v>27</v>
      </c>
      <c r="E61" s="14"/>
      <c r="F61" s="23" t="str">
        <f t="shared" si="2"/>
        <v>Office of Government Ethics</v>
      </c>
      <c r="G61" s="24">
        <v>42900.0</v>
      </c>
      <c r="H61" s="25"/>
      <c r="I61" s="26"/>
      <c r="J61" s="25"/>
      <c r="K61" s="26"/>
      <c r="L61" s="27">
        <v>42921.0</v>
      </c>
      <c r="M61" s="28"/>
      <c r="N61" s="28"/>
      <c r="O61" s="28"/>
      <c r="P61" s="28"/>
      <c r="Q61" s="28"/>
      <c r="R61" s="28"/>
      <c r="S61" s="28"/>
      <c r="T61" s="28"/>
      <c r="U61" s="28"/>
    </row>
    <row r="62" ht="82.5">
      <c r="A62" s="14" t="s">
        <v>171</v>
      </c>
      <c r="B62" s="14" t="s">
        <v>25</v>
      </c>
      <c r="C62" s="14" t="s">
        <v>172</v>
      </c>
      <c r="D62" s="14" t="s">
        <v>27</v>
      </c>
      <c r="E62" s="14"/>
      <c r="F62" s="23" t="str">
        <f t="shared" si="2"/>
        <v>Office of Government Ethics</v>
      </c>
      <c r="G62" s="24">
        <v>42900.0</v>
      </c>
      <c r="H62" s="23" t="str">
        <f>HYPERLINK("http://money.cnn.com/2017/01/23/news/donald-trump-resigns-business/","CNN")</f>
        <v>CNN</v>
      </c>
      <c r="I62" s="24">
        <v>42758.0</v>
      </c>
      <c r="J62" s="25"/>
      <c r="K62" s="26"/>
      <c r="L62" s="27">
        <v>42921.0</v>
      </c>
      <c r="M62" s="28"/>
      <c r="N62" s="28"/>
      <c r="O62" s="28"/>
      <c r="P62" s="28"/>
      <c r="Q62" s="28"/>
      <c r="R62" s="28"/>
      <c r="S62" s="28"/>
      <c r="T62" s="28"/>
      <c r="U62" s="28"/>
    </row>
    <row r="63" ht="48.75">
      <c r="A63" s="14" t="s">
        <v>173</v>
      </c>
      <c r="B63" s="14" t="s">
        <v>25</v>
      </c>
      <c r="C63" s="14" t="s">
        <v>174</v>
      </c>
      <c r="D63" s="14" t="s">
        <v>27</v>
      </c>
      <c r="E63" s="14"/>
      <c r="F63" s="23" t="str">
        <f t="shared" si="2"/>
        <v>Office of Government Ethics</v>
      </c>
      <c r="G63" s="24">
        <v>42900.0</v>
      </c>
      <c r="H63" s="25"/>
      <c r="I63" s="26"/>
      <c r="J63" s="25"/>
      <c r="K63" s="26"/>
      <c r="L63" s="27">
        <v>42921.0</v>
      </c>
      <c r="M63" s="28"/>
      <c r="N63" s="28"/>
      <c r="O63" s="28"/>
      <c r="P63" s="28"/>
      <c r="Q63" s="28"/>
      <c r="R63" s="28"/>
      <c r="S63" s="28"/>
      <c r="T63" s="28"/>
      <c r="U63" s="28"/>
    </row>
    <row r="64" ht="48.75">
      <c r="A64" s="14" t="s">
        <v>175</v>
      </c>
      <c r="B64" s="14" t="s">
        <v>25</v>
      </c>
      <c r="C64" s="14" t="s">
        <v>176</v>
      </c>
      <c r="D64" s="14" t="s">
        <v>27</v>
      </c>
      <c r="E64" s="14"/>
      <c r="F64" s="23" t="str">
        <f t="shared" si="2"/>
        <v>Office of Government Ethics</v>
      </c>
      <c r="G64" s="24">
        <v>42900.0</v>
      </c>
      <c r="H64" s="25"/>
      <c r="I64" s="26"/>
      <c r="J64" s="25"/>
      <c r="K64" s="26"/>
      <c r="L64" s="27">
        <v>42921.0</v>
      </c>
      <c r="M64" s="28"/>
      <c r="N64" s="28"/>
      <c r="O64" s="28"/>
      <c r="P64" s="28"/>
      <c r="Q64" s="28"/>
      <c r="R64" s="28"/>
      <c r="S64" s="28"/>
      <c r="T64" s="28"/>
      <c r="U64" s="28"/>
    </row>
    <row r="65" ht="37.5">
      <c r="A65" s="14" t="s">
        <v>177</v>
      </c>
      <c r="B65" s="14" t="s">
        <v>25</v>
      </c>
      <c r="C65" s="14" t="s">
        <v>178</v>
      </c>
      <c r="D65" s="14" t="s">
        <v>27</v>
      </c>
      <c r="E65" s="14"/>
      <c r="F65" s="23" t="str">
        <f t="shared" si="2"/>
        <v>Office of Government Ethics</v>
      </c>
      <c r="G65" s="24">
        <v>42900.0</v>
      </c>
      <c r="H65" s="25"/>
      <c r="I65" s="26"/>
      <c r="J65" s="25"/>
      <c r="K65" s="26"/>
      <c r="L65" s="27">
        <v>42921.0</v>
      </c>
      <c r="M65" s="28"/>
      <c r="N65" s="28"/>
      <c r="O65" s="28"/>
      <c r="P65" s="28"/>
      <c r="Q65" s="28"/>
      <c r="R65" s="28"/>
      <c r="S65" s="28"/>
      <c r="T65" s="28"/>
      <c r="U65" s="28"/>
    </row>
    <row r="66" ht="48.75">
      <c r="A66" s="14" t="s">
        <v>179</v>
      </c>
      <c r="B66" s="14" t="s">
        <v>25</v>
      </c>
      <c r="C66" s="14" t="s">
        <v>180</v>
      </c>
      <c r="D66" s="14" t="s">
        <v>27</v>
      </c>
      <c r="E66" s="14"/>
      <c r="F66" s="29" t="str">
        <f>HYPERLINK("https://assets.documentcloud.org/documents/2838696/Trump-2016-Financial-Disclosure.pdf","Office of Government Ethics")</f>
        <v>Office of Government Ethics</v>
      </c>
      <c r="G66" s="24">
        <v>42508.0</v>
      </c>
      <c r="H66" s="29" t="str">
        <f>HYPERLINK("https://assets.documentcloud.org/documents/2838696/Trump-2016-Financial-Disclosure.pdf","Office of Government Ethics")</f>
        <v>Office of Government Ethics</v>
      </c>
      <c r="I66" s="24">
        <v>42508.0</v>
      </c>
      <c r="J66" s="29" t="str">
        <f>HYPERLINK("https://www.washingtonpost.com/wp-stat/graphics/politics/trump-archive/docs/trump-fec-financial-disclosure-2015.pdf","Office of Government Ethics")</f>
        <v>Office of Government Ethics</v>
      </c>
      <c r="K66" s="24">
        <v>42200.0</v>
      </c>
      <c r="L66" s="27">
        <v>42921.0</v>
      </c>
      <c r="M66" s="28"/>
      <c r="N66" s="28"/>
      <c r="O66" s="28"/>
      <c r="P66" s="28"/>
      <c r="Q66" s="28"/>
      <c r="R66" s="28"/>
      <c r="S66" s="28"/>
      <c r="T66" s="28"/>
      <c r="U66" s="28"/>
    </row>
    <row r="67" ht="60.0">
      <c r="A67" s="14" t="s">
        <v>181</v>
      </c>
      <c r="B67" s="14" t="s">
        <v>25</v>
      </c>
      <c r="C67" s="14" t="s">
        <v>182</v>
      </c>
      <c r="D67" s="14" t="s">
        <v>27</v>
      </c>
      <c r="E67" s="14"/>
      <c r="F67" s="23" t="str">
        <f>HYPERLINK("https://oge.app.box.com/s/kz4qvbdsbcfrzq16msuo4zmth6rerh1c","Office of Government Ethics")</f>
        <v>Office of Government Ethics</v>
      </c>
      <c r="G67" s="24">
        <v>42900.0</v>
      </c>
      <c r="H67" s="25"/>
      <c r="I67" s="26"/>
      <c r="J67" s="25"/>
      <c r="K67" s="26"/>
      <c r="L67" s="27">
        <v>42921.0</v>
      </c>
      <c r="M67" s="28"/>
      <c r="N67" s="28"/>
      <c r="O67" s="28"/>
      <c r="P67" s="28"/>
      <c r="Q67" s="28"/>
      <c r="R67" s="28"/>
      <c r="S67" s="28"/>
      <c r="T67" s="28"/>
      <c r="U67" s="28"/>
    </row>
    <row r="68" ht="60.0">
      <c r="A68" s="14" t="s">
        <v>183</v>
      </c>
      <c r="B68" s="14" t="s">
        <v>25</v>
      </c>
      <c r="C68" s="14" t="s">
        <v>184</v>
      </c>
      <c r="D68" s="14" t="s">
        <v>27</v>
      </c>
      <c r="E68" s="14"/>
      <c r="F68" s="29" t="str">
        <f>HYPERLINK("https://assets.documentcloud.org/documents/2838696/Trump-2016-Financial-Disclosure.pdf","Office of Government Ethics")</f>
        <v>Office of Government Ethics</v>
      </c>
      <c r="G68" s="24">
        <v>42508.0</v>
      </c>
      <c r="H68" s="29" t="str">
        <f>HYPERLINK("https://assets.documentcloud.org/documents/2838696/Trump-2016-Financial-Disclosure.pdf","Office of Government Ethics")</f>
        <v>Office of Government Ethics</v>
      </c>
      <c r="I68" s="24">
        <v>42508.0</v>
      </c>
      <c r="J68" s="29" t="str">
        <f>HYPERLINK("https://www.washingtonpost.com/wp-stat/graphics/politics/trump-archive/docs/trump-fec-financial-disclosure-2015.pdf","Office of Government Ethics")</f>
        <v>Office of Government Ethics</v>
      </c>
      <c r="K68" s="24">
        <v>42200.0</v>
      </c>
      <c r="L68" s="27">
        <v>42921.0</v>
      </c>
      <c r="M68" s="28"/>
      <c r="N68" s="28"/>
      <c r="O68" s="28"/>
      <c r="P68" s="28"/>
      <c r="Q68" s="28"/>
      <c r="R68" s="28"/>
      <c r="S68" s="28"/>
      <c r="T68" s="28"/>
      <c r="U68" s="28"/>
    </row>
    <row r="69" ht="60.0">
      <c r="A69" s="14" t="s">
        <v>185</v>
      </c>
      <c r="B69" s="14" t="s">
        <v>25</v>
      </c>
      <c r="C69" s="14" t="s">
        <v>186</v>
      </c>
      <c r="D69" s="14" t="s">
        <v>27</v>
      </c>
      <c r="E69" s="14"/>
      <c r="F69" s="23" t="str">
        <f>HYPERLINK("https://oge.app.box.com/s/kz4qvbdsbcfrzq16msuo4zmth6rerh1c","Office of Government Ethics")</f>
        <v>Office of Government Ethics</v>
      </c>
      <c r="G69" s="24">
        <v>42900.0</v>
      </c>
      <c r="H69" s="25"/>
      <c r="I69" s="26"/>
      <c r="J69" s="25"/>
      <c r="K69" s="26"/>
      <c r="L69" s="27">
        <v>42921.0</v>
      </c>
      <c r="M69" s="28"/>
      <c r="N69" s="28"/>
      <c r="O69" s="28"/>
      <c r="P69" s="28"/>
      <c r="Q69" s="28"/>
      <c r="R69" s="28"/>
      <c r="S69" s="28"/>
      <c r="T69" s="28"/>
      <c r="U69" s="28"/>
    </row>
    <row r="70">
      <c r="A70" s="30" t="s">
        <v>187</v>
      </c>
      <c r="B70" s="14" t="s">
        <v>25</v>
      </c>
      <c r="C70" s="14" t="s">
        <v>188</v>
      </c>
      <c r="D70" s="14" t="s">
        <v>27</v>
      </c>
      <c r="E70" s="28"/>
      <c r="F70" s="23" t="str">
        <f>HYPERLINK("http://www.huffingtonpost.com/entry/donald-trump-bahrain_us_583de2a5e4b0c33c8e1282d0?inyv55o07g8horms4i","Huffington Post")</f>
        <v>Huffington Post</v>
      </c>
      <c r="G70" s="24">
        <v>42703.0</v>
      </c>
      <c r="H70" s="25"/>
      <c r="I70" s="26"/>
      <c r="J70" s="25"/>
      <c r="K70" s="26"/>
      <c r="L70" s="27">
        <v>42921.0</v>
      </c>
      <c r="M70" s="28"/>
      <c r="N70" s="28"/>
      <c r="O70" s="28"/>
      <c r="P70" s="28"/>
      <c r="Q70" s="28"/>
      <c r="R70" s="28"/>
      <c r="S70" s="28"/>
      <c r="T70" s="28"/>
      <c r="U70" s="28"/>
    </row>
    <row r="71" ht="37.5">
      <c r="A71" s="14" t="s">
        <v>189</v>
      </c>
      <c r="B71" s="14" t="s">
        <v>25</v>
      </c>
      <c r="C71" s="14" t="s">
        <v>190</v>
      </c>
      <c r="D71" s="14" t="s">
        <v>27</v>
      </c>
      <c r="E71" s="14"/>
      <c r="F71" s="23" t="str">
        <f t="shared" ref="F71:F175" si="3">HYPERLINK("https://oge.app.box.com/s/kz4qvbdsbcfrzq16msuo4zmth6rerh1c","Office of Government Ethics")</f>
        <v>Office of Government Ethics</v>
      </c>
      <c r="G71" s="24">
        <v>42900.0</v>
      </c>
      <c r="H71" s="25"/>
      <c r="I71" s="26"/>
      <c r="J71" s="25"/>
      <c r="K71" s="26"/>
      <c r="L71" s="27">
        <v>42921.0</v>
      </c>
      <c r="M71" s="28"/>
      <c r="N71" s="28"/>
      <c r="O71" s="28"/>
      <c r="P71" s="28"/>
      <c r="Q71" s="28"/>
      <c r="R71" s="28"/>
      <c r="S71" s="28"/>
      <c r="T71" s="28"/>
      <c r="U71" s="28"/>
    </row>
    <row r="72" ht="48.75">
      <c r="A72" s="14" t="s">
        <v>191</v>
      </c>
      <c r="B72" s="14" t="s">
        <v>25</v>
      </c>
      <c r="C72" s="14" t="s">
        <v>192</v>
      </c>
      <c r="D72" s="14" t="s">
        <v>27</v>
      </c>
      <c r="E72" s="14"/>
      <c r="F72" s="23" t="str">
        <f t="shared" si="3"/>
        <v>Office of Government Ethics</v>
      </c>
      <c r="G72" s="24">
        <v>42900.0</v>
      </c>
      <c r="H72" s="25"/>
      <c r="I72" s="26"/>
      <c r="J72" s="25"/>
      <c r="K72" s="26"/>
      <c r="L72" s="27">
        <v>42921.0</v>
      </c>
      <c r="M72" s="28"/>
      <c r="N72" s="28"/>
      <c r="O72" s="28"/>
      <c r="P72" s="28"/>
      <c r="Q72" s="28"/>
      <c r="R72" s="28"/>
      <c r="S72" s="28"/>
      <c r="T72" s="28"/>
      <c r="U72" s="28"/>
    </row>
    <row r="73" ht="37.5">
      <c r="A73" s="14" t="s">
        <v>193</v>
      </c>
      <c r="B73" s="14" t="s">
        <v>25</v>
      </c>
      <c r="C73" s="14" t="s">
        <v>194</v>
      </c>
      <c r="D73" s="14" t="s">
        <v>27</v>
      </c>
      <c r="E73" s="14"/>
      <c r="F73" s="23" t="str">
        <f t="shared" si="3"/>
        <v>Office of Government Ethics</v>
      </c>
      <c r="G73" s="24">
        <v>42900.0</v>
      </c>
      <c r="H73" s="25"/>
      <c r="I73" s="26"/>
      <c r="J73" s="25"/>
      <c r="K73" s="26"/>
      <c r="L73" s="27">
        <v>42921.0</v>
      </c>
      <c r="M73" s="28"/>
      <c r="N73" s="28"/>
      <c r="O73" s="28"/>
      <c r="P73" s="28"/>
      <c r="Q73" s="28"/>
      <c r="R73" s="28"/>
      <c r="S73" s="28"/>
      <c r="T73" s="28"/>
      <c r="U73" s="28"/>
    </row>
    <row r="74" ht="37.5">
      <c r="A74" s="14" t="s">
        <v>195</v>
      </c>
      <c r="B74" s="14" t="s">
        <v>25</v>
      </c>
      <c r="C74" s="14" t="s">
        <v>196</v>
      </c>
      <c r="D74" s="14" t="s">
        <v>27</v>
      </c>
      <c r="E74" s="14"/>
      <c r="F74" s="23" t="str">
        <f t="shared" si="3"/>
        <v>Office of Government Ethics</v>
      </c>
      <c r="G74" s="24">
        <v>42900.0</v>
      </c>
      <c r="H74" s="25"/>
      <c r="I74" s="26"/>
      <c r="J74" s="25"/>
      <c r="K74" s="26"/>
      <c r="L74" s="27">
        <v>42921.0</v>
      </c>
      <c r="M74" s="28"/>
      <c r="N74" s="28"/>
      <c r="O74" s="28"/>
      <c r="P74" s="28"/>
      <c r="Q74" s="28"/>
      <c r="R74" s="28"/>
      <c r="S74" s="28"/>
      <c r="T74" s="28"/>
      <c r="U74" s="28"/>
    </row>
    <row r="75" ht="37.5">
      <c r="A75" s="14" t="s">
        <v>197</v>
      </c>
      <c r="B75" s="14" t="s">
        <v>25</v>
      </c>
      <c r="C75" s="14" t="s">
        <v>198</v>
      </c>
      <c r="D75" s="14" t="s">
        <v>27</v>
      </c>
      <c r="E75" s="14"/>
      <c r="F75" s="23" t="str">
        <f t="shared" si="3"/>
        <v>Office of Government Ethics</v>
      </c>
      <c r="G75" s="24">
        <v>42900.0</v>
      </c>
      <c r="H75" s="25"/>
      <c r="I75" s="26"/>
      <c r="J75" s="25"/>
      <c r="K75" s="26"/>
      <c r="L75" s="27">
        <v>42921.0</v>
      </c>
      <c r="M75" s="28"/>
      <c r="N75" s="28"/>
      <c r="O75" s="28"/>
      <c r="P75" s="28"/>
      <c r="Q75" s="28"/>
      <c r="R75" s="28"/>
      <c r="S75" s="28"/>
      <c r="T75" s="28"/>
      <c r="U75" s="28"/>
    </row>
    <row r="76" ht="60.0">
      <c r="A76" s="14" t="s">
        <v>199</v>
      </c>
      <c r="B76" s="14" t="s">
        <v>25</v>
      </c>
      <c r="C76" s="14" t="s">
        <v>200</v>
      </c>
      <c r="D76" s="14" t="s">
        <v>27</v>
      </c>
      <c r="E76" s="14"/>
      <c r="F76" s="23" t="str">
        <f t="shared" si="3"/>
        <v>Office of Government Ethics</v>
      </c>
      <c r="G76" s="24">
        <v>42900.0</v>
      </c>
      <c r="H76" s="25"/>
      <c r="I76" s="26"/>
      <c r="J76" s="25"/>
      <c r="K76" s="26"/>
      <c r="L76" s="27">
        <v>42921.0</v>
      </c>
      <c r="M76" s="28"/>
      <c r="N76" s="28"/>
      <c r="O76" s="28"/>
      <c r="P76" s="28"/>
      <c r="Q76" s="28"/>
      <c r="R76" s="28"/>
      <c r="S76" s="28"/>
      <c r="T76" s="28"/>
      <c r="U76" s="28"/>
    </row>
    <row r="77" ht="37.5">
      <c r="A77" s="14" t="s">
        <v>201</v>
      </c>
      <c r="B77" s="14" t="s">
        <v>25</v>
      </c>
      <c r="C77" s="14" t="s">
        <v>202</v>
      </c>
      <c r="D77" s="14" t="s">
        <v>27</v>
      </c>
      <c r="E77" s="14"/>
      <c r="F77" s="23" t="str">
        <f t="shared" si="3"/>
        <v>Office of Government Ethics</v>
      </c>
      <c r="G77" s="24">
        <v>42900.0</v>
      </c>
      <c r="H77" s="25"/>
      <c r="I77" s="26"/>
      <c r="J77" s="25"/>
      <c r="K77" s="26"/>
      <c r="L77" s="27">
        <v>42921.0</v>
      </c>
      <c r="M77" s="28"/>
      <c r="N77" s="28"/>
      <c r="O77" s="28"/>
      <c r="P77" s="28"/>
      <c r="Q77" s="28"/>
      <c r="R77" s="28"/>
      <c r="S77" s="28"/>
      <c r="T77" s="28"/>
      <c r="U77" s="28"/>
    </row>
    <row r="78" ht="37.5">
      <c r="A78" s="14" t="s">
        <v>203</v>
      </c>
      <c r="B78" s="14" t="s">
        <v>25</v>
      </c>
      <c r="C78" s="14" t="s">
        <v>204</v>
      </c>
      <c r="D78" s="14" t="s">
        <v>27</v>
      </c>
      <c r="E78" s="14"/>
      <c r="F78" s="23" t="str">
        <f t="shared" si="3"/>
        <v>Office of Government Ethics</v>
      </c>
      <c r="G78" s="24">
        <v>42900.0</v>
      </c>
      <c r="H78" s="25"/>
      <c r="I78" s="26"/>
      <c r="J78" s="25"/>
      <c r="K78" s="26"/>
      <c r="L78" s="27">
        <v>42921.0</v>
      </c>
      <c r="M78" s="28"/>
      <c r="N78" s="28"/>
      <c r="O78" s="28"/>
      <c r="P78" s="28"/>
      <c r="Q78" s="28"/>
      <c r="R78" s="28"/>
      <c r="S78" s="28"/>
      <c r="T78" s="28"/>
      <c r="U78" s="28"/>
    </row>
    <row r="79" ht="48.75">
      <c r="A79" s="14" t="s">
        <v>205</v>
      </c>
      <c r="B79" s="14" t="s">
        <v>25</v>
      </c>
      <c r="C79" s="14" t="s">
        <v>206</v>
      </c>
      <c r="D79" s="14" t="s">
        <v>27</v>
      </c>
      <c r="E79" s="14"/>
      <c r="F79" s="23" t="str">
        <f t="shared" si="3"/>
        <v>Office of Government Ethics</v>
      </c>
      <c r="G79" s="24">
        <v>42900.0</v>
      </c>
      <c r="H79" s="29" t="str">
        <f>HYPERLINK("https://assets.documentcloud.org/documents/2838696/Trump-2016-Financial-Disclosure.pdf","Office of Government Ethics")</f>
        <v>Office of Government Ethics</v>
      </c>
      <c r="I79" s="24">
        <v>42508.0</v>
      </c>
      <c r="J79" s="29" t="str">
        <f>HYPERLINK("https://www.washingtonpost.com/wp-stat/graphics/politics/trump-archive/docs/trump-fec-financial-disclosure-2015.pdf","Office of Government Ethics")</f>
        <v>Office of Government Ethics</v>
      </c>
      <c r="K79" s="24">
        <v>42200.0</v>
      </c>
      <c r="L79" s="27">
        <v>42921.0</v>
      </c>
      <c r="M79" s="28"/>
      <c r="N79" s="28"/>
      <c r="O79" s="28"/>
      <c r="P79" s="28"/>
      <c r="Q79" s="28"/>
      <c r="R79" s="28"/>
      <c r="S79" s="28"/>
      <c r="T79" s="28"/>
      <c r="U79" s="28"/>
    </row>
    <row r="80" ht="48.75">
      <c r="A80" s="14" t="s">
        <v>207</v>
      </c>
      <c r="B80" s="14" t="s">
        <v>25</v>
      </c>
      <c r="C80" s="14" t="s">
        <v>208</v>
      </c>
      <c r="D80" s="14" t="s">
        <v>27</v>
      </c>
      <c r="E80" s="14"/>
      <c r="F80" s="23" t="str">
        <f t="shared" si="3"/>
        <v>Office of Government Ethics</v>
      </c>
      <c r="G80" s="24">
        <v>42900.0</v>
      </c>
      <c r="H80" s="25"/>
      <c r="I80" s="26"/>
      <c r="J80" s="25"/>
      <c r="K80" s="26"/>
      <c r="L80" s="27">
        <v>42921.0</v>
      </c>
      <c r="M80" s="28"/>
      <c r="N80" s="28"/>
      <c r="O80" s="28"/>
      <c r="P80" s="28"/>
      <c r="Q80" s="28"/>
      <c r="R80" s="28"/>
      <c r="S80" s="28"/>
      <c r="T80" s="28"/>
      <c r="U80" s="28"/>
    </row>
    <row r="81" ht="37.5">
      <c r="A81" s="14" t="s">
        <v>209</v>
      </c>
      <c r="B81" s="14" t="s">
        <v>25</v>
      </c>
      <c r="C81" s="14" t="s">
        <v>210</v>
      </c>
      <c r="D81" s="14" t="s">
        <v>27</v>
      </c>
      <c r="E81" s="14"/>
      <c r="F81" s="23" t="str">
        <f t="shared" si="3"/>
        <v>Office of Government Ethics</v>
      </c>
      <c r="G81" s="24">
        <v>42900.0</v>
      </c>
      <c r="H81" s="25"/>
      <c r="I81" s="26"/>
      <c r="J81" s="25"/>
      <c r="K81" s="26"/>
      <c r="L81" s="27">
        <v>42921.0</v>
      </c>
      <c r="M81" s="28"/>
      <c r="N81" s="28"/>
      <c r="O81" s="28"/>
      <c r="P81" s="28"/>
      <c r="Q81" s="28"/>
      <c r="R81" s="28"/>
      <c r="S81" s="28"/>
      <c r="T81" s="28"/>
      <c r="U81" s="28"/>
    </row>
    <row r="82" ht="60.0">
      <c r="A82" s="14" t="s">
        <v>211</v>
      </c>
      <c r="B82" s="14" t="s">
        <v>25</v>
      </c>
      <c r="C82" s="14" t="s">
        <v>212</v>
      </c>
      <c r="D82" s="14" t="s">
        <v>27</v>
      </c>
      <c r="E82" s="14"/>
      <c r="F82" s="23" t="str">
        <f t="shared" si="3"/>
        <v>Office of Government Ethics</v>
      </c>
      <c r="G82" s="24">
        <v>42900.0</v>
      </c>
      <c r="H82" s="25"/>
      <c r="I82" s="26"/>
      <c r="J82" s="25"/>
      <c r="K82" s="26"/>
      <c r="L82" s="27">
        <v>42921.0</v>
      </c>
      <c r="M82" s="28"/>
      <c r="N82" s="28"/>
      <c r="O82" s="28"/>
      <c r="P82" s="28"/>
      <c r="Q82" s="28"/>
      <c r="R82" s="28"/>
      <c r="S82" s="28"/>
      <c r="T82" s="28"/>
      <c r="U82" s="28"/>
    </row>
    <row r="83" ht="60.0">
      <c r="A83" s="14" t="s">
        <v>213</v>
      </c>
      <c r="B83" s="14" t="s">
        <v>25</v>
      </c>
      <c r="C83" s="14" t="s">
        <v>214</v>
      </c>
      <c r="D83" s="14" t="s">
        <v>27</v>
      </c>
      <c r="E83" s="14"/>
      <c r="F83" s="23" t="str">
        <f t="shared" si="3"/>
        <v>Office of Government Ethics</v>
      </c>
      <c r="G83" s="24">
        <v>42900.0</v>
      </c>
      <c r="H83" s="25"/>
      <c r="I83" s="26"/>
      <c r="J83" s="25"/>
      <c r="K83" s="26"/>
      <c r="L83" s="27">
        <v>42921.0</v>
      </c>
      <c r="M83" s="28"/>
      <c r="N83" s="28"/>
      <c r="O83" s="28"/>
      <c r="P83" s="28"/>
      <c r="Q83" s="28"/>
      <c r="R83" s="28"/>
      <c r="S83" s="28"/>
      <c r="T83" s="28"/>
      <c r="U83" s="28"/>
    </row>
    <row r="84" ht="48.75">
      <c r="A84" s="14" t="s">
        <v>215</v>
      </c>
      <c r="B84" s="14" t="s">
        <v>25</v>
      </c>
      <c r="C84" s="14" t="s">
        <v>216</v>
      </c>
      <c r="D84" s="14" t="s">
        <v>27</v>
      </c>
      <c r="E84" s="14"/>
      <c r="F84" s="23" t="str">
        <f t="shared" si="3"/>
        <v>Office of Government Ethics</v>
      </c>
      <c r="G84" s="24">
        <v>42900.0</v>
      </c>
      <c r="H84" s="25"/>
      <c r="I84" s="26"/>
      <c r="J84" s="25"/>
      <c r="K84" s="26"/>
      <c r="L84" s="27">
        <v>42921.0</v>
      </c>
      <c r="M84" s="28"/>
      <c r="N84" s="28"/>
      <c r="O84" s="28"/>
      <c r="P84" s="28"/>
      <c r="Q84" s="28"/>
      <c r="R84" s="28"/>
      <c r="S84" s="28"/>
      <c r="T84" s="28"/>
      <c r="U84" s="28"/>
    </row>
    <row r="85" ht="37.5">
      <c r="A85" s="14" t="s">
        <v>217</v>
      </c>
      <c r="B85" s="14" t="s">
        <v>25</v>
      </c>
      <c r="C85" s="14" t="s">
        <v>218</v>
      </c>
      <c r="D85" s="14" t="s">
        <v>27</v>
      </c>
      <c r="E85" s="14"/>
      <c r="F85" s="23" t="str">
        <f t="shared" si="3"/>
        <v>Office of Government Ethics</v>
      </c>
      <c r="G85" s="24">
        <v>42900.0</v>
      </c>
      <c r="H85" s="25"/>
      <c r="I85" s="26"/>
      <c r="J85" s="25"/>
      <c r="K85" s="26"/>
      <c r="L85" s="27">
        <v>42921.0</v>
      </c>
      <c r="M85" s="28"/>
      <c r="N85" s="28"/>
      <c r="O85" s="28"/>
      <c r="P85" s="28"/>
      <c r="Q85" s="28"/>
      <c r="R85" s="28"/>
      <c r="S85" s="28"/>
      <c r="T85" s="28"/>
      <c r="U85" s="28"/>
    </row>
    <row r="86" ht="48.75">
      <c r="A86" s="14" t="s">
        <v>219</v>
      </c>
      <c r="B86" s="14" t="s">
        <v>25</v>
      </c>
      <c r="C86" s="14" t="s">
        <v>220</v>
      </c>
      <c r="D86" s="14" t="s">
        <v>27</v>
      </c>
      <c r="E86" s="14"/>
      <c r="F86" s="23" t="str">
        <f t="shared" si="3"/>
        <v>Office of Government Ethics</v>
      </c>
      <c r="G86" s="24">
        <v>42900.0</v>
      </c>
      <c r="H86" s="25"/>
      <c r="I86" s="26"/>
      <c r="J86" s="25"/>
      <c r="K86" s="26"/>
      <c r="L86" s="27">
        <v>42921.0</v>
      </c>
      <c r="M86" s="28"/>
      <c r="N86" s="28"/>
      <c r="O86" s="28"/>
      <c r="P86" s="28"/>
      <c r="Q86" s="28"/>
      <c r="R86" s="28"/>
      <c r="S86" s="28"/>
      <c r="T86" s="28"/>
      <c r="U86" s="28"/>
    </row>
    <row r="87" ht="48.75">
      <c r="A87" s="14" t="s">
        <v>221</v>
      </c>
      <c r="B87" s="14" t="s">
        <v>25</v>
      </c>
      <c r="C87" s="14" t="s">
        <v>222</v>
      </c>
      <c r="D87" s="14" t="s">
        <v>27</v>
      </c>
      <c r="E87" s="14"/>
      <c r="F87" s="23" t="str">
        <f t="shared" si="3"/>
        <v>Office of Government Ethics</v>
      </c>
      <c r="G87" s="24">
        <v>42900.0</v>
      </c>
      <c r="H87" s="25"/>
      <c r="I87" s="26"/>
      <c r="J87" s="25"/>
      <c r="K87" s="26"/>
      <c r="L87" s="27">
        <v>42921.0</v>
      </c>
      <c r="M87" s="28"/>
      <c r="N87" s="28"/>
      <c r="O87" s="28"/>
      <c r="P87" s="28"/>
      <c r="Q87" s="28"/>
      <c r="R87" s="28"/>
      <c r="S87" s="28"/>
      <c r="T87" s="28"/>
      <c r="U87" s="28"/>
    </row>
    <row r="88" ht="48.75">
      <c r="A88" s="14" t="s">
        <v>223</v>
      </c>
      <c r="B88" s="14" t="s">
        <v>25</v>
      </c>
      <c r="C88" s="14" t="s">
        <v>224</v>
      </c>
      <c r="D88" s="14" t="s">
        <v>27</v>
      </c>
      <c r="E88" s="14"/>
      <c r="F88" s="23" t="str">
        <f t="shared" si="3"/>
        <v>Office of Government Ethics</v>
      </c>
      <c r="G88" s="24">
        <v>42900.0</v>
      </c>
      <c r="H88" s="25"/>
      <c r="I88" s="26"/>
      <c r="J88" s="25"/>
      <c r="K88" s="26"/>
      <c r="L88" s="27">
        <v>42921.0</v>
      </c>
      <c r="M88" s="28"/>
      <c r="N88" s="28"/>
      <c r="O88" s="28"/>
      <c r="P88" s="28"/>
      <c r="Q88" s="28"/>
      <c r="R88" s="28"/>
      <c r="S88" s="28"/>
      <c r="T88" s="28"/>
      <c r="U88" s="28"/>
    </row>
    <row r="89" ht="37.5">
      <c r="A89" s="14" t="s">
        <v>225</v>
      </c>
      <c r="B89" s="14" t="s">
        <v>25</v>
      </c>
      <c r="C89" s="14" t="s">
        <v>226</v>
      </c>
      <c r="D89" s="14" t="s">
        <v>27</v>
      </c>
      <c r="E89" s="28"/>
      <c r="F89" s="23" t="str">
        <f t="shared" si="3"/>
        <v>Office of Government Ethics</v>
      </c>
      <c r="G89" s="24">
        <v>42900.0</v>
      </c>
      <c r="H89" s="32"/>
      <c r="I89" s="26"/>
      <c r="J89" s="25"/>
      <c r="K89" s="26"/>
      <c r="L89" s="27">
        <v>42921.0</v>
      </c>
      <c r="M89" s="28"/>
      <c r="N89" s="28"/>
      <c r="O89" s="28"/>
      <c r="P89" s="28"/>
      <c r="Q89" s="28"/>
      <c r="R89" s="28"/>
      <c r="S89" s="28"/>
      <c r="T89" s="28"/>
      <c r="U89" s="28"/>
    </row>
    <row r="90" ht="37.5">
      <c r="A90" s="14" t="s">
        <v>227</v>
      </c>
      <c r="B90" s="14" t="s">
        <v>25</v>
      </c>
      <c r="C90" s="14" t="s">
        <v>228</v>
      </c>
      <c r="D90" s="14" t="s">
        <v>27</v>
      </c>
      <c r="E90" s="28"/>
      <c r="F90" s="23" t="str">
        <f t="shared" si="3"/>
        <v>Office of Government Ethics</v>
      </c>
      <c r="G90" s="24">
        <v>42900.0</v>
      </c>
      <c r="H90" s="25"/>
      <c r="I90" s="26"/>
      <c r="J90" s="25"/>
      <c r="K90" s="26"/>
      <c r="L90" s="27">
        <v>42921.0</v>
      </c>
      <c r="M90" s="28"/>
      <c r="N90" s="28"/>
      <c r="O90" s="28"/>
      <c r="P90" s="28"/>
      <c r="Q90" s="28"/>
      <c r="R90" s="28"/>
      <c r="S90" s="28"/>
      <c r="T90" s="28"/>
      <c r="U90" s="28"/>
    </row>
    <row r="91" ht="37.5">
      <c r="A91" s="14" t="s">
        <v>229</v>
      </c>
      <c r="B91" s="14" t="s">
        <v>25</v>
      </c>
      <c r="C91" s="14" t="s">
        <v>230</v>
      </c>
      <c r="D91" s="14" t="s">
        <v>27</v>
      </c>
      <c r="E91" s="14"/>
      <c r="F91" s="23" t="str">
        <f t="shared" si="3"/>
        <v>Office of Government Ethics</v>
      </c>
      <c r="G91" s="24">
        <v>42900.0</v>
      </c>
      <c r="H91" s="25"/>
      <c r="I91" s="26"/>
      <c r="J91" s="25"/>
      <c r="K91" s="26"/>
      <c r="L91" s="27">
        <v>42921.0</v>
      </c>
      <c r="M91" s="28"/>
      <c r="N91" s="28"/>
      <c r="O91" s="28"/>
      <c r="P91" s="28"/>
      <c r="Q91" s="28"/>
      <c r="R91" s="28"/>
      <c r="S91" s="28"/>
      <c r="T91" s="28"/>
      <c r="U91" s="28"/>
    </row>
    <row r="92" ht="48.75">
      <c r="A92" s="14" t="s">
        <v>231</v>
      </c>
      <c r="B92" s="14" t="s">
        <v>25</v>
      </c>
      <c r="C92" s="14" t="s">
        <v>232</v>
      </c>
      <c r="D92" s="14" t="s">
        <v>27</v>
      </c>
      <c r="E92" s="14"/>
      <c r="F92" s="23" t="str">
        <f t="shared" si="3"/>
        <v>Office of Government Ethics</v>
      </c>
      <c r="G92" s="24">
        <v>42900.0</v>
      </c>
      <c r="H92" s="25"/>
      <c r="I92" s="26"/>
      <c r="J92" s="25"/>
      <c r="K92" s="26"/>
      <c r="L92" s="27">
        <v>42921.0</v>
      </c>
      <c r="M92" s="28"/>
      <c r="N92" s="28"/>
      <c r="O92" s="28"/>
      <c r="P92" s="28"/>
      <c r="Q92" s="28"/>
      <c r="R92" s="28"/>
      <c r="S92" s="28"/>
      <c r="T92" s="28"/>
      <c r="U92" s="28"/>
    </row>
    <row r="93" ht="48.75">
      <c r="A93" s="14" t="s">
        <v>233</v>
      </c>
      <c r="B93" s="14" t="s">
        <v>25</v>
      </c>
      <c r="C93" s="14" t="s">
        <v>234</v>
      </c>
      <c r="D93" s="14" t="s">
        <v>27</v>
      </c>
      <c r="E93" s="14"/>
      <c r="F93" s="23" t="str">
        <f t="shared" si="3"/>
        <v>Office of Government Ethics</v>
      </c>
      <c r="G93" s="24">
        <v>42900.0</v>
      </c>
      <c r="H93" s="25"/>
      <c r="I93" s="26"/>
      <c r="J93" s="25"/>
      <c r="K93" s="26"/>
      <c r="L93" s="27">
        <v>42921.0</v>
      </c>
      <c r="M93" s="28"/>
      <c r="N93" s="28"/>
      <c r="O93" s="28"/>
      <c r="P93" s="28"/>
      <c r="Q93" s="28"/>
      <c r="R93" s="28"/>
      <c r="S93" s="28"/>
      <c r="T93" s="28"/>
      <c r="U93" s="28"/>
    </row>
    <row r="94" ht="93.75">
      <c r="A94" s="14" t="s">
        <v>235</v>
      </c>
      <c r="B94" s="14" t="s">
        <v>25</v>
      </c>
      <c r="C94" s="14" t="s">
        <v>236</v>
      </c>
      <c r="D94" s="14" t="s">
        <v>27</v>
      </c>
      <c r="E94" s="14"/>
      <c r="F94" s="23" t="str">
        <f t="shared" si="3"/>
        <v>Office of Government Ethics</v>
      </c>
      <c r="G94" s="24">
        <v>42900.0</v>
      </c>
      <c r="H94" s="25"/>
      <c r="I94" s="26"/>
      <c r="J94" s="25"/>
      <c r="K94" s="26"/>
      <c r="L94" s="27">
        <v>42921.0</v>
      </c>
      <c r="M94" s="28"/>
      <c r="N94" s="28"/>
      <c r="O94" s="28"/>
      <c r="P94" s="28"/>
      <c r="Q94" s="28"/>
      <c r="R94" s="28"/>
      <c r="S94" s="28"/>
      <c r="T94" s="28"/>
      <c r="U94" s="28"/>
    </row>
    <row r="95" ht="93.75">
      <c r="A95" s="14" t="s">
        <v>237</v>
      </c>
      <c r="B95" s="14" t="s">
        <v>25</v>
      </c>
      <c r="C95" s="14" t="s">
        <v>238</v>
      </c>
      <c r="D95" s="14" t="s">
        <v>27</v>
      </c>
      <c r="E95" s="14"/>
      <c r="F95" s="23" t="str">
        <f t="shared" si="3"/>
        <v>Office of Government Ethics</v>
      </c>
      <c r="G95" s="24">
        <v>42900.0</v>
      </c>
      <c r="H95" s="25"/>
      <c r="I95" s="26"/>
      <c r="J95" s="25"/>
      <c r="K95" s="26"/>
      <c r="L95" s="27">
        <v>42921.0</v>
      </c>
      <c r="M95" s="28"/>
      <c r="N95" s="28"/>
      <c r="O95" s="28"/>
      <c r="P95" s="28"/>
      <c r="Q95" s="28"/>
      <c r="R95" s="28"/>
      <c r="S95" s="28"/>
      <c r="T95" s="28"/>
      <c r="U95" s="28"/>
    </row>
    <row r="96" ht="37.5">
      <c r="A96" s="14" t="s">
        <v>239</v>
      </c>
      <c r="B96" s="14" t="s">
        <v>25</v>
      </c>
      <c r="C96" s="14" t="s">
        <v>240</v>
      </c>
      <c r="D96" s="14" t="s">
        <v>27</v>
      </c>
      <c r="E96" s="14"/>
      <c r="F96" s="23" t="str">
        <f t="shared" si="3"/>
        <v>Office of Government Ethics</v>
      </c>
      <c r="G96" s="24">
        <v>42900.0</v>
      </c>
      <c r="H96" s="25"/>
      <c r="I96" s="26"/>
      <c r="J96" s="25"/>
      <c r="K96" s="26"/>
      <c r="L96" s="27">
        <v>42921.0</v>
      </c>
      <c r="M96" s="28"/>
      <c r="N96" s="28"/>
      <c r="O96" s="28"/>
      <c r="P96" s="28"/>
      <c r="Q96" s="28"/>
      <c r="R96" s="28"/>
      <c r="S96" s="28"/>
      <c r="T96" s="28"/>
      <c r="U96" s="28"/>
    </row>
    <row r="97" ht="60.0">
      <c r="A97" s="14" t="s">
        <v>241</v>
      </c>
      <c r="B97" s="14" t="s">
        <v>25</v>
      </c>
      <c r="C97" s="14" t="s">
        <v>242</v>
      </c>
      <c r="D97" s="14" t="s">
        <v>27</v>
      </c>
      <c r="E97" s="14"/>
      <c r="F97" s="23" t="str">
        <f t="shared" si="3"/>
        <v>Office of Government Ethics</v>
      </c>
      <c r="G97" s="24">
        <v>42900.0</v>
      </c>
      <c r="H97" s="25"/>
      <c r="I97" s="26"/>
      <c r="J97" s="25"/>
      <c r="K97" s="26"/>
      <c r="L97" s="27">
        <v>42921.0</v>
      </c>
      <c r="M97" s="28"/>
      <c r="N97" s="28"/>
      <c r="O97" s="28"/>
      <c r="P97" s="28"/>
      <c r="Q97" s="28"/>
      <c r="R97" s="28"/>
      <c r="S97" s="28"/>
      <c r="T97" s="28"/>
      <c r="U97" s="28"/>
    </row>
    <row r="98" ht="37.5">
      <c r="A98" s="14" t="s">
        <v>243</v>
      </c>
      <c r="B98" s="14" t="s">
        <v>25</v>
      </c>
      <c r="C98" s="14" t="s">
        <v>244</v>
      </c>
      <c r="D98" s="14" t="s">
        <v>27</v>
      </c>
      <c r="E98" s="14"/>
      <c r="F98" s="23" t="str">
        <f t="shared" si="3"/>
        <v>Office of Government Ethics</v>
      </c>
      <c r="G98" s="24">
        <v>42900.0</v>
      </c>
      <c r="H98" s="25"/>
      <c r="I98" s="26"/>
      <c r="J98" s="25"/>
      <c r="K98" s="26"/>
      <c r="L98" s="27">
        <v>42921.0</v>
      </c>
      <c r="M98" s="28"/>
      <c r="N98" s="28"/>
      <c r="O98" s="28"/>
      <c r="P98" s="28"/>
      <c r="Q98" s="28"/>
      <c r="R98" s="28"/>
      <c r="S98" s="28"/>
      <c r="T98" s="28"/>
      <c r="U98" s="28"/>
    </row>
    <row r="99" ht="60.0">
      <c r="A99" s="14" t="s">
        <v>245</v>
      </c>
      <c r="B99" s="14" t="s">
        <v>25</v>
      </c>
      <c r="C99" s="14" t="s">
        <v>246</v>
      </c>
      <c r="D99" s="14" t="s">
        <v>27</v>
      </c>
      <c r="E99" s="14"/>
      <c r="F99" s="23" t="str">
        <f t="shared" si="3"/>
        <v>Office of Government Ethics</v>
      </c>
      <c r="G99" s="24">
        <v>42900.0</v>
      </c>
      <c r="H99" s="25"/>
      <c r="I99" s="26"/>
      <c r="J99" s="25"/>
      <c r="K99" s="26"/>
      <c r="L99" s="27">
        <v>42921.0</v>
      </c>
      <c r="M99" s="28"/>
      <c r="N99" s="28"/>
      <c r="O99" s="28"/>
      <c r="P99" s="28"/>
      <c r="Q99" s="28"/>
      <c r="R99" s="28"/>
      <c r="S99" s="28"/>
      <c r="T99" s="28"/>
      <c r="U99" s="28"/>
    </row>
    <row r="100" ht="37.5">
      <c r="A100" s="14" t="s">
        <v>247</v>
      </c>
      <c r="B100" s="14" t="s">
        <v>25</v>
      </c>
      <c r="C100" s="14" t="s">
        <v>248</v>
      </c>
      <c r="D100" s="14" t="s">
        <v>27</v>
      </c>
      <c r="E100" s="14"/>
      <c r="F100" s="23" t="str">
        <f t="shared" si="3"/>
        <v>Office of Government Ethics</v>
      </c>
      <c r="G100" s="24">
        <v>42900.0</v>
      </c>
      <c r="H100" s="25"/>
      <c r="I100" s="26"/>
      <c r="J100" s="25"/>
      <c r="K100" s="26"/>
      <c r="L100" s="27">
        <v>42921.0</v>
      </c>
      <c r="M100" s="28"/>
      <c r="N100" s="28"/>
      <c r="O100" s="28"/>
      <c r="P100" s="28"/>
      <c r="Q100" s="28"/>
      <c r="R100" s="28"/>
      <c r="S100" s="28"/>
      <c r="T100" s="28"/>
      <c r="U100" s="28"/>
    </row>
    <row r="101" ht="48.75">
      <c r="A101" s="14" t="s">
        <v>249</v>
      </c>
      <c r="B101" s="14" t="s">
        <v>25</v>
      </c>
      <c r="C101" s="14" t="s">
        <v>250</v>
      </c>
      <c r="D101" s="14" t="s">
        <v>27</v>
      </c>
      <c r="E101" s="14"/>
      <c r="F101" s="23" t="str">
        <f t="shared" si="3"/>
        <v>Office of Government Ethics</v>
      </c>
      <c r="G101" s="24">
        <v>42900.0</v>
      </c>
      <c r="H101" s="25"/>
      <c r="I101" s="26"/>
      <c r="J101" s="25"/>
      <c r="K101" s="26"/>
      <c r="L101" s="27">
        <v>42921.0</v>
      </c>
      <c r="M101" s="28"/>
      <c r="N101" s="28"/>
      <c r="O101" s="28"/>
      <c r="P101" s="28"/>
      <c r="Q101" s="28"/>
      <c r="R101" s="28"/>
      <c r="S101" s="28"/>
      <c r="T101" s="28"/>
      <c r="U101" s="28"/>
    </row>
    <row r="102" ht="60.0">
      <c r="A102" s="14" t="s">
        <v>251</v>
      </c>
      <c r="B102" s="14" t="s">
        <v>25</v>
      </c>
      <c r="C102" s="14" t="s">
        <v>252</v>
      </c>
      <c r="D102" s="14" t="s">
        <v>27</v>
      </c>
      <c r="E102" s="28"/>
      <c r="F102" s="23" t="str">
        <f t="shared" si="3"/>
        <v>Office of Government Ethics</v>
      </c>
      <c r="G102" s="24">
        <v>42900.0</v>
      </c>
      <c r="H102" s="25"/>
      <c r="I102" s="26"/>
      <c r="J102" s="25"/>
      <c r="K102" s="26"/>
      <c r="L102" s="27">
        <v>42921.0</v>
      </c>
      <c r="M102" s="28"/>
      <c r="N102" s="28"/>
      <c r="O102" s="28"/>
      <c r="P102" s="28"/>
      <c r="Q102" s="28"/>
      <c r="R102" s="28"/>
      <c r="S102" s="28"/>
      <c r="T102" s="28"/>
      <c r="U102" s="28"/>
    </row>
    <row r="103" ht="48.75">
      <c r="A103" s="14" t="s">
        <v>253</v>
      </c>
      <c r="B103" s="14" t="s">
        <v>25</v>
      </c>
      <c r="C103" s="14" t="s">
        <v>254</v>
      </c>
      <c r="D103" s="14" t="s">
        <v>27</v>
      </c>
      <c r="E103" s="28"/>
      <c r="F103" s="23" t="str">
        <f t="shared" si="3"/>
        <v>Office of Government Ethics</v>
      </c>
      <c r="G103" s="24">
        <v>42900.0</v>
      </c>
      <c r="H103" s="25"/>
      <c r="I103" s="26"/>
      <c r="J103" s="25"/>
      <c r="K103" s="26"/>
      <c r="L103" s="27">
        <v>42921.0</v>
      </c>
      <c r="M103" s="28"/>
      <c r="N103" s="28"/>
      <c r="O103" s="28"/>
      <c r="P103" s="28"/>
      <c r="Q103" s="28"/>
      <c r="R103" s="28"/>
      <c r="S103" s="28"/>
      <c r="T103" s="28"/>
      <c r="U103" s="28"/>
    </row>
    <row r="104" ht="48.75">
      <c r="A104" s="14" t="s">
        <v>255</v>
      </c>
      <c r="B104" s="14" t="s">
        <v>25</v>
      </c>
      <c r="C104" s="14" t="s">
        <v>256</v>
      </c>
      <c r="D104" s="14" t="s">
        <v>27</v>
      </c>
      <c r="E104" s="28"/>
      <c r="F104" s="23" t="str">
        <f t="shared" si="3"/>
        <v>Office of Government Ethics</v>
      </c>
      <c r="G104" s="24">
        <v>42900.0</v>
      </c>
      <c r="H104" s="25"/>
      <c r="I104" s="26"/>
      <c r="J104" s="25"/>
      <c r="K104" s="26"/>
      <c r="L104" s="27">
        <v>42921.0</v>
      </c>
      <c r="M104" s="28"/>
      <c r="N104" s="28"/>
      <c r="O104" s="28"/>
      <c r="P104" s="28"/>
      <c r="Q104" s="28"/>
      <c r="R104" s="28"/>
      <c r="S104" s="28"/>
      <c r="T104" s="28"/>
      <c r="U104" s="28"/>
    </row>
    <row r="105" ht="37.5">
      <c r="A105" s="14" t="s">
        <v>257</v>
      </c>
      <c r="B105" s="14" t="s">
        <v>25</v>
      </c>
      <c r="C105" s="14" t="s">
        <v>258</v>
      </c>
      <c r="D105" s="14" t="s">
        <v>27</v>
      </c>
      <c r="E105" s="14"/>
      <c r="F105" s="23" t="str">
        <f t="shared" si="3"/>
        <v>Office of Government Ethics</v>
      </c>
      <c r="G105" s="24">
        <v>42900.0</v>
      </c>
      <c r="H105" s="25"/>
      <c r="I105" s="26"/>
      <c r="J105" s="25"/>
      <c r="K105" s="26"/>
      <c r="L105" s="27">
        <v>42921.0</v>
      </c>
      <c r="M105" s="28"/>
      <c r="N105" s="28"/>
      <c r="O105" s="28"/>
      <c r="P105" s="28"/>
      <c r="Q105" s="28"/>
      <c r="R105" s="28"/>
      <c r="S105" s="28"/>
      <c r="T105" s="28"/>
      <c r="U105" s="28"/>
    </row>
    <row r="106" ht="48.75">
      <c r="A106" s="14" t="s">
        <v>259</v>
      </c>
      <c r="B106" s="14" t="s">
        <v>25</v>
      </c>
      <c r="C106" s="14" t="s">
        <v>260</v>
      </c>
      <c r="D106" s="14" t="s">
        <v>27</v>
      </c>
      <c r="E106" s="14"/>
      <c r="F106" s="23" t="str">
        <f t="shared" si="3"/>
        <v>Office of Government Ethics</v>
      </c>
      <c r="G106" s="24">
        <v>42900.0</v>
      </c>
      <c r="H106" s="25"/>
      <c r="I106" s="26"/>
      <c r="J106" s="25"/>
      <c r="K106" s="26"/>
      <c r="L106" s="27">
        <v>42921.0</v>
      </c>
      <c r="M106" s="28"/>
      <c r="N106" s="28"/>
      <c r="O106" s="28"/>
      <c r="P106" s="28"/>
      <c r="Q106" s="28"/>
      <c r="R106" s="28"/>
      <c r="S106" s="28"/>
      <c r="T106" s="28"/>
      <c r="U106" s="28"/>
    </row>
    <row r="107" ht="71.25">
      <c r="A107" s="14" t="s">
        <v>261</v>
      </c>
      <c r="B107" s="14" t="s">
        <v>25</v>
      </c>
      <c r="C107" s="14" t="s">
        <v>262</v>
      </c>
      <c r="D107" s="14" t="s">
        <v>27</v>
      </c>
      <c r="E107" s="14"/>
      <c r="F107" s="23" t="str">
        <f t="shared" si="3"/>
        <v>Office of Government Ethics</v>
      </c>
      <c r="G107" s="24">
        <v>42900.0</v>
      </c>
      <c r="H107" s="25"/>
      <c r="I107" s="26"/>
      <c r="J107" s="25"/>
      <c r="K107" s="26"/>
      <c r="L107" s="27">
        <v>42921.0</v>
      </c>
      <c r="M107" s="28"/>
      <c r="N107" s="28"/>
      <c r="O107" s="28"/>
      <c r="P107" s="28"/>
      <c r="Q107" s="28"/>
      <c r="R107" s="28"/>
      <c r="S107" s="28"/>
      <c r="T107" s="28"/>
      <c r="U107" s="28"/>
    </row>
    <row r="108" ht="71.25">
      <c r="A108" s="14" t="s">
        <v>263</v>
      </c>
      <c r="B108" s="14" t="s">
        <v>25</v>
      </c>
      <c r="C108" s="14" t="s">
        <v>264</v>
      </c>
      <c r="D108" s="14" t="s">
        <v>27</v>
      </c>
      <c r="E108" s="14"/>
      <c r="F108" s="23" t="str">
        <f t="shared" si="3"/>
        <v>Office of Government Ethics</v>
      </c>
      <c r="G108" s="24">
        <v>42900.0</v>
      </c>
      <c r="H108" s="25"/>
      <c r="I108" s="26"/>
      <c r="J108" s="25"/>
      <c r="K108" s="26"/>
      <c r="L108" s="27">
        <v>42921.0</v>
      </c>
      <c r="M108" s="28"/>
      <c r="N108" s="28"/>
      <c r="O108" s="28"/>
      <c r="P108" s="28"/>
      <c r="Q108" s="28"/>
      <c r="R108" s="28"/>
      <c r="S108" s="28"/>
      <c r="T108" s="28"/>
      <c r="U108" s="28"/>
    </row>
    <row r="109" ht="71.25">
      <c r="A109" s="14" t="s">
        <v>265</v>
      </c>
      <c r="B109" s="14" t="s">
        <v>25</v>
      </c>
      <c r="C109" s="14" t="s">
        <v>266</v>
      </c>
      <c r="D109" s="14" t="s">
        <v>27</v>
      </c>
      <c r="E109" s="14"/>
      <c r="F109" s="23" t="str">
        <f t="shared" si="3"/>
        <v>Office of Government Ethics</v>
      </c>
      <c r="G109" s="24">
        <v>42900.0</v>
      </c>
      <c r="H109" s="25"/>
      <c r="I109" s="26"/>
      <c r="J109" s="25"/>
      <c r="K109" s="26"/>
      <c r="L109" s="27">
        <v>42921.0</v>
      </c>
      <c r="M109" s="28"/>
      <c r="N109" s="28"/>
      <c r="O109" s="28"/>
      <c r="P109" s="28"/>
      <c r="Q109" s="28"/>
      <c r="R109" s="28"/>
      <c r="S109" s="28"/>
      <c r="T109" s="28"/>
      <c r="U109" s="28"/>
    </row>
    <row r="110" ht="71.25">
      <c r="A110" s="14" t="s">
        <v>267</v>
      </c>
      <c r="B110" s="14" t="s">
        <v>25</v>
      </c>
      <c r="C110" s="14" t="s">
        <v>268</v>
      </c>
      <c r="D110" s="14" t="s">
        <v>27</v>
      </c>
      <c r="E110" s="14"/>
      <c r="F110" s="23" t="str">
        <f t="shared" si="3"/>
        <v>Office of Government Ethics</v>
      </c>
      <c r="G110" s="24">
        <v>42900.0</v>
      </c>
      <c r="H110" s="25"/>
      <c r="I110" s="26"/>
      <c r="J110" s="25"/>
      <c r="K110" s="26"/>
      <c r="L110" s="27">
        <v>42921.0</v>
      </c>
      <c r="M110" s="28"/>
      <c r="N110" s="28"/>
      <c r="O110" s="28"/>
      <c r="P110" s="28"/>
      <c r="Q110" s="28"/>
      <c r="R110" s="28"/>
      <c r="S110" s="28"/>
      <c r="T110" s="28"/>
      <c r="U110" s="28"/>
    </row>
    <row r="111" ht="60.0">
      <c r="A111" s="14" t="s">
        <v>269</v>
      </c>
      <c r="B111" s="14" t="s">
        <v>25</v>
      </c>
      <c r="C111" s="14" t="s">
        <v>270</v>
      </c>
      <c r="D111" s="14" t="s">
        <v>27</v>
      </c>
      <c r="E111" s="14"/>
      <c r="F111" s="23" t="str">
        <f t="shared" si="3"/>
        <v>Office of Government Ethics</v>
      </c>
      <c r="G111" s="24">
        <v>42900.0</v>
      </c>
      <c r="H111" s="25"/>
      <c r="I111" s="26"/>
      <c r="J111" s="25"/>
      <c r="K111" s="26"/>
      <c r="L111" s="27">
        <v>42921.0</v>
      </c>
      <c r="M111" s="28"/>
      <c r="N111" s="28"/>
      <c r="O111" s="28"/>
      <c r="P111" s="28"/>
      <c r="Q111" s="28"/>
      <c r="R111" s="28"/>
      <c r="S111" s="28"/>
      <c r="T111" s="28"/>
      <c r="U111" s="28"/>
    </row>
    <row r="112" ht="37.5">
      <c r="A112" s="14" t="s">
        <v>271</v>
      </c>
      <c r="B112" s="14" t="s">
        <v>25</v>
      </c>
      <c r="C112" s="14" t="s">
        <v>272</v>
      </c>
      <c r="D112" s="14" t="s">
        <v>27</v>
      </c>
      <c r="E112" s="28"/>
      <c r="F112" s="23" t="str">
        <f t="shared" si="3"/>
        <v>Office of Government Ethics</v>
      </c>
      <c r="G112" s="24">
        <v>42900.0</v>
      </c>
      <c r="H112" s="33"/>
      <c r="I112" s="24"/>
      <c r="J112" s="25"/>
      <c r="K112" s="26"/>
      <c r="L112" s="27">
        <v>42921.0</v>
      </c>
      <c r="M112" s="28"/>
      <c r="N112" s="28"/>
      <c r="O112" s="28"/>
      <c r="P112" s="28"/>
      <c r="Q112" s="28"/>
      <c r="R112" s="28"/>
      <c r="S112" s="28"/>
      <c r="T112" s="28"/>
      <c r="U112" s="28"/>
    </row>
    <row r="113" ht="48.75">
      <c r="A113" s="14" t="s">
        <v>273</v>
      </c>
      <c r="B113" s="14" t="s">
        <v>25</v>
      </c>
      <c r="C113" s="14" t="s">
        <v>274</v>
      </c>
      <c r="D113" s="14" t="s">
        <v>27</v>
      </c>
      <c r="E113" s="28"/>
      <c r="F113" s="23" t="str">
        <f t="shared" si="3"/>
        <v>Office of Government Ethics</v>
      </c>
      <c r="G113" s="24">
        <v>42900.0</v>
      </c>
      <c r="H113" s="25"/>
      <c r="I113" s="26"/>
      <c r="J113" s="25"/>
      <c r="K113" s="26"/>
      <c r="L113" s="27">
        <v>42921.0</v>
      </c>
      <c r="M113" s="28"/>
      <c r="N113" s="28"/>
      <c r="O113" s="28"/>
      <c r="P113" s="28"/>
      <c r="Q113" s="28"/>
      <c r="R113" s="28"/>
      <c r="S113" s="28"/>
      <c r="T113" s="28"/>
      <c r="U113" s="28"/>
    </row>
    <row r="114" ht="60.0">
      <c r="A114" s="14" t="s">
        <v>275</v>
      </c>
      <c r="B114" s="14" t="s">
        <v>25</v>
      </c>
      <c r="C114" s="14" t="s">
        <v>276</v>
      </c>
      <c r="D114" s="14" t="s">
        <v>27</v>
      </c>
      <c r="E114" s="28"/>
      <c r="F114" s="23" t="str">
        <f t="shared" si="3"/>
        <v>Office of Government Ethics</v>
      </c>
      <c r="G114" s="24">
        <v>42900.0</v>
      </c>
      <c r="H114" s="25"/>
      <c r="I114" s="26"/>
      <c r="J114" s="25"/>
      <c r="K114" s="26"/>
      <c r="L114" s="27">
        <v>42921.0</v>
      </c>
      <c r="M114" s="28"/>
      <c r="N114" s="28"/>
      <c r="O114" s="28"/>
      <c r="P114" s="28"/>
      <c r="Q114" s="28"/>
      <c r="R114" s="28"/>
      <c r="S114" s="28"/>
      <c r="T114" s="28"/>
      <c r="U114" s="28"/>
    </row>
    <row r="115" ht="37.5">
      <c r="A115" s="14" t="s">
        <v>277</v>
      </c>
      <c r="B115" s="14" t="s">
        <v>25</v>
      </c>
      <c r="C115" s="14" t="s">
        <v>278</v>
      </c>
      <c r="D115" s="14" t="s">
        <v>27</v>
      </c>
      <c r="E115" s="14"/>
      <c r="F115" s="23" t="str">
        <f t="shared" si="3"/>
        <v>Office of Government Ethics</v>
      </c>
      <c r="G115" s="24">
        <v>42900.0</v>
      </c>
      <c r="H115" s="25"/>
      <c r="I115" s="26"/>
      <c r="J115" s="25"/>
      <c r="K115" s="26"/>
      <c r="L115" s="27">
        <v>42921.0</v>
      </c>
      <c r="M115" s="28"/>
      <c r="N115" s="28"/>
      <c r="O115" s="28"/>
      <c r="P115" s="28"/>
      <c r="Q115" s="28"/>
      <c r="R115" s="28"/>
      <c r="S115" s="28"/>
      <c r="T115" s="28"/>
      <c r="U115" s="28"/>
    </row>
    <row r="116" ht="60.0">
      <c r="A116" s="14" t="s">
        <v>279</v>
      </c>
      <c r="B116" s="14" t="s">
        <v>25</v>
      </c>
      <c r="C116" s="14" t="s">
        <v>280</v>
      </c>
      <c r="D116" s="14" t="s">
        <v>27</v>
      </c>
      <c r="E116" s="14"/>
      <c r="F116" s="23" t="str">
        <f t="shared" si="3"/>
        <v>Office of Government Ethics</v>
      </c>
      <c r="G116" s="24">
        <v>42900.0</v>
      </c>
      <c r="H116" s="25"/>
      <c r="I116" s="26"/>
      <c r="J116" s="25"/>
      <c r="K116" s="26"/>
      <c r="L116" s="27">
        <v>42921.0</v>
      </c>
      <c r="M116" s="28"/>
      <c r="N116" s="28"/>
      <c r="O116" s="28"/>
      <c r="P116" s="28"/>
      <c r="Q116" s="28"/>
      <c r="R116" s="28"/>
      <c r="S116" s="28"/>
      <c r="T116" s="28"/>
      <c r="U116" s="28"/>
    </row>
    <row r="117" ht="60.0">
      <c r="A117" s="14" t="s">
        <v>281</v>
      </c>
      <c r="B117" s="14" t="s">
        <v>25</v>
      </c>
      <c r="C117" s="14" t="s">
        <v>282</v>
      </c>
      <c r="D117" s="14" t="s">
        <v>27</v>
      </c>
      <c r="E117" s="14"/>
      <c r="F117" s="23" t="str">
        <f t="shared" si="3"/>
        <v>Office of Government Ethics</v>
      </c>
      <c r="G117" s="24">
        <v>42900.0</v>
      </c>
      <c r="H117" s="25"/>
      <c r="I117" s="26"/>
      <c r="J117" s="25"/>
      <c r="K117" s="26"/>
      <c r="L117" s="27">
        <v>42921.0</v>
      </c>
      <c r="M117" s="28"/>
      <c r="N117" s="28"/>
      <c r="O117" s="28"/>
      <c r="P117" s="28"/>
      <c r="Q117" s="28"/>
      <c r="R117" s="28"/>
      <c r="S117" s="28"/>
      <c r="T117" s="28"/>
      <c r="U117" s="28"/>
    </row>
    <row r="118" ht="37.5">
      <c r="A118" s="14" t="s">
        <v>283</v>
      </c>
      <c r="B118" s="14" t="s">
        <v>25</v>
      </c>
      <c r="C118" s="14" t="s">
        <v>284</v>
      </c>
      <c r="D118" s="14" t="s">
        <v>27</v>
      </c>
      <c r="E118" s="28"/>
      <c r="F118" s="23" t="str">
        <f t="shared" si="3"/>
        <v>Office of Government Ethics</v>
      </c>
      <c r="G118" s="24">
        <v>42900.0</v>
      </c>
      <c r="H118" s="25"/>
      <c r="I118" s="26"/>
      <c r="J118" s="25"/>
      <c r="K118" s="26"/>
      <c r="L118" s="27">
        <v>42921.0</v>
      </c>
      <c r="M118" s="28"/>
      <c r="N118" s="28"/>
      <c r="O118" s="28"/>
      <c r="P118" s="28"/>
      <c r="Q118" s="28"/>
      <c r="R118" s="28"/>
      <c r="S118" s="28"/>
      <c r="T118" s="28"/>
      <c r="U118" s="28"/>
    </row>
    <row r="119" ht="37.5">
      <c r="A119" s="14" t="s">
        <v>285</v>
      </c>
      <c r="B119" s="14" t="s">
        <v>25</v>
      </c>
      <c r="C119" s="14" t="s">
        <v>286</v>
      </c>
      <c r="D119" s="14" t="s">
        <v>27</v>
      </c>
      <c r="E119" s="14"/>
      <c r="F119" s="23" t="str">
        <f t="shared" si="3"/>
        <v>Office of Government Ethics</v>
      </c>
      <c r="G119" s="24">
        <v>42900.0</v>
      </c>
      <c r="H119" s="25"/>
      <c r="I119" s="26"/>
      <c r="J119" s="25"/>
      <c r="K119" s="26"/>
      <c r="L119" s="27">
        <v>42921.0</v>
      </c>
      <c r="M119" s="28"/>
      <c r="N119" s="28"/>
      <c r="O119" s="28"/>
      <c r="P119" s="28"/>
      <c r="Q119" s="28"/>
      <c r="R119" s="28"/>
      <c r="S119" s="28"/>
      <c r="T119" s="28"/>
      <c r="U119" s="28"/>
    </row>
    <row r="120" ht="60.0">
      <c r="A120" s="14" t="s">
        <v>287</v>
      </c>
      <c r="B120" s="14" t="s">
        <v>25</v>
      </c>
      <c r="C120" s="14" t="s">
        <v>288</v>
      </c>
      <c r="D120" s="14" t="s">
        <v>27</v>
      </c>
      <c r="E120" s="14"/>
      <c r="F120" s="23" t="str">
        <f t="shared" si="3"/>
        <v>Office of Government Ethics</v>
      </c>
      <c r="G120" s="24">
        <v>42900.0</v>
      </c>
      <c r="H120" s="25"/>
      <c r="I120" s="26"/>
      <c r="J120" s="25"/>
      <c r="K120" s="26"/>
      <c r="L120" s="27">
        <v>42921.0</v>
      </c>
      <c r="M120" s="28"/>
      <c r="N120" s="28"/>
      <c r="O120" s="28"/>
      <c r="P120" s="28"/>
      <c r="Q120" s="28"/>
      <c r="R120" s="28"/>
      <c r="S120" s="28"/>
      <c r="T120" s="28"/>
      <c r="U120" s="28"/>
    </row>
    <row r="121" ht="37.5">
      <c r="A121" s="14" t="s">
        <v>289</v>
      </c>
      <c r="B121" s="14" t="s">
        <v>25</v>
      </c>
      <c r="C121" s="14" t="s">
        <v>290</v>
      </c>
      <c r="D121" s="14" t="s">
        <v>27</v>
      </c>
      <c r="E121" s="14"/>
      <c r="F121" s="23" t="str">
        <f t="shared" si="3"/>
        <v>Office of Government Ethics</v>
      </c>
      <c r="G121" s="24">
        <v>42900.0</v>
      </c>
      <c r="H121" s="25"/>
      <c r="I121" s="26"/>
      <c r="J121" s="25"/>
      <c r="K121" s="26"/>
      <c r="L121" s="27">
        <v>42921.0</v>
      </c>
      <c r="M121" s="28"/>
      <c r="N121" s="28"/>
      <c r="O121" s="28"/>
      <c r="P121" s="28"/>
      <c r="Q121" s="28"/>
      <c r="R121" s="28"/>
      <c r="S121" s="28"/>
      <c r="T121" s="28"/>
      <c r="U121" s="28"/>
    </row>
    <row r="122" ht="37.5">
      <c r="A122" s="14" t="s">
        <v>291</v>
      </c>
      <c r="B122" s="14" t="s">
        <v>25</v>
      </c>
      <c r="C122" s="14" t="s">
        <v>292</v>
      </c>
      <c r="D122" s="14" t="s">
        <v>27</v>
      </c>
      <c r="E122" s="14"/>
      <c r="F122" s="23" t="str">
        <f t="shared" si="3"/>
        <v>Office of Government Ethics</v>
      </c>
      <c r="G122" s="24">
        <v>42900.0</v>
      </c>
      <c r="H122" s="25"/>
      <c r="I122" s="26"/>
      <c r="J122" s="25"/>
      <c r="K122" s="26"/>
      <c r="L122" s="27">
        <v>42921.0</v>
      </c>
      <c r="M122" s="28"/>
      <c r="N122" s="28"/>
      <c r="O122" s="28"/>
      <c r="P122" s="28"/>
      <c r="Q122" s="28"/>
      <c r="R122" s="28"/>
      <c r="S122" s="28"/>
      <c r="T122" s="28"/>
      <c r="U122" s="28"/>
    </row>
    <row r="123" ht="71.25">
      <c r="A123" s="14" t="s">
        <v>293</v>
      </c>
      <c r="B123" s="14" t="s">
        <v>25</v>
      </c>
      <c r="C123" s="14" t="s">
        <v>294</v>
      </c>
      <c r="D123" s="14" t="s">
        <v>27</v>
      </c>
      <c r="E123" s="14"/>
      <c r="F123" s="23" t="str">
        <f t="shared" si="3"/>
        <v>Office of Government Ethics</v>
      </c>
      <c r="G123" s="24">
        <v>42900.0</v>
      </c>
      <c r="H123" s="25"/>
      <c r="I123" s="26"/>
      <c r="J123" s="25"/>
      <c r="K123" s="26"/>
      <c r="L123" s="27">
        <v>42921.0</v>
      </c>
      <c r="M123" s="28"/>
      <c r="N123" s="28"/>
      <c r="O123" s="28"/>
      <c r="P123" s="28"/>
      <c r="Q123" s="28"/>
      <c r="R123" s="28"/>
      <c r="S123" s="28"/>
      <c r="T123" s="28"/>
      <c r="U123" s="28"/>
    </row>
    <row r="124" ht="71.25">
      <c r="A124" s="14" t="s">
        <v>295</v>
      </c>
      <c r="B124" s="14" t="s">
        <v>25</v>
      </c>
      <c r="C124" s="14" t="s">
        <v>296</v>
      </c>
      <c r="D124" s="14" t="s">
        <v>27</v>
      </c>
      <c r="E124" s="14"/>
      <c r="F124" s="23" t="str">
        <f t="shared" si="3"/>
        <v>Office of Government Ethics</v>
      </c>
      <c r="G124" s="24">
        <v>42900.0</v>
      </c>
      <c r="H124" s="25"/>
      <c r="I124" s="26"/>
      <c r="J124" s="25"/>
      <c r="K124" s="26"/>
      <c r="L124" s="27">
        <v>42921.0</v>
      </c>
      <c r="M124" s="28"/>
      <c r="N124" s="28"/>
      <c r="O124" s="28"/>
      <c r="P124" s="28"/>
      <c r="Q124" s="28"/>
      <c r="R124" s="28"/>
      <c r="S124" s="28"/>
      <c r="T124" s="28"/>
      <c r="U124" s="28"/>
    </row>
    <row r="125" ht="71.25">
      <c r="A125" s="14" t="s">
        <v>297</v>
      </c>
      <c r="B125" s="14" t="s">
        <v>25</v>
      </c>
      <c r="C125" s="14" t="s">
        <v>298</v>
      </c>
      <c r="D125" s="14" t="s">
        <v>27</v>
      </c>
      <c r="E125" s="14"/>
      <c r="F125" s="23" t="str">
        <f t="shared" si="3"/>
        <v>Office of Government Ethics</v>
      </c>
      <c r="G125" s="24">
        <v>42900.0</v>
      </c>
      <c r="H125" s="25"/>
      <c r="I125" s="26"/>
      <c r="J125" s="25"/>
      <c r="K125" s="26"/>
      <c r="L125" s="27">
        <v>42921.0</v>
      </c>
      <c r="M125" s="28"/>
      <c r="N125" s="28"/>
      <c r="O125" s="28"/>
      <c r="P125" s="28"/>
      <c r="Q125" s="28"/>
      <c r="R125" s="28"/>
      <c r="S125" s="28"/>
      <c r="T125" s="28"/>
      <c r="U125" s="28"/>
    </row>
    <row r="126" ht="71.25">
      <c r="A126" s="14" t="s">
        <v>299</v>
      </c>
      <c r="B126" s="14" t="s">
        <v>25</v>
      </c>
      <c r="C126" s="14" t="s">
        <v>300</v>
      </c>
      <c r="D126" s="14" t="s">
        <v>27</v>
      </c>
      <c r="E126" s="14"/>
      <c r="F126" s="23" t="str">
        <f t="shared" si="3"/>
        <v>Office of Government Ethics</v>
      </c>
      <c r="G126" s="24">
        <v>42900.0</v>
      </c>
      <c r="H126" s="25"/>
      <c r="I126" s="26"/>
      <c r="J126" s="25"/>
      <c r="K126" s="26"/>
      <c r="L126" s="27">
        <v>42921.0</v>
      </c>
      <c r="M126" s="28"/>
      <c r="N126" s="28"/>
      <c r="O126" s="28"/>
      <c r="P126" s="28"/>
      <c r="Q126" s="28"/>
      <c r="R126" s="28"/>
      <c r="S126" s="28"/>
      <c r="T126" s="28"/>
      <c r="U126" s="28"/>
    </row>
    <row r="127" ht="60.0">
      <c r="A127" s="14" t="s">
        <v>301</v>
      </c>
      <c r="B127" s="14" t="s">
        <v>25</v>
      </c>
      <c r="C127" s="14" t="s">
        <v>302</v>
      </c>
      <c r="D127" s="14" t="s">
        <v>27</v>
      </c>
      <c r="E127" s="14"/>
      <c r="F127" s="23" t="str">
        <f t="shared" si="3"/>
        <v>Office of Government Ethics</v>
      </c>
      <c r="G127" s="24">
        <v>42900.0</v>
      </c>
      <c r="H127" s="25"/>
      <c r="I127" s="26"/>
      <c r="J127" s="25"/>
      <c r="K127" s="26"/>
      <c r="L127" s="27">
        <v>42921.0</v>
      </c>
      <c r="M127" s="28"/>
      <c r="N127" s="28"/>
      <c r="O127" s="28"/>
      <c r="P127" s="28"/>
      <c r="Q127" s="28"/>
      <c r="R127" s="28"/>
      <c r="S127" s="28"/>
      <c r="T127" s="28"/>
      <c r="U127" s="28"/>
    </row>
    <row r="128" ht="37.5">
      <c r="A128" s="14" t="s">
        <v>303</v>
      </c>
      <c r="B128" s="14" t="s">
        <v>25</v>
      </c>
      <c r="C128" s="14" t="s">
        <v>304</v>
      </c>
      <c r="D128" s="14" t="s">
        <v>27</v>
      </c>
      <c r="E128" s="14"/>
      <c r="F128" s="23" t="str">
        <f t="shared" si="3"/>
        <v>Office of Government Ethics</v>
      </c>
      <c r="G128" s="24">
        <v>42900.0</v>
      </c>
      <c r="H128" s="25"/>
      <c r="I128" s="26"/>
      <c r="J128" s="25"/>
      <c r="K128" s="26"/>
      <c r="L128" s="27">
        <v>42921.0</v>
      </c>
      <c r="M128" s="28"/>
      <c r="N128" s="28"/>
      <c r="O128" s="28"/>
      <c r="P128" s="28"/>
      <c r="Q128" s="28"/>
      <c r="R128" s="28"/>
      <c r="S128" s="28"/>
      <c r="T128" s="28"/>
      <c r="U128" s="28"/>
    </row>
    <row r="129" ht="37.5">
      <c r="A129" s="14" t="s">
        <v>305</v>
      </c>
      <c r="B129" s="14" t="s">
        <v>25</v>
      </c>
      <c r="C129" s="14" t="s">
        <v>306</v>
      </c>
      <c r="D129" s="14" t="s">
        <v>27</v>
      </c>
      <c r="E129" s="14"/>
      <c r="F129" s="23" t="str">
        <f t="shared" si="3"/>
        <v>Office of Government Ethics</v>
      </c>
      <c r="G129" s="24">
        <v>42900.0</v>
      </c>
      <c r="H129" s="25"/>
      <c r="I129" s="26"/>
      <c r="J129" s="25"/>
      <c r="K129" s="26"/>
      <c r="L129" s="27">
        <v>42921.0</v>
      </c>
      <c r="M129" s="28"/>
      <c r="N129" s="28"/>
      <c r="O129" s="28"/>
      <c r="P129" s="28"/>
      <c r="Q129" s="28"/>
      <c r="R129" s="28"/>
      <c r="S129" s="28"/>
      <c r="T129" s="28"/>
      <c r="U129" s="28"/>
    </row>
    <row r="130" ht="71.25">
      <c r="A130" s="14" t="s">
        <v>307</v>
      </c>
      <c r="B130" s="14" t="s">
        <v>25</v>
      </c>
      <c r="C130" s="14" t="s">
        <v>308</v>
      </c>
      <c r="D130" s="14" t="s">
        <v>27</v>
      </c>
      <c r="E130" s="14"/>
      <c r="F130" s="23" t="str">
        <f t="shared" si="3"/>
        <v>Office of Government Ethics</v>
      </c>
      <c r="G130" s="24">
        <v>42900.0</v>
      </c>
      <c r="H130" s="25"/>
      <c r="I130" s="26"/>
      <c r="J130" s="25"/>
      <c r="K130" s="26"/>
      <c r="L130" s="27">
        <v>42921.0</v>
      </c>
      <c r="M130" s="28"/>
      <c r="N130" s="28"/>
      <c r="O130" s="28"/>
      <c r="P130" s="28"/>
      <c r="Q130" s="28"/>
      <c r="R130" s="28"/>
      <c r="S130" s="28"/>
      <c r="T130" s="28"/>
      <c r="U130" s="28"/>
    </row>
    <row r="131" ht="71.25">
      <c r="A131" s="14" t="s">
        <v>309</v>
      </c>
      <c r="B131" s="14" t="s">
        <v>25</v>
      </c>
      <c r="C131" s="14" t="s">
        <v>310</v>
      </c>
      <c r="D131" s="14" t="s">
        <v>27</v>
      </c>
      <c r="E131" s="14"/>
      <c r="F131" s="23" t="str">
        <f t="shared" si="3"/>
        <v>Office of Government Ethics</v>
      </c>
      <c r="G131" s="24">
        <v>42900.0</v>
      </c>
      <c r="H131" s="25"/>
      <c r="I131" s="26"/>
      <c r="J131" s="25"/>
      <c r="K131" s="26"/>
      <c r="L131" s="27">
        <v>42921.0</v>
      </c>
      <c r="M131" s="28"/>
      <c r="N131" s="28"/>
      <c r="O131" s="28"/>
      <c r="P131" s="28"/>
      <c r="Q131" s="28"/>
      <c r="R131" s="28"/>
      <c r="S131" s="28"/>
      <c r="T131" s="28"/>
      <c r="U131" s="28"/>
    </row>
    <row r="132" ht="71.25">
      <c r="A132" s="14" t="s">
        <v>311</v>
      </c>
      <c r="B132" s="14" t="s">
        <v>25</v>
      </c>
      <c r="C132" s="14" t="s">
        <v>312</v>
      </c>
      <c r="D132" s="14" t="s">
        <v>27</v>
      </c>
      <c r="E132" s="28"/>
      <c r="F132" s="23" t="str">
        <f t="shared" si="3"/>
        <v>Office of Government Ethics</v>
      </c>
      <c r="G132" s="24">
        <v>42900.0</v>
      </c>
      <c r="H132" s="25"/>
      <c r="I132" s="26"/>
      <c r="J132" s="25"/>
      <c r="K132" s="26"/>
      <c r="L132" s="27">
        <v>42921.0</v>
      </c>
      <c r="M132" s="28"/>
      <c r="N132" s="28"/>
      <c r="O132" s="28"/>
      <c r="P132" s="28"/>
      <c r="Q132" s="28"/>
      <c r="R132" s="28"/>
      <c r="S132" s="28"/>
      <c r="T132" s="28"/>
      <c r="U132" s="28"/>
    </row>
    <row r="133" ht="71.25">
      <c r="A133" s="14" t="s">
        <v>313</v>
      </c>
      <c r="B133" s="14" t="s">
        <v>25</v>
      </c>
      <c r="C133" s="14" t="s">
        <v>314</v>
      </c>
      <c r="D133" s="14" t="s">
        <v>27</v>
      </c>
      <c r="E133" s="28"/>
      <c r="F133" s="23" t="str">
        <f t="shared" si="3"/>
        <v>Office of Government Ethics</v>
      </c>
      <c r="G133" s="24">
        <v>42900.0</v>
      </c>
      <c r="H133" s="25"/>
      <c r="I133" s="26"/>
      <c r="J133" s="25"/>
      <c r="K133" s="26"/>
      <c r="L133" s="27">
        <v>42921.0</v>
      </c>
      <c r="M133" s="28"/>
      <c r="N133" s="28"/>
      <c r="O133" s="28"/>
      <c r="P133" s="28"/>
      <c r="Q133" s="28"/>
      <c r="R133" s="28"/>
      <c r="S133" s="28"/>
      <c r="T133" s="28"/>
      <c r="U133" s="28"/>
    </row>
    <row r="134" ht="71.25">
      <c r="A134" s="14" t="s">
        <v>315</v>
      </c>
      <c r="B134" s="14" t="s">
        <v>25</v>
      </c>
      <c r="C134" s="14" t="s">
        <v>316</v>
      </c>
      <c r="D134" s="14" t="s">
        <v>27</v>
      </c>
      <c r="E134" s="28"/>
      <c r="F134" s="23" t="str">
        <f t="shared" si="3"/>
        <v>Office of Government Ethics</v>
      </c>
      <c r="G134" s="24">
        <v>42900.0</v>
      </c>
      <c r="H134" s="25"/>
      <c r="I134" s="26"/>
      <c r="J134" s="25"/>
      <c r="K134" s="26"/>
      <c r="L134" s="27">
        <v>42921.0</v>
      </c>
      <c r="M134" s="28"/>
      <c r="N134" s="28"/>
      <c r="O134" s="28"/>
      <c r="P134" s="28"/>
      <c r="Q134" s="28"/>
      <c r="R134" s="28"/>
      <c r="S134" s="28"/>
      <c r="T134" s="28"/>
      <c r="U134" s="28"/>
    </row>
    <row r="135" ht="71.25">
      <c r="A135" s="14" t="s">
        <v>317</v>
      </c>
      <c r="B135" s="14" t="s">
        <v>25</v>
      </c>
      <c r="C135" s="14" t="s">
        <v>318</v>
      </c>
      <c r="D135" s="14" t="s">
        <v>27</v>
      </c>
      <c r="E135" s="28"/>
      <c r="F135" s="23" t="str">
        <f t="shared" si="3"/>
        <v>Office of Government Ethics</v>
      </c>
      <c r="G135" s="24">
        <v>42900.0</v>
      </c>
      <c r="H135" s="25"/>
      <c r="I135" s="26"/>
      <c r="J135" s="25"/>
      <c r="K135" s="26"/>
      <c r="L135" s="27">
        <v>42921.0</v>
      </c>
      <c r="M135" s="28"/>
      <c r="N135" s="28"/>
      <c r="O135" s="28"/>
      <c r="P135" s="28"/>
      <c r="Q135" s="28"/>
      <c r="R135" s="28"/>
      <c r="S135" s="28"/>
      <c r="T135" s="28"/>
      <c r="U135" s="28"/>
    </row>
    <row r="136" ht="71.25">
      <c r="A136" s="14" t="s">
        <v>319</v>
      </c>
      <c r="B136" s="14" t="s">
        <v>25</v>
      </c>
      <c r="C136" s="14" t="s">
        <v>320</v>
      </c>
      <c r="D136" s="14" t="s">
        <v>27</v>
      </c>
      <c r="E136" s="28"/>
      <c r="F136" s="23" t="str">
        <f t="shared" si="3"/>
        <v>Office of Government Ethics</v>
      </c>
      <c r="G136" s="24">
        <v>42900.0</v>
      </c>
      <c r="H136" s="25"/>
      <c r="I136" s="26"/>
      <c r="J136" s="25"/>
      <c r="K136" s="26"/>
      <c r="L136" s="27">
        <v>42921.0</v>
      </c>
      <c r="M136" s="28"/>
      <c r="N136" s="28"/>
      <c r="O136" s="28"/>
      <c r="P136" s="28"/>
      <c r="Q136" s="28"/>
      <c r="R136" s="28"/>
      <c r="S136" s="28"/>
      <c r="T136" s="28"/>
      <c r="U136" s="28"/>
    </row>
    <row r="137" ht="71.25">
      <c r="A137" s="14" t="s">
        <v>321</v>
      </c>
      <c r="B137" s="14" t="s">
        <v>25</v>
      </c>
      <c r="C137" s="14" t="s">
        <v>322</v>
      </c>
      <c r="D137" s="14" t="s">
        <v>27</v>
      </c>
      <c r="E137" s="28"/>
      <c r="F137" s="23" t="str">
        <f t="shared" si="3"/>
        <v>Office of Government Ethics</v>
      </c>
      <c r="G137" s="24">
        <v>42900.0</v>
      </c>
      <c r="H137" s="25"/>
      <c r="I137" s="26"/>
      <c r="J137" s="25"/>
      <c r="K137" s="26"/>
      <c r="L137" s="27">
        <v>42921.0</v>
      </c>
      <c r="M137" s="28"/>
      <c r="N137" s="28"/>
      <c r="O137" s="28"/>
      <c r="P137" s="28"/>
      <c r="Q137" s="28"/>
      <c r="R137" s="28"/>
      <c r="S137" s="28"/>
      <c r="T137" s="28"/>
      <c r="U137" s="28"/>
    </row>
    <row r="138" ht="71.25">
      <c r="A138" s="14" t="s">
        <v>323</v>
      </c>
      <c r="B138" s="14" t="s">
        <v>25</v>
      </c>
      <c r="C138" s="14" t="s">
        <v>324</v>
      </c>
      <c r="D138" s="14" t="s">
        <v>27</v>
      </c>
      <c r="E138" s="28"/>
      <c r="F138" s="23" t="str">
        <f t="shared" si="3"/>
        <v>Office of Government Ethics</v>
      </c>
      <c r="G138" s="24">
        <v>42900.0</v>
      </c>
      <c r="H138" s="25"/>
      <c r="I138" s="26"/>
      <c r="J138" s="25"/>
      <c r="K138" s="26"/>
      <c r="L138" s="27">
        <v>42921.0</v>
      </c>
      <c r="M138" s="28"/>
      <c r="N138" s="28"/>
      <c r="O138" s="28"/>
      <c r="P138" s="28"/>
      <c r="Q138" s="28"/>
      <c r="R138" s="28"/>
      <c r="S138" s="28"/>
      <c r="T138" s="28"/>
      <c r="U138" s="28"/>
    </row>
    <row r="139" ht="71.25">
      <c r="A139" s="14" t="s">
        <v>325</v>
      </c>
      <c r="B139" s="14" t="s">
        <v>25</v>
      </c>
      <c r="C139" s="14" t="s">
        <v>326</v>
      </c>
      <c r="D139" s="14" t="s">
        <v>27</v>
      </c>
      <c r="E139" s="28"/>
      <c r="F139" s="23" t="str">
        <f t="shared" si="3"/>
        <v>Office of Government Ethics</v>
      </c>
      <c r="G139" s="24">
        <v>42900.0</v>
      </c>
      <c r="H139" s="25"/>
      <c r="I139" s="26"/>
      <c r="J139" s="25"/>
      <c r="K139" s="26"/>
      <c r="L139" s="27">
        <v>42921.0</v>
      </c>
      <c r="M139" s="28"/>
      <c r="N139" s="28"/>
      <c r="O139" s="28"/>
      <c r="P139" s="28"/>
      <c r="Q139" s="28"/>
      <c r="R139" s="28"/>
      <c r="S139" s="28"/>
      <c r="T139" s="28"/>
      <c r="U139" s="28"/>
    </row>
    <row r="140" ht="71.25">
      <c r="A140" s="14" t="s">
        <v>327</v>
      </c>
      <c r="B140" s="14" t="s">
        <v>25</v>
      </c>
      <c r="C140" s="14" t="s">
        <v>328</v>
      </c>
      <c r="D140" s="14" t="s">
        <v>27</v>
      </c>
      <c r="E140" s="28"/>
      <c r="F140" s="23" t="str">
        <f t="shared" si="3"/>
        <v>Office of Government Ethics</v>
      </c>
      <c r="G140" s="24">
        <v>42900.0</v>
      </c>
      <c r="H140" s="25"/>
      <c r="I140" s="26"/>
      <c r="J140" s="25"/>
      <c r="K140" s="26"/>
      <c r="L140" s="27">
        <v>42921.0</v>
      </c>
      <c r="M140" s="28"/>
      <c r="N140" s="28"/>
      <c r="O140" s="28"/>
      <c r="P140" s="28"/>
      <c r="Q140" s="28"/>
      <c r="R140" s="28"/>
      <c r="S140" s="28"/>
      <c r="T140" s="28"/>
      <c r="U140" s="28"/>
    </row>
    <row r="141" ht="71.25">
      <c r="A141" s="14" t="s">
        <v>329</v>
      </c>
      <c r="B141" s="14" t="s">
        <v>25</v>
      </c>
      <c r="C141" s="14" t="s">
        <v>330</v>
      </c>
      <c r="D141" s="14" t="s">
        <v>27</v>
      </c>
      <c r="E141" s="28"/>
      <c r="F141" s="23" t="str">
        <f t="shared" si="3"/>
        <v>Office of Government Ethics</v>
      </c>
      <c r="G141" s="24">
        <v>42900.0</v>
      </c>
      <c r="H141" s="25"/>
      <c r="I141" s="26"/>
      <c r="J141" s="25"/>
      <c r="K141" s="26"/>
      <c r="L141" s="27">
        <v>42921.0</v>
      </c>
      <c r="M141" s="28"/>
      <c r="N141" s="28"/>
      <c r="O141" s="28"/>
      <c r="P141" s="28"/>
      <c r="Q141" s="28"/>
      <c r="R141" s="28"/>
      <c r="S141" s="28"/>
      <c r="T141" s="28"/>
      <c r="U141" s="28"/>
    </row>
    <row r="142" ht="37.5">
      <c r="A142" s="14" t="s">
        <v>331</v>
      </c>
      <c r="B142" s="14" t="s">
        <v>25</v>
      </c>
      <c r="C142" s="14" t="s">
        <v>332</v>
      </c>
      <c r="D142" s="14" t="s">
        <v>27</v>
      </c>
      <c r="E142" s="28"/>
      <c r="F142" s="23" t="str">
        <f t="shared" si="3"/>
        <v>Office of Government Ethics</v>
      </c>
      <c r="G142" s="24">
        <v>42900.0</v>
      </c>
      <c r="H142" s="25"/>
      <c r="I142" s="26"/>
      <c r="J142" s="25"/>
      <c r="K142" s="26"/>
      <c r="L142" s="27">
        <v>42921.0</v>
      </c>
      <c r="M142" s="28"/>
      <c r="N142" s="28"/>
      <c r="O142" s="28"/>
      <c r="P142" s="28"/>
      <c r="Q142" s="28"/>
      <c r="R142" s="28"/>
      <c r="S142" s="28"/>
      <c r="T142" s="28"/>
      <c r="U142" s="28"/>
    </row>
    <row r="143" ht="37.5">
      <c r="A143" s="14" t="s">
        <v>333</v>
      </c>
      <c r="B143" s="14" t="s">
        <v>25</v>
      </c>
      <c r="C143" s="14" t="s">
        <v>334</v>
      </c>
      <c r="D143" s="14" t="s">
        <v>27</v>
      </c>
      <c r="E143" s="28"/>
      <c r="F143" s="23" t="str">
        <f t="shared" si="3"/>
        <v>Office of Government Ethics</v>
      </c>
      <c r="G143" s="24">
        <v>42900.0</v>
      </c>
      <c r="H143" s="25"/>
      <c r="I143" s="26"/>
      <c r="J143" s="25"/>
      <c r="K143" s="26"/>
      <c r="L143" s="27">
        <v>42921.0</v>
      </c>
      <c r="M143" s="28"/>
      <c r="N143" s="28"/>
      <c r="O143" s="28"/>
      <c r="P143" s="28"/>
      <c r="Q143" s="28"/>
      <c r="R143" s="28"/>
      <c r="S143" s="28"/>
      <c r="T143" s="28"/>
      <c r="U143" s="28"/>
    </row>
    <row r="144" ht="71.25">
      <c r="A144" s="14" t="s">
        <v>335</v>
      </c>
      <c r="B144" s="14" t="s">
        <v>25</v>
      </c>
      <c r="C144" s="14" t="s">
        <v>336</v>
      </c>
      <c r="D144" s="14" t="s">
        <v>27</v>
      </c>
      <c r="E144" s="28"/>
      <c r="F144" s="23" t="str">
        <f t="shared" si="3"/>
        <v>Office of Government Ethics</v>
      </c>
      <c r="G144" s="24">
        <v>42900.0</v>
      </c>
      <c r="H144" s="25"/>
      <c r="I144" s="26"/>
      <c r="J144" s="25"/>
      <c r="K144" s="26"/>
      <c r="L144" s="27">
        <v>42921.0</v>
      </c>
      <c r="M144" s="28"/>
      <c r="N144" s="28"/>
      <c r="O144" s="28"/>
      <c r="P144" s="28"/>
      <c r="Q144" s="28"/>
      <c r="R144" s="28"/>
      <c r="S144" s="28"/>
      <c r="T144" s="28"/>
      <c r="U144" s="28"/>
    </row>
    <row r="145" ht="71.25">
      <c r="A145" s="14" t="s">
        <v>337</v>
      </c>
      <c r="B145" s="14" t="s">
        <v>25</v>
      </c>
      <c r="C145" s="14" t="s">
        <v>338</v>
      </c>
      <c r="D145" s="14" t="s">
        <v>27</v>
      </c>
      <c r="E145" s="28"/>
      <c r="F145" s="23" t="str">
        <f t="shared" si="3"/>
        <v>Office of Government Ethics</v>
      </c>
      <c r="G145" s="24">
        <v>42900.0</v>
      </c>
      <c r="H145" s="25"/>
      <c r="I145" s="26"/>
      <c r="J145" s="25"/>
      <c r="K145" s="26"/>
      <c r="L145" s="27">
        <v>42921.0</v>
      </c>
      <c r="M145" s="28"/>
      <c r="N145" s="28"/>
      <c r="O145" s="28"/>
      <c r="P145" s="28"/>
      <c r="Q145" s="28"/>
      <c r="R145" s="28"/>
      <c r="S145" s="28"/>
      <c r="T145" s="28"/>
      <c r="U145" s="28"/>
    </row>
    <row r="146" ht="37.5">
      <c r="A146" s="14" t="s">
        <v>339</v>
      </c>
      <c r="B146" s="14" t="s">
        <v>25</v>
      </c>
      <c r="C146" s="14" t="s">
        <v>340</v>
      </c>
      <c r="D146" s="14" t="s">
        <v>27</v>
      </c>
      <c r="E146" s="28"/>
      <c r="F146" s="23" t="str">
        <f t="shared" si="3"/>
        <v>Office of Government Ethics</v>
      </c>
      <c r="G146" s="24">
        <v>42900.0</v>
      </c>
      <c r="H146" s="25"/>
      <c r="I146" s="26"/>
      <c r="J146" s="25"/>
      <c r="K146" s="26"/>
      <c r="L146" s="27">
        <v>42921.0</v>
      </c>
      <c r="M146" s="28"/>
      <c r="N146" s="28"/>
      <c r="O146" s="28"/>
      <c r="P146" s="28"/>
      <c r="Q146" s="28"/>
      <c r="R146" s="28"/>
      <c r="S146" s="28"/>
      <c r="T146" s="28"/>
      <c r="U146" s="28"/>
    </row>
    <row r="147" ht="37.5">
      <c r="A147" s="14" t="s">
        <v>341</v>
      </c>
      <c r="B147" s="14" t="s">
        <v>25</v>
      </c>
      <c r="C147" s="14" t="s">
        <v>342</v>
      </c>
      <c r="D147" s="14" t="s">
        <v>27</v>
      </c>
      <c r="E147" s="28"/>
      <c r="F147" s="23" t="str">
        <f t="shared" si="3"/>
        <v>Office of Government Ethics</v>
      </c>
      <c r="G147" s="24">
        <v>42900.0</v>
      </c>
      <c r="H147" s="25"/>
      <c r="I147" s="26"/>
      <c r="J147" s="25"/>
      <c r="K147" s="26"/>
      <c r="L147" s="27">
        <v>42921.0</v>
      </c>
      <c r="M147" s="28"/>
      <c r="N147" s="28"/>
      <c r="O147" s="28"/>
      <c r="P147" s="28"/>
      <c r="Q147" s="28"/>
      <c r="R147" s="28"/>
      <c r="S147" s="28"/>
      <c r="T147" s="28"/>
      <c r="U147" s="28"/>
    </row>
    <row r="148" ht="60.0">
      <c r="A148" s="14" t="s">
        <v>343</v>
      </c>
      <c r="B148" s="14" t="s">
        <v>25</v>
      </c>
      <c r="C148" s="14" t="s">
        <v>344</v>
      </c>
      <c r="D148" s="14" t="s">
        <v>27</v>
      </c>
      <c r="E148" s="28"/>
      <c r="F148" s="23" t="str">
        <f t="shared" si="3"/>
        <v>Office of Government Ethics</v>
      </c>
      <c r="G148" s="24">
        <v>42900.0</v>
      </c>
      <c r="H148" s="25"/>
      <c r="I148" s="26"/>
      <c r="J148" s="25"/>
      <c r="K148" s="26"/>
      <c r="L148" s="27">
        <v>42921.0</v>
      </c>
      <c r="M148" s="28"/>
      <c r="N148" s="28"/>
      <c r="O148" s="28"/>
      <c r="P148" s="28"/>
      <c r="Q148" s="28"/>
      <c r="R148" s="28"/>
      <c r="S148" s="28"/>
      <c r="T148" s="28"/>
      <c r="U148" s="28"/>
    </row>
    <row r="149" ht="60.0">
      <c r="A149" s="14" t="s">
        <v>345</v>
      </c>
      <c r="B149" s="14" t="s">
        <v>25</v>
      </c>
      <c r="C149" s="14" t="s">
        <v>346</v>
      </c>
      <c r="D149" s="14" t="s">
        <v>27</v>
      </c>
      <c r="E149" s="28"/>
      <c r="F149" s="23" t="str">
        <f t="shared" si="3"/>
        <v>Office of Government Ethics</v>
      </c>
      <c r="G149" s="24">
        <v>42900.0</v>
      </c>
      <c r="H149" s="25"/>
      <c r="I149" s="26"/>
      <c r="J149" s="25"/>
      <c r="K149" s="26"/>
      <c r="L149" s="27">
        <v>42921.0</v>
      </c>
      <c r="M149" s="28"/>
      <c r="N149" s="28"/>
      <c r="O149" s="28"/>
      <c r="P149" s="28"/>
      <c r="Q149" s="28"/>
      <c r="R149" s="28"/>
      <c r="S149" s="28"/>
      <c r="T149" s="28"/>
      <c r="U149" s="28"/>
    </row>
    <row r="150" ht="82.5">
      <c r="A150" s="14" t="s">
        <v>347</v>
      </c>
      <c r="B150" s="14" t="s">
        <v>25</v>
      </c>
      <c r="C150" s="14" t="s">
        <v>348</v>
      </c>
      <c r="D150" s="14" t="s">
        <v>27</v>
      </c>
      <c r="E150" s="28"/>
      <c r="F150" s="23" t="str">
        <f t="shared" si="3"/>
        <v>Office of Government Ethics</v>
      </c>
      <c r="G150" s="24">
        <v>42900.0</v>
      </c>
      <c r="H150" s="25"/>
      <c r="I150" s="26"/>
      <c r="J150" s="25"/>
      <c r="K150" s="26"/>
      <c r="L150" s="27">
        <v>42921.0</v>
      </c>
      <c r="M150" s="28"/>
      <c r="N150" s="28"/>
      <c r="O150" s="28"/>
      <c r="P150" s="28"/>
      <c r="Q150" s="28"/>
      <c r="R150" s="28"/>
      <c r="S150" s="28"/>
      <c r="T150" s="28"/>
      <c r="U150" s="28"/>
    </row>
    <row r="151" ht="71.25">
      <c r="A151" s="14" t="s">
        <v>349</v>
      </c>
      <c r="B151" s="14" t="s">
        <v>25</v>
      </c>
      <c r="C151" s="14" t="s">
        <v>350</v>
      </c>
      <c r="D151" s="14" t="s">
        <v>27</v>
      </c>
      <c r="E151" s="28"/>
      <c r="F151" s="23" t="str">
        <f t="shared" si="3"/>
        <v>Office of Government Ethics</v>
      </c>
      <c r="G151" s="24">
        <v>42900.0</v>
      </c>
      <c r="H151" s="25"/>
      <c r="I151" s="26"/>
      <c r="J151" s="25"/>
      <c r="K151" s="26"/>
      <c r="L151" s="27">
        <v>42921.0</v>
      </c>
      <c r="M151" s="28"/>
      <c r="N151" s="28"/>
      <c r="O151" s="28"/>
      <c r="P151" s="28"/>
      <c r="Q151" s="28"/>
      <c r="R151" s="28"/>
      <c r="S151" s="28"/>
      <c r="T151" s="28"/>
      <c r="U151" s="28"/>
    </row>
    <row r="152" ht="71.25">
      <c r="A152" s="14" t="s">
        <v>351</v>
      </c>
      <c r="B152" s="14" t="s">
        <v>25</v>
      </c>
      <c r="C152" s="14" t="s">
        <v>352</v>
      </c>
      <c r="D152" s="14" t="s">
        <v>27</v>
      </c>
      <c r="E152" s="28"/>
      <c r="F152" s="23" t="str">
        <f t="shared" si="3"/>
        <v>Office of Government Ethics</v>
      </c>
      <c r="G152" s="24">
        <v>42900.0</v>
      </c>
      <c r="H152" s="25"/>
      <c r="I152" s="26"/>
      <c r="J152" s="25"/>
      <c r="K152" s="26"/>
      <c r="L152" s="27">
        <v>42921.0</v>
      </c>
      <c r="M152" s="28"/>
      <c r="N152" s="28"/>
      <c r="O152" s="28"/>
      <c r="P152" s="28"/>
      <c r="Q152" s="28"/>
      <c r="R152" s="28"/>
      <c r="S152" s="28"/>
      <c r="T152" s="28"/>
      <c r="U152" s="28"/>
    </row>
    <row r="153" ht="71.25">
      <c r="A153" s="14" t="s">
        <v>353</v>
      </c>
      <c r="B153" s="14" t="s">
        <v>25</v>
      </c>
      <c r="C153" s="14" t="s">
        <v>354</v>
      </c>
      <c r="D153" s="14" t="s">
        <v>27</v>
      </c>
      <c r="E153" s="28"/>
      <c r="F153" s="23" t="str">
        <f t="shared" si="3"/>
        <v>Office of Government Ethics</v>
      </c>
      <c r="G153" s="24">
        <v>42900.0</v>
      </c>
      <c r="H153" s="25"/>
      <c r="I153" s="26"/>
      <c r="J153" s="25"/>
      <c r="K153" s="26"/>
      <c r="L153" s="27">
        <v>42921.0</v>
      </c>
      <c r="M153" s="28"/>
      <c r="N153" s="28"/>
      <c r="O153" s="28"/>
      <c r="P153" s="28"/>
      <c r="Q153" s="28"/>
      <c r="R153" s="28"/>
      <c r="S153" s="28"/>
      <c r="T153" s="28"/>
      <c r="U153" s="28"/>
    </row>
    <row r="154" ht="71.25">
      <c r="A154" s="14" t="s">
        <v>355</v>
      </c>
      <c r="B154" s="14" t="s">
        <v>25</v>
      </c>
      <c r="C154" s="14" t="s">
        <v>356</v>
      </c>
      <c r="D154" s="14" t="s">
        <v>27</v>
      </c>
      <c r="E154" s="28"/>
      <c r="F154" s="23" t="str">
        <f t="shared" si="3"/>
        <v>Office of Government Ethics</v>
      </c>
      <c r="G154" s="24">
        <v>42900.0</v>
      </c>
      <c r="H154" s="25"/>
      <c r="I154" s="26"/>
      <c r="J154" s="25"/>
      <c r="K154" s="26"/>
      <c r="L154" s="27">
        <v>42921.0</v>
      </c>
      <c r="M154" s="28"/>
      <c r="N154" s="28"/>
      <c r="O154" s="28"/>
      <c r="P154" s="28"/>
      <c r="Q154" s="28"/>
      <c r="R154" s="28"/>
      <c r="S154" s="28"/>
      <c r="T154" s="28"/>
      <c r="U154" s="28"/>
    </row>
    <row r="155" ht="60.0">
      <c r="A155" s="14" t="s">
        <v>357</v>
      </c>
      <c r="B155" s="14" t="s">
        <v>25</v>
      </c>
      <c r="C155" s="14" t="s">
        <v>358</v>
      </c>
      <c r="D155" s="14" t="s">
        <v>27</v>
      </c>
      <c r="E155" s="28"/>
      <c r="F155" s="23" t="str">
        <f t="shared" si="3"/>
        <v>Office of Government Ethics</v>
      </c>
      <c r="G155" s="24">
        <v>42900.0</v>
      </c>
      <c r="H155" s="25"/>
      <c r="I155" s="26"/>
      <c r="J155" s="25"/>
      <c r="K155" s="26"/>
      <c r="L155" s="27">
        <v>42921.0</v>
      </c>
      <c r="M155" s="28"/>
      <c r="N155" s="28"/>
      <c r="O155" s="28"/>
      <c r="P155" s="28"/>
      <c r="Q155" s="28"/>
      <c r="R155" s="28"/>
      <c r="S155" s="28"/>
      <c r="T155" s="28"/>
      <c r="U155" s="28"/>
    </row>
    <row r="156" ht="37.5">
      <c r="A156" s="14" t="s">
        <v>359</v>
      </c>
      <c r="B156" s="14" t="s">
        <v>25</v>
      </c>
      <c r="C156" s="14" t="s">
        <v>360</v>
      </c>
      <c r="D156" s="14" t="s">
        <v>27</v>
      </c>
      <c r="E156" s="28"/>
      <c r="F156" s="23" t="str">
        <f t="shared" si="3"/>
        <v>Office of Government Ethics</v>
      </c>
      <c r="G156" s="24">
        <v>42900.0</v>
      </c>
      <c r="H156" s="25"/>
      <c r="I156" s="26"/>
      <c r="J156" s="25"/>
      <c r="K156" s="26"/>
      <c r="L156" s="27">
        <v>42921.0</v>
      </c>
      <c r="M156" s="28"/>
      <c r="N156" s="28"/>
      <c r="O156" s="28"/>
      <c r="P156" s="28"/>
      <c r="Q156" s="28"/>
      <c r="R156" s="28"/>
      <c r="S156" s="28"/>
      <c r="T156" s="28"/>
      <c r="U156" s="28"/>
    </row>
    <row r="157" ht="37.5">
      <c r="A157" s="14" t="s">
        <v>361</v>
      </c>
      <c r="B157" s="14" t="s">
        <v>25</v>
      </c>
      <c r="C157" s="14" t="s">
        <v>362</v>
      </c>
      <c r="D157" s="14" t="s">
        <v>27</v>
      </c>
      <c r="E157" s="28"/>
      <c r="F157" s="23" t="str">
        <f t="shared" si="3"/>
        <v>Office of Government Ethics</v>
      </c>
      <c r="G157" s="24">
        <v>42900.0</v>
      </c>
      <c r="H157" s="25"/>
      <c r="I157" s="26"/>
      <c r="J157" s="25"/>
      <c r="K157" s="26"/>
      <c r="L157" s="27">
        <v>42921.0</v>
      </c>
      <c r="M157" s="28"/>
      <c r="N157" s="28"/>
      <c r="O157" s="28"/>
      <c r="P157" s="28"/>
      <c r="Q157" s="28"/>
      <c r="R157" s="28"/>
      <c r="S157" s="28"/>
      <c r="T157" s="28"/>
      <c r="U157" s="28"/>
    </row>
    <row r="158" ht="37.5">
      <c r="A158" s="14" t="s">
        <v>363</v>
      </c>
      <c r="B158" s="14" t="s">
        <v>25</v>
      </c>
      <c r="C158" s="14" t="s">
        <v>364</v>
      </c>
      <c r="D158" s="14" t="s">
        <v>27</v>
      </c>
      <c r="E158" s="28"/>
      <c r="F158" s="23" t="str">
        <f t="shared" si="3"/>
        <v>Office of Government Ethics</v>
      </c>
      <c r="G158" s="24">
        <v>42900.0</v>
      </c>
      <c r="H158" s="25"/>
      <c r="I158" s="26"/>
      <c r="J158" s="25"/>
      <c r="K158" s="26"/>
      <c r="L158" s="27">
        <v>42921.0</v>
      </c>
      <c r="M158" s="28"/>
      <c r="N158" s="28"/>
      <c r="O158" s="28"/>
      <c r="P158" s="28"/>
      <c r="Q158" s="28"/>
      <c r="R158" s="28"/>
      <c r="S158" s="28"/>
      <c r="T158" s="28"/>
      <c r="U158" s="28"/>
    </row>
    <row r="159" ht="37.5">
      <c r="A159" s="14" t="s">
        <v>365</v>
      </c>
      <c r="B159" s="14" t="s">
        <v>25</v>
      </c>
      <c r="C159" s="14" t="s">
        <v>366</v>
      </c>
      <c r="D159" s="14" t="s">
        <v>27</v>
      </c>
      <c r="E159" s="28"/>
      <c r="F159" s="23" t="str">
        <f t="shared" si="3"/>
        <v>Office of Government Ethics</v>
      </c>
      <c r="G159" s="24">
        <v>42900.0</v>
      </c>
      <c r="H159" s="25"/>
      <c r="I159" s="26"/>
      <c r="J159" s="25"/>
      <c r="K159" s="26"/>
      <c r="L159" s="27">
        <v>42921.0</v>
      </c>
      <c r="M159" s="28"/>
      <c r="N159" s="28"/>
      <c r="O159" s="28"/>
      <c r="P159" s="28"/>
      <c r="Q159" s="28"/>
      <c r="R159" s="28"/>
      <c r="S159" s="28"/>
      <c r="T159" s="28"/>
      <c r="U159" s="28"/>
    </row>
    <row r="160" ht="60.0">
      <c r="A160" s="14" t="s">
        <v>367</v>
      </c>
      <c r="B160" s="14" t="s">
        <v>25</v>
      </c>
      <c r="C160" s="14" t="s">
        <v>368</v>
      </c>
      <c r="D160" s="14" t="s">
        <v>27</v>
      </c>
      <c r="E160" s="28"/>
      <c r="F160" s="23" t="str">
        <f t="shared" si="3"/>
        <v>Office of Government Ethics</v>
      </c>
      <c r="G160" s="24">
        <v>42900.0</v>
      </c>
      <c r="H160" s="25"/>
      <c r="I160" s="26"/>
      <c r="J160" s="25"/>
      <c r="K160" s="26"/>
      <c r="L160" s="27">
        <v>42921.0</v>
      </c>
      <c r="M160" s="28"/>
      <c r="N160" s="28"/>
      <c r="O160" s="28"/>
      <c r="P160" s="28"/>
      <c r="Q160" s="28"/>
      <c r="R160" s="28"/>
      <c r="S160" s="28"/>
      <c r="T160" s="28"/>
      <c r="U160" s="28"/>
    </row>
    <row r="161" ht="37.5">
      <c r="A161" s="14" t="s">
        <v>369</v>
      </c>
      <c r="B161" s="14" t="s">
        <v>25</v>
      </c>
      <c r="C161" s="14" t="s">
        <v>370</v>
      </c>
      <c r="D161" s="14" t="s">
        <v>27</v>
      </c>
      <c r="E161" s="28"/>
      <c r="F161" s="23" t="str">
        <f t="shared" si="3"/>
        <v>Office of Government Ethics</v>
      </c>
      <c r="G161" s="24">
        <v>42900.0</v>
      </c>
      <c r="H161" s="25"/>
      <c r="I161" s="26"/>
      <c r="J161" s="25"/>
      <c r="K161" s="26"/>
      <c r="L161" s="27">
        <v>42921.0</v>
      </c>
      <c r="M161" s="28"/>
      <c r="N161" s="28"/>
      <c r="O161" s="28"/>
      <c r="P161" s="28"/>
      <c r="Q161" s="28"/>
      <c r="R161" s="28"/>
      <c r="S161" s="28"/>
      <c r="T161" s="28"/>
      <c r="U161" s="28"/>
    </row>
    <row r="162" ht="37.5">
      <c r="A162" s="14" t="s">
        <v>371</v>
      </c>
      <c r="B162" s="14" t="s">
        <v>25</v>
      </c>
      <c r="C162" s="14" t="s">
        <v>372</v>
      </c>
      <c r="D162" s="14" t="s">
        <v>27</v>
      </c>
      <c r="E162" s="28"/>
      <c r="F162" s="23" t="str">
        <f t="shared" si="3"/>
        <v>Office of Government Ethics</v>
      </c>
      <c r="G162" s="24">
        <v>42900.0</v>
      </c>
      <c r="H162" s="25"/>
      <c r="I162" s="26"/>
      <c r="J162" s="25"/>
      <c r="K162" s="26"/>
      <c r="L162" s="27">
        <v>42921.0</v>
      </c>
      <c r="M162" s="28"/>
      <c r="N162" s="28"/>
      <c r="O162" s="28"/>
      <c r="P162" s="28"/>
      <c r="Q162" s="28"/>
      <c r="R162" s="28"/>
      <c r="S162" s="28"/>
      <c r="T162" s="28"/>
      <c r="U162" s="28"/>
    </row>
    <row r="163" ht="37.5">
      <c r="A163" s="14" t="s">
        <v>373</v>
      </c>
      <c r="B163" s="14" t="s">
        <v>25</v>
      </c>
      <c r="C163" s="14" t="s">
        <v>374</v>
      </c>
      <c r="D163" s="14" t="s">
        <v>27</v>
      </c>
      <c r="E163" s="28"/>
      <c r="F163" s="23" t="str">
        <f t="shared" si="3"/>
        <v>Office of Government Ethics</v>
      </c>
      <c r="G163" s="24">
        <v>42900.0</v>
      </c>
      <c r="H163" s="25"/>
      <c r="I163" s="26"/>
      <c r="J163" s="25"/>
      <c r="K163" s="26"/>
      <c r="L163" s="27">
        <v>42921.0</v>
      </c>
      <c r="M163" s="28"/>
      <c r="N163" s="28"/>
      <c r="O163" s="28"/>
      <c r="P163" s="28"/>
      <c r="Q163" s="28"/>
      <c r="R163" s="28"/>
      <c r="S163" s="28"/>
      <c r="T163" s="28"/>
      <c r="U163" s="28"/>
    </row>
    <row r="164" ht="37.5">
      <c r="A164" s="14" t="s">
        <v>375</v>
      </c>
      <c r="B164" s="14" t="s">
        <v>25</v>
      </c>
      <c r="C164" s="14" t="s">
        <v>376</v>
      </c>
      <c r="D164" s="14" t="s">
        <v>27</v>
      </c>
      <c r="E164" s="28"/>
      <c r="F164" s="23" t="str">
        <f t="shared" si="3"/>
        <v>Office of Government Ethics</v>
      </c>
      <c r="G164" s="24">
        <v>42900.0</v>
      </c>
      <c r="H164" s="25"/>
      <c r="I164" s="26"/>
      <c r="J164" s="25"/>
      <c r="K164" s="26"/>
      <c r="L164" s="27">
        <v>42921.0</v>
      </c>
      <c r="M164" s="28"/>
      <c r="N164" s="28"/>
      <c r="O164" s="28"/>
      <c r="P164" s="28"/>
      <c r="Q164" s="28"/>
      <c r="R164" s="28"/>
      <c r="S164" s="28"/>
      <c r="T164" s="28"/>
      <c r="U164" s="28"/>
    </row>
    <row r="165" ht="60.0">
      <c r="A165" s="14" t="s">
        <v>377</v>
      </c>
      <c r="B165" s="14" t="s">
        <v>25</v>
      </c>
      <c r="C165" s="14" t="s">
        <v>378</v>
      </c>
      <c r="D165" s="14" t="s">
        <v>27</v>
      </c>
      <c r="E165" s="28"/>
      <c r="F165" s="23" t="str">
        <f t="shared" si="3"/>
        <v>Office of Government Ethics</v>
      </c>
      <c r="G165" s="24">
        <v>42900.0</v>
      </c>
      <c r="H165" s="25"/>
      <c r="I165" s="26"/>
      <c r="J165" s="25"/>
      <c r="K165" s="26"/>
      <c r="L165" s="27">
        <v>42921.0</v>
      </c>
      <c r="M165" s="28"/>
      <c r="N165" s="28"/>
      <c r="O165" s="28"/>
      <c r="P165" s="28"/>
      <c r="Q165" s="28"/>
      <c r="R165" s="28"/>
      <c r="S165" s="28"/>
      <c r="T165" s="28"/>
      <c r="U165" s="28"/>
    </row>
    <row r="166" ht="60.0">
      <c r="A166" s="14" t="s">
        <v>379</v>
      </c>
      <c r="B166" s="14" t="s">
        <v>25</v>
      </c>
      <c r="C166" s="14" t="s">
        <v>380</v>
      </c>
      <c r="D166" s="14" t="s">
        <v>27</v>
      </c>
      <c r="E166" s="28"/>
      <c r="F166" s="23" t="str">
        <f t="shared" si="3"/>
        <v>Office of Government Ethics</v>
      </c>
      <c r="G166" s="24">
        <v>42900.0</v>
      </c>
      <c r="H166" s="25"/>
      <c r="I166" s="26"/>
      <c r="J166" s="25"/>
      <c r="K166" s="26"/>
      <c r="L166" s="27">
        <v>42921.0</v>
      </c>
      <c r="M166" s="28"/>
      <c r="N166" s="28"/>
      <c r="O166" s="28"/>
      <c r="P166" s="28"/>
      <c r="Q166" s="28"/>
      <c r="R166" s="28"/>
      <c r="S166" s="28"/>
      <c r="T166" s="28"/>
      <c r="U166" s="28"/>
    </row>
    <row r="167" ht="48.75">
      <c r="A167" s="14" t="s">
        <v>381</v>
      </c>
      <c r="B167" s="14" t="s">
        <v>25</v>
      </c>
      <c r="C167" s="14" t="s">
        <v>382</v>
      </c>
      <c r="D167" s="14" t="s">
        <v>27</v>
      </c>
      <c r="E167" s="28"/>
      <c r="F167" s="23" t="str">
        <f t="shared" si="3"/>
        <v>Office of Government Ethics</v>
      </c>
      <c r="G167" s="24">
        <v>42900.0</v>
      </c>
      <c r="H167" s="25"/>
      <c r="I167" s="26"/>
      <c r="J167" s="25"/>
      <c r="K167" s="26"/>
      <c r="L167" s="27">
        <v>42921.0</v>
      </c>
      <c r="M167" s="28"/>
      <c r="N167" s="28"/>
      <c r="O167" s="28"/>
      <c r="P167" s="28"/>
      <c r="Q167" s="28"/>
      <c r="R167" s="28"/>
      <c r="S167" s="28"/>
      <c r="T167" s="28"/>
      <c r="U167" s="28"/>
    </row>
    <row r="168" ht="37.5">
      <c r="A168" s="14" t="s">
        <v>383</v>
      </c>
      <c r="B168" s="14" t="s">
        <v>25</v>
      </c>
      <c r="C168" s="14" t="s">
        <v>384</v>
      </c>
      <c r="D168" s="14" t="s">
        <v>27</v>
      </c>
      <c r="E168" s="28"/>
      <c r="F168" s="23" t="str">
        <f t="shared" si="3"/>
        <v>Office of Government Ethics</v>
      </c>
      <c r="G168" s="24">
        <v>42900.0</v>
      </c>
      <c r="H168" s="25"/>
      <c r="I168" s="26"/>
      <c r="J168" s="25"/>
      <c r="K168" s="26"/>
      <c r="L168" s="27">
        <v>42921.0</v>
      </c>
      <c r="M168" s="28"/>
      <c r="N168" s="28"/>
      <c r="O168" s="28"/>
      <c r="P168" s="28"/>
      <c r="Q168" s="28"/>
      <c r="R168" s="28"/>
      <c r="S168" s="28"/>
      <c r="T168" s="28"/>
      <c r="U168" s="28"/>
    </row>
    <row r="169" ht="48.75">
      <c r="A169" s="14" t="s">
        <v>385</v>
      </c>
      <c r="B169" s="14" t="s">
        <v>25</v>
      </c>
      <c r="C169" s="14" t="s">
        <v>386</v>
      </c>
      <c r="D169" s="14" t="s">
        <v>27</v>
      </c>
      <c r="E169" s="28"/>
      <c r="F169" s="23" t="str">
        <f t="shared" si="3"/>
        <v>Office of Government Ethics</v>
      </c>
      <c r="G169" s="24">
        <v>42900.0</v>
      </c>
      <c r="H169" s="25"/>
      <c r="I169" s="26"/>
      <c r="J169" s="25"/>
      <c r="K169" s="26"/>
      <c r="L169" s="27">
        <v>42921.0</v>
      </c>
      <c r="M169" s="28"/>
      <c r="N169" s="28"/>
      <c r="O169" s="28"/>
      <c r="P169" s="28"/>
      <c r="Q169" s="28"/>
      <c r="R169" s="28"/>
      <c r="S169" s="28"/>
      <c r="T169" s="28"/>
      <c r="U169" s="28"/>
    </row>
    <row r="170" ht="37.5">
      <c r="A170" s="14" t="s">
        <v>387</v>
      </c>
      <c r="B170" s="14" t="s">
        <v>25</v>
      </c>
      <c r="C170" s="14" t="s">
        <v>388</v>
      </c>
      <c r="D170" s="14" t="s">
        <v>27</v>
      </c>
      <c r="E170" s="28"/>
      <c r="F170" s="23" t="str">
        <f t="shared" si="3"/>
        <v>Office of Government Ethics</v>
      </c>
      <c r="G170" s="24">
        <v>42900.0</v>
      </c>
      <c r="H170" s="25"/>
      <c r="I170" s="26"/>
      <c r="J170" s="25"/>
      <c r="K170" s="26"/>
      <c r="L170" s="27">
        <v>42921.0</v>
      </c>
      <c r="M170" s="28"/>
      <c r="N170" s="28"/>
      <c r="O170" s="28"/>
      <c r="P170" s="28"/>
      <c r="Q170" s="28"/>
      <c r="R170" s="28"/>
      <c r="S170" s="28"/>
      <c r="T170" s="28"/>
      <c r="U170" s="28"/>
    </row>
    <row r="171" ht="48.75">
      <c r="A171" s="14" t="s">
        <v>389</v>
      </c>
      <c r="B171" s="14" t="s">
        <v>25</v>
      </c>
      <c r="C171" s="14" t="s">
        <v>390</v>
      </c>
      <c r="D171" s="14" t="s">
        <v>27</v>
      </c>
      <c r="E171" s="28"/>
      <c r="F171" s="23" t="str">
        <f t="shared" si="3"/>
        <v>Office of Government Ethics</v>
      </c>
      <c r="G171" s="24">
        <v>42900.0</v>
      </c>
      <c r="H171" s="25"/>
      <c r="I171" s="26"/>
      <c r="J171" s="25"/>
      <c r="K171" s="26"/>
      <c r="L171" s="27">
        <v>42921.0</v>
      </c>
      <c r="M171" s="28"/>
      <c r="N171" s="28"/>
      <c r="O171" s="28"/>
      <c r="P171" s="28"/>
      <c r="Q171" s="28"/>
      <c r="R171" s="28"/>
      <c r="S171" s="28"/>
      <c r="T171" s="28"/>
      <c r="U171" s="28"/>
    </row>
    <row r="172" ht="71.25">
      <c r="A172" s="14" t="s">
        <v>391</v>
      </c>
      <c r="B172" s="14" t="s">
        <v>25</v>
      </c>
      <c r="C172" s="14" t="s">
        <v>392</v>
      </c>
      <c r="D172" s="14" t="s">
        <v>27</v>
      </c>
      <c r="E172" s="28"/>
      <c r="F172" s="23" t="str">
        <f t="shared" si="3"/>
        <v>Office of Government Ethics</v>
      </c>
      <c r="G172" s="24">
        <v>42900.0</v>
      </c>
      <c r="H172" s="25"/>
      <c r="I172" s="26"/>
      <c r="J172" s="25"/>
      <c r="K172" s="26"/>
      <c r="L172" s="27">
        <v>42921.0</v>
      </c>
      <c r="M172" s="28"/>
      <c r="N172" s="28"/>
      <c r="O172" s="28"/>
      <c r="P172" s="28"/>
      <c r="Q172" s="28"/>
      <c r="R172" s="28"/>
      <c r="S172" s="28"/>
      <c r="T172" s="28"/>
      <c r="U172" s="28"/>
    </row>
    <row r="173" ht="60.0">
      <c r="A173" s="14" t="s">
        <v>393</v>
      </c>
      <c r="B173" s="14" t="s">
        <v>25</v>
      </c>
      <c r="C173" s="14" t="s">
        <v>394</v>
      </c>
      <c r="D173" s="14" t="s">
        <v>27</v>
      </c>
      <c r="E173" s="28"/>
      <c r="F173" s="23" t="str">
        <f t="shared" si="3"/>
        <v>Office of Government Ethics</v>
      </c>
      <c r="G173" s="24">
        <v>42900.0</v>
      </c>
      <c r="H173" s="25"/>
      <c r="I173" s="26"/>
      <c r="J173" s="25"/>
      <c r="K173" s="26"/>
      <c r="L173" s="27">
        <v>42921.0</v>
      </c>
      <c r="M173" s="28"/>
      <c r="N173" s="28"/>
      <c r="O173" s="28"/>
      <c r="P173" s="28"/>
      <c r="Q173" s="28"/>
      <c r="R173" s="28"/>
      <c r="S173" s="28"/>
      <c r="T173" s="28"/>
      <c r="U173" s="28"/>
    </row>
    <row r="174" ht="37.5">
      <c r="A174" s="14" t="s">
        <v>395</v>
      </c>
      <c r="B174" s="14" t="s">
        <v>25</v>
      </c>
      <c r="C174" s="14" t="s">
        <v>396</v>
      </c>
      <c r="D174" s="14" t="s">
        <v>27</v>
      </c>
      <c r="E174" s="28"/>
      <c r="F174" s="23" t="str">
        <f t="shared" si="3"/>
        <v>Office of Government Ethics</v>
      </c>
      <c r="G174" s="24">
        <v>42900.0</v>
      </c>
      <c r="H174" s="25"/>
      <c r="I174" s="26"/>
      <c r="J174" s="25"/>
      <c r="K174" s="26"/>
      <c r="L174" s="27">
        <v>42921.0</v>
      </c>
      <c r="M174" s="28"/>
      <c r="N174" s="28"/>
      <c r="O174" s="28"/>
      <c r="P174" s="28"/>
      <c r="Q174" s="28"/>
      <c r="R174" s="28"/>
      <c r="S174" s="28"/>
      <c r="T174" s="28"/>
      <c r="U174" s="28"/>
    </row>
    <row r="175" ht="37.5">
      <c r="A175" s="14" t="s">
        <v>397</v>
      </c>
      <c r="B175" s="14" t="s">
        <v>25</v>
      </c>
      <c r="C175" s="14" t="s">
        <v>398</v>
      </c>
      <c r="D175" s="6" t="s">
        <v>27</v>
      </c>
      <c r="E175" s="34"/>
      <c r="F175" s="35" t="str">
        <f t="shared" si="3"/>
        <v>Office of Government Ethics</v>
      </c>
      <c r="G175" s="36">
        <v>42900.0</v>
      </c>
      <c r="H175" s="7"/>
      <c r="I175" s="37"/>
      <c r="J175" s="7"/>
      <c r="K175" s="37"/>
      <c r="L175" s="27">
        <v>42921.0</v>
      </c>
      <c r="M175" s="28"/>
      <c r="N175" s="28"/>
      <c r="O175" s="28"/>
      <c r="P175" s="28"/>
      <c r="Q175" s="28"/>
      <c r="R175" s="28"/>
      <c r="S175" s="28"/>
      <c r="T175" s="28"/>
      <c r="U175" s="28"/>
    </row>
    <row r="176" ht="93.75">
      <c r="A176" s="14" t="s">
        <v>399</v>
      </c>
      <c r="B176" s="14" t="s">
        <v>25</v>
      </c>
      <c r="C176" s="14" t="s">
        <v>400</v>
      </c>
      <c r="D176" s="14" t="s">
        <v>27</v>
      </c>
      <c r="E176" s="28"/>
      <c r="F176" s="23" t="str">
        <f>HYPERLINK("https://www.gsa.gov/portal/content/172963","General Services Administration")</f>
        <v>General Services Administration</v>
      </c>
      <c r="G176" s="24">
        <v>41430.0</v>
      </c>
      <c r="H176" s="29" t="str">
        <f>HYPERLINK("http://m.govexec.com/excellence/promising-practices/2016/11/gsas-trump-hotel-lease-debacle/133424/","Government Executive")</f>
        <v>Government Executive</v>
      </c>
      <c r="I176" s="24">
        <v>42702.0</v>
      </c>
      <c r="J176" s="25"/>
      <c r="K176" s="26"/>
      <c r="L176" s="27">
        <v>42921.0</v>
      </c>
      <c r="M176" s="28"/>
      <c r="N176" s="28"/>
      <c r="O176" s="28"/>
      <c r="P176" s="28"/>
      <c r="Q176" s="28"/>
      <c r="R176" s="28"/>
      <c r="S176" s="28"/>
      <c r="T176" s="28"/>
      <c r="U176" s="28"/>
    </row>
    <row r="177" ht="60.0">
      <c r="A177" s="14" t="s">
        <v>401</v>
      </c>
      <c r="B177" s="14" t="s">
        <v>25</v>
      </c>
      <c r="C177" s="14" t="s">
        <v>402</v>
      </c>
      <c r="D177" s="14" t="s">
        <v>27</v>
      </c>
      <c r="E177" s="14"/>
      <c r="F177" s="23" t="str">
        <f t="shared" ref="F177:F189" si="4">HYPERLINK("https://oge.app.box.com/s/kz4qvbdsbcfrzq16msuo4zmth6rerh1c","Office of Government Ethics")</f>
        <v>Office of Government Ethics</v>
      </c>
      <c r="G177" s="24">
        <v>42900.0</v>
      </c>
      <c r="H177" s="25"/>
      <c r="I177" s="26"/>
      <c r="J177" s="25"/>
      <c r="K177" s="26"/>
      <c r="L177" s="27">
        <v>42921.0</v>
      </c>
      <c r="M177" s="28"/>
      <c r="N177" s="28"/>
      <c r="O177" s="28"/>
      <c r="P177" s="28"/>
      <c r="Q177" s="28"/>
      <c r="R177" s="28"/>
      <c r="S177" s="28"/>
      <c r="T177" s="28"/>
      <c r="U177" s="28"/>
    </row>
    <row r="178" ht="60.0">
      <c r="A178" s="14" t="s">
        <v>403</v>
      </c>
      <c r="B178" s="14" t="s">
        <v>25</v>
      </c>
      <c r="C178" s="14" t="s">
        <v>404</v>
      </c>
      <c r="D178" s="14" t="s">
        <v>27</v>
      </c>
      <c r="E178" s="14"/>
      <c r="F178" s="23" t="str">
        <f t="shared" si="4"/>
        <v>Office of Government Ethics</v>
      </c>
      <c r="G178" s="24">
        <v>42900.0</v>
      </c>
      <c r="H178" s="25"/>
      <c r="I178" s="26"/>
      <c r="J178" s="25"/>
      <c r="K178" s="26"/>
      <c r="L178" s="27">
        <v>42921.0</v>
      </c>
      <c r="M178" s="28"/>
      <c r="N178" s="28"/>
      <c r="O178" s="28"/>
      <c r="P178" s="28"/>
      <c r="Q178" s="28"/>
      <c r="R178" s="28"/>
      <c r="S178" s="28"/>
      <c r="T178" s="28"/>
      <c r="U178" s="28"/>
    </row>
    <row r="179" ht="48.75">
      <c r="A179" s="14" t="s">
        <v>405</v>
      </c>
      <c r="B179" s="14" t="s">
        <v>25</v>
      </c>
      <c r="C179" s="14" t="s">
        <v>406</v>
      </c>
      <c r="D179" s="14" t="s">
        <v>27</v>
      </c>
      <c r="E179" s="14"/>
      <c r="F179" s="23" t="str">
        <f t="shared" si="4"/>
        <v>Office of Government Ethics</v>
      </c>
      <c r="G179" s="24">
        <v>42900.0</v>
      </c>
      <c r="H179" s="25"/>
      <c r="I179" s="26"/>
      <c r="J179" s="25"/>
      <c r="K179" s="26"/>
      <c r="L179" s="27">
        <v>42921.0</v>
      </c>
      <c r="M179" s="28"/>
      <c r="N179" s="28"/>
      <c r="O179" s="28"/>
      <c r="P179" s="28"/>
      <c r="Q179" s="28"/>
      <c r="R179" s="28"/>
      <c r="S179" s="28"/>
      <c r="T179" s="28"/>
      <c r="U179" s="28"/>
    </row>
    <row r="180" ht="37.5">
      <c r="A180" s="14" t="s">
        <v>407</v>
      </c>
      <c r="B180" s="14" t="s">
        <v>25</v>
      </c>
      <c r="C180" s="14" t="s">
        <v>408</v>
      </c>
      <c r="D180" s="14" t="s">
        <v>27</v>
      </c>
      <c r="E180" s="14"/>
      <c r="F180" s="23" t="str">
        <f t="shared" si="4"/>
        <v>Office of Government Ethics</v>
      </c>
      <c r="G180" s="24">
        <v>42900.0</v>
      </c>
      <c r="H180" s="25"/>
      <c r="I180" s="26"/>
      <c r="J180" s="25"/>
      <c r="K180" s="26"/>
      <c r="L180" s="27">
        <v>42921.0</v>
      </c>
      <c r="M180" s="28"/>
      <c r="N180" s="28"/>
      <c r="O180" s="28"/>
      <c r="P180" s="28"/>
      <c r="Q180" s="28"/>
      <c r="R180" s="28"/>
      <c r="S180" s="28"/>
      <c r="T180" s="28"/>
      <c r="U180" s="28"/>
    </row>
    <row r="181" ht="105.0">
      <c r="A181" s="14" t="s">
        <v>409</v>
      </c>
      <c r="B181" s="14" t="s">
        <v>25</v>
      </c>
      <c r="C181" s="14" t="s">
        <v>410</v>
      </c>
      <c r="D181" s="14" t="s">
        <v>27</v>
      </c>
      <c r="E181" s="28"/>
      <c r="F181" s="23" t="str">
        <f t="shared" si="4"/>
        <v>Office of Government Ethics</v>
      </c>
      <c r="G181" s="24">
        <v>42900.0</v>
      </c>
      <c r="H181" s="33"/>
      <c r="I181" s="24"/>
      <c r="J181" s="25"/>
      <c r="K181" s="26"/>
      <c r="L181" s="27">
        <v>42921.0</v>
      </c>
      <c r="M181" s="28"/>
      <c r="N181" s="28"/>
      <c r="O181" s="28"/>
      <c r="P181" s="28"/>
      <c r="Q181" s="28"/>
      <c r="R181" s="28"/>
      <c r="S181" s="28"/>
      <c r="T181" s="28"/>
      <c r="U181" s="28"/>
    </row>
    <row r="182" ht="115.5">
      <c r="A182" s="14" t="s">
        <v>411</v>
      </c>
      <c r="B182" s="14" t="s">
        <v>25</v>
      </c>
      <c r="C182" s="14" t="s">
        <v>412</v>
      </c>
      <c r="D182" s="14" t="s">
        <v>27</v>
      </c>
      <c r="E182" s="28"/>
      <c r="F182" s="23" t="str">
        <f t="shared" si="4"/>
        <v>Office of Government Ethics</v>
      </c>
      <c r="G182" s="24">
        <v>42900.0</v>
      </c>
      <c r="H182" s="8" t="str">
        <f t="shared" ref="H182:H183" si="5">HYPERLINK("http://money.cnn.com/2017/01/23/news/donald-trump-resigns-business/","CNN")</f>
        <v>CNN</v>
      </c>
      <c r="I182" s="36">
        <v>42758.0</v>
      </c>
      <c r="J182" s="25"/>
      <c r="K182" s="26"/>
      <c r="L182" s="27">
        <v>42921.0</v>
      </c>
      <c r="M182" s="28"/>
      <c r="N182" s="28"/>
      <c r="O182" s="28"/>
      <c r="P182" s="28"/>
      <c r="Q182" s="28"/>
      <c r="R182" s="28"/>
      <c r="S182" s="28"/>
      <c r="T182" s="28"/>
      <c r="U182" s="28"/>
    </row>
    <row r="183" ht="105.0">
      <c r="A183" s="14" t="s">
        <v>413</v>
      </c>
      <c r="B183" s="14" t="s">
        <v>25</v>
      </c>
      <c r="C183" s="14" t="s">
        <v>414</v>
      </c>
      <c r="D183" s="14" t="s">
        <v>27</v>
      </c>
      <c r="E183" s="28"/>
      <c r="F183" s="23" t="str">
        <f t="shared" si="4"/>
        <v>Office of Government Ethics</v>
      </c>
      <c r="G183" s="24">
        <v>42900.0</v>
      </c>
      <c r="H183" s="8" t="str">
        <f t="shared" si="5"/>
        <v>CNN</v>
      </c>
      <c r="I183" s="36">
        <v>42758.0</v>
      </c>
      <c r="J183" s="25"/>
      <c r="K183" s="26"/>
      <c r="L183" s="27">
        <v>42921.0</v>
      </c>
      <c r="M183" s="28"/>
      <c r="N183" s="28"/>
      <c r="O183" s="28"/>
      <c r="P183" s="28"/>
      <c r="Q183" s="28"/>
      <c r="R183" s="28"/>
      <c r="S183" s="28"/>
      <c r="T183" s="28"/>
      <c r="U183" s="28"/>
    </row>
    <row r="184" ht="105.0">
      <c r="A184" s="14" t="s">
        <v>415</v>
      </c>
      <c r="B184" s="14" t="s">
        <v>25</v>
      </c>
      <c r="C184" s="14" t="s">
        <v>416</v>
      </c>
      <c r="D184" s="14" t="s">
        <v>27</v>
      </c>
      <c r="E184" s="28"/>
      <c r="F184" s="23" t="str">
        <f t="shared" si="4"/>
        <v>Office of Government Ethics</v>
      </c>
      <c r="G184" s="24">
        <v>42900.0</v>
      </c>
      <c r="H184" s="25"/>
      <c r="I184" s="26"/>
      <c r="J184" s="25"/>
      <c r="K184" s="26"/>
      <c r="L184" s="27">
        <v>42921.0</v>
      </c>
      <c r="M184" s="28"/>
      <c r="N184" s="28"/>
      <c r="O184" s="28"/>
      <c r="P184" s="28"/>
      <c r="Q184" s="28"/>
      <c r="R184" s="28"/>
      <c r="S184" s="28"/>
      <c r="T184" s="28"/>
      <c r="U184" s="28"/>
    </row>
    <row r="185" ht="105.0">
      <c r="A185" s="14" t="s">
        <v>417</v>
      </c>
      <c r="B185" s="14" t="s">
        <v>25</v>
      </c>
      <c r="C185" s="14" t="s">
        <v>418</v>
      </c>
      <c r="D185" s="14" t="s">
        <v>27</v>
      </c>
      <c r="E185" s="28"/>
      <c r="F185" s="23" t="str">
        <f t="shared" si="4"/>
        <v>Office of Government Ethics</v>
      </c>
      <c r="G185" s="24">
        <v>42900.0</v>
      </c>
      <c r="H185" s="25"/>
      <c r="I185" s="26"/>
      <c r="J185" s="25"/>
      <c r="K185" s="26"/>
      <c r="L185" s="27">
        <v>42921.0</v>
      </c>
      <c r="M185" s="28"/>
      <c r="N185" s="28"/>
      <c r="O185" s="28"/>
      <c r="P185" s="28"/>
      <c r="Q185" s="28"/>
      <c r="R185" s="28"/>
      <c r="S185" s="28"/>
      <c r="T185" s="28"/>
      <c r="U185" s="28"/>
    </row>
    <row r="186" ht="93.75">
      <c r="A186" s="14" t="s">
        <v>419</v>
      </c>
      <c r="B186" s="14" t="s">
        <v>25</v>
      </c>
      <c r="C186" s="14" t="s">
        <v>420</v>
      </c>
      <c r="D186" s="14" t="s">
        <v>27</v>
      </c>
      <c r="E186" s="14"/>
      <c r="F186" s="23" t="str">
        <f t="shared" si="4"/>
        <v>Office of Government Ethics</v>
      </c>
      <c r="G186" s="24">
        <v>42900.0</v>
      </c>
      <c r="H186" s="8" t="str">
        <f>HYPERLINK("http://money.cnn.com/2017/01/23/news/donald-trump-resigns-business/","CNN")</f>
        <v>CNN</v>
      </c>
      <c r="I186" s="36">
        <v>42758.0</v>
      </c>
      <c r="J186" s="25"/>
      <c r="K186" s="26"/>
      <c r="L186" s="27">
        <v>42921.0</v>
      </c>
      <c r="M186" s="28"/>
      <c r="N186" s="28"/>
      <c r="O186" s="28"/>
      <c r="P186" s="28"/>
      <c r="Q186" s="28"/>
      <c r="R186" s="28"/>
      <c r="S186" s="28"/>
      <c r="T186" s="28"/>
      <c r="U186" s="28"/>
    </row>
    <row r="187" ht="60.0">
      <c r="A187" s="14" t="s">
        <v>421</v>
      </c>
      <c r="B187" s="14" t="s">
        <v>25</v>
      </c>
      <c r="C187" s="14" t="s">
        <v>422</v>
      </c>
      <c r="D187" s="14" t="s">
        <v>27</v>
      </c>
      <c r="E187" s="14"/>
      <c r="F187" s="23" t="str">
        <f t="shared" si="4"/>
        <v>Office of Government Ethics</v>
      </c>
      <c r="G187" s="24">
        <v>42900.0</v>
      </c>
      <c r="H187" s="25"/>
      <c r="I187" s="26"/>
      <c r="J187" s="25"/>
      <c r="K187" s="26"/>
      <c r="L187" s="27">
        <v>42921.0</v>
      </c>
      <c r="M187" s="28"/>
      <c r="N187" s="28"/>
      <c r="O187" s="28"/>
      <c r="P187" s="28"/>
      <c r="Q187" s="28"/>
      <c r="R187" s="28"/>
      <c r="S187" s="28"/>
      <c r="T187" s="28"/>
      <c r="U187" s="28"/>
    </row>
    <row r="188" ht="60.0">
      <c r="A188" s="14" t="s">
        <v>423</v>
      </c>
      <c r="B188" s="14" t="s">
        <v>25</v>
      </c>
      <c r="C188" s="14" t="s">
        <v>424</v>
      </c>
      <c r="D188" s="14" t="s">
        <v>27</v>
      </c>
      <c r="E188" s="14"/>
      <c r="F188" s="23" t="str">
        <f t="shared" si="4"/>
        <v>Office of Government Ethics</v>
      </c>
      <c r="G188" s="24">
        <v>42900.0</v>
      </c>
      <c r="H188" s="25"/>
      <c r="I188" s="26"/>
      <c r="J188" s="25"/>
      <c r="K188" s="26"/>
      <c r="L188" s="27">
        <v>42921.0</v>
      </c>
      <c r="M188" s="28"/>
      <c r="N188" s="28"/>
      <c r="O188" s="28"/>
      <c r="P188" s="28"/>
      <c r="Q188" s="28"/>
      <c r="R188" s="28"/>
      <c r="S188" s="28"/>
      <c r="T188" s="28"/>
      <c r="U188" s="28"/>
    </row>
    <row r="189" ht="60.0">
      <c r="A189" s="14" t="s">
        <v>425</v>
      </c>
      <c r="B189" s="14" t="s">
        <v>25</v>
      </c>
      <c r="C189" s="14" t="s">
        <v>426</v>
      </c>
      <c r="D189" s="14" t="s">
        <v>27</v>
      </c>
      <c r="E189" s="14"/>
      <c r="F189" s="23" t="str">
        <f t="shared" si="4"/>
        <v>Office of Government Ethics</v>
      </c>
      <c r="G189" s="24">
        <v>42900.0</v>
      </c>
      <c r="H189" s="25"/>
      <c r="I189" s="26"/>
      <c r="J189" s="25"/>
      <c r="K189" s="26"/>
      <c r="L189" s="27">
        <v>42921.0</v>
      </c>
      <c r="M189" s="28"/>
      <c r="N189" s="28"/>
      <c r="O189" s="28"/>
      <c r="P189" s="28"/>
      <c r="Q189" s="28"/>
      <c r="R189" s="28"/>
      <c r="S189" s="28"/>
      <c r="T189" s="28"/>
      <c r="U189" s="28"/>
    </row>
    <row r="190" ht="37.5">
      <c r="A190" s="14" t="s">
        <v>427</v>
      </c>
      <c r="B190" s="14" t="s">
        <v>25</v>
      </c>
      <c r="C190" s="14" t="s">
        <v>428</v>
      </c>
      <c r="D190" s="14" t="s">
        <v>27</v>
      </c>
      <c r="E190" s="14"/>
      <c r="F190" s="29" t="str">
        <f>HYPERLINK("https://assets.documentcloud.org/documents/2838696/Trump-2016-Financial-Disclosure.pdf","Office of Government Ethics")</f>
        <v>Office of Government Ethics</v>
      </c>
      <c r="G190" s="24">
        <v>42508.0</v>
      </c>
      <c r="H190" s="29" t="str">
        <f>HYPERLINK("https://assets.documentcloud.org/documents/2838696/Trump-2016-Financial-Disclosure.pdf","Office of Government Ethics")</f>
        <v>Office of Government Ethics</v>
      </c>
      <c r="I190" s="24">
        <v>42508.0</v>
      </c>
      <c r="J190" s="29" t="str">
        <f>HYPERLINK("https://www.washingtonpost.com/wp-stat/graphics/politics/trump-archive/docs/trump-fec-financial-disclosure-2015.pdf","Office of Government Ethics")</f>
        <v>Office of Government Ethics</v>
      </c>
      <c r="K190" s="24">
        <v>42200.0</v>
      </c>
      <c r="L190" s="27">
        <v>42921.0</v>
      </c>
      <c r="M190" s="28"/>
      <c r="N190" s="28"/>
      <c r="O190" s="28"/>
      <c r="P190" s="28"/>
      <c r="Q190" s="28"/>
      <c r="R190" s="28"/>
      <c r="S190" s="28"/>
      <c r="T190" s="28"/>
      <c r="U190" s="28"/>
    </row>
    <row r="191" ht="48.75">
      <c r="A191" s="14" t="s">
        <v>429</v>
      </c>
      <c r="B191" s="14" t="s">
        <v>25</v>
      </c>
      <c r="C191" s="14" t="s">
        <v>430</v>
      </c>
      <c r="D191" s="14" t="s">
        <v>27</v>
      </c>
      <c r="E191" s="14"/>
      <c r="F191" s="23" t="str">
        <f>HYPERLINK("https://oge.app.box.com/s/kz4qvbdsbcfrzq16msuo4zmth6rerh1c","Office of Government Ethics")</f>
        <v>Office of Government Ethics</v>
      </c>
      <c r="G191" s="24">
        <v>42900.0</v>
      </c>
      <c r="H191" s="25"/>
      <c r="I191" s="26"/>
      <c r="J191" s="25"/>
      <c r="K191" s="26"/>
      <c r="L191" s="27">
        <v>42921.0</v>
      </c>
      <c r="M191" s="28"/>
      <c r="N191" s="28"/>
      <c r="O191" s="28"/>
      <c r="P191" s="28"/>
      <c r="Q191" s="28"/>
      <c r="R191" s="28"/>
      <c r="S191" s="28"/>
      <c r="T191" s="28"/>
      <c r="U191" s="28"/>
    </row>
    <row r="192">
      <c r="A192" s="30" t="s">
        <v>431</v>
      </c>
      <c r="B192" s="14" t="s">
        <v>25</v>
      </c>
      <c r="C192" s="14" t="s">
        <v>432</v>
      </c>
      <c r="D192" s="14" t="s">
        <v>27</v>
      </c>
      <c r="E192" s="28"/>
      <c r="F192" s="23" t="str">
        <f>HYPERLINK("http://www.newsweek.com/where-trump-irs-tax-audit-letter-488904","Newsweek")</f>
        <v>Newsweek</v>
      </c>
      <c r="G192" s="24">
        <v>42592.0</v>
      </c>
      <c r="H192" s="25"/>
      <c r="I192" s="26"/>
      <c r="J192" s="25"/>
      <c r="K192" s="26"/>
      <c r="L192" s="27">
        <v>42921.0</v>
      </c>
      <c r="M192" s="28"/>
      <c r="N192" s="28"/>
      <c r="O192" s="28"/>
      <c r="P192" s="28"/>
      <c r="Q192" s="28"/>
      <c r="R192" s="28"/>
      <c r="S192" s="28"/>
      <c r="T192" s="28"/>
      <c r="U192" s="28"/>
    </row>
    <row r="193" ht="37.5">
      <c r="A193" s="14" t="s">
        <v>433</v>
      </c>
      <c r="B193" s="14" t="s">
        <v>25</v>
      </c>
      <c r="C193" s="14" t="s">
        <v>434</v>
      </c>
      <c r="D193" s="14" t="s">
        <v>27</v>
      </c>
      <c r="E193" s="14"/>
      <c r="F193" s="23" t="str">
        <f t="shared" ref="F193:F194" si="6">HYPERLINK("https://oge.app.box.com/s/kz4qvbdsbcfrzq16msuo4zmth6rerh1c","Office of Government Ethics")</f>
        <v>Office of Government Ethics</v>
      </c>
      <c r="G193" s="24">
        <v>42900.0</v>
      </c>
      <c r="H193" s="25"/>
      <c r="I193" s="26"/>
      <c r="J193" s="25"/>
      <c r="K193" s="26"/>
      <c r="L193" s="27">
        <v>42921.0</v>
      </c>
      <c r="M193" s="28"/>
      <c r="N193" s="28"/>
      <c r="O193" s="28"/>
      <c r="P193" s="28"/>
      <c r="Q193" s="28"/>
      <c r="R193" s="28"/>
      <c r="S193" s="28"/>
      <c r="T193" s="28"/>
      <c r="U193" s="28"/>
    </row>
    <row r="194" ht="60.0">
      <c r="A194" s="14" t="s">
        <v>435</v>
      </c>
      <c r="B194" s="14" t="s">
        <v>25</v>
      </c>
      <c r="C194" s="14" t="s">
        <v>436</v>
      </c>
      <c r="D194" s="14" t="s">
        <v>27</v>
      </c>
      <c r="E194" s="14"/>
      <c r="F194" s="23" t="str">
        <f t="shared" si="6"/>
        <v>Office of Government Ethics</v>
      </c>
      <c r="G194" s="24">
        <v>42900.0</v>
      </c>
      <c r="H194" s="25"/>
      <c r="I194" s="26"/>
      <c r="J194" s="25"/>
      <c r="K194" s="26"/>
      <c r="L194" s="27">
        <v>42921.0</v>
      </c>
      <c r="M194" s="28"/>
      <c r="N194" s="28"/>
      <c r="O194" s="28"/>
      <c r="P194" s="28"/>
      <c r="Q194" s="28"/>
      <c r="R194" s="28"/>
      <c r="S194" s="28"/>
      <c r="T194" s="28"/>
      <c r="U194" s="28"/>
    </row>
    <row r="195" ht="48.75">
      <c r="A195" s="14" t="s">
        <v>437</v>
      </c>
      <c r="B195" s="14" t="s">
        <v>25</v>
      </c>
      <c r="C195" s="14" t="s">
        <v>438</v>
      </c>
      <c r="D195" s="14" t="s">
        <v>27</v>
      </c>
      <c r="E195" s="28"/>
      <c r="F195" s="23" t="str">
        <f>HYPERLINK("http://www.motherjones.com/politics/2016/12/donald-trump-debt-sale-conflict-of-interest","Mother Jones")</f>
        <v>Mother Jones</v>
      </c>
      <c r="G195" s="24">
        <v>42706.0</v>
      </c>
      <c r="H195" s="29" t="str">
        <f>HYPERLINK("https://therealdeal.com/2017/02/28/related-companies-makes-80m-stock-buy-in-trumps-second-largest-lender/","The Real Deal")</f>
        <v>The Real Deal</v>
      </c>
      <c r="I195" s="24">
        <v>42794.0</v>
      </c>
      <c r="J195" s="25"/>
      <c r="K195" s="26"/>
      <c r="L195" s="27">
        <v>42921.0</v>
      </c>
      <c r="M195" s="28"/>
      <c r="N195" s="28"/>
      <c r="O195" s="28"/>
      <c r="P195" s="28"/>
      <c r="Q195" s="28"/>
      <c r="R195" s="28"/>
      <c r="S195" s="28"/>
      <c r="T195" s="28"/>
      <c r="U195" s="28"/>
    </row>
    <row r="196" ht="37.5">
      <c r="A196" s="14" t="s">
        <v>439</v>
      </c>
      <c r="B196" s="14" t="s">
        <v>25</v>
      </c>
      <c r="C196" s="14" t="s">
        <v>440</v>
      </c>
      <c r="D196" s="14" t="s">
        <v>27</v>
      </c>
      <c r="E196" s="14"/>
      <c r="F196" s="23" t="str">
        <f t="shared" ref="F196:F208" si="7">HYPERLINK("https://oge.app.box.com/s/kz4qvbdsbcfrzq16msuo4zmth6rerh1c","Office of Government Ethics")</f>
        <v>Office of Government Ethics</v>
      </c>
      <c r="G196" s="24">
        <v>42900.0</v>
      </c>
      <c r="H196" s="25"/>
      <c r="I196" s="26"/>
      <c r="J196" s="25"/>
      <c r="K196" s="26"/>
      <c r="L196" s="27">
        <v>42921.0</v>
      </c>
      <c r="M196" s="28"/>
      <c r="N196" s="28"/>
      <c r="O196" s="28"/>
      <c r="P196" s="28"/>
      <c r="Q196" s="28"/>
      <c r="R196" s="28"/>
      <c r="S196" s="28"/>
      <c r="T196" s="28"/>
      <c r="U196" s="28"/>
    </row>
    <row r="197" ht="37.5">
      <c r="A197" s="14" t="s">
        <v>441</v>
      </c>
      <c r="B197" s="14" t="s">
        <v>25</v>
      </c>
      <c r="C197" s="14" t="s">
        <v>442</v>
      </c>
      <c r="D197" s="14" t="s">
        <v>27</v>
      </c>
      <c r="E197" s="14"/>
      <c r="F197" s="23" t="str">
        <f t="shared" si="7"/>
        <v>Office of Government Ethics</v>
      </c>
      <c r="G197" s="24">
        <v>42900.0</v>
      </c>
      <c r="H197" s="33"/>
      <c r="I197" s="24"/>
      <c r="J197" s="25"/>
      <c r="K197" s="26"/>
      <c r="L197" s="27">
        <v>42921.0</v>
      </c>
      <c r="M197" s="28"/>
      <c r="N197" s="28"/>
      <c r="O197" s="28"/>
      <c r="P197" s="28"/>
      <c r="Q197" s="28"/>
      <c r="R197" s="28"/>
      <c r="S197" s="28"/>
      <c r="T197" s="28"/>
      <c r="U197" s="28"/>
    </row>
    <row r="198" ht="37.5">
      <c r="A198" s="14" t="s">
        <v>443</v>
      </c>
      <c r="B198" s="14" t="s">
        <v>25</v>
      </c>
      <c r="C198" s="14" t="s">
        <v>444</v>
      </c>
      <c r="D198" s="14" t="s">
        <v>27</v>
      </c>
      <c r="E198" s="14"/>
      <c r="F198" s="23" t="str">
        <f t="shared" si="7"/>
        <v>Office of Government Ethics</v>
      </c>
      <c r="G198" s="24">
        <v>42900.0</v>
      </c>
      <c r="H198" s="33"/>
      <c r="I198" s="24"/>
      <c r="J198" s="25"/>
      <c r="K198" s="26"/>
      <c r="L198" s="27">
        <v>42921.0</v>
      </c>
      <c r="M198" s="28"/>
      <c r="N198" s="28"/>
      <c r="O198" s="28"/>
      <c r="P198" s="28"/>
      <c r="Q198" s="28"/>
      <c r="R198" s="28"/>
      <c r="S198" s="28"/>
      <c r="T198" s="28"/>
      <c r="U198" s="28"/>
    </row>
    <row r="199" ht="48.75">
      <c r="A199" s="14" t="s">
        <v>445</v>
      </c>
      <c r="B199" s="14" t="s">
        <v>25</v>
      </c>
      <c r="C199" s="14" t="s">
        <v>446</v>
      </c>
      <c r="D199" s="14" t="s">
        <v>27</v>
      </c>
      <c r="E199" s="14"/>
      <c r="F199" s="23" t="str">
        <f t="shared" si="7"/>
        <v>Office of Government Ethics</v>
      </c>
      <c r="G199" s="24">
        <v>42900.0</v>
      </c>
      <c r="H199" s="33"/>
      <c r="I199" s="24"/>
      <c r="J199" s="25"/>
      <c r="K199" s="26"/>
      <c r="L199" s="27">
        <v>42921.0</v>
      </c>
      <c r="M199" s="28"/>
      <c r="N199" s="28"/>
      <c r="O199" s="28"/>
      <c r="P199" s="28"/>
      <c r="Q199" s="28"/>
      <c r="R199" s="28"/>
      <c r="S199" s="28"/>
      <c r="T199" s="28"/>
      <c r="U199" s="28"/>
    </row>
    <row r="200" ht="60.0">
      <c r="A200" s="14" t="s">
        <v>447</v>
      </c>
      <c r="B200" s="14" t="s">
        <v>25</v>
      </c>
      <c r="C200" s="14" t="s">
        <v>448</v>
      </c>
      <c r="D200" s="14" t="s">
        <v>27</v>
      </c>
      <c r="E200" s="14"/>
      <c r="F200" s="23" t="str">
        <f t="shared" si="7"/>
        <v>Office of Government Ethics</v>
      </c>
      <c r="G200" s="24">
        <v>42900.0</v>
      </c>
      <c r="H200" s="33"/>
      <c r="I200" s="24"/>
      <c r="J200" s="25"/>
      <c r="K200" s="26"/>
      <c r="L200" s="27">
        <v>42921.0</v>
      </c>
      <c r="M200" s="28"/>
      <c r="N200" s="28"/>
      <c r="O200" s="28"/>
      <c r="P200" s="28"/>
      <c r="Q200" s="28"/>
      <c r="R200" s="28"/>
      <c r="S200" s="28"/>
      <c r="T200" s="28"/>
      <c r="U200" s="28"/>
    </row>
    <row r="201" ht="48.75">
      <c r="A201" s="14" t="s">
        <v>449</v>
      </c>
      <c r="B201" s="14" t="s">
        <v>25</v>
      </c>
      <c r="C201" s="14" t="s">
        <v>450</v>
      </c>
      <c r="D201" s="14" t="s">
        <v>27</v>
      </c>
      <c r="E201" s="14"/>
      <c r="F201" s="23" t="str">
        <f t="shared" si="7"/>
        <v>Office of Government Ethics</v>
      </c>
      <c r="G201" s="24">
        <v>42900.0</v>
      </c>
      <c r="H201" s="33"/>
      <c r="I201" s="24"/>
      <c r="J201" s="25"/>
      <c r="K201" s="26"/>
      <c r="L201" s="27">
        <v>42921.0</v>
      </c>
      <c r="M201" s="28"/>
      <c r="N201" s="28"/>
      <c r="O201" s="28"/>
      <c r="P201" s="28"/>
      <c r="Q201" s="28"/>
      <c r="R201" s="28"/>
      <c r="S201" s="28"/>
      <c r="T201" s="28"/>
      <c r="U201" s="28"/>
    </row>
    <row r="202" ht="37.5">
      <c r="A202" s="14" t="s">
        <v>451</v>
      </c>
      <c r="B202" s="14" t="s">
        <v>25</v>
      </c>
      <c r="C202" s="14" t="s">
        <v>452</v>
      </c>
      <c r="D202" s="14" t="s">
        <v>27</v>
      </c>
      <c r="E202" s="14"/>
      <c r="F202" s="23" t="str">
        <f t="shared" si="7"/>
        <v>Office of Government Ethics</v>
      </c>
      <c r="G202" s="24">
        <v>42900.0</v>
      </c>
      <c r="H202" s="33"/>
      <c r="I202" s="24"/>
      <c r="J202" s="25"/>
      <c r="K202" s="26"/>
      <c r="L202" s="27">
        <v>42921.0</v>
      </c>
      <c r="M202" s="28"/>
      <c r="N202" s="28"/>
      <c r="O202" s="28"/>
      <c r="P202" s="28"/>
      <c r="Q202" s="28"/>
      <c r="R202" s="28"/>
      <c r="S202" s="28"/>
      <c r="T202" s="28"/>
      <c r="U202" s="28"/>
    </row>
    <row r="203" ht="37.5">
      <c r="A203" s="14" t="s">
        <v>453</v>
      </c>
      <c r="B203" s="14" t="s">
        <v>25</v>
      </c>
      <c r="C203" s="14" t="s">
        <v>454</v>
      </c>
      <c r="D203" s="6" t="s">
        <v>27</v>
      </c>
      <c r="E203" s="34"/>
      <c r="F203" s="35" t="str">
        <f t="shared" si="7"/>
        <v>Office of Government Ethics</v>
      </c>
      <c r="G203" s="36">
        <v>42900.0</v>
      </c>
      <c r="H203" s="7"/>
      <c r="I203" s="37"/>
      <c r="J203" s="7"/>
      <c r="K203" s="37"/>
      <c r="L203" s="27">
        <v>42921.0</v>
      </c>
      <c r="M203" s="28"/>
      <c r="N203" s="28"/>
      <c r="O203" s="28"/>
      <c r="P203" s="28"/>
      <c r="Q203" s="28"/>
      <c r="R203" s="28"/>
      <c r="S203" s="28"/>
      <c r="T203" s="28"/>
      <c r="U203" s="28"/>
    </row>
    <row r="204" ht="37.5">
      <c r="A204" s="14" t="s">
        <v>455</v>
      </c>
      <c r="B204" s="14" t="s">
        <v>25</v>
      </c>
      <c r="C204" s="14" t="s">
        <v>456</v>
      </c>
      <c r="D204" s="14" t="s">
        <v>27</v>
      </c>
      <c r="E204" s="28"/>
      <c r="F204" s="23" t="str">
        <f t="shared" si="7"/>
        <v>Office of Government Ethics</v>
      </c>
      <c r="G204" s="24">
        <v>42900.0</v>
      </c>
      <c r="H204" s="25"/>
      <c r="I204" s="26"/>
      <c r="J204" s="25"/>
      <c r="K204" s="26"/>
      <c r="L204" s="27">
        <v>42921.0</v>
      </c>
      <c r="M204" s="28"/>
      <c r="N204" s="28"/>
      <c r="O204" s="28"/>
      <c r="P204" s="28"/>
      <c r="Q204" s="28"/>
      <c r="R204" s="28"/>
      <c r="S204" s="28"/>
      <c r="T204" s="28"/>
      <c r="U204" s="28"/>
    </row>
    <row r="205" ht="37.5">
      <c r="A205" s="14" t="s">
        <v>457</v>
      </c>
      <c r="B205" s="14" t="s">
        <v>25</v>
      </c>
      <c r="C205" s="14" t="s">
        <v>458</v>
      </c>
      <c r="D205" s="14" t="s">
        <v>27</v>
      </c>
      <c r="E205" s="14"/>
      <c r="F205" s="23" t="str">
        <f t="shared" si="7"/>
        <v>Office of Government Ethics</v>
      </c>
      <c r="G205" s="24">
        <v>42900.0</v>
      </c>
      <c r="H205" s="33"/>
      <c r="I205" s="24"/>
      <c r="J205" s="25"/>
      <c r="K205" s="26"/>
      <c r="L205" s="27">
        <v>42921.0</v>
      </c>
      <c r="M205" s="28"/>
      <c r="N205" s="28"/>
      <c r="O205" s="28"/>
      <c r="P205" s="28"/>
      <c r="Q205" s="28"/>
      <c r="R205" s="28"/>
      <c r="S205" s="28"/>
      <c r="T205" s="28"/>
      <c r="U205" s="28"/>
    </row>
    <row r="206" ht="37.5">
      <c r="A206" s="14" t="s">
        <v>459</v>
      </c>
      <c r="B206" s="14" t="s">
        <v>25</v>
      </c>
      <c r="C206" s="14" t="s">
        <v>460</v>
      </c>
      <c r="D206" s="14" t="s">
        <v>27</v>
      </c>
      <c r="E206" s="14"/>
      <c r="F206" s="23" t="str">
        <f t="shared" si="7"/>
        <v>Office of Government Ethics</v>
      </c>
      <c r="G206" s="24">
        <v>42900.0</v>
      </c>
      <c r="H206" s="33"/>
      <c r="I206" s="24"/>
      <c r="J206" s="25"/>
      <c r="K206" s="26"/>
      <c r="L206" s="27">
        <v>42921.0</v>
      </c>
      <c r="M206" s="28"/>
      <c r="N206" s="28"/>
      <c r="O206" s="28"/>
      <c r="P206" s="28"/>
      <c r="Q206" s="28"/>
      <c r="R206" s="28"/>
      <c r="S206" s="28"/>
      <c r="T206" s="28"/>
      <c r="U206" s="28"/>
    </row>
    <row r="207" ht="37.5">
      <c r="A207" s="14" t="s">
        <v>461</v>
      </c>
      <c r="B207" s="14" t="s">
        <v>25</v>
      </c>
      <c r="C207" s="14" t="s">
        <v>462</v>
      </c>
      <c r="D207" s="14" t="s">
        <v>27</v>
      </c>
      <c r="E207" s="14"/>
      <c r="F207" s="23" t="str">
        <f t="shared" si="7"/>
        <v>Office of Government Ethics</v>
      </c>
      <c r="G207" s="24">
        <v>42900.0</v>
      </c>
      <c r="H207" s="33"/>
      <c r="I207" s="24"/>
      <c r="J207" s="25"/>
      <c r="K207" s="26"/>
      <c r="L207" s="27">
        <v>42921.0</v>
      </c>
      <c r="M207" s="28"/>
      <c r="N207" s="28"/>
      <c r="O207" s="28"/>
      <c r="P207" s="28"/>
      <c r="Q207" s="28"/>
      <c r="R207" s="28"/>
      <c r="S207" s="28"/>
      <c r="T207" s="28"/>
      <c r="U207" s="28"/>
    </row>
    <row r="208" ht="60.0">
      <c r="A208" s="14" t="s">
        <v>463</v>
      </c>
      <c r="B208" s="14" t="s">
        <v>25</v>
      </c>
      <c r="C208" s="14" t="s">
        <v>464</v>
      </c>
      <c r="D208" s="14" t="s">
        <v>27</v>
      </c>
      <c r="E208" s="14"/>
      <c r="F208" s="23" t="str">
        <f t="shared" si="7"/>
        <v>Office of Government Ethics</v>
      </c>
      <c r="G208" s="24">
        <v>42900.0</v>
      </c>
      <c r="H208" s="33"/>
      <c r="I208" s="24"/>
      <c r="J208" s="25"/>
      <c r="K208" s="26"/>
      <c r="L208" s="27">
        <v>42921.0</v>
      </c>
      <c r="M208" s="28"/>
      <c r="N208" s="28"/>
      <c r="O208" s="28"/>
      <c r="P208" s="28"/>
      <c r="Q208" s="28"/>
      <c r="R208" s="28"/>
      <c r="S208" s="28"/>
      <c r="T208" s="28"/>
      <c r="U208" s="28"/>
    </row>
    <row r="209" ht="26.25">
      <c r="A209" s="30" t="s">
        <v>465</v>
      </c>
      <c r="B209" s="14" t="s">
        <v>25</v>
      </c>
      <c r="C209" s="30" t="s">
        <v>465</v>
      </c>
      <c r="D209" s="14" t="s">
        <v>27</v>
      </c>
      <c r="E209" s="28"/>
      <c r="F209" s="23" t="str">
        <f>HYPERLINK("https://www.nytimes.com/2016/12/21/business/economy/trump-organization-labor-unions-hotels.html","National Labor Relations Board")</f>
        <v>National Labor Relations Board</v>
      </c>
      <c r="G209" s="24">
        <v>42725.0</v>
      </c>
      <c r="H209" s="25"/>
      <c r="I209" s="26"/>
      <c r="J209" s="25"/>
      <c r="K209" s="26"/>
      <c r="L209" s="27">
        <v>42921.0</v>
      </c>
      <c r="M209" s="28"/>
      <c r="N209" s="28"/>
      <c r="O209" s="28"/>
      <c r="P209" s="28"/>
      <c r="Q209" s="28"/>
      <c r="R209" s="28"/>
      <c r="S209" s="28"/>
      <c r="T209" s="28"/>
      <c r="U209" s="28"/>
    </row>
    <row r="210" ht="37.5">
      <c r="A210" s="30" t="s">
        <v>466</v>
      </c>
      <c r="B210" s="14" t="s">
        <v>25</v>
      </c>
      <c r="C210" s="14" t="s">
        <v>467</v>
      </c>
      <c r="D210" s="14" t="s">
        <v>27</v>
      </c>
      <c r="E210" s="28"/>
      <c r="F210" s="23" t="str">
        <f>HYPERLINK("http://variety.com/2016/tv/news/donald-trump-mark-burnett-celebrity-apprentice-executive-producer-1201937420/","Variety")</f>
        <v>Variety</v>
      </c>
      <c r="G210" s="24">
        <v>42712.0</v>
      </c>
      <c r="H210" s="25"/>
      <c r="I210" s="26"/>
      <c r="J210" s="25"/>
      <c r="K210" s="26"/>
      <c r="L210" s="27">
        <v>42921.0</v>
      </c>
      <c r="M210" s="28"/>
      <c r="N210" s="28"/>
      <c r="O210" s="28"/>
      <c r="P210" s="28"/>
      <c r="Q210" s="28"/>
      <c r="R210" s="28"/>
      <c r="S210" s="28"/>
      <c r="T210" s="28"/>
      <c r="U210" s="28"/>
    </row>
    <row r="211" ht="37.5">
      <c r="A211" s="14" t="s">
        <v>468</v>
      </c>
      <c r="B211" s="14" t="s">
        <v>25</v>
      </c>
      <c r="C211" s="14" t="s">
        <v>469</v>
      </c>
      <c r="D211" s="14" t="s">
        <v>27</v>
      </c>
      <c r="E211" s="14"/>
      <c r="F211" s="23" t="str">
        <f t="shared" ref="F211:F213" si="8">HYPERLINK("https://oge.app.box.com/s/kz4qvbdsbcfrzq16msuo4zmth6rerh1c","Office of Government Ethics")</f>
        <v>Office of Government Ethics</v>
      </c>
      <c r="G211" s="24">
        <v>42900.0</v>
      </c>
      <c r="H211" s="33"/>
      <c r="I211" s="24"/>
      <c r="J211" s="25"/>
      <c r="K211" s="26"/>
      <c r="L211" s="27">
        <v>42921.0</v>
      </c>
      <c r="M211" s="28"/>
      <c r="N211" s="28"/>
      <c r="O211" s="28"/>
      <c r="P211" s="28"/>
      <c r="Q211" s="28"/>
      <c r="R211" s="28"/>
      <c r="S211" s="28"/>
      <c r="T211" s="28"/>
      <c r="U211" s="28"/>
    </row>
    <row r="212" ht="37.5">
      <c r="A212" s="14" t="s">
        <v>470</v>
      </c>
      <c r="B212" s="14" t="s">
        <v>25</v>
      </c>
      <c r="C212" s="14" t="s">
        <v>471</v>
      </c>
      <c r="D212" s="14" t="s">
        <v>27</v>
      </c>
      <c r="E212" s="28"/>
      <c r="F212" s="23" t="str">
        <f t="shared" si="8"/>
        <v>Office of Government Ethics</v>
      </c>
      <c r="G212" s="24">
        <v>42900.0</v>
      </c>
      <c r="H212" s="25"/>
      <c r="I212" s="26"/>
      <c r="J212" s="25"/>
      <c r="K212" s="26"/>
      <c r="L212" s="27">
        <v>42921.0</v>
      </c>
      <c r="M212" s="28"/>
      <c r="N212" s="28"/>
      <c r="O212" s="28"/>
      <c r="P212" s="28"/>
      <c r="Q212" s="28"/>
      <c r="R212" s="28"/>
      <c r="S212" s="28"/>
      <c r="T212" s="28"/>
      <c r="U212" s="28"/>
    </row>
    <row r="213" ht="71.25">
      <c r="A213" s="14" t="s">
        <v>472</v>
      </c>
      <c r="B213" s="14" t="s">
        <v>25</v>
      </c>
      <c r="C213" s="14" t="s">
        <v>471</v>
      </c>
      <c r="D213" s="14" t="s">
        <v>27</v>
      </c>
      <c r="E213" s="28"/>
      <c r="F213" s="23" t="str">
        <f t="shared" si="8"/>
        <v>Office of Government Ethics</v>
      </c>
      <c r="G213" s="24">
        <v>42900.0</v>
      </c>
      <c r="H213" s="29" t="str">
        <f t="shared" ref="H213:H215" si="9">HYPERLINK("https://assets.documentcloud.org/documents/2838696/Trump-2016-Financial-Disclosure.pdf","Office of Government Ethics")</f>
        <v>Office of Government Ethics</v>
      </c>
      <c r="I213" s="24">
        <v>42508.0</v>
      </c>
      <c r="J213" s="25"/>
      <c r="K213" s="26"/>
      <c r="L213" s="27">
        <v>42921.0</v>
      </c>
      <c r="M213" s="28"/>
      <c r="N213" s="28"/>
      <c r="O213" s="28"/>
      <c r="P213" s="28"/>
      <c r="Q213" s="28"/>
      <c r="R213" s="28"/>
      <c r="S213" s="28"/>
      <c r="T213" s="28"/>
      <c r="U213" s="28"/>
    </row>
    <row r="214" ht="48.75">
      <c r="A214" s="14" t="s">
        <v>473</v>
      </c>
      <c r="B214" s="14" t="s">
        <v>25</v>
      </c>
      <c r="C214" s="14" t="s">
        <v>474</v>
      </c>
      <c r="D214" s="14" t="s">
        <v>27</v>
      </c>
      <c r="E214" s="14"/>
      <c r="F214" s="29" t="str">
        <f t="shared" ref="F214:F215" si="10">HYPERLINK("https://assets.documentcloud.org/documents/2838696/Trump-2016-Financial-Disclosure.pdf","Office of Government Ethics")</f>
        <v>Office of Government Ethics</v>
      </c>
      <c r="G214" s="24">
        <v>42508.0</v>
      </c>
      <c r="H214" s="29" t="str">
        <f t="shared" si="9"/>
        <v>Office of Government Ethics</v>
      </c>
      <c r="I214" s="24">
        <v>42508.0</v>
      </c>
      <c r="J214" s="29" t="str">
        <f t="shared" ref="J214:J215" si="11">HYPERLINK("https://www.washingtonpost.com/wp-stat/graphics/politics/trump-archive/docs/trump-fec-financial-disclosure-2015.pdf","Office of Government Ethics")</f>
        <v>Office of Government Ethics</v>
      </c>
      <c r="K214" s="24">
        <v>42200.0</v>
      </c>
      <c r="L214" s="27">
        <v>42921.0</v>
      </c>
      <c r="M214" s="28"/>
      <c r="N214" s="28"/>
      <c r="O214" s="28"/>
      <c r="P214" s="28"/>
      <c r="Q214" s="28"/>
      <c r="R214" s="28"/>
      <c r="S214" s="28"/>
      <c r="T214" s="28"/>
      <c r="U214" s="28"/>
    </row>
    <row r="215" ht="48.75">
      <c r="A215" s="14" t="s">
        <v>475</v>
      </c>
      <c r="B215" s="14" t="s">
        <v>25</v>
      </c>
      <c r="C215" s="14" t="s">
        <v>476</v>
      </c>
      <c r="D215" s="14" t="s">
        <v>27</v>
      </c>
      <c r="E215" s="14"/>
      <c r="F215" s="29" t="str">
        <f t="shared" si="10"/>
        <v>Office of Government Ethics</v>
      </c>
      <c r="G215" s="24">
        <v>42508.0</v>
      </c>
      <c r="H215" s="29" t="str">
        <f t="shared" si="9"/>
        <v>Office of Government Ethics</v>
      </c>
      <c r="I215" s="24">
        <v>42508.0</v>
      </c>
      <c r="J215" s="29" t="str">
        <f t="shared" si="11"/>
        <v>Office of Government Ethics</v>
      </c>
      <c r="K215" s="24">
        <v>42200.0</v>
      </c>
      <c r="L215" s="27">
        <v>42921.0</v>
      </c>
      <c r="M215" s="28"/>
      <c r="N215" s="28"/>
      <c r="O215" s="28"/>
      <c r="P215" s="28"/>
      <c r="Q215" s="28"/>
      <c r="R215" s="28"/>
      <c r="S215" s="28"/>
      <c r="T215" s="28"/>
      <c r="U215" s="28"/>
    </row>
    <row r="216" ht="60.0">
      <c r="A216" s="14" t="s">
        <v>477</v>
      </c>
      <c r="B216" s="14" t="s">
        <v>25</v>
      </c>
      <c r="C216" s="14" t="s">
        <v>478</v>
      </c>
      <c r="D216" s="14" t="s">
        <v>27</v>
      </c>
      <c r="E216" s="28"/>
      <c r="F216" s="23" t="str">
        <f t="shared" ref="F216:F230" si="12">HYPERLINK("https://oge.app.box.com/s/kz4qvbdsbcfrzq16msuo4zmth6rerh1c","Office of Government Ethics")</f>
        <v>Office of Government Ethics</v>
      </c>
      <c r="G216" s="24">
        <v>42900.0</v>
      </c>
      <c r="H216" s="25"/>
      <c r="I216" s="26"/>
      <c r="J216" s="25"/>
      <c r="K216" s="26"/>
      <c r="L216" s="27">
        <v>42921.0</v>
      </c>
      <c r="M216" s="28"/>
      <c r="N216" s="28"/>
      <c r="O216" s="28"/>
      <c r="P216" s="28"/>
      <c r="Q216" s="28"/>
      <c r="R216" s="28"/>
      <c r="S216" s="28"/>
      <c r="T216" s="28"/>
      <c r="U216" s="28"/>
    </row>
    <row r="217" ht="60.0">
      <c r="A217" s="14" t="s">
        <v>479</v>
      </c>
      <c r="B217" s="14" t="s">
        <v>25</v>
      </c>
      <c r="C217" s="14" t="s">
        <v>480</v>
      </c>
      <c r="D217" s="14" t="s">
        <v>27</v>
      </c>
      <c r="E217" s="14"/>
      <c r="F217" s="23" t="str">
        <f t="shared" si="12"/>
        <v>Office of Government Ethics</v>
      </c>
      <c r="G217" s="24">
        <v>42900.0</v>
      </c>
      <c r="H217" s="25"/>
      <c r="I217" s="26"/>
      <c r="J217" s="25"/>
      <c r="K217" s="26"/>
      <c r="L217" s="27">
        <v>42921.0</v>
      </c>
      <c r="M217" s="28"/>
      <c r="N217" s="28"/>
      <c r="O217" s="28"/>
      <c r="P217" s="28"/>
      <c r="Q217" s="28"/>
      <c r="R217" s="28"/>
      <c r="S217" s="28"/>
      <c r="T217" s="28"/>
      <c r="U217" s="28"/>
    </row>
    <row r="218" ht="48.75">
      <c r="A218" s="14" t="s">
        <v>481</v>
      </c>
      <c r="B218" s="14" t="s">
        <v>25</v>
      </c>
      <c r="C218" s="14" t="s">
        <v>482</v>
      </c>
      <c r="D218" s="14" t="s">
        <v>27</v>
      </c>
      <c r="E218" s="28"/>
      <c r="F218" s="23" t="str">
        <f t="shared" si="12"/>
        <v>Office of Government Ethics</v>
      </c>
      <c r="G218" s="24">
        <v>42900.0</v>
      </c>
      <c r="H218" s="25"/>
      <c r="I218" s="26"/>
      <c r="J218" s="25"/>
      <c r="K218" s="26"/>
      <c r="L218" s="27">
        <v>42921.0</v>
      </c>
      <c r="M218" s="28"/>
      <c r="N218" s="28"/>
      <c r="O218" s="28"/>
      <c r="P218" s="28"/>
      <c r="Q218" s="28"/>
      <c r="R218" s="28"/>
      <c r="S218" s="28"/>
      <c r="T218" s="28"/>
      <c r="U218" s="28"/>
    </row>
    <row r="219" ht="37.5">
      <c r="A219" s="14" t="s">
        <v>483</v>
      </c>
      <c r="B219" s="14" t="s">
        <v>25</v>
      </c>
      <c r="C219" s="14" t="s">
        <v>484</v>
      </c>
      <c r="D219" s="14" t="s">
        <v>27</v>
      </c>
      <c r="E219" s="14"/>
      <c r="F219" s="23" t="str">
        <f t="shared" si="12"/>
        <v>Office of Government Ethics</v>
      </c>
      <c r="G219" s="24">
        <v>42900.0</v>
      </c>
      <c r="H219" s="25"/>
      <c r="I219" s="26"/>
      <c r="J219" s="25"/>
      <c r="K219" s="26"/>
      <c r="L219" s="27">
        <v>42921.0</v>
      </c>
      <c r="M219" s="28"/>
      <c r="N219" s="28"/>
      <c r="O219" s="28"/>
      <c r="P219" s="28"/>
      <c r="Q219" s="28"/>
      <c r="R219" s="28"/>
      <c r="S219" s="28"/>
      <c r="T219" s="28"/>
      <c r="U219" s="28"/>
    </row>
    <row r="220" ht="48.75">
      <c r="A220" s="14" t="s">
        <v>485</v>
      </c>
      <c r="B220" s="14" t="s">
        <v>25</v>
      </c>
      <c r="C220" s="14" t="s">
        <v>486</v>
      </c>
      <c r="D220" s="14" t="s">
        <v>27</v>
      </c>
      <c r="E220" s="14"/>
      <c r="F220" s="23" t="str">
        <f t="shared" si="12"/>
        <v>Office of Government Ethics</v>
      </c>
      <c r="G220" s="24">
        <v>42900.0</v>
      </c>
      <c r="H220" s="25"/>
      <c r="I220" s="26"/>
      <c r="J220" s="25"/>
      <c r="K220" s="26"/>
      <c r="L220" s="27">
        <v>42921.0</v>
      </c>
      <c r="M220" s="28"/>
      <c r="N220" s="28"/>
      <c r="O220" s="28"/>
      <c r="P220" s="28"/>
      <c r="Q220" s="28"/>
      <c r="R220" s="28"/>
      <c r="S220" s="28"/>
      <c r="T220" s="28"/>
      <c r="U220" s="28"/>
    </row>
    <row r="221" ht="48.75">
      <c r="A221" s="14" t="s">
        <v>487</v>
      </c>
      <c r="B221" s="14" t="s">
        <v>25</v>
      </c>
      <c r="C221" s="14" t="s">
        <v>488</v>
      </c>
      <c r="D221" s="14" t="s">
        <v>27</v>
      </c>
      <c r="E221" s="14"/>
      <c r="F221" s="23" t="str">
        <f t="shared" si="12"/>
        <v>Office of Government Ethics</v>
      </c>
      <c r="G221" s="24">
        <v>42900.0</v>
      </c>
      <c r="H221" s="25"/>
      <c r="I221" s="26"/>
      <c r="J221" s="25"/>
      <c r="K221" s="26"/>
      <c r="L221" s="27">
        <v>42921.0</v>
      </c>
      <c r="M221" s="28"/>
      <c r="N221" s="28"/>
      <c r="O221" s="28"/>
      <c r="P221" s="28"/>
      <c r="Q221" s="28"/>
      <c r="R221" s="28"/>
      <c r="S221" s="28"/>
      <c r="T221" s="28"/>
      <c r="U221" s="28"/>
    </row>
    <row r="222" ht="48.75">
      <c r="A222" s="14" t="s">
        <v>489</v>
      </c>
      <c r="B222" s="14" t="s">
        <v>25</v>
      </c>
      <c r="C222" s="14" t="s">
        <v>490</v>
      </c>
      <c r="D222" s="14" t="s">
        <v>27</v>
      </c>
      <c r="E222" s="14"/>
      <c r="F222" s="23" t="str">
        <f t="shared" si="12"/>
        <v>Office of Government Ethics</v>
      </c>
      <c r="G222" s="24">
        <v>42900.0</v>
      </c>
      <c r="H222" s="25"/>
      <c r="I222" s="26"/>
      <c r="J222" s="25"/>
      <c r="K222" s="26"/>
      <c r="L222" s="27">
        <v>42921.0</v>
      </c>
      <c r="M222" s="28"/>
      <c r="N222" s="28"/>
      <c r="O222" s="28"/>
      <c r="P222" s="28"/>
      <c r="Q222" s="28"/>
      <c r="R222" s="28"/>
      <c r="S222" s="28"/>
      <c r="T222" s="28"/>
      <c r="U222" s="28"/>
    </row>
    <row r="223" ht="37.5">
      <c r="A223" s="14" t="s">
        <v>491</v>
      </c>
      <c r="B223" s="14" t="s">
        <v>25</v>
      </c>
      <c r="C223" s="14" t="s">
        <v>492</v>
      </c>
      <c r="D223" s="14" t="s">
        <v>27</v>
      </c>
      <c r="E223" s="14"/>
      <c r="F223" s="23" t="str">
        <f t="shared" si="12"/>
        <v>Office of Government Ethics</v>
      </c>
      <c r="G223" s="24">
        <v>42900.0</v>
      </c>
      <c r="H223" s="25"/>
      <c r="I223" s="26"/>
      <c r="J223" s="25"/>
      <c r="K223" s="26"/>
      <c r="L223" s="27">
        <v>42921.0</v>
      </c>
      <c r="M223" s="28"/>
      <c r="N223" s="28"/>
      <c r="O223" s="28"/>
      <c r="P223" s="28"/>
      <c r="Q223" s="28"/>
      <c r="R223" s="28"/>
      <c r="S223" s="28"/>
      <c r="T223" s="28"/>
      <c r="U223" s="28"/>
    </row>
    <row r="224" ht="60.0">
      <c r="A224" s="14" t="s">
        <v>493</v>
      </c>
      <c r="B224" s="14" t="s">
        <v>25</v>
      </c>
      <c r="C224" s="14" t="s">
        <v>494</v>
      </c>
      <c r="D224" s="14" t="s">
        <v>27</v>
      </c>
      <c r="E224" s="14"/>
      <c r="F224" s="23" t="str">
        <f t="shared" si="12"/>
        <v>Office of Government Ethics</v>
      </c>
      <c r="G224" s="24">
        <v>42900.0</v>
      </c>
      <c r="H224" s="25"/>
      <c r="I224" s="26"/>
      <c r="J224" s="25"/>
      <c r="K224" s="26"/>
      <c r="L224" s="27">
        <v>42921.0</v>
      </c>
      <c r="M224" s="28"/>
      <c r="N224" s="28"/>
      <c r="O224" s="28"/>
      <c r="P224" s="28"/>
      <c r="Q224" s="28"/>
      <c r="R224" s="28"/>
      <c r="S224" s="28"/>
      <c r="T224" s="28"/>
      <c r="U224" s="28"/>
    </row>
    <row r="225" ht="48.75">
      <c r="A225" s="14" t="s">
        <v>495</v>
      </c>
      <c r="B225" s="14" t="s">
        <v>25</v>
      </c>
      <c r="C225" s="14" t="s">
        <v>496</v>
      </c>
      <c r="D225" s="14" t="s">
        <v>27</v>
      </c>
      <c r="E225" s="14"/>
      <c r="F225" s="23" t="str">
        <f t="shared" si="12"/>
        <v>Office of Government Ethics</v>
      </c>
      <c r="G225" s="24">
        <v>42900.0</v>
      </c>
      <c r="H225" s="25"/>
      <c r="I225" s="26"/>
      <c r="J225" s="25"/>
      <c r="K225" s="26"/>
      <c r="L225" s="27">
        <v>42921.0</v>
      </c>
      <c r="M225" s="28"/>
      <c r="N225" s="28"/>
      <c r="O225" s="28"/>
      <c r="P225" s="28"/>
      <c r="Q225" s="28"/>
      <c r="R225" s="28"/>
      <c r="S225" s="28"/>
      <c r="T225" s="28"/>
      <c r="U225" s="28"/>
    </row>
    <row r="226" ht="37.5">
      <c r="A226" s="14" t="s">
        <v>497</v>
      </c>
      <c r="B226" s="14" t="s">
        <v>25</v>
      </c>
      <c r="C226" s="14" t="s">
        <v>498</v>
      </c>
      <c r="D226" s="14" t="s">
        <v>27</v>
      </c>
      <c r="E226" s="14"/>
      <c r="F226" s="23" t="str">
        <f t="shared" si="12"/>
        <v>Office of Government Ethics</v>
      </c>
      <c r="G226" s="24">
        <v>42900.0</v>
      </c>
      <c r="H226" s="25"/>
      <c r="I226" s="26"/>
      <c r="J226" s="25"/>
      <c r="K226" s="26"/>
      <c r="L226" s="27">
        <v>42921.0</v>
      </c>
      <c r="M226" s="28"/>
      <c r="N226" s="28"/>
      <c r="O226" s="28"/>
      <c r="P226" s="28"/>
      <c r="Q226" s="28"/>
      <c r="R226" s="28"/>
      <c r="S226" s="28"/>
      <c r="T226" s="28"/>
      <c r="U226" s="28"/>
    </row>
    <row r="227" ht="37.5">
      <c r="A227" s="14" t="s">
        <v>499</v>
      </c>
      <c r="B227" s="14" t="s">
        <v>25</v>
      </c>
      <c r="C227" s="14" t="s">
        <v>500</v>
      </c>
      <c r="D227" s="14" t="s">
        <v>27</v>
      </c>
      <c r="E227" s="14"/>
      <c r="F227" s="23" t="str">
        <f t="shared" si="12"/>
        <v>Office of Government Ethics</v>
      </c>
      <c r="G227" s="24">
        <v>42900.0</v>
      </c>
      <c r="H227" s="25"/>
      <c r="I227" s="26"/>
      <c r="J227" s="25"/>
      <c r="K227" s="26"/>
      <c r="L227" s="27">
        <v>42921.0</v>
      </c>
      <c r="M227" s="28"/>
      <c r="N227" s="28"/>
      <c r="O227" s="28"/>
      <c r="P227" s="28"/>
      <c r="Q227" s="28"/>
      <c r="R227" s="28"/>
      <c r="S227" s="28"/>
      <c r="T227" s="28"/>
      <c r="U227" s="28"/>
    </row>
    <row r="228" ht="37.5">
      <c r="A228" s="14" t="s">
        <v>501</v>
      </c>
      <c r="B228" s="14" t="s">
        <v>25</v>
      </c>
      <c r="C228" s="14" t="s">
        <v>502</v>
      </c>
      <c r="D228" s="14" t="s">
        <v>27</v>
      </c>
      <c r="E228" s="14"/>
      <c r="F228" s="23" t="str">
        <f t="shared" si="12"/>
        <v>Office of Government Ethics</v>
      </c>
      <c r="G228" s="24">
        <v>42900.0</v>
      </c>
      <c r="H228" s="25"/>
      <c r="I228" s="26"/>
      <c r="J228" s="25"/>
      <c r="K228" s="26"/>
      <c r="L228" s="27">
        <v>42921.0</v>
      </c>
      <c r="M228" s="28"/>
      <c r="N228" s="28"/>
      <c r="O228" s="28"/>
      <c r="P228" s="28"/>
      <c r="Q228" s="28"/>
      <c r="R228" s="28"/>
      <c r="S228" s="28"/>
      <c r="T228" s="28"/>
      <c r="U228" s="28"/>
    </row>
    <row r="229" ht="37.5">
      <c r="A229" s="14" t="s">
        <v>503</v>
      </c>
      <c r="B229" s="14" t="s">
        <v>25</v>
      </c>
      <c r="C229" s="14" t="s">
        <v>504</v>
      </c>
      <c r="D229" s="14" t="s">
        <v>27</v>
      </c>
      <c r="E229" s="28"/>
      <c r="F229" s="23" t="str">
        <f t="shared" si="12"/>
        <v>Office of Government Ethics</v>
      </c>
      <c r="G229" s="24">
        <v>42900.0</v>
      </c>
      <c r="H229" s="25"/>
      <c r="I229" s="26"/>
      <c r="J229" s="25"/>
      <c r="K229" s="26"/>
      <c r="L229" s="27">
        <v>42921.0</v>
      </c>
      <c r="M229" s="28"/>
      <c r="N229" s="28"/>
      <c r="O229" s="28"/>
      <c r="P229" s="28"/>
      <c r="Q229" s="28"/>
      <c r="R229" s="28"/>
      <c r="S229" s="28"/>
      <c r="T229" s="28"/>
      <c r="U229" s="28"/>
    </row>
    <row r="230" ht="48.75">
      <c r="A230" s="14" t="s">
        <v>505</v>
      </c>
      <c r="B230" s="14" t="s">
        <v>25</v>
      </c>
      <c r="C230" s="14" t="s">
        <v>506</v>
      </c>
      <c r="D230" s="14" t="s">
        <v>27</v>
      </c>
      <c r="E230" s="14"/>
      <c r="F230" s="23" t="str">
        <f t="shared" si="12"/>
        <v>Office of Government Ethics</v>
      </c>
      <c r="G230" s="24">
        <v>42900.0</v>
      </c>
      <c r="H230" s="25"/>
      <c r="I230" s="26"/>
      <c r="J230" s="25"/>
      <c r="K230" s="26"/>
      <c r="L230" s="27">
        <v>42921.0</v>
      </c>
      <c r="M230" s="28"/>
      <c r="N230" s="28"/>
      <c r="O230" s="28"/>
      <c r="P230" s="28"/>
      <c r="Q230" s="28"/>
      <c r="R230" s="28"/>
      <c r="S230" s="28"/>
      <c r="T230" s="28"/>
      <c r="U230" s="28"/>
    </row>
    <row r="231" ht="48.75">
      <c r="A231" s="14" t="s">
        <v>507</v>
      </c>
      <c r="B231" s="14" t="s">
        <v>25</v>
      </c>
      <c r="C231" s="14" t="s">
        <v>508</v>
      </c>
      <c r="D231" s="14" t="s">
        <v>27</v>
      </c>
      <c r="E231" s="28"/>
      <c r="F231" s="23" t="str">
        <f>HYPERLINK("https://www.washingtonpost.com/politics/in-little-moscow-russians-helped-donald-trumps-brand-survive-the-recession/2016/11/04/f9dbd38e-97cf-11e6-bb29-bf2701dbe0a3_story.html?utm_term=.a6cf0ab24f58","Washington Post")</f>
        <v>Washington Post</v>
      </c>
      <c r="G231" s="24">
        <v>42678.0</v>
      </c>
      <c r="H231" s="25"/>
      <c r="I231" s="26"/>
      <c r="J231" s="25"/>
      <c r="K231" s="26"/>
      <c r="L231" s="27">
        <v>42921.0</v>
      </c>
      <c r="M231" s="28"/>
      <c r="N231" s="28"/>
      <c r="O231" s="28"/>
      <c r="P231" s="28"/>
      <c r="Q231" s="28"/>
      <c r="R231" s="28"/>
      <c r="S231" s="28"/>
      <c r="T231" s="28"/>
      <c r="U231" s="28"/>
    </row>
    <row r="232" ht="37.5">
      <c r="A232" s="14" t="s">
        <v>509</v>
      </c>
      <c r="B232" s="14" t="s">
        <v>25</v>
      </c>
      <c r="C232" s="14" t="s">
        <v>510</v>
      </c>
      <c r="D232" s="14" t="s">
        <v>27</v>
      </c>
      <c r="E232" s="14"/>
      <c r="F232" s="23" t="str">
        <f t="shared" ref="F232:F234" si="13">HYPERLINK("https://oge.app.box.com/s/kz4qvbdsbcfrzq16msuo4zmth6rerh1c","Office of Government Ethics")</f>
        <v>Office of Government Ethics</v>
      </c>
      <c r="G232" s="24">
        <v>42900.0</v>
      </c>
      <c r="H232" s="25"/>
      <c r="I232" s="26"/>
      <c r="J232" s="25"/>
      <c r="K232" s="26"/>
      <c r="L232" s="27">
        <v>42921.0</v>
      </c>
      <c r="M232" s="28"/>
      <c r="N232" s="28"/>
      <c r="O232" s="28"/>
      <c r="P232" s="28"/>
      <c r="Q232" s="28"/>
      <c r="R232" s="28"/>
      <c r="S232" s="28"/>
      <c r="T232" s="28"/>
      <c r="U232" s="28"/>
    </row>
    <row r="233" ht="37.5">
      <c r="A233" s="14" t="s">
        <v>511</v>
      </c>
      <c r="B233" s="14" t="s">
        <v>25</v>
      </c>
      <c r="C233" s="14" t="s">
        <v>512</v>
      </c>
      <c r="D233" s="14" t="s">
        <v>27</v>
      </c>
      <c r="E233" s="14"/>
      <c r="F233" s="23" t="str">
        <f t="shared" si="13"/>
        <v>Office of Government Ethics</v>
      </c>
      <c r="G233" s="24">
        <v>42900.0</v>
      </c>
      <c r="H233" s="25"/>
      <c r="I233" s="26"/>
      <c r="J233" s="25"/>
      <c r="K233" s="26"/>
      <c r="L233" s="27">
        <v>42921.0</v>
      </c>
      <c r="M233" s="28"/>
      <c r="N233" s="28"/>
      <c r="O233" s="28"/>
      <c r="P233" s="28"/>
      <c r="Q233" s="28"/>
      <c r="R233" s="28"/>
      <c r="S233" s="28"/>
      <c r="T233" s="28"/>
      <c r="U233" s="28"/>
    </row>
    <row r="234" ht="48.75">
      <c r="A234" s="14" t="s">
        <v>513</v>
      </c>
      <c r="B234" s="14" t="s">
        <v>25</v>
      </c>
      <c r="C234" s="14" t="s">
        <v>514</v>
      </c>
      <c r="D234" s="14" t="s">
        <v>27</v>
      </c>
      <c r="E234" s="14"/>
      <c r="F234" s="23" t="str">
        <f t="shared" si="13"/>
        <v>Office of Government Ethics</v>
      </c>
      <c r="G234" s="24">
        <v>42900.0</v>
      </c>
      <c r="H234" s="25"/>
      <c r="I234" s="26"/>
      <c r="J234" s="25"/>
      <c r="K234" s="26"/>
      <c r="L234" s="27">
        <v>42921.0</v>
      </c>
      <c r="M234" s="28"/>
      <c r="N234" s="28"/>
      <c r="O234" s="28"/>
      <c r="P234" s="28"/>
      <c r="Q234" s="28"/>
      <c r="R234" s="28"/>
      <c r="S234" s="28"/>
      <c r="T234" s="28"/>
      <c r="U234" s="28"/>
    </row>
    <row r="235" ht="93.75">
      <c r="A235" s="14" t="s">
        <v>515</v>
      </c>
      <c r="B235" s="14" t="s">
        <v>25</v>
      </c>
      <c r="C235" s="14" t="s">
        <v>516</v>
      </c>
      <c r="D235" s="14" t="s">
        <v>27</v>
      </c>
      <c r="E235" s="14"/>
      <c r="F235" s="29" t="str">
        <f>HYPERLINK("https://assets.documentcloud.org/documents/2838696/Trump-2016-Financial-Disclosure.pdf","Office of Government Ethics")</f>
        <v>Office of Government Ethics</v>
      </c>
      <c r="G235" s="24">
        <v>42508.0</v>
      </c>
      <c r="H235" s="23" t="str">
        <f>HYPERLINK("http://money.cnn.com/2017/01/23/news/donald-trump-resigns-business/","CNN")</f>
        <v>CNN</v>
      </c>
      <c r="I235" s="24">
        <v>42758.0</v>
      </c>
      <c r="J235" s="29" t="str">
        <f>HYPERLINK("https://assets.documentcloud.org/documents/2838696/Trump-2016-Financial-Disclosure.pdf","Office of Government Ethics")</f>
        <v>Office of Government Ethics</v>
      </c>
      <c r="K235" s="24">
        <v>42508.0</v>
      </c>
      <c r="L235" s="27">
        <v>42921.0</v>
      </c>
      <c r="M235" s="28"/>
      <c r="N235" s="28"/>
      <c r="O235" s="28"/>
      <c r="P235" s="28"/>
      <c r="Q235" s="28"/>
      <c r="R235" s="28"/>
      <c r="S235" s="28"/>
      <c r="T235" s="28"/>
      <c r="U235" s="28"/>
    </row>
    <row r="236" ht="37.5">
      <c r="A236" s="14" t="s">
        <v>517</v>
      </c>
      <c r="B236" s="14" t="s">
        <v>25</v>
      </c>
      <c r="C236" s="14" t="s">
        <v>518</v>
      </c>
      <c r="D236" s="14" t="s">
        <v>27</v>
      </c>
      <c r="E236" s="14"/>
      <c r="F236" s="23" t="str">
        <f t="shared" ref="F236:F238" si="14">HYPERLINK("https://oge.app.box.com/s/kz4qvbdsbcfrzq16msuo4zmth6rerh1c","Office of Government Ethics")</f>
        <v>Office of Government Ethics</v>
      </c>
      <c r="G236" s="24">
        <v>42900.0</v>
      </c>
      <c r="H236" s="25"/>
      <c r="I236" s="26"/>
      <c r="J236" s="25"/>
      <c r="K236" s="26"/>
      <c r="L236" s="27">
        <v>42921.0</v>
      </c>
      <c r="M236" s="28"/>
      <c r="N236" s="28"/>
      <c r="O236" s="28"/>
      <c r="P236" s="28"/>
      <c r="Q236" s="28"/>
      <c r="R236" s="28"/>
      <c r="S236" s="28"/>
      <c r="T236" s="28"/>
      <c r="U236" s="28"/>
    </row>
    <row r="237" ht="37.5">
      <c r="A237" s="14" t="s">
        <v>519</v>
      </c>
      <c r="B237" s="14" t="s">
        <v>25</v>
      </c>
      <c r="C237" s="14" t="s">
        <v>520</v>
      </c>
      <c r="D237" s="14" t="s">
        <v>27</v>
      </c>
      <c r="E237" s="14"/>
      <c r="F237" s="23" t="str">
        <f t="shared" si="14"/>
        <v>Office of Government Ethics</v>
      </c>
      <c r="G237" s="24">
        <v>42900.0</v>
      </c>
      <c r="H237" s="25"/>
      <c r="I237" s="26"/>
      <c r="J237" s="25"/>
      <c r="K237" s="26"/>
      <c r="L237" s="27">
        <v>42921.0</v>
      </c>
      <c r="M237" s="28"/>
      <c r="N237" s="28"/>
      <c r="O237" s="28"/>
      <c r="P237" s="28"/>
      <c r="Q237" s="28"/>
      <c r="R237" s="28"/>
      <c r="S237" s="28"/>
      <c r="T237" s="28"/>
      <c r="U237" s="28"/>
    </row>
    <row r="238" ht="60.0">
      <c r="A238" s="14" t="s">
        <v>521</v>
      </c>
      <c r="B238" s="14" t="s">
        <v>25</v>
      </c>
      <c r="C238" s="31" t="s">
        <v>522</v>
      </c>
      <c r="D238" s="14" t="s">
        <v>27</v>
      </c>
      <c r="E238" s="28"/>
      <c r="F238" s="23" t="str">
        <f t="shared" si="14"/>
        <v>Office of Government Ethics</v>
      </c>
      <c r="G238" s="24">
        <v>42900.0</v>
      </c>
      <c r="H238" s="25"/>
      <c r="I238" s="26"/>
      <c r="J238" s="25"/>
      <c r="K238" s="26"/>
      <c r="L238" s="27">
        <v>42921.0</v>
      </c>
      <c r="M238" s="28"/>
      <c r="N238" s="28"/>
      <c r="O238" s="28"/>
      <c r="P238" s="28"/>
      <c r="Q238" s="28"/>
      <c r="R238" s="28"/>
      <c r="S238" s="28"/>
      <c r="T238" s="28"/>
      <c r="U238" s="28"/>
    </row>
    <row r="239" ht="48.75">
      <c r="A239" s="14" t="s">
        <v>523</v>
      </c>
      <c r="B239" s="14" t="s">
        <v>25</v>
      </c>
      <c r="C239" s="14" t="s">
        <v>524</v>
      </c>
      <c r="D239" s="14" t="s">
        <v>27</v>
      </c>
      <c r="E239" s="14"/>
      <c r="F239" s="29" t="str">
        <f>HYPERLINK("https://assets.documentcloud.org/documents/2838696/Trump-2016-Financial-Disclosure.pdf","Office of Government Ethics")</f>
        <v>Office of Government Ethics</v>
      </c>
      <c r="G239" s="24">
        <v>42508.0</v>
      </c>
      <c r="H239" s="23" t="str">
        <f>HYPERLINK("http://money.cnn.com/2017/01/23/news/donald-trump-resigns-business/","CNN")</f>
        <v>CNN</v>
      </c>
      <c r="I239" s="24">
        <v>42758.0</v>
      </c>
      <c r="J239" s="29" t="str">
        <f>HYPERLINK("https://assets.documentcloud.org/documents/2838696/Trump-2016-Financial-Disclosure.pdf","Office of Government Ethics")</f>
        <v>Office of Government Ethics</v>
      </c>
      <c r="K239" s="24">
        <v>42508.0</v>
      </c>
      <c r="L239" s="27">
        <v>42921.0</v>
      </c>
      <c r="M239" s="28"/>
      <c r="N239" s="28"/>
      <c r="O239" s="28"/>
      <c r="P239" s="28"/>
      <c r="Q239" s="28"/>
      <c r="R239" s="28"/>
      <c r="S239" s="28"/>
      <c r="T239" s="28"/>
      <c r="U239" s="28"/>
    </row>
    <row r="240" ht="37.5">
      <c r="A240" s="14" t="s">
        <v>525</v>
      </c>
      <c r="B240" s="14" t="s">
        <v>25</v>
      </c>
      <c r="C240" s="14" t="s">
        <v>526</v>
      </c>
      <c r="D240" s="14" t="s">
        <v>27</v>
      </c>
      <c r="E240" s="14"/>
      <c r="F240" s="23" t="str">
        <f>HYPERLINK("https://oge.app.box.com/s/kz4qvbdsbcfrzq16msuo4zmth6rerh1c","Office of Government Ethics")</f>
        <v>Office of Government Ethics</v>
      </c>
      <c r="G240" s="24">
        <v>42900.0</v>
      </c>
      <c r="H240" s="25"/>
      <c r="I240" s="26"/>
      <c r="J240" s="25"/>
      <c r="K240" s="26"/>
      <c r="L240" s="27">
        <v>42921.0</v>
      </c>
      <c r="M240" s="28"/>
      <c r="N240" s="28"/>
      <c r="O240" s="28"/>
      <c r="P240" s="28"/>
      <c r="Q240" s="28"/>
      <c r="R240" s="28"/>
      <c r="S240" s="28"/>
      <c r="T240" s="28"/>
      <c r="U240" s="28"/>
    </row>
    <row r="241" ht="82.5">
      <c r="A241" s="14" t="s">
        <v>527</v>
      </c>
      <c r="B241" s="14" t="s">
        <v>25</v>
      </c>
      <c r="C241" s="14" t="s">
        <v>528</v>
      </c>
      <c r="D241" s="14" t="s">
        <v>27</v>
      </c>
      <c r="E241" s="14"/>
      <c r="F241" s="29" t="str">
        <f t="shared" ref="F241:F242" si="15">HYPERLINK("https://assets.documentcloud.org/documents/2838696/Trump-2016-Financial-Disclosure.pdf","Office of Government Ethics")</f>
        <v>Office of Government Ethics</v>
      </c>
      <c r="G241" s="24">
        <v>42508.0</v>
      </c>
      <c r="H241" s="29" t="str">
        <f t="shared" ref="H241:H242" si="16">HYPERLINK("https://assets.documentcloud.org/documents/2838696/Trump-2016-Financial-Disclosure.pdf","Office of Government Ethics")</f>
        <v>Office of Government Ethics</v>
      </c>
      <c r="I241" s="24">
        <v>42508.0</v>
      </c>
      <c r="J241" s="29" t="str">
        <f t="shared" ref="J241:J242" si="17">HYPERLINK("https://www.washingtonpost.com/wp-stat/graphics/politics/trump-archive/docs/trump-fec-financial-disclosure-2015.pdf","Office of Government Ethics")</f>
        <v>Office of Government Ethics</v>
      </c>
      <c r="K241" s="24">
        <v>42200.0</v>
      </c>
      <c r="L241" s="27">
        <v>42921.0</v>
      </c>
      <c r="M241" s="28"/>
      <c r="N241" s="28"/>
      <c r="O241" s="28"/>
      <c r="P241" s="28"/>
      <c r="Q241" s="28"/>
      <c r="R241" s="28"/>
      <c r="S241" s="28"/>
      <c r="T241" s="28"/>
      <c r="U241" s="28"/>
    </row>
    <row r="242" ht="71.25">
      <c r="A242" s="14" t="s">
        <v>529</v>
      </c>
      <c r="B242" s="14" t="s">
        <v>25</v>
      </c>
      <c r="C242" s="14" t="s">
        <v>530</v>
      </c>
      <c r="D242" s="14" t="s">
        <v>27</v>
      </c>
      <c r="E242" s="14"/>
      <c r="F242" s="29" t="str">
        <f t="shared" si="15"/>
        <v>Office of Government Ethics</v>
      </c>
      <c r="G242" s="24">
        <v>42508.0</v>
      </c>
      <c r="H242" s="29" t="str">
        <f t="shared" si="16"/>
        <v>Office of Government Ethics</v>
      </c>
      <c r="I242" s="24">
        <v>42508.0</v>
      </c>
      <c r="J242" s="29" t="str">
        <f t="shared" si="17"/>
        <v>Office of Government Ethics</v>
      </c>
      <c r="K242" s="24">
        <v>42200.0</v>
      </c>
      <c r="L242" s="27">
        <v>42921.0</v>
      </c>
      <c r="M242" s="28"/>
      <c r="N242" s="28"/>
      <c r="O242" s="28"/>
      <c r="P242" s="28"/>
      <c r="Q242" s="28"/>
      <c r="R242" s="28"/>
      <c r="S242" s="28"/>
      <c r="T242" s="28"/>
      <c r="U242" s="28"/>
    </row>
    <row r="243" ht="37.5">
      <c r="A243" s="14" t="s">
        <v>531</v>
      </c>
      <c r="B243" s="14" t="s">
        <v>25</v>
      </c>
      <c r="C243" s="14" t="s">
        <v>532</v>
      </c>
      <c r="D243" s="14" t="s">
        <v>27</v>
      </c>
      <c r="E243" s="14"/>
      <c r="F243" s="23" t="str">
        <f t="shared" ref="F243:F244" si="18">HYPERLINK("https://oge.app.box.com/s/kz4qvbdsbcfrzq16msuo4zmth6rerh1c","Office of Government Ethics")</f>
        <v>Office of Government Ethics</v>
      </c>
      <c r="G243" s="24">
        <v>42900.0</v>
      </c>
      <c r="H243" s="25"/>
      <c r="I243" s="26"/>
      <c r="J243" s="25"/>
      <c r="K243" s="26"/>
      <c r="L243" s="27">
        <v>42921.0</v>
      </c>
      <c r="M243" s="28"/>
      <c r="N243" s="28"/>
      <c r="O243" s="28"/>
      <c r="P243" s="28"/>
      <c r="Q243" s="28"/>
      <c r="R243" s="28"/>
      <c r="S243" s="28"/>
      <c r="T243" s="28"/>
      <c r="U243" s="28"/>
    </row>
    <row r="244" ht="37.5">
      <c r="A244" s="14" t="s">
        <v>533</v>
      </c>
      <c r="B244" s="14" t="s">
        <v>25</v>
      </c>
      <c r="C244" s="14" t="s">
        <v>532</v>
      </c>
      <c r="D244" s="14" t="s">
        <v>27</v>
      </c>
      <c r="E244" s="14"/>
      <c r="F244" s="23" t="str">
        <f t="shared" si="18"/>
        <v>Office of Government Ethics</v>
      </c>
      <c r="G244" s="24">
        <v>42900.0</v>
      </c>
      <c r="H244" s="25"/>
      <c r="I244" s="26"/>
      <c r="J244" s="25"/>
      <c r="K244" s="26"/>
      <c r="L244" s="27">
        <v>42921.0</v>
      </c>
      <c r="M244" s="28"/>
      <c r="N244" s="28"/>
      <c r="O244" s="28"/>
      <c r="P244" s="28"/>
      <c r="Q244" s="28"/>
      <c r="R244" s="28"/>
      <c r="S244" s="28"/>
      <c r="T244" s="28"/>
      <c r="U244" s="28"/>
    </row>
    <row r="245" ht="71.25">
      <c r="A245" s="30" t="s">
        <v>534</v>
      </c>
      <c r="B245" s="14" t="s">
        <v>25</v>
      </c>
      <c r="C245" s="14" t="s">
        <v>535</v>
      </c>
      <c r="D245" s="14" t="s">
        <v>27</v>
      </c>
      <c r="E245" s="28"/>
      <c r="F245" s="23" t="str">
        <f>HYPERLINK("http://mobile.nytimes.com/2016/12/31/world/asia/indonesia-donald-trump-resort.html","New York Times")</f>
        <v>New York Times</v>
      </c>
      <c r="G245" s="24">
        <v>42735.0</v>
      </c>
      <c r="H245" s="29" t="str">
        <f>HYPERLINK("https://twitter.com/MNCNewsroom/status/634201421232009216?lang=en","MNC Newsroom")</f>
        <v>MNC Newsroom</v>
      </c>
      <c r="I245" s="24">
        <v>42235.0</v>
      </c>
      <c r="J245" s="25"/>
      <c r="K245" s="26"/>
      <c r="L245" s="27">
        <v>42921.0</v>
      </c>
      <c r="M245" s="28"/>
      <c r="N245" s="28"/>
      <c r="O245" s="28"/>
      <c r="P245" s="28"/>
      <c r="Q245" s="28"/>
      <c r="R245" s="28"/>
      <c r="S245" s="28"/>
      <c r="T245" s="28"/>
      <c r="U245" s="28"/>
    </row>
    <row r="246" ht="71.25">
      <c r="A246" s="14" t="s">
        <v>536</v>
      </c>
      <c r="B246" s="14" t="s">
        <v>25</v>
      </c>
      <c r="C246" s="14" t="s">
        <v>537</v>
      </c>
      <c r="D246" s="14" t="s">
        <v>27</v>
      </c>
      <c r="E246" s="14"/>
      <c r="F246" s="23" t="str">
        <f t="shared" ref="F246:F282" si="19">HYPERLINK("https://oge.app.box.com/s/kz4qvbdsbcfrzq16msuo4zmth6rerh1c","Office of Government Ethics")</f>
        <v>Office of Government Ethics</v>
      </c>
      <c r="G246" s="24">
        <v>42900.0</v>
      </c>
      <c r="H246" s="25"/>
      <c r="I246" s="26"/>
      <c r="J246" s="25"/>
      <c r="K246" s="26"/>
      <c r="L246" s="27">
        <v>42921.0</v>
      </c>
      <c r="M246" s="28"/>
      <c r="N246" s="28"/>
      <c r="O246" s="28"/>
      <c r="P246" s="28"/>
      <c r="Q246" s="28"/>
      <c r="R246" s="28"/>
      <c r="S246" s="28"/>
      <c r="T246" s="28"/>
      <c r="U246" s="28"/>
    </row>
    <row r="247" ht="71.25">
      <c r="A247" s="14" t="s">
        <v>538</v>
      </c>
      <c r="B247" s="14" t="s">
        <v>25</v>
      </c>
      <c r="C247" s="14" t="s">
        <v>539</v>
      </c>
      <c r="D247" s="14" t="s">
        <v>27</v>
      </c>
      <c r="E247" s="14"/>
      <c r="F247" s="23" t="str">
        <f t="shared" si="19"/>
        <v>Office of Government Ethics</v>
      </c>
      <c r="G247" s="24">
        <v>42900.0</v>
      </c>
      <c r="H247" s="25"/>
      <c r="I247" s="26"/>
      <c r="J247" s="25"/>
      <c r="K247" s="26"/>
      <c r="L247" s="27">
        <v>42921.0</v>
      </c>
      <c r="M247" s="28"/>
      <c r="N247" s="28"/>
      <c r="O247" s="28"/>
      <c r="P247" s="28"/>
      <c r="Q247" s="28"/>
      <c r="R247" s="28"/>
      <c r="S247" s="28"/>
      <c r="T247" s="28"/>
      <c r="U247" s="28"/>
    </row>
    <row r="248" ht="71.25">
      <c r="A248" s="14" t="s">
        <v>540</v>
      </c>
      <c r="B248" s="14" t="s">
        <v>25</v>
      </c>
      <c r="C248" s="14" t="s">
        <v>541</v>
      </c>
      <c r="D248" s="14" t="s">
        <v>27</v>
      </c>
      <c r="E248" s="14"/>
      <c r="F248" s="23" t="str">
        <f t="shared" si="19"/>
        <v>Office of Government Ethics</v>
      </c>
      <c r="G248" s="24">
        <v>42900.0</v>
      </c>
      <c r="H248" s="25"/>
      <c r="I248" s="26"/>
      <c r="J248" s="25"/>
      <c r="K248" s="26"/>
      <c r="L248" s="27">
        <v>42921.0</v>
      </c>
      <c r="M248" s="28"/>
      <c r="N248" s="28"/>
      <c r="O248" s="28"/>
      <c r="P248" s="28"/>
      <c r="Q248" s="28"/>
      <c r="R248" s="28"/>
      <c r="S248" s="28"/>
      <c r="T248" s="28"/>
      <c r="U248" s="28"/>
    </row>
    <row r="249" ht="71.25">
      <c r="A249" s="14" t="s">
        <v>542</v>
      </c>
      <c r="B249" s="14" t="s">
        <v>25</v>
      </c>
      <c r="C249" s="14" t="s">
        <v>543</v>
      </c>
      <c r="D249" s="14" t="s">
        <v>27</v>
      </c>
      <c r="E249" s="14"/>
      <c r="F249" s="23" t="str">
        <f t="shared" si="19"/>
        <v>Office of Government Ethics</v>
      </c>
      <c r="G249" s="24">
        <v>42900.0</v>
      </c>
      <c r="H249" s="25"/>
      <c r="I249" s="26"/>
      <c r="J249" s="25"/>
      <c r="K249" s="26"/>
      <c r="L249" s="27">
        <v>42921.0</v>
      </c>
      <c r="M249" s="28"/>
      <c r="N249" s="28"/>
      <c r="O249" s="28"/>
      <c r="P249" s="28"/>
      <c r="Q249" s="28"/>
      <c r="R249" s="28"/>
      <c r="S249" s="28"/>
      <c r="T249" s="28"/>
      <c r="U249" s="28"/>
    </row>
    <row r="250" ht="71.25">
      <c r="A250" s="14" t="s">
        <v>544</v>
      </c>
      <c r="B250" s="14" t="s">
        <v>25</v>
      </c>
      <c r="C250" s="14" t="s">
        <v>545</v>
      </c>
      <c r="D250" s="14" t="s">
        <v>27</v>
      </c>
      <c r="E250" s="14"/>
      <c r="F250" s="23" t="str">
        <f t="shared" si="19"/>
        <v>Office of Government Ethics</v>
      </c>
      <c r="G250" s="24">
        <v>42900.0</v>
      </c>
      <c r="H250" s="25"/>
      <c r="I250" s="26"/>
      <c r="J250" s="25"/>
      <c r="K250" s="26"/>
      <c r="L250" s="27">
        <v>42921.0</v>
      </c>
      <c r="M250" s="28"/>
      <c r="N250" s="28"/>
      <c r="O250" s="28"/>
      <c r="P250" s="28"/>
      <c r="Q250" s="28"/>
      <c r="R250" s="28"/>
      <c r="S250" s="28"/>
      <c r="T250" s="28"/>
      <c r="U250" s="28"/>
    </row>
    <row r="251" ht="71.25">
      <c r="A251" s="14" t="s">
        <v>546</v>
      </c>
      <c r="B251" s="14" t="s">
        <v>25</v>
      </c>
      <c r="C251" s="14" t="s">
        <v>547</v>
      </c>
      <c r="D251" s="14" t="s">
        <v>27</v>
      </c>
      <c r="E251" s="14"/>
      <c r="F251" s="23" t="str">
        <f t="shared" si="19"/>
        <v>Office of Government Ethics</v>
      </c>
      <c r="G251" s="24">
        <v>42900.0</v>
      </c>
      <c r="H251" s="25"/>
      <c r="I251" s="26"/>
      <c r="J251" s="25"/>
      <c r="K251" s="26"/>
      <c r="L251" s="27">
        <v>42921.0</v>
      </c>
      <c r="M251" s="28"/>
      <c r="N251" s="28"/>
      <c r="O251" s="28"/>
      <c r="P251" s="28"/>
      <c r="Q251" s="28"/>
      <c r="R251" s="28"/>
      <c r="S251" s="28"/>
      <c r="T251" s="28"/>
      <c r="U251" s="28"/>
    </row>
    <row r="252" ht="37.5">
      <c r="A252" s="14" t="s">
        <v>548</v>
      </c>
      <c r="B252" s="14" t="s">
        <v>25</v>
      </c>
      <c r="C252" s="14" t="s">
        <v>549</v>
      </c>
      <c r="D252" s="14" t="s">
        <v>27</v>
      </c>
      <c r="E252" s="14"/>
      <c r="F252" s="23" t="str">
        <f t="shared" si="19"/>
        <v>Office of Government Ethics</v>
      </c>
      <c r="G252" s="24">
        <v>42900.0</v>
      </c>
      <c r="H252" s="25"/>
      <c r="I252" s="26"/>
      <c r="J252" s="25"/>
      <c r="K252" s="26"/>
      <c r="L252" s="27">
        <v>42921.0</v>
      </c>
      <c r="M252" s="28"/>
      <c r="N252" s="28"/>
      <c r="O252" s="28"/>
      <c r="P252" s="28"/>
      <c r="Q252" s="28"/>
      <c r="R252" s="28"/>
      <c r="S252" s="28"/>
      <c r="T252" s="28"/>
      <c r="U252" s="28"/>
    </row>
    <row r="253" ht="60.0">
      <c r="A253" s="14" t="s">
        <v>550</v>
      </c>
      <c r="B253" s="14" t="s">
        <v>25</v>
      </c>
      <c r="C253" s="14" t="s">
        <v>551</v>
      </c>
      <c r="D253" s="14" t="s">
        <v>27</v>
      </c>
      <c r="E253" s="14"/>
      <c r="F253" s="23" t="str">
        <f t="shared" si="19"/>
        <v>Office of Government Ethics</v>
      </c>
      <c r="G253" s="24">
        <v>42900.0</v>
      </c>
      <c r="H253" s="25"/>
      <c r="I253" s="26"/>
      <c r="J253" s="25"/>
      <c r="K253" s="26"/>
      <c r="L253" s="27">
        <v>42921.0</v>
      </c>
      <c r="M253" s="28"/>
      <c r="N253" s="28"/>
      <c r="O253" s="28"/>
      <c r="P253" s="28"/>
      <c r="Q253" s="28"/>
      <c r="R253" s="28"/>
      <c r="S253" s="28"/>
      <c r="T253" s="28"/>
      <c r="U253" s="28"/>
    </row>
    <row r="254" ht="93.75">
      <c r="A254" s="14" t="s">
        <v>552</v>
      </c>
      <c r="B254" s="14" t="s">
        <v>25</v>
      </c>
      <c r="C254" s="14" t="s">
        <v>553</v>
      </c>
      <c r="D254" s="14" t="s">
        <v>27</v>
      </c>
      <c r="E254" s="14"/>
      <c r="F254" s="23" t="str">
        <f t="shared" si="19"/>
        <v>Office of Government Ethics</v>
      </c>
      <c r="G254" s="24">
        <v>42900.0</v>
      </c>
      <c r="H254" s="25"/>
      <c r="I254" s="26"/>
      <c r="J254" s="25"/>
      <c r="K254" s="26"/>
      <c r="L254" s="27">
        <v>42921.0</v>
      </c>
      <c r="M254" s="28"/>
      <c r="N254" s="28"/>
      <c r="O254" s="28"/>
      <c r="P254" s="28"/>
      <c r="Q254" s="28"/>
      <c r="R254" s="28"/>
      <c r="S254" s="28"/>
      <c r="T254" s="28"/>
      <c r="U254" s="28"/>
    </row>
    <row r="255" ht="93.75">
      <c r="A255" s="14" t="s">
        <v>554</v>
      </c>
      <c r="B255" s="14" t="s">
        <v>25</v>
      </c>
      <c r="C255" s="14" t="s">
        <v>555</v>
      </c>
      <c r="D255" s="14" t="s">
        <v>27</v>
      </c>
      <c r="E255" s="14"/>
      <c r="F255" s="23" t="str">
        <f t="shared" si="19"/>
        <v>Office of Government Ethics</v>
      </c>
      <c r="G255" s="24">
        <v>42900.0</v>
      </c>
      <c r="H255" s="23" t="str">
        <f>HYPERLINK("http://money.cnn.com/2017/01/23/news/donald-trump-resigns-business/","CNN")</f>
        <v>CNN</v>
      </c>
      <c r="I255" s="24">
        <v>42758.0</v>
      </c>
      <c r="J255" s="23" t="str">
        <f>HYPERLINK("http://money.cnn.com/2017/01/23/news/donald-trump-resigns-business/","CNN")</f>
        <v>CNN</v>
      </c>
      <c r="K255" s="24">
        <v>42758.0</v>
      </c>
      <c r="L255" s="27">
        <v>42921.0</v>
      </c>
      <c r="M255" s="28"/>
      <c r="N255" s="28"/>
      <c r="O255" s="28"/>
      <c r="P255" s="28"/>
      <c r="Q255" s="28"/>
      <c r="R255" s="28"/>
      <c r="S255" s="28"/>
      <c r="T255" s="28"/>
      <c r="U255" s="28"/>
    </row>
    <row r="256" ht="37.5">
      <c r="A256" s="14" t="s">
        <v>556</v>
      </c>
      <c r="B256" s="14" t="s">
        <v>25</v>
      </c>
      <c r="C256" s="14" t="s">
        <v>557</v>
      </c>
      <c r="D256" s="14" t="s">
        <v>27</v>
      </c>
      <c r="E256" s="14"/>
      <c r="F256" s="23" t="str">
        <f t="shared" si="19"/>
        <v>Office of Government Ethics</v>
      </c>
      <c r="G256" s="24">
        <v>42900.0</v>
      </c>
      <c r="H256" s="25"/>
      <c r="I256" s="26"/>
      <c r="J256" s="25"/>
      <c r="K256" s="26"/>
      <c r="L256" s="27">
        <v>42921.0</v>
      </c>
      <c r="M256" s="28"/>
      <c r="N256" s="28"/>
      <c r="O256" s="28"/>
      <c r="P256" s="28"/>
      <c r="Q256" s="28"/>
      <c r="R256" s="28"/>
      <c r="S256" s="28"/>
      <c r="T256" s="28"/>
      <c r="U256" s="28"/>
    </row>
    <row r="257" ht="48.75">
      <c r="A257" s="14" t="s">
        <v>558</v>
      </c>
      <c r="B257" s="14" t="s">
        <v>25</v>
      </c>
      <c r="C257" s="14" t="s">
        <v>559</v>
      </c>
      <c r="D257" s="14" t="s">
        <v>27</v>
      </c>
      <c r="E257" s="14"/>
      <c r="F257" s="23" t="str">
        <f t="shared" si="19"/>
        <v>Office of Government Ethics</v>
      </c>
      <c r="G257" s="24">
        <v>42900.0</v>
      </c>
      <c r="H257" s="25"/>
      <c r="I257" s="26"/>
      <c r="J257" s="25"/>
      <c r="K257" s="26"/>
      <c r="L257" s="27">
        <v>42921.0</v>
      </c>
      <c r="M257" s="28"/>
      <c r="N257" s="28"/>
      <c r="O257" s="28"/>
      <c r="P257" s="28"/>
      <c r="Q257" s="28"/>
      <c r="R257" s="28"/>
      <c r="S257" s="28"/>
      <c r="T257" s="28"/>
      <c r="U257" s="28"/>
    </row>
    <row r="258" ht="48.75">
      <c r="A258" s="14" t="s">
        <v>560</v>
      </c>
      <c r="B258" s="14" t="s">
        <v>25</v>
      </c>
      <c r="C258" s="14" t="s">
        <v>561</v>
      </c>
      <c r="D258" s="14" t="s">
        <v>27</v>
      </c>
      <c r="E258" s="14"/>
      <c r="F258" s="23" t="str">
        <f t="shared" si="19"/>
        <v>Office of Government Ethics</v>
      </c>
      <c r="G258" s="24">
        <v>42900.0</v>
      </c>
      <c r="H258" s="23" t="str">
        <f>HYPERLINK("http://money.cnn.com/2017/01/23/news/donald-trump-resigns-business/","CNN")</f>
        <v>CNN</v>
      </c>
      <c r="I258" s="24">
        <v>42758.0</v>
      </c>
      <c r="J258" s="25"/>
      <c r="K258" s="26"/>
      <c r="L258" s="27">
        <v>42921.0</v>
      </c>
      <c r="M258" s="28"/>
      <c r="N258" s="28"/>
      <c r="O258" s="28"/>
      <c r="P258" s="28"/>
      <c r="Q258" s="28"/>
      <c r="R258" s="28"/>
      <c r="S258" s="28"/>
      <c r="T258" s="28"/>
      <c r="U258" s="28"/>
    </row>
    <row r="259" ht="37.5">
      <c r="A259" s="14" t="s">
        <v>562</v>
      </c>
      <c r="B259" s="14" t="s">
        <v>25</v>
      </c>
      <c r="C259" s="14" t="s">
        <v>563</v>
      </c>
      <c r="D259" s="14" t="s">
        <v>27</v>
      </c>
      <c r="E259" s="14"/>
      <c r="F259" s="23" t="str">
        <f t="shared" si="19"/>
        <v>Office of Government Ethics</v>
      </c>
      <c r="G259" s="24">
        <v>42900.0</v>
      </c>
      <c r="H259" s="25"/>
      <c r="I259" s="26"/>
      <c r="J259" s="25"/>
      <c r="K259" s="26"/>
      <c r="L259" s="27">
        <v>42921.0</v>
      </c>
      <c r="M259" s="28"/>
      <c r="N259" s="28"/>
      <c r="O259" s="28"/>
      <c r="P259" s="28"/>
      <c r="Q259" s="28"/>
      <c r="R259" s="28"/>
      <c r="S259" s="28"/>
      <c r="T259" s="28"/>
      <c r="U259" s="28"/>
    </row>
    <row r="260" ht="48.75">
      <c r="A260" s="14" t="s">
        <v>564</v>
      </c>
      <c r="B260" s="14" t="s">
        <v>25</v>
      </c>
      <c r="C260" s="14" t="s">
        <v>565</v>
      </c>
      <c r="D260" s="14" t="s">
        <v>27</v>
      </c>
      <c r="E260" s="14"/>
      <c r="F260" s="23" t="str">
        <f t="shared" si="19"/>
        <v>Office of Government Ethics</v>
      </c>
      <c r="G260" s="24">
        <v>42900.0</v>
      </c>
      <c r="H260" s="25"/>
      <c r="I260" s="26"/>
      <c r="J260" s="25"/>
      <c r="K260" s="26"/>
      <c r="L260" s="27">
        <v>42921.0</v>
      </c>
      <c r="M260" s="28"/>
      <c r="N260" s="28"/>
      <c r="O260" s="28"/>
      <c r="P260" s="28"/>
      <c r="Q260" s="28"/>
      <c r="R260" s="28"/>
      <c r="S260" s="28"/>
      <c r="T260" s="28"/>
      <c r="U260" s="28"/>
    </row>
    <row r="261" ht="37.5">
      <c r="A261" s="14" t="s">
        <v>566</v>
      </c>
      <c r="B261" s="14" t="s">
        <v>25</v>
      </c>
      <c r="C261" s="14" t="s">
        <v>567</v>
      </c>
      <c r="D261" s="14" t="s">
        <v>27</v>
      </c>
      <c r="E261" s="14"/>
      <c r="F261" s="23" t="str">
        <f t="shared" si="19"/>
        <v>Office of Government Ethics</v>
      </c>
      <c r="G261" s="24">
        <v>42900.0</v>
      </c>
      <c r="H261" s="25"/>
      <c r="I261" s="26"/>
      <c r="J261" s="25"/>
      <c r="K261" s="26"/>
      <c r="L261" s="27">
        <v>42921.0</v>
      </c>
      <c r="M261" s="28"/>
      <c r="N261" s="28"/>
      <c r="O261" s="28"/>
      <c r="P261" s="28"/>
      <c r="Q261" s="28"/>
      <c r="R261" s="28"/>
      <c r="S261" s="28"/>
      <c r="T261" s="28"/>
      <c r="U261" s="28"/>
    </row>
    <row r="262" ht="37.5">
      <c r="A262" s="14" t="s">
        <v>568</v>
      </c>
      <c r="B262" s="14" t="s">
        <v>25</v>
      </c>
      <c r="C262" s="14" t="s">
        <v>569</v>
      </c>
      <c r="D262" s="14" t="s">
        <v>27</v>
      </c>
      <c r="E262" s="14"/>
      <c r="F262" s="23" t="str">
        <f t="shared" si="19"/>
        <v>Office of Government Ethics</v>
      </c>
      <c r="G262" s="24">
        <v>42900.0</v>
      </c>
      <c r="H262" s="25"/>
      <c r="I262" s="26"/>
      <c r="J262" s="25"/>
      <c r="K262" s="26"/>
      <c r="L262" s="27">
        <v>42921.0</v>
      </c>
      <c r="M262" s="28"/>
      <c r="N262" s="28"/>
      <c r="O262" s="28"/>
      <c r="P262" s="28"/>
      <c r="Q262" s="28"/>
      <c r="R262" s="28"/>
      <c r="S262" s="28"/>
      <c r="T262" s="28"/>
      <c r="U262" s="28"/>
    </row>
    <row r="263" ht="37.5">
      <c r="A263" s="14" t="s">
        <v>570</v>
      </c>
      <c r="B263" s="14" t="s">
        <v>25</v>
      </c>
      <c r="C263" s="14" t="s">
        <v>571</v>
      </c>
      <c r="D263" s="14" t="s">
        <v>27</v>
      </c>
      <c r="E263" s="14"/>
      <c r="F263" s="23" t="str">
        <f t="shared" si="19"/>
        <v>Office of Government Ethics</v>
      </c>
      <c r="G263" s="24">
        <v>42900.0</v>
      </c>
      <c r="H263" s="25"/>
      <c r="I263" s="26"/>
      <c r="J263" s="25"/>
      <c r="K263" s="26"/>
      <c r="L263" s="27">
        <v>42921.0</v>
      </c>
      <c r="M263" s="28"/>
      <c r="N263" s="28"/>
      <c r="O263" s="28"/>
      <c r="P263" s="28"/>
      <c r="Q263" s="28"/>
      <c r="R263" s="28"/>
      <c r="S263" s="28"/>
      <c r="T263" s="28"/>
      <c r="U263" s="28"/>
    </row>
    <row r="264" ht="60.0">
      <c r="A264" s="14" t="s">
        <v>572</v>
      </c>
      <c r="B264" s="14" t="s">
        <v>25</v>
      </c>
      <c r="C264" s="14" t="s">
        <v>573</v>
      </c>
      <c r="D264" s="14" t="s">
        <v>27</v>
      </c>
      <c r="E264" s="14"/>
      <c r="F264" s="23" t="str">
        <f t="shared" si="19"/>
        <v>Office of Government Ethics</v>
      </c>
      <c r="G264" s="24">
        <v>42900.0</v>
      </c>
      <c r="H264" s="25"/>
      <c r="I264" s="26"/>
      <c r="J264" s="25"/>
      <c r="K264" s="26"/>
      <c r="L264" s="27">
        <v>42921.0</v>
      </c>
      <c r="M264" s="28"/>
      <c r="N264" s="28"/>
      <c r="O264" s="28"/>
      <c r="P264" s="28"/>
      <c r="Q264" s="28"/>
      <c r="R264" s="28"/>
      <c r="S264" s="28"/>
      <c r="T264" s="28"/>
      <c r="U264" s="28"/>
    </row>
    <row r="265" ht="37.5">
      <c r="A265" s="14" t="s">
        <v>574</v>
      </c>
      <c r="B265" s="14" t="s">
        <v>25</v>
      </c>
      <c r="C265" s="14" t="s">
        <v>575</v>
      </c>
      <c r="D265" s="14" t="s">
        <v>27</v>
      </c>
      <c r="E265" s="14"/>
      <c r="F265" s="23" t="str">
        <f t="shared" si="19"/>
        <v>Office of Government Ethics</v>
      </c>
      <c r="G265" s="24">
        <v>42900.0</v>
      </c>
      <c r="H265" s="25"/>
      <c r="I265" s="26"/>
      <c r="J265" s="25"/>
      <c r="K265" s="26"/>
      <c r="L265" s="27">
        <v>42921.0</v>
      </c>
      <c r="M265" s="28"/>
      <c r="N265" s="28"/>
      <c r="O265" s="28"/>
      <c r="P265" s="28"/>
      <c r="Q265" s="28"/>
      <c r="R265" s="28"/>
      <c r="S265" s="28"/>
      <c r="T265" s="28"/>
      <c r="U265" s="28"/>
    </row>
    <row r="266" ht="37.5">
      <c r="A266" s="14" t="s">
        <v>576</v>
      </c>
      <c r="B266" s="14" t="s">
        <v>25</v>
      </c>
      <c r="C266" s="14" t="s">
        <v>577</v>
      </c>
      <c r="D266" s="14" t="s">
        <v>27</v>
      </c>
      <c r="E266" s="14"/>
      <c r="F266" s="23" t="str">
        <f t="shared" si="19"/>
        <v>Office of Government Ethics</v>
      </c>
      <c r="G266" s="24">
        <v>42900.0</v>
      </c>
      <c r="H266" s="25"/>
      <c r="I266" s="26"/>
      <c r="J266" s="25"/>
      <c r="K266" s="26"/>
      <c r="L266" s="27">
        <v>42921.0</v>
      </c>
      <c r="M266" s="28"/>
      <c r="N266" s="28"/>
      <c r="O266" s="28"/>
      <c r="P266" s="28"/>
      <c r="Q266" s="28"/>
      <c r="R266" s="28"/>
      <c r="S266" s="28"/>
      <c r="T266" s="28"/>
      <c r="U266" s="28"/>
    </row>
    <row r="267" ht="37.5">
      <c r="A267" s="14" t="s">
        <v>578</v>
      </c>
      <c r="B267" s="14" t="s">
        <v>25</v>
      </c>
      <c r="C267" s="14" t="s">
        <v>579</v>
      </c>
      <c r="D267" s="14" t="s">
        <v>27</v>
      </c>
      <c r="E267" s="14"/>
      <c r="F267" s="23" t="str">
        <f t="shared" si="19"/>
        <v>Office of Government Ethics</v>
      </c>
      <c r="G267" s="24">
        <v>42900.0</v>
      </c>
      <c r="H267" s="25"/>
      <c r="I267" s="26"/>
      <c r="J267" s="25"/>
      <c r="K267" s="26"/>
      <c r="L267" s="27">
        <v>42921.0</v>
      </c>
      <c r="M267" s="28"/>
      <c r="N267" s="28"/>
      <c r="O267" s="28"/>
      <c r="P267" s="28"/>
      <c r="Q267" s="28"/>
      <c r="R267" s="28"/>
      <c r="S267" s="28"/>
      <c r="T267" s="28"/>
      <c r="U267" s="28"/>
    </row>
    <row r="268" ht="60.0">
      <c r="A268" s="14" t="s">
        <v>580</v>
      </c>
      <c r="B268" s="14" t="s">
        <v>25</v>
      </c>
      <c r="C268" s="14" t="s">
        <v>581</v>
      </c>
      <c r="D268" s="14" t="s">
        <v>27</v>
      </c>
      <c r="E268" s="14"/>
      <c r="F268" s="23" t="str">
        <f t="shared" si="19"/>
        <v>Office of Government Ethics</v>
      </c>
      <c r="G268" s="24">
        <v>42900.0</v>
      </c>
      <c r="H268" s="25"/>
      <c r="I268" s="26"/>
      <c r="J268" s="25"/>
      <c r="K268" s="26"/>
      <c r="L268" s="27">
        <v>42921.0</v>
      </c>
      <c r="M268" s="28"/>
      <c r="N268" s="28"/>
      <c r="O268" s="28"/>
      <c r="P268" s="28"/>
      <c r="Q268" s="28"/>
      <c r="R268" s="28"/>
      <c r="S268" s="28"/>
      <c r="T268" s="28"/>
      <c r="U268" s="28"/>
    </row>
    <row r="269" ht="37.5">
      <c r="A269" s="14" t="s">
        <v>582</v>
      </c>
      <c r="B269" s="14" t="s">
        <v>25</v>
      </c>
      <c r="C269" s="14" t="s">
        <v>583</v>
      </c>
      <c r="D269" s="14" t="s">
        <v>27</v>
      </c>
      <c r="E269" s="14"/>
      <c r="F269" s="23" t="str">
        <f t="shared" si="19"/>
        <v>Office of Government Ethics</v>
      </c>
      <c r="G269" s="24">
        <v>42900.0</v>
      </c>
      <c r="H269" s="25"/>
      <c r="I269" s="26"/>
      <c r="J269" s="25"/>
      <c r="K269" s="26"/>
      <c r="L269" s="27">
        <v>42921.0</v>
      </c>
      <c r="M269" s="28"/>
      <c r="N269" s="28"/>
      <c r="O269" s="28"/>
      <c r="P269" s="28"/>
      <c r="Q269" s="28"/>
      <c r="R269" s="28"/>
      <c r="S269" s="28"/>
      <c r="T269" s="28"/>
      <c r="U269" s="28"/>
    </row>
    <row r="270" ht="37.5">
      <c r="A270" s="14" t="s">
        <v>584</v>
      </c>
      <c r="B270" s="14" t="s">
        <v>25</v>
      </c>
      <c r="C270" s="14" t="s">
        <v>585</v>
      </c>
      <c r="D270" s="14" t="s">
        <v>27</v>
      </c>
      <c r="E270" s="14"/>
      <c r="F270" s="23" t="str">
        <f t="shared" si="19"/>
        <v>Office of Government Ethics</v>
      </c>
      <c r="G270" s="24">
        <v>42900.0</v>
      </c>
      <c r="H270" s="25"/>
      <c r="I270" s="26"/>
      <c r="J270" s="25"/>
      <c r="K270" s="26"/>
      <c r="L270" s="27">
        <v>42921.0</v>
      </c>
      <c r="M270" s="28"/>
      <c r="N270" s="28"/>
      <c r="O270" s="28"/>
      <c r="P270" s="28"/>
      <c r="Q270" s="28"/>
      <c r="R270" s="28"/>
      <c r="S270" s="28"/>
      <c r="T270" s="28"/>
      <c r="U270" s="28"/>
    </row>
    <row r="271" ht="37.5">
      <c r="A271" s="14" t="s">
        <v>586</v>
      </c>
      <c r="B271" s="14" t="s">
        <v>25</v>
      </c>
      <c r="C271" s="14" t="s">
        <v>587</v>
      </c>
      <c r="D271" s="14" t="s">
        <v>27</v>
      </c>
      <c r="E271" s="14"/>
      <c r="F271" s="23" t="str">
        <f t="shared" si="19"/>
        <v>Office of Government Ethics</v>
      </c>
      <c r="G271" s="24">
        <v>42900.0</v>
      </c>
      <c r="H271" s="25"/>
      <c r="I271" s="26"/>
      <c r="J271" s="25"/>
      <c r="K271" s="26"/>
      <c r="L271" s="27">
        <v>42921.0</v>
      </c>
      <c r="M271" s="28"/>
      <c r="N271" s="28"/>
      <c r="O271" s="28"/>
      <c r="P271" s="28"/>
      <c r="Q271" s="28"/>
      <c r="R271" s="28"/>
      <c r="S271" s="28"/>
      <c r="T271" s="28"/>
      <c r="U271" s="28"/>
    </row>
    <row r="272" ht="48.75">
      <c r="A272" s="14" t="s">
        <v>588</v>
      </c>
      <c r="B272" s="14" t="s">
        <v>25</v>
      </c>
      <c r="C272" s="14" t="s">
        <v>589</v>
      </c>
      <c r="D272" s="14" t="s">
        <v>27</v>
      </c>
      <c r="E272" s="14"/>
      <c r="F272" s="23" t="str">
        <f t="shared" si="19"/>
        <v>Office of Government Ethics</v>
      </c>
      <c r="G272" s="24">
        <v>42900.0</v>
      </c>
      <c r="H272" s="25"/>
      <c r="I272" s="26"/>
      <c r="J272" s="25"/>
      <c r="K272" s="26"/>
      <c r="L272" s="27">
        <v>42921.0</v>
      </c>
      <c r="M272" s="28"/>
      <c r="N272" s="28"/>
      <c r="O272" s="28"/>
      <c r="P272" s="28"/>
      <c r="Q272" s="28"/>
      <c r="R272" s="28"/>
      <c r="S272" s="28"/>
      <c r="T272" s="28"/>
      <c r="U272" s="28"/>
    </row>
    <row r="273" ht="37.5">
      <c r="A273" s="14" t="s">
        <v>590</v>
      </c>
      <c r="B273" s="14" t="s">
        <v>25</v>
      </c>
      <c r="C273" s="14" t="s">
        <v>591</v>
      </c>
      <c r="D273" s="14" t="s">
        <v>27</v>
      </c>
      <c r="E273" s="14"/>
      <c r="F273" s="23" t="str">
        <f t="shared" si="19"/>
        <v>Office of Government Ethics</v>
      </c>
      <c r="G273" s="24">
        <v>42900.0</v>
      </c>
      <c r="H273" s="25"/>
      <c r="I273" s="26"/>
      <c r="J273" s="25"/>
      <c r="K273" s="26"/>
      <c r="L273" s="27">
        <v>42921.0</v>
      </c>
      <c r="M273" s="28"/>
      <c r="N273" s="28"/>
      <c r="O273" s="28"/>
      <c r="P273" s="28"/>
      <c r="Q273" s="28"/>
      <c r="R273" s="28"/>
      <c r="S273" s="28"/>
      <c r="T273" s="28"/>
      <c r="U273" s="28"/>
    </row>
    <row r="274" ht="60.0">
      <c r="A274" s="14" t="s">
        <v>592</v>
      </c>
      <c r="B274" s="14" t="s">
        <v>25</v>
      </c>
      <c r="C274" s="14" t="s">
        <v>593</v>
      </c>
      <c r="D274" s="14" t="s">
        <v>27</v>
      </c>
      <c r="E274" s="14"/>
      <c r="F274" s="23" t="str">
        <f t="shared" si="19"/>
        <v>Office of Government Ethics</v>
      </c>
      <c r="G274" s="24">
        <v>42900.0</v>
      </c>
      <c r="H274" s="25"/>
      <c r="I274" s="26"/>
      <c r="J274" s="25"/>
      <c r="K274" s="26"/>
      <c r="L274" s="27">
        <v>42921.0</v>
      </c>
      <c r="M274" s="28"/>
      <c r="N274" s="28"/>
      <c r="O274" s="28"/>
      <c r="P274" s="28"/>
      <c r="Q274" s="28"/>
      <c r="R274" s="28"/>
      <c r="S274" s="28"/>
      <c r="T274" s="28"/>
      <c r="U274" s="28"/>
    </row>
    <row r="275" ht="37.5">
      <c r="A275" s="14" t="s">
        <v>594</v>
      </c>
      <c r="B275" s="14" t="s">
        <v>25</v>
      </c>
      <c r="C275" s="14" t="s">
        <v>595</v>
      </c>
      <c r="D275" s="14" t="s">
        <v>27</v>
      </c>
      <c r="E275" s="28"/>
      <c r="F275" s="23" t="str">
        <f t="shared" si="19"/>
        <v>Office of Government Ethics</v>
      </c>
      <c r="G275" s="24">
        <v>42900.0</v>
      </c>
      <c r="H275" s="25"/>
      <c r="I275" s="26"/>
      <c r="J275" s="25"/>
      <c r="K275" s="26"/>
      <c r="L275" s="27">
        <v>42921.0</v>
      </c>
      <c r="M275" s="28"/>
      <c r="N275" s="28"/>
      <c r="O275" s="28"/>
      <c r="P275" s="28"/>
      <c r="Q275" s="28"/>
      <c r="R275" s="28"/>
      <c r="S275" s="28"/>
      <c r="T275" s="28"/>
      <c r="U275" s="28"/>
    </row>
    <row r="276" ht="48.75">
      <c r="A276" s="14" t="s">
        <v>596</v>
      </c>
      <c r="B276" s="14" t="s">
        <v>25</v>
      </c>
      <c r="C276" s="14" t="s">
        <v>597</v>
      </c>
      <c r="D276" s="14" t="s">
        <v>27</v>
      </c>
      <c r="E276" s="28"/>
      <c r="F276" s="23" t="str">
        <f t="shared" si="19"/>
        <v>Office of Government Ethics</v>
      </c>
      <c r="G276" s="24">
        <v>42900.0</v>
      </c>
      <c r="H276" s="25"/>
      <c r="I276" s="26"/>
      <c r="J276" s="25"/>
      <c r="K276" s="26"/>
      <c r="L276" s="27">
        <v>42921.0</v>
      </c>
      <c r="M276" s="28"/>
      <c r="N276" s="28"/>
      <c r="O276" s="28"/>
      <c r="P276" s="28"/>
      <c r="Q276" s="28"/>
      <c r="R276" s="28"/>
      <c r="S276" s="28"/>
      <c r="T276" s="28"/>
      <c r="U276" s="28"/>
    </row>
    <row r="277" ht="37.5">
      <c r="A277" s="14" t="s">
        <v>598</v>
      </c>
      <c r="B277" s="14" t="s">
        <v>25</v>
      </c>
      <c r="C277" s="14" t="s">
        <v>599</v>
      </c>
      <c r="D277" s="14" t="s">
        <v>27</v>
      </c>
      <c r="E277" s="28"/>
      <c r="F277" s="23" t="str">
        <f t="shared" si="19"/>
        <v>Office of Government Ethics</v>
      </c>
      <c r="G277" s="24">
        <v>42900.0</v>
      </c>
      <c r="H277" s="25"/>
      <c r="I277" s="26"/>
      <c r="J277" s="25"/>
      <c r="K277" s="26"/>
      <c r="L277" s="27">
        <v>42921.0</v>
      </c>
      <c r="M277" s="28"/>
      <c r="N277" s="28"/>
      <c r="O277" s="28"/>
      <c r="P277" s="28"/>
      <c r="Q277" s="28"/>
      <c r="R277" s="28"/>
      <c r="S277" s="28"/>
      <c r="T277" s="28"/>
      <c r="U277" s="28"/>
    </row>
    <row r="278" ht="48.75">
      <c r="A278" s="14" t="s">
        <v>600</v>
      </c>
      <c r="B278" s="14" t="s">
        <v>25</v>
      </c>
      <c r="C278" s="14" t="s">
        <v>601</v>
      </c>
      <c r="D278" s="14" t="s">
        <v>27</v>
      </c>
      <c r="E278" s="28"/>
      <c r="F278" s="23" t="str">
        <f t="shared" si="19"/>
        <v>Office of Government Ethics</v>
      </c>
      <c r="G278" s="24">
        <v>42900.0</v>
      </c>
      <c r="H278" s="25"/>
      <c r="I278" s="26"/>
      <c r="J278" s="25"/>
      <c r="K278" s="26"/>
      <c r="L278" s="27">
        <v>42921.0</v>
      </c>
      <c r="M278" s="28"/>
      <c r="N278" s="28"/>
      <c r="O278" s="28"/>
      <c r="P278" s="28"/>
      <c r="Q278" s="28"/>
      <c r="R278" s="28"/>
      <c r="S278" s="28"/>
      <c r="T278" s="28"/>
      <c r="U278" s="28"/>
    </row>
    <row r="279" ht="48.75">
      <c r="A279" s="14" t="s">
        <v>602</v>
      </c>
      <c r="B279" s="14" t="s">
        <v>25</v>
      </c>
      <c r="C279" s="14" t="s">
        <v>603</v>
      </c>
      <c r="D279" s="14" t="s">
        <v>27</v>
      </c>
      <c r="E279" s="28"/>
      <c r="F279" s="23" t="str">
        <f t="shared" si="19"/>
        <v>Office of Government Ethics</v>
      </c>
      <c r="G279" s="24">
        <v>42900.0</v>
      </c>
      <c r="H279" s="25"/>
      <c r="I279" s="26"/>
      <c r="J279" s="25"/>
      <c r="K279" s="26"/>
      <c r="L279" s="27">
        <v>42921.0</v>
      </c>
      <c r="M279" s="28"/>
      <c r="N279" s="28"/>
      <c r="O279" s="28"/>
      <c r="P279" s="28"/>
      <c r="Q279" s="28"/>
      <c r="R279" s="28"/>
      <c r="S279" s="28"/>
      <c r="T279" s="28"/>
      <c r="U279" s="28"/>
    </row>
    <row r="280" ht="60.0">
      <c r="A280" s="14" t="s">
        <v>604</v>
      </c>
      <c r="B280" s="14" t="s">
        <v>25</v>
      </c>
      <c r="C280" s="14" t="s">
        <v>605</v>
      </c>
      <c r="D280" s="14" t="s">
        <v>27</v>
      </c>
      <c r="E280" s="28"/>
      <c r="F280" s="23" t="str">
        <f t="shared" si="19"/>
        <v>Office of Government Ethics</v>
      </c>
      <c r="G280" s="24">
        <v>42900.0</v>
      </c>
      <c r="H280" s="25"/>
      <c r="I280" s="26"/>
      <c r="J280" s="25"/>
      <c r="K280" s="26"/>
      <c r="L280" s="27">
        <v>42921.0</v>
      </c>
      <c r="M280" s="28"/>
      <c r="N280" s="28"/>
      <c r="O280" s="28"/>
      <c r="P280" s="28"/>
      <c r="Q280" s="28"/>
      <c r="R280" s="28"/>
      <c r="S280" s="28"/>
      <c r="T280" s="28"/>
      <c r="U280" s="28"/>
    </row>
    <row r="281" ht="37.5">
      <c r="A281" s="14" t="s">
        <v>606</v>
      </c>
      <c r="B281" s="14" t="s">
        <v>25</v>
      </c>
      <c r="C281" s="14" t="s">
        <v>607</v>
      </c>
      <c r="D281" s="14" t="s">
        <v>27</v>
      </c>
      <c r="E281" s="14"/>
      <c r="F281" s="23" t="str">
        <f t="shared" si="19"/>
        <v>Office of Government Ethics</v>
      </c>
      <c r="G281" s="24">
        <v>42900.0</v>
      </c>
      <c r="H281" s="25"/>
      <c r="I281" s="26"/>
      <c r="J281" s="25"/>
      <c r="K281" s="26"/>
      <c r="L281" s="27">
        <v>42921.0</v>
      </c>
      <c r="M281" s="28"/>
      <c r="N281" s="28"/>
      <c r="O281" s="28"/>
      <c r="P281" s="28"/>
      <c r="Q281" s="28"/>
      <c r="R281" s="28"/>
      <c r="S281" s="28"/>
      <c r="T281" s="28"/>
      <c r="U281" s="28"/>
    </row>
    <row r="282" ht="37.5">
      <c r="A282" s="14" t="s">
        <v>608</v>
      </c>
      <c r="B282" s="14" t="s">
        <v>25</v>
      </c>
      <c r="C282" s="14" t="s">
        <v>609</v>
      </c>
      <c r="D282" s="14" t="s">
        <v>27</v>
      </c>
      <c r="E282" s="14"/>
      <c r="F282" s="23" t="str">
        <f t="shared" si="19"/>
        <v>Office of Government Ethics</v>
      </c>
      <c r="G282" s="24">
        <v>42900.0</v>
      </c>
      <c r="H282" s="25"/>
      <c r="I282" s="26"/>
      <c r="J282" s="25"/>
      <c r="K282" s="26"/>
      <c r="L282" s="27">
        <v>42921.0</v>
      </c>
      <c r="M282" s="28"/>
      <c r="N282" s="28"/>
      <c r="O282" s="28"/>
      <c r="P282" s="28"/>
      <c r="Q282" s="28"/>
      <c r="R282" s="28"/>
      <c r="S282" s="28"/>
      <c r="T282" s="28"/>
      <c r="U282" s="28"/>
    </row>
    <row r="283" ht="48.75">
      <c r="A283" s="14" t="s">
        <v>610</v>
      </c>
      <c r="B283" s="14" t="s">
        <v>25</v>
      </c>
      <c r="C283" s="14" t="s">
        <v>611</v>
      </c>
      <c r="D283" s="14" t="s">
        <v>27</v>
      </c>
      <c r="E283" s="28"/>
      <c r="F283" s="23" t="str">
        <f>HYPERLINK("https://www.buzzfeed.com/paulmcleod/trump-foundation-received-150000-donation-in-exchange-for-20?utm_term=.hwJDzPkYww#.exE32wrn11","BuzzFeed")</f>
        <v>BuzzFeed</v>
      </c>
      <c r="G283" s="24">
        <v>42696.0</v>
      </c>
      <c r="H283" s="25"/>
      <c r="I283" s="26"/>
      <c r="J283" s="25"/>
      <c r="K283" s="26"/>
      <c r="L283" s="27">
        <v>42921.0</v>
      </c>
      <c r="M283" s="28"/>
      <c r="N283" s="28"/>
      <c r="O283" s="28"/>
      <c r="P283" s="28"/>
      <c r="Q283" s="28"/>
      <c r="R283" s="28"/>
      <c r="S283" s="28"/>
      <c r="T283" s="28"/>
      <c r="U283" s="28"/>
    </row>
    <row r="284" ht="60.0">
      <c r="A284" s="14" t="s">
        <v>612</v>
      </c>
      <c r="B284" s="14" t="s">
        <v>25</v>
      </c>
      <c r="C284" s="14" t="s">
        <v>613</v>
      </c>
      <c r="D284" s="14" t="s">
        <v>27</v>
      </c>
      <c r="E284" s="14"/>
      <c r="F284" s="23" t="str">
        <f>HYPERLINK("https://oge.app.box.com/s/kz4qvbdsbcfrzq16msuo4zmth6rerh1c","Office of Government Ethics")</f>
        <v>Office of Government Ethics</v>
      </c>
      <c r="G284" s="24">
        <v>42900.0</v>
      </c>
      <c r="H284" s="25"/>
      <c r="I284" s="26"/>
      <c r="J284" s="25"/>
      <c r="K284" s="26"/>
      <c r="L284" s="27">
        <v>42921.0</v>
      </c>
      <c r="M284" s="28"/>
      <c r="N284" s="28"/>
      <c r="O284" s="28"/>
      <c r="P284" s="28"/>
      <c r="Q284" s="28"/>
      <c r="R284" s="28"/>
      <c r="S284" s="28"/>
      <c r="T284" s="28"/>
      <c r="U284" s="28"/>
    </row>
    <row r="285" ht="71.25">
      <c r="A285" s="14" t="s">
        <v>614</v>
      </c>
      <c r="B285" s="14" t="s">
        <v>25</v>
      </c>
      <c r="C285" s="14" t="s">
        <v>615</v>
      </c>
      <c r="D285" s="14" t="s">
        <v>27</v>
      </c>
      <c r="E285" s="14"/>
      <c r="F285" s="23" t="str">
        <f>HYPERLINK("https://www.propublica.org/article/trump-pull-money-his-businesses-whenever-he-wants-without-telling-us","ProPublica")</f>
        <v>ProPublica</v>
      </c>
      <c r="G285" s="24">
        <v>42829.0</v>
      </c>
      <c r="H285" s="23" t="str">
        <f>HYPERLINK("https://oge.app.box.com/s/kz4qvbdsbcfrzq16msuo4zmth6rerh1c","Office of Government Ethics")</f>
        <v>Office of Government Ethics</v>
      </c>
      <c r="I285" s="24">
        <v>42900.0</v>
      </c>
      <c r="J285" s="25"/>
      <c r="K285" s="26"/>
      <c r="L285" s="27">
        <v>42921.0</v>
      </c>
      <c r="M285" s="28"/>
      <c r="N285" s="28"/>
      <c r="O285" s="28"/>
      <c r="P285" s="28"/>
      <c r="Q285" s="28"/>
      <c r="R285" s="28"/>
      <c r="S285" s="28"/>
      <c r="T285" s="28"/>
      <c r="U285" s="28"/>
    </row>
    <row r="286" ht="37.5">
      <c r="A286" s="14" t="s">
        <v>616</v>
      </c>
      <c r="B286" s="14" t="s">
        <v>25</v>
      </c>
      <c r="C286" s="14" t="s">
        <v>617</v>
      </c>
      <c r="D286" s="14" t="s">
        <v>27</v>
      </c>
      <c r="E286" s="14"/>
      <c r="F286" s="23" t="str">
        <f t="shared" ref="F286:F496" si="20">HYPERLINK("https://oge.app.box.com/s/kz4qvbdsbcfrzq16msuo4zmth6rerh1c","Office of Government Ethics")</f>
        <v>Office of Government Ethics</v>
      </c>
      <c r="G286" s="24">
        <v>42900.0</v>
      </c>
      <c r="H286" s="25"/>
      <c r="I286" s="26"/>
      <c r="J286" s="25"/>
      <c r="K286" s="26"/>
      <c r="L286" s="27">
        <v>42921.0</v>
      </c>
      <c r="M286" s="28"/>
      <c r="N286" s="28"/>
      <c r="O286" s="28"/>
      <c r="P286" s="28"/>
      <c r="Q286" s="28"/>
      <c r="R286" s="28"/>
      <c r="S286" s="28"/>
      <c r="T286" s="28"/>
      <c r="U286" s="28"/>
    </row>
    <row r="287" ht="60.0">
      <c r="A287" s="14" t="s">
        <v>618</v>
      </c>
      <c r="B287" s="14" t="s">
        <v>25</v>
      </c>
      <c r="C287" s="14" t="s">
        <v>619</v>
      </c>
      <c r="D287" s="14" t="s">
        <v>27</v>
      </c>
      <c r="E287" s="14" t="s">
        <v>620</v>
      </c>
      <c r="F287" s="23" t="str">
        <f t="shared" si="20"/>
        <v>Office of Government Ethics</v>
      </c>
      <c r="G287" s="24">
        <v>42900.0</v>
      </c>
      <c r="H287" s="25"/>
      <c r="I287" s="26"/>
      <c r="J287" s="25"/>
      <c r="K287" s="26"/>
      <c r="L287" s="27">
        <v>42921.0</v>
      </c>
      <c r="M287" s="28"/>
      <c r="N287" s="28"/>
      <c r="O287" s="28"/>
      <c r="P287" s="28"/>
      <c r="Q287" s="28"/>
      <c r="R287" s="28"/>
      <c r="S287" s="28"/>
      <c r="T287" s="28"/>
      <c r="U287" s="28"/>
    </row>
    <row r="288" ht="48.75">
      <c r="A288" s="14" t="s">
        <v>621</v>
      </c>
      <c r="B288" s="14" t="s">
        <v>25</v>
      </c>
      <c r="C288" s="14" t="s">
        <v>622</v>
      </c>
      <c r="D288" s="14" t="s">
        <v>27</v>
      </c>
      <c r="E288" s="14" t="s">
        <v>623</v>
      </c>
      <c r="F288" s="23" t="str">
        <f t="shared" si="20"/>
        <v>Office of Government Ethics</v>
      </c>
      <c r="G288" s="24">
        <v>42900.0</v>
      </c>
      <c r="H288" s="25"/>
      <c r="I288" s="26"/>
      <c r="J288" s="25"/>
      <c r="K288" s="26"/>
      <c r="L288" s="27">
        <v>42921.0</v>
      </c>
      <c r="M288" s="28"/>
      <c r="N288" s="28"/>
      <c r="O288" s="28"/>
      <c r="P288" s="28"/>
      <c r="Q288" s="28"/>
      <c r="R288" s="28"/>
      <c r="S288" s="28"/>
      <c r="T288" s="28"/>
      <c r="U288" s="28"/>
    </row>
    <row r="289" ht="48.75">
      <c r="A289" s="14" t="s">
        <v>624</v>
      </c>
      <c r="B289" s="14" t="s">
        <v>25</v>
      </c>
      <c r="C289" s="14" t="s">
        <v>625</v>
      </c>
      <c r="D289" s="14" t="s">
        <v>27</v>
      </c>
      <c r="E289" s="14" t="s">
        <v>623</v>
      </c>
      <c r="F289" s="23" t="str">
        <f t="shared" si="20"/>
        <v>Office of Government Ethics</v>
      </c>
      <c r="G289" s="24">
        <v>42900.0</v>
      </c>
      <c r="H289" s="25"/>
      <c r="I289" s="26"/>
      <c r="J289" s="25"/>
      <c r="K289" s="26"/>
      <c r="L289" s="27">
        <v>42921.0</v>
      </c>
      <c r="M289" s="28"/>
      <c r="N289" s="28"/>
      <c r="O289" s="28"/>
      <c r="P289" s="28"/>
      <c r="Q289" s="28"/>
      <c r="R289" s="28"/>
      <c r="S289" s="28"/>
      <c r="T289" s="28"/>
      <c r="U289" s="28"/>
    </row>
    <row r="290" ht="37.5">
      <c r="A290" s="14" t="s">
        <v>626</v>
      </c>
      <c r="B290" s="14" t="s">
        <v>25</v>
      </c>
      <c r="C290" s="14" t="s">
        <v>627</v>
      </c>
      <c r="D290" s="14" t="s">
        <v>27</v>
      </c>
      <c r="E290" s="14"/>
      <c r="F290" s="23" t="str">
        <f t="shared" si="20"/>
        <v>Office of Government Ethics</v>
      </c>
      <c r="G290" s="24">
        <v>42900.0</v>
      </c>
      <c r="H290" s="25"/>
      <c r="I290" s="26"/>
      <c r="J290" s="25"/>
      <c r="K290" s="26"/>
      <c r="L290" s="27">
        <v>42921.0</v>
      </c>
      <c r="M290" s="28"/>
      <c r="N290" s="28"/>
      <c r="O290" s="28"/>
      <c r="P290" s="28"/>
      <c r="Q290" s="28"/>
      <c r="R290" s="28"/>
      <c r="S290" s="28"/>
      <c r="T290" s="28"/>
      <c r="U290" s="28"/>
    </row>
    <row r="291" ht="37.5">
      <c r="A291" s="14" t="s">
        <v>628</v>
      </c>
      <c r="B291" s="14" t="s">
        <v>25</v>
      </c>
      <c r="C291" s="14" t="s">
        <v>629</v>
      </c>
      <c r="D291" s="14" t="s">
        <v>27</v>
      </c>
      <c r="E291" s="28"/>
      <c r="F291" s="23" t="str">
        <f t="shared" si="20"/>
        <v>Office of Government Ethics</v>
      </c>
      <c r="G291" s="24">
        <v>42900.0</v>
      </c>
      <c r="H291" s="23" t="str">
        <f>HYPERLINK("https://www.washingtonpost.com/politics/source-trump-nearing-settlement-in-trump-university-fraud-cases/2016/11/18/8dc047c0-ada0-11e6-a31b-4b6397e625d0_story.html","Washington Post")</f>
        <v>Washington Post</v>
      </c>
      <c r="I291" s="24">
        <v>42692.0</v>
      </c>
      <c r="J291" s="25"/>
      <c r="K291" s="26"/>
      <c r="L291" s="27">
        <v>42921.0</v>
      </c>
      <c r="M291" s="28"/>
      <c r="N291" s="28"/>
      <c r="O291" s="28"/>
      <c r="P291" s="28"/>
      <c r="Q291" s="28"/>
      <c r="R291" s="28"/>
      <c r="S291" s="28"/>
      <c r="T291" s="28"/>
      <c r="U291" s="28"/>
    </row>
    <row r="292" ht="71.25">
      <c r="A292" s="14" t="s">
        <v>630</v>
      </c>
      <c r="B292" s="14" t="s">
        <v>25</v>
      </c>
      <c r="C292" s="14" t="s">
        <v>631</v>
      </c>
      <c r="D292" s="14" t="s">
        <v>27</v>
      </c>
      <c r="E292" s="28"/>
      <c r="F292" s="23" t="str">
        <f t="shared" si="20"/>
        <v>Office of Government Ethics</v>
      </c>
      <c r="G292" s="24">
        <v>42900.0</v>
      </c>
      <c r="H292" s="25"/>
      <c r="I292" s="26"/>
      <c r="J292" s="25"/>
      <c r="K292" s="26"/>
      <c r="L292" s="27">
        <v>42921.0</v>
      </c>
      <c r="M292" s="28"/>
      <c r="N292" s="28"/>
      <c r="O292" s="28"/>
      <c r="P292" s="28"/>
      <c r="Q292" s="28"/>
      <c r="R292" s="28"/>
      <c r="S292" s="28"/>
      <c r="T292" s="28"/>
      <c r="U292" s="28"/>
    </row>
    <row r="293" ht="37.5">
      <c r="A293" s="14" t="s">
        <v>632</v>
      </c>
      <c r="B293" s="14" t="s">
        <v>25</v>
      </c>
      <c r="C293" s="14" t="s">
        <v>633</v>
      </c>
      <c r="D293" s="14" t="s">
        <v>27</v>
      </c>
      <c r="E293" s="14"/>
      <c r="F293" s="23" t="str">
        <f t="shared" si="20"/>
        <v>Office of Government Ethics</v>
      </c>
      <c r="G293" s="24">
        <v>42900.0</v>
      </c>
      <c r="H293" s="25"/>
      <c r="I293" s="26"/>
      <c r="J293" s="25"/>
      <c r="K293" s="26"/>
      <c r="L293" s="27">
        <v>42921.0</v>
      </c>
      <c r="M293" s="28"/>
      <c r="N293" s="28"/>
      <c r="O293" s="28"/>
      <c r="P293" s="28"/>
      <c r="Q293" s="28"/>
      <c r="R293" s="28"/>
      <c r="S293" s="28"/>
      <c r="T293" s="28"/>
      <c r="U293" s="28"/>
    </row>
    <row r="294" ht="37.5">
      <c r="A294" s="14" t="s">
        <v>634</v>
      </c>
      <c r="B294" s="14" t="s">
        <v>25</v>
      </c>
      <c r="C294" s="14" t="s">
        <v>635</v>
      </c>
      <c r="D294" s="14" t="s">
        <v>27</v>
      </c>
      <c r="E294" s="14"/>
      <c r="F294" s="23" t="str">
        <f t="shared" si="20"/>
        <v>Office of Government Ethics</v>
      </c>
      <c r="G294" s="24">
        <v>42900.0</v>
      </c>
      <c r="H294" s="25"/>
      <c r="I294" s="26"/>
      <c r="J294" s="25"/>
      <c r="K294" s="26"/>
      <c r="L294" s="27">
        <v>42921.0</v>
      </c>
      <c r="M294" s="28"/>
      <c r="N294" s="28"/>
      <c r="O294" s="28"/>
      <c r="P294" s="28"/>
      <c r="Q294" s="28"/>
      <c r="R294" s="28"/>
      <c r="S294" s="28"/>
      <c r="T294" s="28"/>
      <c r="U294" s="28"/>
    </row>
    <row r="295" ht="37.5">
      <c r="A295" s="14" t="s">
        <v>636</v>
      </c>
      <c r="B295" s="14" t="s">
        <v>25</v>
      </c>
      <c r="C295" s="14" t="s">
        <v>637</v>
      </c>
      <c r="D295" s="14" t="s">
        <v>27</v>
      </c>
      <c r="E295" s="14"/>
      <c r="F295" s="23" t="str">
        <f t="shared" si="20"/>
        <v>Office of Government Ethics</v>
      </c>
      <c r="G295" s="24">
        <v>42900.0</v>
      </c>
      <c r="H295" s="25"/>
      <c r="I295" s="26"/>
      <c r="J295" s="25"/>
      <c r="K295" s="26"/>
      <c r="L295" s="27">
        <v>42921.0</v>
      </c>
      <c r="M295" s="28"/>
      <c r="N295" s="28"/>
      <c r="O295" s="28"/>
      <c r="P295" s="28"/>
      <c r="Q295" s="28"/>
      <c r="R295" s="28"/>
      <c r="S295" s="28"/>
      <c r="T295" s="28"/>
      <c r="U295" s="28"/>
    </row>
    <row r="296" ht="48.75">
      <c r="A296" s="14" t="s">
        <v>638</v>
      </c>
      <c r="B296" s="14" t="s">
        <v>25</v>
      </c>
      <c r="C296" s="14" t="s">
        <v>639</v>
      </c>
      <c r="D296" s="14" t="s">
        <v>27</v>
      </c>
      <c r="E296" s="14"/>
      <c r="F296" s="23" t="str">
        <f t="shared" si="20"/>
        <v>Office of Government Ethics</v>
      </c>
      <c r="G296" s="24">
        <v>42900.0</v>
      </c>
      <c r="H296" s="29" t="str">
        <f>HYPERLINK("https://assets.documentcloud.org/documents/2838696/Trump-2016-Financial-Disclosure.pdf","Office of Government Ethics")</f>
        <v>Office of Government Ethics</v>
      </c>
      <c r="I296" s="24">
        <v>42508.0</v>
      </c>
      <c r="J296" s="29" t="str">
        <f>HYPERLINK("https://www.washingtonpost.com/wp-stat/graphics/politics/trump-archive/docs/trump-fec-financial-disclosure-2015.pdf","Office of Government Ethics")</f>
        <v>Office of Government Ethics</v>
      </c>
      <c r="K296" s="24">
        <v>42200.0</v>
      </c>
      <c r="L296" s="27">
        <v>42921.0</v>
      </c>
      <c r="M296" s="28"/>
      <c r="N296" s="28"/>
      <c r="O296" s="28"/>
      <c r="P296" s="28"/>
      <c r="Q296" s="28"/>
      <c r="R296" s="28"/>
      <c r="S296" s="28"/>
      <c r="T296" s="28"/>
      <c r="U296" s="28"/>
    </row>
    <row r="297" ht="60.0">
      <c r="A297" s="14" t="s">
        <v>640</v>
      </c>
      <c r="B297" s="14" t="s">
        <v>25</v>
      </c>
      <c r="C297" s="14" t="s">
        <v>641</v>
      </c>
      <c r="D297" s="14" t="s">
        <v>27</v>
      </c>
      <c r="E297" s="14"/>
      <c r="F297" s="23" t="str">
        <f t="shared" si="20"/>
        <v>Office of Government Ethics</v>
      </c>
      <c r="G297" s="24">
        <v>42900.0</v>
      </c>
      <c r="H297" s="25"/>
      <c r="I297" s="26"/>
      <c r="J297" s="25"/>
      <c r="K297" s="26"/>
      <c r="L297" s="27">
        <v>42921.0</v>
      </c>
      <c r="M297" s="28"/>
      <c r="N297" s="28"/>
      <c r="O297" s="28"/>
      <c r="P297" s="28"/>
      <c r="Q297" s="28"/>
      <c r="R297" s="28"/>
      <c r="S297" s="28"/>
      <c r="T297" s="28"/>
      <c r="U297" s="28"/>
    </row>
    <row r="298" ht="37.5">
      <c r="A298" s="14" t="s">
        <v>642</v>
      </c>
      <c r="B298" s="14" t="s">
        <v>25</v>
      </c>
      <c r="C298" s="14" t="s">
        <v>643</v>
      </c>
      <c r="D298" s="14" t="s">
        <v>27</v>
      </c>
      <c r="E298" s="14"/>
      <c r="F298" s="23" t="str">
        <f t="shared" si="20"/>
        <v>Office of Government Ethics</v>
      </c>
      <c r="G298" s="24">
        <v>42900.0</v>
      </c>
      <c r="H298" s="25"/>
      <c r="I298" s="26"/>
      <c r="J298" s="25"/>
      <c r="K298" s="26"/>
      <c r="L298" s="27">
        <v>42921.0</v>
      </c>
      <c r="M298" s="28"/>
      <c r="N298" s="28"/>
      <c r="O298" s="28"/>
      <c r="P298" s="28"/>
      <c r="Q298" s="28"/>
      <c r="R298" s="28"/>
      <c r="S298" s="28"/>
      <c r="T298" s="28"/>
      <c r="U298" s="28"/>
    </row>
    <row r="299" ht="37.5">
      <c r="A299" s="14" t="s">
        <v>644</v>
      </c>
      <c r="B299" s="14" t="s">
        <v>25</v>
      </c>
      <c r="C299" s="14" t="s">
        <v>645</v>
      </c>
      <c r="D299" s="14" t="s">
        <v>27</v>
      </c>
      <c r="E299" s="14"/>
      <c r="F299" s="23" t="str">
        <f t="shared" si="20"/>
        <v>Office of Government Ethics</v>
      </c>
      <c r="G299" s="24">
        <v>42900.0</v>
      </c>
      <c r="H299" s="25"/>
      <c r="I299" s="26"/>
      <c r="J299" s="25"/>
      <c r="K299" s="26"/>
      <c r="L299" s="27">
        <v>42921.0</v>
      </c>
      <c r="M299" s="28"/>
      <c r="N299" s="28"/>
      <c r="O299" s="28"/>
      <c r="P299" s="28"/>
      <c r="Q299" s="28"/>
      <c r="R299" s="28"/>
      <c r="S299" s="28"/>
      <c r="T299" s="28"/>
      <c r="U299" s="28"/>
    </row>
    <row r="300" ht="37.5">
      <c r="A300" s="14" t="s">
        <v>646</v>
      </c>
      <c r="B300" s="14" t="s">
        <v>25</v>
      </c>
      <c r="C300" s="14" t="s">
        <v>647</v>
      </c>
      <c r="D300" s="14" t="s">
        <v>27</v>
      </c>
      <c r="E300" s="14"/>
      <c r="F300" s="23" t="str">
        <f t="shared" si="20"/>
        <v>Office of Government Ethics</v>
      </c>
      <c r="G300" s="24">
        <v>42900.0</v>
      </c>
      <c r="H300" s="25"/>
      <c r="I300" s="26"/>
      <c r="J300" s="25"/>
      <c r="K300" s="26"/>
      <c r="L300" s="27">
        <v>42921.0</v>
      </c>
      <c r="M300" s="28"/>
      <c r="N300" s="28"/>
      <c r="O300" s="28"/>
      <c r="P300" s="28"/>
      <c r="Q300" s="28"/>
      <c r="R300" s="28"/>
      <c r="S300" s="28"/>
      <c r="T300" s="28"/>
      <c r="U300" s="28"/>
    </row>
    <row r="301" ht="37.5">
      <c r="A301" s="14" t="s">
        <v>648</v>
      </c>
      <c r="B301" s="14" t="s">
        <v>25</v>
      </c>
      <c r="C301" s="14" t="s">
        <v>649</v>
      </c>
      <c r="D301" s="14" t="s">
        <v>27</v>
      </c>
      <c r="E301" s="14"/>
      <c r="F301" s="23" t="str">
        <f t="shared" si="20"/>
        <v>Office of Government Ethics</v>
      </c>
      <c r="G301" s="24">
        <v>42900.0</v>
      </c>
      <c r="H301" s="25"/>
      <c r="I301" s="26"/>
      <c r="J301" s="25"/>
      <c r="K301" s="26"/>
      <c r="L301" s="27">
        <v>42921.0</v>
      </c>
      <c r="M301" s="28"/>
      <c r="N301" s="28"/>
      <c r="O301" s="28"/>
      <c r="P301" s="28"/>
      <c r="Q301" s="28"/>
      <c r="R301" s="28"/>
      <c r="S301" s="28"/>
      <c r="T301" s="28"/>
      <c r="U301" s="28"/>
    </row>
    <row r="302" ht="37.5">
      <c r="A302" s="14" t="s">
        <v>650</v>
      </c>
      <c r="B302" s="14" t="s">
        <v>25</v>
      </c>
      <c r="C302" s="14" t="s">
        <v>651</v>
      </c>
      <c r="D302" s="14" t="s">
        <v>27</v>
      </c>
      <c r="E302" s="14"/>
      <c r="F302" s="23" t="str">
        <f t="shared" si="20"/>
        <v>Office of Government Ethics</v>
      </c>
      <c r="G302" s="24">
        <v>42900.0</v>
      </c>
      <c r="H302" s="25"/>
      <c r="I302" s="26"/>
      <c r="J302" s="25"/>
      <c r="K302" s="26"/>
      <c r="L302" s="27">
        <v>42921.0</v>
      </c>
      <c r="M302" s="28"/>
      <c r="N302" s="28"/>
      <c r="O302" s="28"/>
      <c r="P302" s="28"/>
      <c r="Q302" s="28"/>
      <c r="R302" s="28"/>
      <c r="S302" s="28"/>
      <c r="T302" s="28"/>
      <c r="U302" s="28"/>
    </row>
    <row r="303" ht="48.75">
      <c r="A303" s="14" t="s">
        <v>652</v>
      </c>
      <c r="B303" s="14" t="s">
        <v>25</v>
      </c>
      <c r="C303" s="14" t="s">
        <v>653</v>
      </c>
      <c r="D303" s="14" t="s">
        <v>27</v>
      </c>
      <c r="E303" s="14"/>
      <c r="F303" s="23" t="str">
        <f t="shared" si="20"/>
        <v>Office of Government Ethics</v>
      </c>
      <c r="G303" s="24">
        <v>42900.0</v>
      </c>
      <c r="H303" s="25"/>
      <c r="I303" s="26"/>
      <c r="J303" s="25"/>
      <c r="K303" s="26"/>
      <c r="L303" s="27">
        <v>42921.0</v>
      </c>
      <c r="M303" s="28"/>
      <c r="N303" s="28"/>
      <c r="O303" s="28"/>
      <c r="P303" s="28"/>
      <c r="Q303" s="28"/>
      <c r="R303" s="28"/>
      <c r="S303" s="28"/>
      <c r="T303" s="28"/>
      <c r="U303" s="28"/>
    </row>
    <row r="304" ht="48.75">
      <c r="A304" s="14" t="s">
        <v>654</v>
      </c>
      <c r="B304" s="14" t="s">
        <v>25</v>
      </c>
      <c r="C304" s="14" t="s">
        <v>655</v>
      </c>
      <c r="D304" s="14" t="s">
        <v>27</v>
      </c>
      <c r="E304" s="14"/>
      <c r="F304" s="23" t="str">
        <f t="shared" si="20"/>
        <v>Office of Government Ethics</v>
      </c>
      <c r="G304" s="24">
        <v>42900.0</v>
      </c>
      <c r="H304" s="25"/>
      <c r="I304" s="26"/>
      <c r="J304" s="25"/>
      <c r="K304" s="26"/>
      <c r="L304" s="27">
        <v>42921.0</v>
      </c>
      <c r="M304" s="28"/>
      <c r="N304" s="28"/>
      <c r="O304" s="28"/>
      <c r="P304" s="28"/>
      <c r="Q304" s="28"/>
      <c r="R304" s="28"/>
      <c r="S304" s="28"/>
      <c r="T304" s="28"/>
      <c r="U304" s="28"/>
    </row>
    <row r="305" ht="48.75">
      <c r="A305" s="14" t="s">
        <v>656</v>
      </c>
      <c r="B305" s="14" t="s">
        <v>25</v>
      </c>
      <c r="C305" s="14" t="s">
        <v>657</v>
      </c>
      <c r="D305" s="14" t="s">
        <v>27</v>
      </c>
      <c r="E305" s="14"/>
      <c r="F305" s="23" t="str">
        <f t="shared" si="20"/>
        <v>Office of Government Ethics</v>
      </c>
      <c r="G305" s="24">
        <v>42900.0</v>
      </c>
      <c r="H305" s="25"/>
      <c r="I305" s="26"/>
      <c r="J305" s="25"/>
      <c r="K305" s="26"/>
      <c r="L305" s="27">
        <v>42921.0</v>
      </c>
      <c r="M305" s="28"/>
      <c r="N305" s="28"/>
      <c r="O305" s="28"/>
      <c r="P305" s="28"/>
      <c r="Q305" s="28"/>
      <c r="R305" s="28"/>
      <c r="S305" s="28"/>
      <c r="T305" s="28"/>
      <c r="U305" s="28"/>
    </row>
    <row r="306" ht="48.75">
      <c r="A306" s="14" t="s">
        <v>658</v>
      </c>
      <c r="B306" s="14" t="s">
        <v>25</v>
      </c>
      <c r="C306" s="14" t="s">
        <v>659</v>
      </c>
      <c r="D306" s="14" t="s">
        <v>27</v>
      </c>
      <c r="E306" s="14"/>
      <c r="F306" s="23" t="str">
        <f t="shared" si="20"/>
        <v>Office of Government Ethics</v>
      </c>
      <c r="G306" s="24">
        <v>42900.0</v>
      </c>
      <c r="H306" s="25"/>
      <c r="I306" s="26"/>
      <c r="J306" s="25"/>
      <c r="K306" s="26"/>
      <c r="L306" s="27">
        <v>42921.0</v>
      </c>
      <c r="M306" s="28"/>
      <c r="N306" s="28"/>
      <c r="O306" s="28"/>
      <c r="P306" s="28"/>
      <c r="Q306" s="28"/>
      <c r="R306" s="28"/>
      <c r="S306" s="28"/>
      <c r="T306" s="28"/>
      <c r="U306" s="28"/>
    </row>
    <row r="307" ht="37.5">
      <c r="A307" s="14" t="s">
        <v>660</v>
      </c>
      <c r="B307" s="14" t="s">
        <v>25</v>
      </c>
      <c r="C307" s="14" t="s">
        <v>661</v>
      </c>
      <c r="D307" s="14" t="s">
        <v>27</v>
      </c>
      <c r="E307" s="14"/>
      <c r="F307" s="23" t="str">
        <f t="shared" si="20"/>
        <v>Office of Government Ethics</v>
      </c>
      <c r="G307" s="24">
        <v>42900.0</v>
      </c>
      <c r="H307" s="25"/>
      <c r="I307" s="26"/>
      <c r="J307" s="25"/>
      <c r="K307" s="26"/>
      <c r="L307" s="27">
        <v>42921.0</v>
      </c>
      <c r="M307" s="28"/>
      <c r="N307" s="28"/>
      <c r="O307" s="28"/>
      <c r="P307" s="28"/>
      <c r="Q307" s="28"/>
      <c r="R307" s="28"/>
      <c r="S307" s="28"/>
      <c r="T307" s="28"/>
      <c r="U307" s="28"/>
    </row>
    <row r="308" ht="37.5">
      <c r="A308" s="14" t="s">
        <v>662</v>
      </c>
      <c r="B308" s="14" t="s">
        <v>25</v>
      </c>
      <c r="C308" s="14" t="s">
        <v>663</v>
      </c>
      <c r="D308" s="14" t="s">
        <v>27</v>
      </c>
      <c r="E308" s="14"/>
      <c r="F308" s="23" t="str">
        <f t="shared" si="20"/>
        <v>Office of Government Ethics</v>
      </c>
      <c r="G308" s="24">
        <v>42900.0</v>
      </c>
      <c r="H308" s="25"/>
      <c r="I308" s="26"/>
      <c r="J308" s="25"/>
      <c r="K308" s="26"/>
      <c r="L308" s="27">
        <v>42921.0</v>
      </c>
      <c r="M308" s="28"/>
      <c r="N308" s="28"/>
      <c r="O308" s="28"/>
      <c r="P308" s="28"/>
      <c r="Q308" s="28"/>
      <c r="R308" s="28"/>
      <c r="S308" s="28"/>
      <c r="T308" s="28"/>
      <c r="U308" s="28"/>
    </row>
    <row r="309" ht="48.75">
      <c r="A309" s="14" t="s">
        <v>664</v>
      </c>
      <c r="B309" s="14" t="s">
        <v>25</v>
      </c>
      <c r="C309" s="14" t="s">
        <v>665</v>
      </c>
      <c r="D309" s="14" t="s">
        <v>27</v>
      </c>
      <c r="E309" s="14"/>
      <c r="F309" s="23" t="str">
        <f t="shared" si="20"/>
        <v>Office of Government Ethics</v>
      </c>
      <c r="G309" s="24">
        <v>42900.0</v>
      </c>
      <c r="H309" s="25"/>
      <c r="I309" s="26"/>
      <c r="J309" s="25"/>
      <c r="K309" s="26"/>
      <c r="L309" s="27">
        <v>42921.0</v>
      </c>
      <c r="M309" s="28"/>
      <c r="N309" s="28"/>
      <c r="O309" s="28"/>
      <c r="P309" s="28"/>
      <c r="Q309" s="28"/>
      <c r="R309" s="28"/>
      <c r="S309" s="28"/>
      <c r="T309" s="28"/>
      <c r="U309" s="28"/>
    </row>
    <row r="310" ht="48.75">
      <c r="A310" s="14" t="s">
        <v>666</v>
      </c>
      <c r="B310" s="14" t="s">
        <v>25</v>
      </c>
      <c r="C310" s="14" t="s">
        <v>667</v>
      </c>
      <c r="D310" s="14" t="s">
        <v>27</v>
      </c>
      <c r="E310" s="14"/>
      <c r="F310" s="23" t="str">
        <f t="shared" si="20"/>
        <v>Office of Government Ethics</v>
      </c>
      <c r="G310" s="24">
        <v>42900.0</v>
      </c>
      <c r="H310" s="25"/>
      <c r="I310" s="26"/>
      <c r="J310" s="25"/>
      <c r="K310" s="26"/>
      <c r="L310" s="27">
        <v>42921.0</v>
      </c>
      <c r="M310" s="28"/>
      <c r="N310" s="28"/>
      <c r="O310" s="28"/>
      <c r="P310" s="28"/>
      <c r="Q310" s="28"/>
      <c r="R310" s="28"/>
      <c r="S310" s="28"/>
      <c r="T310" s="28"/>
      <c r="U310" s="28"/>
    </row>
    <row r="311" ht="48.75">
      <c r="A311" s="14" t="s">
        <v>668</v>
      </c>
      <c r="B311" s="14" t="s">
        <v>25</v>
      </c>
      <c r="C311" s="14" t="s">
        <v>669</v>
      </c>
      <c r="D311" s="14" t="s">
        <v>27</v>
      </c>
      <c r="E311" s="14"/>
      <c r="F311" s="23" t="str">
        <f t="shared" si="20"/>
        <v>Office of Government Ethics</v>
      </c>
      <c r="G311" s="24">
        <v>42900.0</v>
      </c>
      <c r="H311" s="25"/>
      <c r="I311" s="26"/>
      <c r="J311" s="25"/>
      <c r="K311" s="26"/>
      <c r="L311" s="27">
        <v>42921.0</v>
      </c>
      <c r="M311" s="28"/>
      <c r="N311" s="28"/>
      <c r="O311" s="28"/>
      <c r="P311" s="28"/>
      <c r="Q311" s="28"/>
      <c r="R311" s="28"/>
      <c r="S311" s="28"/>
      <c r="T311" s="28"/>
      <c r="U311" s="28"/>
    </row>
    <row r="312" ht="60.0">
      <c r="A312" s="14" t="s">
        <v>670</v>
      </c>
      <c r="B312" s="14" t="s">
        <v>25</v>
      </c>
      <c r="C312" s="14" t="s">
        <v>671</v>
      </c>
      <c r="D312" s="14" t="s">
        <v>27</v>
      </c>
      <c r="E312" s="14"/>
      <c r="F312" s="23" t="str">
        <f t="shared" si="20"/>
        <v>Office of Government Ethics</v>
      </c>
      <c r="G312" s="24">
        <v>42900.0</v>
      </c>
      <c r="H312" s="25"/>
      <c r="I312" s="26"/>
      <c r="J312" s="25"/>
      <c r="K312" s="26"/>
      <c r="L312" s="27">
        <v>42921.0</v>
      </c>
      <c r="M312" s="28"/>
      <c r="N312" s="28"/>
      <c r="O312" s="28"/>
      <c r="P312" s="28"/>
      <c r="Q312" s="28"/>
      <c r="R312" s="28"/>
      <c r="S312" s="28"/>
      <c r="T312" s="28"/>
      <c r="U312" s="28"/>
    </row>
    <row r="313" ht="71.25">
      <c r="A313" s="14" t="s">
        <v>672</v>
      </c>
      <c r="B313" s="14" t="s">
        <v>25</v>
      </c>
      <c r="C313" s="14" t="s">
        <v>673</v>
      </c>
      <c r="D313" s="14" t="s">
        <v>27</v>
      </c>
      <c r="E313" s="14"/>
      <c r="F313" s="23" t="str">
        <f t="shared" si="20"/>
        <v>Office of Government Ethics</v>
      </c>
      <c r="G313" s="24">
        <v>42900.0</v>
      </c>
      <c r="H313" s="25"/>
      <c r="I313" s="26"/>
      <c r="J313" s="25"/>
      <c r="K313" s="26"/>
      <c r="L313" s="27">
        <v>42921.0</v>
      </c>
      <c r="M313" s="28"/>
      <c r="N313" s="28"/>
      <c r="O313" s="28"/>
      <c r="P313" s="28"/>
      <c r="Q313" s="28"/>
      <c r="R313" s="28"/>
      <c r="S313" s="28"/>
      <c r="T313" s="28"/>
      <c r="U313" s="28"/>
    </row>
    <row r="314" ht="37.5">
      <c r="A314" s="14" t="s">
        <v>674</v>
      </c>
      <c r="B314" s="14" t="s">
        <v>25</v>
      </c>
      <c r="C314" s="14" t="s">
        <v>675</v>
      </c>
      <c r="D314" s="14" t="s">
        <v>27</v>
      </c>
      <c r="E314" s="14"/>
      <c r="F314" s="23" t="str">
        <f t="shared" si="20"/>
        <v>Office of Government Ethics</v>
      </c>
      <c r="G314" s="24">
        <v>42900.0</v>
      </c>
      <c r="H314" s="25"/>
      <c r="I314" s="26"/>
      <c r="J314" s="25"/>
      <c r="K314" s="26"/>
      <c r="L314" s="27">
        <v>42921.0</v>
      </c>
      <c r="M314" s="28"/>
      <c r="N314" s="28"/>
      <c r="O314" s="28"/>
      <c r="P314" s="28"/>
      <c r="Q314" s="28"/>
      <c r="R314" s="28"/>
      <c r="S314" s="28"/>
      <c r="T314" s="28"/>
      <c r="U314" s="28"/>
    </row>
    <row r="315" ht="48.75">
      <c r="A315" s="14" t="s">
        <v>676</v>
      </c>
      <c r="B315" s="14" t="s">
        <v>25</v>
      </c>
      <c r="C315" s="14" t="s">
        <v>677</v>
      </c>
      <c r="D315" s="14" t="s">
        <v>27</v>
      </c>
      <c r="E315" s="14"/>
      <c r="F315" s="23" t="str">
        <f t="shared" si="20"/>
        <v>Office of Government Ethics</v>
      </c>
      <c r="G315" s="24">
        <v>42900.0</v>
      </c>
      <c r="H315" s="25"/>
      <c r="I315" s="26"/>
      <c r="J315" s="25"/>
      <c r="K315" s="26"/>
      <c r="L315" s="27">
        <v>42921.0</v>
      </c>
      <c r="M315" s="28"/>
      <c r="N315" s="28"/>
      <c r="O315" s="28"/>
      <c r="P315" s="28"/>
      <c r="Q315" s="28"/>
      <c r="R315" s="28"/>
      <c r="S315" s="28"/>
      <c r="T315" s="28"/>
      <c r="U315" s="28"/>
    </row>
    <row r="316" ht="37.5">
      <c r="A316" s="14" t="s">
        <v>678</v>
      </c>
      <c r="B316" s="14" t="s">
        <v>25</v>
      </c>
      <c r="C316" s="14" t="s">
        <v>679</v>
      </c>
      <c r="D316" s="14" t="s">
        <v>27</v>
      </c>
      <c r="E316" s="14"/>
      <c r="F316" s="23" t="str">
        <f t="shared" si="20"/>
        <v>Office of Government Ethics</v>
      </c>
      <c r="G316" s="24">
        <v>42900.0</v>
      </c>
      <c r="H316" s="25"/>
      <c r="I316" s="26"/>
      <c r="J316" s="25"/>
      <c r="K316" s="26"/>
      <c r="L316" s="27">
        <v>42921.0</v>
      </c>
      <c r="M316" s="28"/>
      <c r="N316" s="28"/>
      <c r="O316" s="28"/>
      <c r="P316" s="28"/>
      <c r="Q316" s="28"/>
      <c r="R316" s="28"/>
      <c r="S316" s="28"/>
      <c r="T316" s="28"/>
      <c r="U316" s="28"/>
    </row>
    <row r="317" ht="60.0">
      <c r="A317" s="14" t="s">
        <v>680</v>
      </c>
      <c r="B317" s="14" t="s">
        <v>25</v>
      </c>
      <c r="C317" s="14" t="s">
        <v>681</v>
      </c>
      <c r="D317" s="14" t="s">
        <v>27</v>
      </c>
      <c r="E317" s="14"/>
      <c r="F317" s="23" t="str">
        <f t="shared" si="20"/>
        <v>Office of Government Ethics</v>
      </c>
      <c r="G317" s="24">
        <v>42900.0</v>
      </c>
      <c r="H317" s="25"/>
      <c r="I317" s="26"/>
      <c r="J317" s="25"/>
      <c r="K317" s="26"/>
      <c r="L317" s="27">
        <v>42921.0</v>
      </c>
      <c r="M317" s="28"/>
      <c r="N317" s="28"/>
      <c r="O317" s="28"/>
      <c r="P317" s="28"/>
      <c r="Q317" s="28"/>
      <c r="R317" s="28"/>
      <c r="S317" s="28"/>
      <c r="T317" s="28"/>
      <c r="U317" s="28"/>
    </row>
    <row r="318" ht="37.5">
      <c r="A318" s="14" t="s">
        <v>682</v>
      </c>
      <c r="B318" s="14" t="s">
        <v>25</v>
      </c>
      <c r="C318" s="14" t="s">
        <v>683</v>
      </c>
      <c r="D318" s="14" t="s">
        <v>27</v>
      </c>
      <c r="E318" s="14"/>
      <c r="F318" s="23" t="str">
        <f t="shared" si="20"/>
        <v>Office of Government Ethics</v>
      </c>
      <c r="G318" s="24">
        <v>42900.0</v>
      </c>
      <c r="H318" s="25"/>
      <c r="I318" s="26"/>
      <c r="J318" s="25"/>
      <c r="K318" s="26"/>
      <c r="L318" s="27">
        <v>42921.0</v>
      </c>
      <c r="M318" s="28"/>
      <c r="N318" s="28"/>
      <c r="O318" s="28"/>
      <c r="P318" s="28"/>
      <c r="Q318" s="28"/>
      <c r="R318" s="28"/>
      <c r="S318" s="28"/>
      <c r="T318" s="28"/>
      <c r="U318" s="28"/>
    </row>
    <row r="319" ht="71.25">
      <c r="A319" s="14" t="s">
        <v>684</v>
      </c>
      <c r="B319" s="14" t="s">
        <v>25</v>
      </c>
      <c r="C319" s="14" t="s">
        <v>685</v>
      </c>
      <c r="D319" s="14" t="s">
        <v>27</v>
      </c>
      <c r="E319" s="14"/>
      <c r="F319" s="23" t="str">
        <f t="shared" si="20"/>
        <v>Office of Government Ethics</v>
      </c>
      <c r="G319" s="24">
        <v>42900.0</v>
      </c>
      <c r="H319" s="25"/>
      <c r="I319" s="26"/>
      <c r="J319" s="25"/>
      <c r="K319" s="26"/>
      <c r="L319" s="27">
        <v>42921.0</v>
      </c>
      <c r="M319" s="28"/>
      <c r="N319" s="28"/>
      <c r="O319" s="28"/>
      <c r="P319" s="28"/>
      <c r="Q319" s="28"/>
      <c r="R319" s="28"/>
      <c r="S319" s="28"/>
      <c r="T319" s="28"/>
      <c r="U319" s="28"/>
    </row>
    <row r="320" ht="37.5">
      <c r="A320" s="14" t="s">
        <v>686</v>
      </c>
      <c r="B320" s="14" t="s">
        <v>25</v>
      </c>
      <c r="C320" s="14" t="s">
        <v>687</v>
      </c>
      <c r="D320" s="14" t="s">
        <v>27</v>
      </c>
      <c r="E320" s="14"/>
      <c r="F320" s="23" t="str">
        <f t="shared" si="20"/>
        <v>Office of Government Ethics</v>
      </c>
      <c r="G320" s="24">
        <v>42900.0</v>
      </c>
      <c r="H320" s="25"/>
      <c r="I320" s="26"/>
      <c r="J320" s="25"/>
      <c r="K320" s="26"/>
      <c r="L320" s="27">
        <v>42921.0</v>
      </c>
      <c r="M320" s="28"/>
      <c r="N320" s="28"/>
      <c r="O320" s="28"/>
      <c r="P320" s="28"/>
      <c r="Q320" s="28"/>
      <c r="R320" s="28"/>
      <c r="S320" s="28"/>
      <c r="T320" s="28"/>
      <c r="U320" s="28"/>
    </row>
    <row r="321" ht="48.75">
      <c r="A321" s="14" t="s">
        <v>688</v>
      </c>
      <c r="B321" s="14" t="s">
        <v>25</v>
      </c>
      <c r="C321" s="14" t="s">
        <v>689</v>
      </c>
      <c r="D321" s="14" t="s">
        <v>27</v>
      </c>
      <c r="E321" s="14"/>
      <c r="F321" s="23" t="str">
        <f t="shared" si="20"/>
        <v>Office of Government Ethics</v>
      </c>
      <c r="G321" s="24">
        <v>42900.0</v>
      </c>
      <c r="H321" s="25"/>
      <c r="I321" s="26"/>
      <c r="J321" s="25"/>
      <c r="K321" s="26"/>
      <c r="L321" s="27">
        <v>42921.0</v>
      </c>
      <c r="M321" s="28"/>
      <c r="N321" s="28"/>
      <c r="O321" s="28"/>
      <c r="P321" s="28"/>
      <c r="Q321" s="28"/>
      <c r="R321" s="28"/>
      <c r="S321" s="28"/>
      <c r="T321" s="28"/>
      <c r="U321" s="28"/>
    </row>
    <row r="322" ht="48.75">
      <c r="A322" s="14" t="s">
        <v>690</v>
      </c>
      <c r="B322" s="14" t="s">
        <v>25</v>
      </c>
      <c r="C322" s="14" t="s">
        <v>691</v>
      </c>
      <c r="D322" s="14" t="s">
        <v>27</v>
      </c>
      <c r="E322" s="14"/>
      <c r="F322" s="23" t="str">
        <f t="shared" si="20"/>
        <v>Office of Government Ethics</v>
      </c>
      <c r="G322" s="24">
        <v>42900.0</v>
      </c>
      <c r="H322" s="25"/>
      <c r="I322" s="26"/>
      <c r="J322" s="25"/>
      <c r="K322" s="26"/>
      <c r="L322" s="27">
        <v>42921.0</v>
      </c>
      <c r="M322" s="28"/>
      <c r="N322" s="28"/>
      <c r="O322" s="28"/>
      <c r="P322" s="28"/>
      <c r="Q322" s="28"/>
      <c r="R322" s="28"/>
      <c r="S322" s="28"/>
      <c r="T322" s="28"/>
      <c r="U322" s="28"/>
    </row>
    <row r="323" ht="37.5">
      <c r="A323" s="14" t="s">
        <v>692</v>
      </c>
      <c r="B323" s="14" t="s">
        <v>25</v>
      </c>
      <c r="C323" s="14" t="s">
        <v>693</v>
      </c>
      <c r="D323" s="14" t="s">
        <v>27</v>
      </c>
      <c r="E323" s="14"/>
      <c r="F323" s="23" t="str">
        <f t="shared" si="20"/>
        <v>Office of Government Ethics</v>
      </c>
      <c r="G323" s="24">
        <v>42900.0</v>
      </c>
      <c r="H323" s="25"/>
      <c r="I323" s="26"/>
      <c r="J323" s="25"/>
      <c r="K323" s="26"/>
      <c r="L323" s="27">
        <v>42921.0</v>
      </c>
      <c r="M323" s="28"/>
      <c r="N323" s="28"/>
      <c r="O323" s="28"/>
      <c r="P323" s="28"/>
      <c r="Q323" s="28"/>
      <c r="R323" s="28"/>
      <c r="S323" s="28"/>
      <c r="T323" s="28"/>
      <c r="U323" s="28"/>
    </row>
    <row r="324" ht="37.5">
      <c r="A324" s="14" t="s">
        <v>694</v>
      </c>
      <c r="B324" s="14" t="s">
        <v>25</v>
      </c>
      <c r="C324" s="14" t="s">
        <v>695</v>
      </c>
      <c r="D324" s="14" t="s">
        <v>27</v>
      </c>
      <c r="E324" s="14"/>
      <c r="F324" s="23" t="str">
        <f t="shared" si="20"/>
        <v>Office of Government Ethics</v>
      </c>
      <c r="G324" s="24">
        <v>42900.0</v>
      </c>
      <c r="H324" s="25"/>
      <c r="I324" s="26"/>
      <c r="J324" s="25"/>
      <c r="K324" s="26"/>
      <c r="L324" s="27">
        <v>42921.0</v>
      </c>
      <c r="M324" s="28"/>
      <c r="N324" s="28"/>
      <c r="O324" s="28"/>
      <c r="P324" s="28"/>
      <c r="Q324" s="28"/>
      <c r="R324" s="28"/>
      <c r="S324" s="28"/>
      <c r="T324" s="28"/>
      <c r="U324" s="28"/>
    </row>
    <row r="325" ht="37.5">
      <c r="A325" s="14" t="s">
        <v>696</v>
      </c>
      <c r="B325" s="14" t="s">
        <v>25</v>
      </c>
      <c r="C325" s="14" t="s">
        <v>697</v>
      </c>
      <c r="D325" s="14" t="s">
        <v>27</v>
      </c>
      <c r="E325" s="14"/>
      <c r="F325" s="23" t="str">
        <f t="shared" si="20"/>
        <v>Office of Government Ethics</v>
      </c>
      <c r="G325" s="24">
        <v>42900.0</v>
      </c>
      <c r="H325" s="25"/>
      <c r="I325" s="26"/>
      <c r="J325" s="25"/>
      <c r="K325" s="26"/>
      <c r="L325" s="27">
        <v>42921.0</v>
      </c>
      <c r="M325" s="28"/>
      <c r="N325" s="28"/>
      <c r="O325" s="28"/>
      <c r="P325" s="28"/>
      <c r="Q325" s="28"/>
      <c r="R325" s="28"/>
      <c r="S325" s="28"/>
      <c r="T325" s="28"/>
      <c r="U325" s="28"/>
    </row>
    <row r="326" ht="37.5">
      <c r="A326" s="14" t="s">
        <v>698</v>
      </c>
      <c r="B326" s="14" t="s">
        <v>25</v>
      </c>
      <c r="C326" s="14" t="s">
        <v>699</v>
      </c>
      <c r="D326" s="14" t="s">
        <v>27</v>
      </c>
      <c r="E326" s="14"/>
      <c r="F326" s="23" t="str">
        <f t="shared" si="20"/>
        <v>Office of Government Ethics</v>
      </c>
      <c r="G326" s="24">
        <v>42900.0</v>
      </c>
      <c r="H326" s="25"/>
      <c r="I326" s="26"/>
      <c r="J326" s="25"/>
      <c r="K326" s="26"/>
      <c r="L326" s="27">
        <v>42921.0</v>
      </c>
      <c r="M326" s="28"/>
      <c r="N326" s="28"/>
      <c r="O326" s="28"/>
      <c r="P326" s="28"/>
      <c r="Q326" s="28"/>
      <c r="R326" s="28"/>
      <c r="S326" s="28"/>
      <c r="T326" s="28"/>
      <c r="U326" s="28"/>
    </row>
    <row r="327" ht="37.5">
      <c r="A327" s="14" t="s">
        <v>700</v>
      </c>
      <c r="B327" s="14" t="s">
        <v>25</v>
      </c>
      <c r="C327" s="14" t="s">
        <v>701</v>
      </c>
      <c r="D327" s="14" t="s">
        <v>27</v>
      </c>
      <c r="E327" s="14"/>
      <c r="F327" s="23" t="str">
        <f t="shared" si="20"/>
        <v>Office of Government Ethics</v>
      </c>
      <c r="G327" s="24">
        <v>42900.0</v>
      </c>
      <c r="H327" s="25"/>
      <c r="I327" s="26"/>
      <c r="J327" s="25"/>
      <c r="K327" s="26"/>
      <c r="L327" s="27">
        <v>42921.0</v>
      </c>
      <c r="M327" s="28"/>
      <c r="N327" s="28"/>
      <c r="O327" s="28"/>
      <c r="P327" s="28"/>
      <c r="Q327" s="28"/>
      <c r="R327" s="28"/>
      <c r="S327" s="28"/>
      <c r="T327" s="28"/>
      <c r="U327" s="28"/>
    </row>
    <row r="328" ht="37.5">
      <c r="A328" s="14" t="s">
        <v>702</v>
      </c>
      <c r="B328" s="14" t="s">
        <v>25</v>
      </c>
      <c r="C328" s="14" t="s">
        <v>703</v>
      </c>
      <c r="D328" s="14" t="s">
        <v>27</v>
      </c>
      <c r="E328" s="14"/>
      <c r="F328" s="23" t="str">
        <f t="shared" si="20"/>
        <v>Office of Government Ethics</v>
      </c>
      <c r="G328" s="24">
        <v>42900.0</v>
      </c>
      <c r="H328" s="25"/>
      <c r="I328" s="26"/>
      <c r="J328" s="25"/>
      <c r="K328" s="26"/>
      <c r="L328" s="27">
        <v>42921.0</v>
      </c>
      <c r="M328" s="28"/>
      <c r="N328" s="28"/>
      <c r="O328" s="28"/>
      <c r="P328" s="28"/>
      <c r="Q328" s="28"/>
      <c r="R328" s="28"/>
      <c r="S328" s="28"/>
      <c r="T328" s="28"/>
      <c r="U328" s="28"/>
    </row>
    <row r="329" ht="37.5">
      <c r="A329" s="14" t="s">
        <v>704</v>
      </c>
      <c r="B329" s="14" t="s">
        <v>25</v>
      </c>
      <c r="C329" s="14" t="s">
        <v>705</v>
      </c>
      <c r="D329" s="14" t="s">
        <v>27</v>
      </c>
      <c r="E329" s="14"/>
      <c r="F329" s="23" t="str">
        <f t="shared" si="20"/>
        <v>Office of Government Ethics</v>
      </c>
      <c r="G329" s="24">
        <v>42900.0</v>
      </c>
      <c r="H329" s="25"/>
      <c r="I329" s="26"/>
      <c r="J329" s="25"/>
      <c r="K329" s="26"/>
      <c r="L329" s="27">
        <v>42921.0</v>
      </c>
      <c r="M329" s="28"/>
      <c r="N329" s="28"/>
      <c r="O329" s="28"/>
      <c r="P329" s="28"/>
      <c r="Q329" s="28"/>
      <c r="R329" s="28"/>
      <c r="S329" s="28"/>
      <c r="T329" s="28"/>
      <c r="U329" s="28"/>
    </row>
    <row r="330" ht="48.75">
      <c r="A330" s="14" t="s">
        <v>706</v>
      </c>
      <c r="B330" s="14" t="s">
        <v>25</v>
      </c>
      <c r="C330" s="14" t="s">
        <v>707</v>
      </c>
      <c r="D330" s="14" t="s">
        <v>27</v>
      </c>
      <c r="E330" s="14"/>
      <c r="F330" s="23" t="str">
        <f t="shared" si="20"/>
        <v>Office of Government Ethics</v>
      </c>
      <c r="G330" s="24">
        <v>42900.0</v>
      </c>
      <c r="H330" s="25"/>
      <c r="I330" s="26"/>
      <c r="J330" s="25"/>
      <c r="K330" s="26"/>
      <c r="L330" s="27">
        <v>42921.0</v>
      </c>
      <c r="M330" s="28"/>
      <c r="N330" s="28"/>
      <c r="O330" s="28"/>
      <c r="P330" s="28"/>
      <c r="Q330" s="28"/>
      <c r="R330" s="28"/>
      <c r="S330" s="28"/>
      <c r="T330" s="28"/>
      <c r="U330" s="28"/>
    </row>
    <row r="331" ht="37.5">
      <c r="A331" s="14" t="s">
        <v>708</v>
      </c>
      <c r="B331" s="14" t="s">
        <v>25</v>
      </c>
      <c r="C331" s="14" t="s">
        <v>709</v>
      </c>
      <c r="D331" s="14" t="s">
        <v>27</v>
      </c>
      <c r="E331" s="14"/>
      <c r="F331" s="23" t="str">
        <f t="shared" si="20"/>
        <v>Office of Government Ethics</v>
      </c>
      <c r="G331" s="24">
        <v>42900.0</v>
      </c>
      <c r="H331" s="25"/>
      <c r="I331" s="26"/>
      <c r="J331" s="25"/>
      <c r="K331" s="26"/>
      <c r="L331" s="27">
        <v>42921.0</v>
      </c>
      <c r="M331" s="28"/>
      <c r="N331" s="28"/>
      <c r="O331" s="28"/>
      <c r="P331" s="28"/>
      <c r="Q331" s="28"/>
      <c r="R331" s="28"/>
      <c r="S331" s="28"/>
      <c r="T331" s="28"/>
      <c r="U331" s="28"/>
    </row>
    <row r="332" ht="60.0">
      <c r="A332" s="14" t="s">
        <v>710</v>
      </c>
      <c r="B332" s="14" t="s">
        <v>25</v>
      </c>
      <c r="C332" s="14" t="s">
        <v>711</v>
      </c>
      <c r="D332" s="14" t="s">
        <v>27</v>
      </c>
      <c r="E332" s="14"/>
      <c r="F332" s="23" t="str">
        <f t="shared" si="20"/>
        <v>Office of Government Ethics</v>
      </c>
      <c r="G332" s="24">
        <v>42900.0</v>
      </c>
      <c r="H332" s="25"/>
      <c r="I332" s="26"/>
      <c r="J332" s="25"/>
      <c r="K332" s="26"/>
      <c r="L332" s="27">
        <v>42921.0</v>
      </c>
      <c r="M332" s="28"/>
      <c r="N332" s="28"/>
      <c r="O332" s="28"/>
      <c r="P332" s="28"/>
      <c r="Q332" s="28"/>
      <c r="R332" s="28"/>
      <c r="S332" s="28"/>
      <c r="T332" s="28"/>
      <c r="U332" s="28"/>
    </row>
    <row r="333" ht="37.5">
      <c r="A333" s="14" t="s">
        <v>712</v>
      </c>
      <c r="B333" s="14" t="s">
        <v>25</v>
      </c>
      <c r="C333" s="14" t="s">
        <v>713</v>
      </c>
      <c r="D333" s="14" t="s">
        <v>27</v>
      </c>
      <c r="E333" s="14"/>
      <c r="F333" s="23" t="str">
        <f t="shared" si="20"/>
        <v>Office of Government Ethics</v>
      </c>
      <c r="G333" s="24">
        <v>42900.0</v>
      </c>
      <c r="H333" s="25"/>
      <c r="I333" s="26"/>
      <c r="J333" s="25"/>
      <c r="K333" s="26"/>
      <c r="L333" s="27">
        <v>42921.0</v>
      </c>
      <c r="M333" s="28"/>
      <c r="N333" s="28"/>
      <c r="O333" s="28"/>
      <c r="P333" s="28"/>
      <c r="Q333" s="28"/>
      <c r="R333" s="28"/>
      <c r="S333" s="28"/>
      <c r="T333" s="28"/>
      <c r="U333" s="28"/>
    </row>
    <row r="334" ht="37.5">
      <c r="A334" s="14" t="s">
        <v>714</v>
      </c>
      <c r="B334" s="14" t="s">
        <v>25</v>
      </c>
      <c r="C334" s="14" t="s">
        <v>715</v>
      </c>
      <c r="D334" s="14" t="s">
        <v>27</v>
      </c>
      <c r="E334" s="14"/>
      <c r="F334" s="23" t="str">
        <f t="shared" si="20"/>
        <v>Office of Government Ethics</v>
      </c>
      <c r="G334" s="24">
        <v>42900.0</v>
      </c>
      <c r="H334" s="25"/>
      <c r="I334" s="26"/>
      <c r="J334" s="25"/>
      <c r="K334" s="26"/>
      <c r="L334" s="27">
        <v>42921.0</v>
      </c>
      <c r="M334" s="28"/>
      <c r="N334" s="28"/>
      <c r="O334" s="28"/>
      <c r="P334" s="28"/>
      <c r="Q334" s="28"/>
      <c r="R334" s="28"/>
      <c r="S334" s="28"/>
      <c r="T334" s="28"/>
      <c r="U334" s="28"/>
    </row>
    <row r="335" ht="60.0">
      <c r="A335" s="14" t="s">
        <v>716</v>
      </c>
      <c r="B335" s="14" t="s">
        <v>25</v>
      </c>
      <c r="C335" s="14" t="s">
        <v>717</v>
      </c>
      <c r="D335" s="14" t="s">
        <v>27</v>
      </c>
      <c r="E335" s="14"/>
      <c r="F335" s="23" t="str">
        <f t="shared" si="20"/>
        <v>Office of Government Ethics</v>
      </c>
      <c r="G335" s="24">
        <v>42900.0</v>
      </c>
      <c r="H335" s="25"/>
      <c r="I335" s="26"/>
      <c r="J335" s="25"/>
      <c r="K335" s="26"/>
      <c r="L335" s="27">
        <v>42921.0</v>
      </c>
      <c r="M335" s="28"/>
      <c r="N335" s="28"/>
      <c r="O335" s="28"/>
      <c r="P335" s="28"/>
      <c r="Q335" s="28"/>
      <c r="R335" s="28"/>
      <c r="S335" s="28"/>
      <c r="T335" s="28"/>
      <c r="U335" s="28"/>
    </row>
    <row r="336" ht="37.5">
      <c r="A336" s="14" t="s">
        <v>718</v>
      </c>
      <c r="B336" s="14" t="s">
        <v>25</v>
      </c>
      <c r="C336" s="14" t="s">
        <v>719</v>
      </c>
      <c r="D336" s="14" t="s">
        <v>27</v>
      </c>
      <c r="E336" s="14"/>
      <c r="F336" s="23" t="str">
        <f t="shared" si="20"/>
        <v>Office of Government Ethics</v>
      </c>
      <c r="G336" s="24">
        <v>42900.0</v>
      </c>
      <c r="H336" s="25"/>
      <c r="I336" s="26"/>
      <c r="J336" s="25"/>
      <c r="K336" s="26"/>
      <c r="L336" s="27">
        <v>42921.0</v>
      </c>
      <c r="M336" s="28"/>
      <c r="N336" s="28"/>
      <c r="O336" s="28"/>
      <c r="P336" s="28"/>
      <c r="Q336" s="28"/>
      <c r="R336" s="28"/>
      <c r="S336" s="28"/>
      <c r="T336" s="28"/>
      <c r="U336" s="28"/>
    </row>
    <row r="337" ht="48.75">
      <c r="A337" s="14" t="s">
        <v>720</v>
      </c>
      <c r="B337" s="14" t="s">
        <v>25</v>
      </c>
      <c r="C337" s="14" t="s">
        <v>721</v>
      </c>
      <c r="D337" s="14" t="s">
        <v>27</v>
      </c>
      <c r="E337" s="14"/>
      <c r="F337" s="23" t="str">
        <f t="shared" si="20"/>
        <v>Office of Government Ethics</v>
      </c>
      <c r="G337" s="24">
        <v>42900.0</v>
      </c>
      <c r="H337" s="25"/>
      <c r="I337" s="26"/>
      <c r="J337" s="25"/>
      <c r="K337" s="26"/>
      <c r="L337" s="27">
        <v>42921.0</v>
      </c>
      <c r="M337" s="28"/>
      <c r="N337" s="28"/>
      <c r="O337" s="28"/>
      <c r="P337" s="28"/>
      <c r="Q337" s="28"/>
      <c r="R337" s="28"/>
      <c r="S337" s="28"/>
      <c r="T337" s="28"/>
      <c r="U337" s="28"/>
    </row>
    <row r="338" ht="37.5">
      <c r="A338" s="14" t="s">
        <v>722</v>
      </c>
      <c r="B338" s="14" t="s">
        <v>25</v>
      </c>
      <c r="C338" s="14" t="s">
        <v>723</v>
      </c>
      <c r="D338" s="14" t="s">
        <v>27</v>
      </c>
      <c r="E338" s="14"/>
      <c r="F338" s="23" t="str">
        <f t="shared" si="20"/>
        <v>Office of Government Ethics</v>
      </c>
      <c r="G338" s="24">
        <v>42900.0</v>
      </c>
      <c r="H338" s="25"/>
      <c r="I338" s="26"/>
      <c r="J338" s="25"/>
      <c r="K338" s="26"/>
      <c r="L338" s="27">
        <v>42921.0</v>
      </c>
      <c r="M338" s="28"/>
      <c r="N338" s="28"/>
      <c r="O338" s="28"/>
      <c r="P338" s="28"/>
      <c r="Q338" s="28"/>
      <c r="R338" s="28"/>
      <c r="S338" s="28"/>
      <c r="T338" s="28"/>
      <c r="U338" s="28"/>
    </row>
    <row r="339" ht="37.5">
      <c r="A339" s="14" t="s">
        <v>724</v>
      </c>
      <c r="B339" s="14" t="s">
        <v>25</v>
      </c>
      <c r="C339" s="14" t="s">
        <v>725</v>
      </c>
      <c r="D339" s="14" t="s">
        <v>27</v>
      </c>
      <c r="E339" s="14"/>
      <c r="F339" s="23" t="str">
        <f t="shared" si="20"/>
        <v>Office of Government Ethics</v>
      </c>
      <c r="G339" s="24">
        <v>42900.0</v>
      </c>
      <c r="H339" s="25"/>
      <c r="I339" s="26"/>
      <c r="J339" s="25"/>
      <c r="K339" s="26"/>
      <c r="L339" s="27">
        <v>42921.0</v>
      </c>
      <c r="M339" s="28"/>
      <c r="N339" s="28"/>
      <c r="O339" s="28"/>
      <c r="P339" s="28"/>
      <c r="Q339" s="28"/>
      <c r="R339" s="28"/>
      <c r="S339" s="28"/>
      <c r="T339" s="28"/>
      <c r="U339" s="28"/>
    </row>
    <row r="340" ht="60.0">
      <c r="A340" s="14" t="s">
        <v>726</v>
      </c>
      <c r="B340" s="14" t="s">
        <v>25</v>
      </c>
      <c r="C340" s="14" t="s">
        <v>727</v>
      </c>
      <c r="D340" s="14" t="s">
        <v>27</v>
      </c>
      <c r="E340" s="14"/>
      <c r="F340" s="23" t="str">
        <f t="shared" si="20"/>
        <v>Office of Government Ethics</v>
      </c>
      <c r="G340" s="24">
        <v>42900.0</v>
      </c>
      <c r="H340" s="25"/>
      <c r="I340" s="26"/>
      <c r="J340" s="25"/>
      <c r="K340" s="26"/>
      <c r="L340" s="27">
        <v>42921.0</v>
      </c>
      <c r="M340" s="28"/>
      <c r="N340" s="28"/>
      <c r="O340" s="28"/>
      <c r="P340" s="28"/>
      <c r="Q340" s="28"/>
      <c r="R340" s="28"/>
      <c r="S340" s="28"/>
      <c r="T340" s="28"/>
      <c r="U340" s="28"/>
    </row>
    <row r="341" ht="37.5">
      <c r="A341" s="14" t="s">
        <v>728</v>
      </c>
      <c r="B341" s="14" t="s">
        <v>25</v>
      </c>
      <c r="C341" s="14" t="s">
        <v>729</v>
      </c>
      <c r="D341" s="14" t="s">
        <v>27</v>
      </c>
      <c r="E341" s="14"/>
      <c r="F341" s="23" t="str">
        <f t="shared" si="20"/>
        <v>Office of Government Ethics</v>
      </c>
      <c r="G341" s="24">
        <v>42900.0</v>
      </c>
      <c r="H341" s="25"/>
      <c r="I341" s="26"/>
      <c r="J341" s="25"/>
      <c r="K341" s="26"/>
      <c r="L341" s="27">
        <v>42921.0</v>
      </c>
      <c r="M341" s="28"/>
      <c r="N341" s="28"/>
      <c r="O341" s="28"/>
      <c r="P341" s="28"/>
      <c r="Q341" s="28"/>
      <c r="R341" s="28"/>
      <c r="S341" s="28"/>
      <c r="T341" s="28"/>
      <c r="U341" s="28"/>
    </row>
    <row r="342" ht="37.5">
      <c r="A342" s="14" t="s">
        <v>730</v>
      </c>
      <c r="B342" s="14" t="s">
        <v>25</v>
      </c>
      <c r="C342" s="14" t="s">
        <v>731</v>
      </c>
      <c r="D342" s="14" t="s">
        <v>27</v>
      </c>
      <c r="E342" s="14"/>
      <c r="F342" s="23" t="str">
        <f t="shared" si="20"/>
        <v>Office of Government Ethics</v>
      </c>
      <c r="G342" s="24">
        <v>42900.0</v>
      </c>
      <c r="H342" s="25"/>
      <c r="I342" s="26"/>
      <c r="J342" s="25"/>
      <c r="K342" s="26"/>
      <c r="L342" s="27">
        <v>42921.0</v>
      </c>
      <c r="M342" s="28"/>
      <c r="N342" s="28"/>
      <c r="O342" s="28"/>
      <c r="P342" s="28"/>
      <c r="Q342" s="28"/>
      <c r="R342" s="28"/>
      <c r="S342" s="28"/>
      <c r="T342" s="28"/>
      <c r="U342" s="28"/>
    </row>
    <row r="343" ht="60.0">
      <c r="A343" s="14" t="s">
        <v>732</v>
      </c>
      <c r="B343" s="14" t="s">
        <v>25</v>
      </c>
      <c r="C343" s="14" t="s">
        <v>733</v>
      </c>
      <c r="D343" s="14" t="s">
        <v>27</v>
      </c>
      <c r="E343" s="14"/>
      <c r="F343" s="23" t="str">
        <f t="shared" si="20"/>
        <v>Office of Government Ethics</v>
      </c>
      <c r="G343" s="24">
        <v>42900.0</v>
      </c>
      <c r="H343" s="25"/>
      <c r="I343" s="26"/>
      <c r="J343" s="25"/>
      <c r="K343" s="26"/>
      <c r="L343" s="27">
        <v>42921.0</v>
      </c>
      <c r="M343" s="28"/>
      <c r="N343" s="28"/>
      <c r="O343" s="28"/>
      <c r="P343" s="28"/>
      <c r="Q343" s="28"/>
      <c r="R343" s="28"/>
      <c r="S343" s="28"/>
      <c r="T343" s="28"/>
      <c r="U343" s="28"/>
    </row>
    <row r="344" ht="48.75">
      <c r="A344" s="14" t="s">
        <v>734</v>
      </c>
      <c r="B344" s="14" t="s">
        <v>25</v>
      </c>
      <c r="C344" s="14" t="s">
        <v>735</v>
      </c>
      <c r="D344" s="14" t="s">
        <v>27</v>
      </c>
      <c r="E344" s="14"/>
      <c r="F344" s="23" t="str">
        <f t="shared" si="20"/>
        <v>Office of Government Ethics</v>
      </c>
      <c r="G344" s="24">
        <v>42900.0</v>
      </c>
      <c r="H344" s="25"/>
      <c r="I344" s="26"/>
      <c r="J344" s="25"/>
      <c r="K344" s="26"/>
      <c r="L344" s="27">
        <v>42921.0</v>
      </c>
      <c r="M344" s="28"/>
      <c r="N344" s="28"/>
      <c r="O344" s="28"/>
      <c r="P344" s="28"/>
      <c r="Q344" s="28"/>
      <c r="R344" s="28"/>
      <c r="S344" s="28"/>
      <c r="T344" s="28"/>
      <c r="U344" s="28"/>
    </row>
    <row r="345" ht="48.75">
      <c r="A345" s="14" t="s">
        <v>736</v>
      </c>
      <c r="B345" s="14" t="s">
        <v>25</v>
      </c>
      <c r="C345" s="14" t="s">
        <v>737</v>
      </c>
      <c r="D345" s="14" t="s">
        <v>27</v>
      </c>
      <c r="E345" s="14"/>
      <c r="F345" s="23" t="str">
        <f t="shared" si="20"/>
        <v>Office of Government Ethics</v>
      </c>
      <c r="G345" s="24">
        <v>42900.0</v>
      </c>
      <c r="H345" s="25"/>
      <c r="I345" s="26"/>
      <c r="J345" s="25"/>
      <c r="K345" s="26"/>
      <c r="L345" s="27">
        <v>42921.0</v>
      </c>
      <c r="M345" s="28"/>
      <c r="N345" s="28"/>
      <c r="O345" s="28"/>
      <c r="P345" s="28"/>
      <c r="Q345" s="28"/>
      <c r="R345" s="28"/>
      <c r="S345" s="28"/>
      <c r="T345" s="28"/>
      <c r="U345" s="28"/>
    </row>
    <row r="346" ht="37.5">
      <c r="A346" s="14" t="s">
        <v>738</v>
      </c>
      <c r="B346" s="14" t="s">
        <v>25</v>
      </c>
      <c r="C346" s="14" t="s">
        <v>739</v>
      </c>
      <c r="D346" s="14" t="s">
        <v>27</v>
      </c>
      <c r="E346" s="14"/>
      <c r="F346" s="23" t="str">
        <f t="shared" si="20"/>
        <v>Office of Government Ethics</v>
      </c>
      <c r="G346" s="24">
        <v>42900.0</v>
      </c>
      <c r="H346" s="25"/>
      <c r="I346" s="26"/>
      <c r="J346" s="25"/>
      <c r="K346" s="26"/>
      <c r="L346" s="27">
        <v>42921.0</v>
      </c>
      <c r="M346" s="28"/>
      <c r="N346" s="28"/>
      <c r="O346" s="28"/>
      <c r="P346" s="28"/>
      <c r="Q346" s="28"/>
      <c r="R346" s="28"/>
      <c r="S346" s="28"/>
      <c r="T346" s="28"/>
      <c r="U346" s="28"/>
    </row>
    <row r="347" ht="60.0">
      <c r="A347" s="14" t="s">
        <v>740</v>
      </c>
      <c r="B347" s="14" t="s">
        <v>25</v>
      </c>
      <c r="C347" s="14" t="s">
        <v>741</v>
      </c>
      <c r="D347" s="14" t="s">
        <v>27</v>
      </c>
      <c r="E347" s="14"/>
      <c r="F347" s="23" t="str">
        <f t="shared" si="20"/>
        <v>Office of Government Ethics</v>
      </c>
      <c r="G347" s="24">
        <v>42900.0</v>
      </c>
      <c r="H347" s="25"/>
      <c r="I347" s="26"/>
      <c r="J347" s="25"/>
      <c r="K347" s="26"/>
      <c r="L347" s="27">
        <v>42921.0</v>
      </c>
      <c r="M347" s="28"/>
      <c r="N347" s="28"/>
      <c r="O347" s="28"/>
      <c r="P347" s="28"/>
      <c r="Q347" s="28"/>
      <c r="R347" s="28"/>
      <c r="S347" s="28"/>
      <c r="T347" s="28"/>
      <c r="U347" s="28"/>
    </row>
    <row r="348" ht="37.5">
      <c r="A348" s="14" t="s">
        <v>742</v>
      </c>
      <c r="B348" s="14" t="s">
        <v>25</v>
      </c>
      <c r="C348" s="14" t="s">
        <v>743</v>
      </c>
      <c r="D348" s="14" t="s">
        <v>27</v>
      </c>
      <c r="E348" s="14"/>
      <c r="F348" s="23" t="str">
        <f t="shared" si="20"/>
        <v>Office of Government Ethics</v>
      </c>
      <c r="G348" s="24">
        <v>42900.0</v>
      </c>
      <c r="H348" s="25"/>
      <c r="I348" s="26"/>
      <c r="J348" s="25"/>
      <c r="K348" s="26"/>
      <c r="L348" s="27">
        <v>42921.0</v>
      </c>
      <c r="M348" s="28"/>
      <c r="N348" s="28"/>
      <c r="O348" s="28"/>
      <c r="P348" s="28"/>
      <c r="Q348" s="28"/>
      <c r="R348" s="28"/>
      <c r="S348" s="28"/>
      <c r="T348" s="28"/>
      <c r="U348" s="28"/>
    </row>
    <row r="349" ht="37.5">
      <c r="A349" s="14" t="s">
        <v>744</v>
      </c>
      <c r="B349" s="14" t="s">
        <v>25</v>
      </c>
      <c r="C349" s="14" t="s">
        <v>745</v>
      </c>
      <c r="D349" s="14" t="s">
        <v>27</v>
      </c>
      <c r="E349" s="14"/>
      <c r="F349" s="23" t="str">
        <f t="shared" si="20"/>
        <v>Office of Government Ethics</v>
      </c>
      <c r="G349" s="24">
        <v>42900.0</v>
      </c>
      <c r="H349" s="25"/>
      <c r="I349" s="26"/>
      <c r="J349" s="25"/>
      <c r="K349" s="26"/>
      <c r="L349" s="27">
        <v>42921.0</v>
      </c>
      <c r="M349" s="28"/>
      <c r="N349" s="28"/>
      <c r="O349" s="28"/>
      <c r="P349" s="28"/>
      <c r="Q349" s="28"/>
      <c r="R349" s="28"/>
      <c r="S349" s="28"/>
      <c r="T349" s="28"/>
      <c r="U349" s="28"/>
    </row>
    <row r="350" ht="37.5">
      <c r="A350" s="14" t="s">
        <v>746</v>
      </c>
      <c r="B350" s="14" t="s">
        <v>25</v>
      </c>
      <c r="C350" s="14" t="s">
        <v>747</v>
      </c>
      <c r="D350" s="14" t="s">
        <v>27</v>
      </c>
      <c r="E350" s="14"/>
      <c r="F350" s="23" t="str">
        <f t="shared" si="20"/>
        <v>Office of Government Ethics</v>
      </c>
      <c r="G350" s="24">
        <v>42900.0</v>
      </c>
      <c r="H350" s="25"/>
      <c r="I350" s="26"/>
      <c r="J350" s="25"/>
      <c r="K350" s="26"/>
      <c r="L350" s="27">
        <v>42921.0</v>
      </c>
      <c r="M350" s="28"/>
      <c r="N350" s="28"/>
      <c r="O350" s="28"/>
      <c r="P350" s="28"/>
      <c r="Q350" s="28"/>
      <c r="R350" s="28"/>
      <c r="S350" s="28"/>
      <c r="T350" s="28"/>
      <c r="U350" s="28"/>
    </row>
    <row r="351" ht="37.5">
      <c r="A351" s="14" t="s">
        <v>748</v>
      </c>
      <c r="B351" s="14" t="s">
        <v>25</v>
      </c>
      <c r="C351" s="14" t="s">
        <v>749</v>
      </c>
      <c r="D351" s="14" t="s">
        <v>27</v>
      </c>
      <c r="E351" s="14"/>
      <c r="F351" s="23" t="str">
        <f t="shared" si="20"/>
        <v>Office of Government Ethics</v>
      </c>
      <c r="G351" s="24">
        <v>42900.0</v>
      </c>
      <c r="H351" s="25"/>
      <c r="I351" s="26"/>
      <c r="J351" s="25"/>
      <c r="K351" s="26"/>
      <c r="L351" s="27">
        <v>42921.0</v>
      </c>
      <c r="M351" s="28"/>
      <c r="N351" s="28"/>
      <c r="O351" s="28"/>
      <c r="P351" s="28"/>
      <c r="Q351" s="28"/>
      <c r="R351" s="28"/>
      <c r="S351" s="28"/>
      <c r="T351" s="28"/>
      <c r="U351" s="28"/>
    </row>
    <row r="352" ht="48.75">
      <c r="A352" s="14" t="s">
        <v>750</v>
      </c>
      <c r="B352" s="14" t="s">
        <v>25</v>
      </c>
      <c r="C352" s="14" t="s">
        <v>751</v>
      </c>
      <c r="D352" s="14" t="s">
        <v>27</v>
      </c>
      <c r="E352" s="14"/>
      <c r="F352" s="23" t="str">
        <f t="shared" si="20"/>
        <v>Office of Government Ethics</v>
      </c>
      <c r="G352" s="24">
        <v>42900.0</v>
      </c>
      <c r="H352" s="25"/>
      <c r="I352" s="26"/>
      <c r="J352" s="25"/>
      <c r="K352" s="26"/>
      <c r="L352" s="27">
        <v>42921.0</v>
      </c>
      <c r="M352" s="28"/>
      <c r="N352" s="28"/>
      <c r="O352" s="28"/>
      <c r="P352" s="28"/>
      <c r="Q352" s="28"/>
      <c r="R352" s="28"/>
      <c r="S352" s="28"/>
      <c r="T352" s="28"/>
      <c r="U352" s="28"/>
    </row>
    <row r="353" ht="37.5">
      <c r="A353" s="14" t="s">
        <v>752</v>
      </c>
      <c r="B353" s="14" t="s">
        <v>25</v>
      </c>
      <c r="C353" s="14" t="s">
        <v>753</v>
      </c>
      <c r="D353" s="14" t="s">
        <v>27</v>
      </c>
      <c r="E353" s="14"/>
      <c r="F353" s="23" t="str">
        <f t="shared" si="20"/>
        <v>Office of Government Ethics</v>
      </c>
      <c r="G353" s="24">
        <v>42900.0</v>
      </c>
      <c r="H353" s="25"/>
      <c r="I353" s="26"/>
      <c r="J353" s="25"/>
      <c r="K353" s="26"/>
      <c r="L353" s="27">
        <v>42921.0</v>
      </c>
      <c r="M353" s="28"/>
      <c r="N353" s="28"/>
      <c r="O353" s="28"/>
      <c r="P353" s="28"/>
      <c r="Q353" s="28"/>
      <c r="R353" s="28"/>
      <c r="S353" s="28"/>
      <c r="T353" s="28"/>
      <c r="U353" s="28"/>
    </row>
    <row r="354" ht="48.75">
      <c r="A354" s="14" t="s">
        <v>754</v>
      </c>
      <c r="B354" s="14" t="s">
        <v>25</v>
      </c>
      <c r="C354" s="14" t="s">
        <v>755</v>
      </c>
      <c r="D354" s="14" t="s">
        <v>27</v>
      </c>
      <c r="E354" s="14"/>
      <c r="F354" s="23" t="str">
        <f t="shared" si="20"/>
        <v>Office of Government Ethics</v>
      </c>
      <c r="G354" s="24">
        <v>42900.0</v>
      </c>
      <c r="H354" s="25"/>
      <c r="I354" s="26"/>
      <c r="J354" s="25"/>
      <c r="K354" s="26"/>
      <c r="L354" s="27">
        <v>42921.0</v>
      </c>
      <c r="M354" s="28"/>
      <c r="N354" s="28"/>
      <c r="O354" s="28"/>
      <c r="P354" s="28"/>
      <c r="Q354" s="28"/>
      <c r="R354" s="28"/>
      <c r="S354" s="28"/>
      <c r="T354" s="28"/>
      <c r="U354" s="28"/>
    </row>
    <row r="355" ht="37.5">
      <c r="A355" s="14" t="s">
        <v>756</v>
      </c>
      <c r="B355" s="14" t="s">
        <v>25</v>
      </c>
      <c r="C355" s="14" t="s">
        <v>757</v>
      </c>
      <c r="D355" s="14" t="s">
        <v>27</v>
      </c>
      <c r="E355" s="14"/>
      <c r="F355" s="23" t="str">
        <f t="shared" si="20"/>
        <v>Office of Government Ethics</v>
      </c>
      <c r="G355" s="24">
        <v>42900.0</v>
      </c>
      <c r="H355" s="25"/>
      <c r="I355" s="26"/>
      <c r="J355" s="25"/>
      <c r="K355" s="26"/>
      <c r="L355" s="27">
        <v>42921.0</v>
      </c>
      <c r="M355" s="28"/>
      <c r="N355" s="28"/>
      <c r="O355" s="28"/>
      <c r="P355" s="28"/>
      <c r="Q355" s="28"/>
      <c r="R355" s="28"/>
      <c r="S355" s="28"/>
      <c r="T355" s="28"/>
      <c r="U355" s="28"/>
    </row>
    <row r="356" ht="37.5">
      <c r="A356" s="14" t="s">
        <v>758</v>
      </c>
      <c r="B356" s="14" t="s">
        <v>25</v>
      </c>
      <c r="C356" s="14" t="s">
        <v>759</v>
      </c>
      <c r="D356" s="14" t="s">
        <v>27</v>
      </c>
      <c r="E356" s="14"/>
      <c r="F356" s="23" t="str">
        <f t="shared" si="20"/>
        <v>Office of Government Ethics</v>
      </c>
      <c r="G356" s="24">
        <v>42900.0</v>
      </c>
      <c r="H356" s="25"/>
      <c r="I356" s="26"/>
      <c r="J356" s="25"/>
      <c r="K356" s="26"/>
      <c r="L356" s="27">
        <v>42921.0</v>
      </c>
      <c r="M356" s="28"/>
      <c r="N356" s="28"/>
      <c r="O356" s="28"/>
      <c r="P356" s="28"/>
      <c r="Q356" s="28"/>
      <c r="R356" s="28"/>
      <c r="S356" s="28"/>
      <c r="T356" s="28"/>
      <c r="U356" s="28"/>
    </row>
    <row r="357" ht="37.5">
      <c r="A357" s="14" t="s">
        <v>760</v>
      </c>
      <c r="B357" s="14" t="s">
        <v>25</v>
      </c>
      <c r="C357" s="14" t="s">
        <v>761</v>
      </c>
      <c r="D357" s="14" t="s">
        <v>27</v>
      </c>
      <c r="E357" s="14"/>
      <c r="F357" s="23" t="str">
        <f t="shared" si="20"/>
        <v>Office of Government Ethics</v>
      </c>
      <c r="G357" s="24">
        <v>42900.0</v>
      </c>
      <c r="H357" s="25"/>
      <c r="I357" s="26"/>
      <c r="J357" s="25"/>
      <c r="K357" s="26"/>
      <c r="L357" s="27">
        <v>42921.0</v>
      </c>
      <c r="M357" s="28"/>
      <c r="N357" s="28"/>
      <c r="O357" s="28"/>
      <c r="P357" s="28"/>
      <c r="Q357" s="28"/>
      <c r="R357" s="28"/>
      <c r="S357" s="28"/>
      <c r="T357" s="28"/>
      <c r="U357" s="28"/>
    </row>
    <row r="358" ht="37.5">
      <c r="A358" s="14" t="s">
        <v>762</v>
      </c>
      <c r="B358" s="14" t="s">
        <v>25</v>
      </c>
      <c r="C358" s="14" t="s">
        <v>763</v>
      </c>
      <c r="D358" s="14" t="s">
        <v>27</v>
      </c>
      <c r="E358" s="14"/>
      <c r="F358" s="23" t="str">
        <f t="shared" si="20"/>
        <v>Office of Government Ethics</v>
      </c>
      <c r="G358" s="24">
        <v>42900.0</v>
      </c>
      <c r="H358" s="25"/>
      <c r="I358" s="26"/>
      <c r="J358" s="25"/>
      <c r="K358" s="26"/>
      <c r="L358" s="27">
        <v>42921.0</v>
      </c>
      <c r="M358" s="28"/>
      <c r="N358" s="28"/>
      <c r="O358" s="28"/>
      <c r="P358" s="28"/>
      <c r="Q358" s="28"/>
      <c r="R358" s="28"/>
      <c r="S358" s="28"/>
      <c r="T358" s="28"/>
      <c r="U358" s="28"/>
    </row>
    <row r="359" ht="37.5">
      <c r="A359" s="14" t="s">
        <v>764</v>
      </c>
      <c r="B359" s="14" t="s">
        <v>25</v>
      </c>
      <c r="C359" s="14" t="s">
        <v>765</v>
      </c>
      <c r="D359" s="14" t="s">
        <v>27</v>
      </c>
      <c r="E359" s="14"/>
      <c r="F359" s="23" t="str">
        <f t="shared" si="20"/>
        <v>Office of Government Ethics</v>
      </c>
      <c r="G359" s="24">
        <v>42900.0</v>
      </c>
      <c r="H359" s="25"/>
      <c r="I359" s="26"/>
      <c r="J359" s="25"/>
      <c r="K359" s="26"/>
      <c r="L359" s="27">
        <v>42921.0</v>
      </c>
      <c r="M359" s="28"/>
      <c r="N359" s="28"/>
      <c r="O359" s="28"/>
      <c r="P359" s="28"/>
      <c r="Q359" s="28"/>
      <c r="R359" s="28"/>
      <c r="S359" s="28"/>
      <c r="T359" s="28"/>
      <c r="U359" s="28"/>
    </row>
    <row r="360" ht="37.5">
      <c r="A360" s="14" t="s">
        <v>766</v>
      </c>
      <c r="B360" s="14" t="s">
        <v>25</v>
      </c>
      <c r="C360" s="14" t="s">
        <v>767</v>
      </c>
      <c r="D360" s="14" t="s">
        <v>27</v>
      </c>
      <c r="E360" s="14"/>
      <c r="F360" s="23" t="str">
        <f t="shared" si="20"/>
        <v>Office of Government Ethics</v>
      </c>
      <c r="G360" s="24">
        <v>42900.0</v>
      </c>
      <c r="H360" s="25"/>
      <c r="I360" s="26"/>
      <c r="J360" s="25"/>
      <c r="K360" s="26"/>
      <c r="L360" s="27">
        <v>42921.0</v>
      </c>
      <c r="M360" s="28"/>
      <c r="N360" s="28"/>
      <c r="O360" s="28"/>
      <c r="P360" s="28"/>
      <c r="Q360" s="28"/>
      <c r="R360" s="28"/>
      <c r="S360" s="28"/>
      <c r="T360" s="28"/>
      <c r="U360" s="28"/>
    </row>
    <row r="361" ht="37.5">
      <c r="A361" s="14" t="s">
        <v>768</v>
      </c>
      <c r="B361" s="14" t="s">
        <v>25</v>
      </c>
      <c r="C361" s="14" t="s">
        <v>769</v>
      </c>
      <c r="D361" s="14" t="s">
        <v>27</v>
      </c>
      <c r="E361" s="14"/>
      <c r="F361" s="23" t="str">
        <f t="shared" si="20"/>
        <v>Office of Government Ethics</v>
      </c>
      <c r="G361" s="24">
        <v>42900.0</v>
      </c>
      <c r="H361" s="25"/>
      <c r="I361" s="26"/>
      <c r="J361" s="25"/>
      <c r="K361" s="26"/>
      <c r="L361" s="27">
        <v>42921.0</v>
      </c>
      <c r="M361" s="28"/>
      <c r="N361" s="28"/>
      <c r="O361" s="28"/>
      <c r="P361" s="28"/>
      <c r="Q361" s="28"/>
      <c r="R361" s="28"/>
      <c r="S361" s="28"/>
      <c r="T361" s="28"/>
      <c r="U361" s="28"/>
    </row>
    <row r="362" ht="48.75">
      <c r="A362" s="14" t="s">
        <v>770</v>
      </c>
      <c r="B362" s="14" t="s">
        <v>25</v>
      </c>
      <c r="C362" s="14" t="s">
        <v>771</v>
      </c>
      <c r="D362" s="14" t="s">
        <v>27</v>
      </c>
      <c r="E362" s="14"/>
      <c r="F362" s="23" t="str">
        <f t="shared" si="20"/>
        <v>Office of Government Ethics</v>
      </c>
      <c r="G362" s="24">
        <v>42900.0</v>
      </c>
      <c r="H362" s="25"/>
      <c r="I362" s="26"/>
      <c r="J362" s="25"/>
      <c r="K362" s="26"/>
      <c r="L362" s="27">
        <v>42921.0</v>
      </c>
      <c r="M362" s="28"/>
      <c r="N362" s="28"/>
      <c r="O362" s="28"/>
      <c r="P362" s="28"/>
      <c r="Q362" s="28"/>
      <c r="R362" s="28"/>
      <c r="S362" s="28"/>
      <c r="T362" s="28"/>
      <c r="U362" s="28"/>
    </row>
    <row r="363" ht="37.5">
      <c r="A363" s="14" t="s">
        <v>772</v>
      </c>
      <c r="B363" s="14" t="s">
        <v>25</v>
      </c>
      <c r="C363" s="14" t="s">
        <v>773</v>
      </c>
      <c r="D363" s="14" t="s">
        <v>27</v>
      </c>
      <c r="E363" s="14"/>
      <c r="F363" s="23" t="str">
        <f t="shared" si="20"/>
        <v>Office of Government Ethics</v>
      </c>
      <c r="G363" s="24">
        <v>42900.0</v>
      </c>
      <c r="H363" s="25"/>
      <c r="I363" s="26"/>
      <c r="J363" s="25"/>
      <c r="K363" s="26"/>
      <c r="L363" s="27">
        <v>42921.0</v>
      </c>
      <c r="M363" s="28"/>
      <c r="N363" s="28"/>
      <c r="O363" s="28"/>
      <c r="P363" s="28"/>
      <c r="Q363" s="28"/>
      <c r="R363" s="28"/>
      <c r="S363" s="28"/>
      <c r="T363" s="28"/>
      <c r="U363" s="28"/>
    </row>
    <row r="364" ht="37.5">
      <c r="A364" s="14" t="s">
        <v>774</v>
      </c>
      <c r="B364" s="14" t="s">
        <v>25</v>
      </c>
      <c r="C364" s="14" t="s">
        <v>775</v>
      </c>
      <c r="D364" s="14" t="s">
        <v>27</v>
      </c>
      <c r="E364" s="14"/>
      <c r="F364" s="23" t="str">
        <f t="shared" si="20"/>
        <v>Office of Government Ethics</v>
      </c>
      <c r="G364" s="24">
        <v>42900.0</v>
      </c>
      <c r="H364" s="25"/>
      <c r="I364" s="26"/>
      <c r="J364" s="25"/>
      <c r="K364" s="26"/>
      <c r="L364" s="27">
        <v>42921.0</v>
      </c>
      <c r="M364" s="28"/>
      <c r="N364" s="28"/>
      <c r="O364" s="28"/>
      <c r="P364" s="28"/>
      <c r="Q364" s="28"/>
      <c r="R364" s="28"/>
      <c r="S364" s="28"/>
      <c r="T364" s="28"/>
      <c r="U364" s="28"/>
    </row>
    <row r="365" ht="48.75">
      <c r="A365" s="14" t="s">
        <v>776</v>
      </c>
      <c r="B365" s="14" t="s">
        <v>25</v>
      </c>
      <c r="C365" s="14" t="s">
        <v>777</v>
      </c>
      <c r="D365" s="14" t="s">
        <v>27</v>
      </c>
      <c r="E365" s="14"/>
      <c r="F365" s="23" t="str">
        <f t="shared" si="20"/>
        <v>Office of Government Ethics</v>
      </c>
      <c r="G365" s="24">
        <v>42900.0</v>
      </c>
      <c r="H365" s="25"/>
      <c r="I365" s="26"/>
      <c r="J365" s="25"/>
      <c r="K365" s="26"/>
      <c r="L365" s="27">
        <v>42921.0</v>
      </c>
      <c r="M365" s="28"/>
      <c r="N365" s="28"/>
      <c r="O365" s="28"/>
      <c r="P365" s="28"/>
      <c r="Q365" s="28"/>
      <c r="R365" s="28"/>
      <c r="S365" s="28"/>
      <c r="T365" s="28"/>
      <c r="U365" s="28"/>
    </row>
    <row r="366" ht="37.5">
      <c r="A366" s="14" t="s">
        <v>778</v>
      </c>
      <c r="B366" s="14" t="s">
        <v>25</v>
      </c>
      <c r="C366" s="14" t="s">
        <v>779</v>
      </c>
      <c r="D366" s="14" t="s">
        <v>27</v>
      </c>
      <c r="E366" s="14"/>
      <c r="F366" s="23" t="str">
        <f t="shared" si="20"/>
        <v>Office of Government Ethics</v>
      </c>
      <c r="G366" s="24">
        <v>42900.0</v>
      </c>
      <c r="H366" s="25"/>
      <c r="I366" s="26"/>
      <c r="J366" s="25"/>
      <c r="K366" s="26"/>
      <c r="L366" s="27">
        <v>42921.0</v>
      </c>
      <c r="M366" s="28"/>
      <c r="N366" s="28"/>
      <c r="O366" s="28"/>
      <c r="P366" s="28"/>
      <c r="Q366" s="28"/>
      <c r="R366" s="28"/>
      <c r="S366" s="28"/>
      <c r="T366" s="28"/>
      <c r="U366" s="28"/>
    </row>
    <row r="367" ht="37.5">
      <c r="A367" s="14" t="s">
        <v>780</v>
      </c>
      <c r="B367" s="14" t="s">
        <v>25</v>
      </c>
      <c r="C367" s="14" t="s">
        <v>781</v>
      </c>
      <c r="D367" s="14" t="s">
        <v>27</v>
      </c>
      <c r="E367" s="14"/>
      <c r="F367" s="23" t="str">
        <f t="shared" si="20"/>
        <v>Office of Government Ethics</v>
      </c>
      <c r="G367" s="24">
        <v>42900.0</v>
      </c>
      <c r="H367" s="25"/>
      <c r="I367" s="26"/>
      <c r="J367" s="25"/>
      <c r="K367" s="26"/>
      <c r="L367" s="27">
        <v>42921.0</v>
      </c>
      <c r="M367" s="28"/>
      <c r="N367" s="28"/>
      <c r="O367" s="28"/>
      <c r="P367" s="28"/>
      <c r="Q367" s="28"/>
      <c r="R367" s="28"/>
      <c r="S367" s="28"/>
      <c r="T367" s="28"/>
      <c r="U367" s="28"/>
    </row>
    <row r="368" ht="37.5">
      <c r="A368" s="14" t="s">
        <v>782</v>
      </c>
      <c r="B368" s="14" t="s">
        <v>25</v>
      </c>
      <c r="C368" s="14" t="s">
        <v>783</v>
      </c>
      <c r="D368" s="14" t="s">
        <v>27</v>
      </c>
      <c r="E368" s="14"/>
      <c r="F368" s="23" t="str">
        <f t="shared" si="20"/>
        <v>Office of Government Ethics</v>
      </c>
      <c r="G368" s="24">
        <v>42900.0</v>
      </c>
      <c r="H368" s="25"/>
      <c r="I368" s="26"/>
      <c r="J368" s="25"/>
      <c r="K368" s="26"/>
      <c r="L368" s="27">
        <v>42921.0</v>
      </c>
      <c r="M368" s="28"/>
      <c r="N368" s="28"/>
      <c r="O368" s="28"/>
      <c r="P368" s="28"/>
      <c r="Q368" s="28"/>
      <c r="R368" s="28"/>
      <c r="S368" s="28"/>
      <c r="T368" s="28"/>
      <c r="U368" s="28"/>
    </row>
    <row r="369" ht="71.25">
      <c r="A369" s="14" t="s">
        <v>784</v>
      </c>
      <c r="B369" s="14" t="s">
        <v>25</v>
      </c>
      <c r="C369" s="14" t="s">
        <v>785</v>
      </c>
      <c r="D369" s="14" t="s">
        <v>27</v>
      </c>
      <c r="E369" s="14"/>
      <c r="F369" s="23" t="str">
        <f t="shared" si="20"/>
        <v>Office of Government Ethics</v>
      </c>
      <c r="G369" s="24">
        <v>42900.0</v>
      </c>
      <c r="H369" s="25"/>
      <c r="I369" s="26"/>
      <c r="J369" s="25"/>
      <c r="K369" s="26"/>
      <c r="L369" s="27">
        <v>42921.0</v>
      </c>
      <c r="M369" s="28"/>
      <c r="N369" s="28"/>
      <c r="O369" s="28"/>
      <c r="P369" s="28"/>
      <c r="Q369" s="28"/>
      <c r="R369" s="28"/>
      <c r="S369" s="28"/>
      <c r="T369" s="28"/>
      <c r="U369" s="28"/>
    </row>
    <row r="370" ht="71.25">
      <c r="A370" s="14" t="s">
        <v>786</v>
      </c>
      <c r="B370" s="14" t="s">
        <v>25</v>
      </c>
      <c r="C370" s="14" t="s">
        <v>787</v>
      </c>
      <c r="D370" s="14" t="s">
        <v>27</v>
      </c>
      <c r="E370" s="14"/>
      <c r="F370" s="23" t="str">
        <f t="shared" si="20"/>
        <v>Office of Government Ethics</v>
      </c>
      <c r="G370" s="24">
        <v>42900.0</v>
      </c>
      <c r="H370" s="25"/>
      <c r="I370" s="26"/>
      <c r="J370" s="25"/>
      <c r="K370" s="26"/>
      <c r="L370" s="27">
        <v>42921.0</v>
      </c>
      <c r="M370" s="28"/>
      <c r="N370" s="28"/>
      <c r="O370" s="28"/>
      <c r="P370" s="28"/>
      <c r="Q370" s="28"/>
      <c r="R370" s="28"/>
      <c r="S370" s="28"/>
      <c r="T370" s="28"/>
      <c r="U370" s="28"/>
    </row>
    <row r="371" ht="37.5">
      <c r="A371" s="14" t="s">
        <v>788</v>
      </c>
      <c r="B371" s="14" t="s">
        <v>25</v>
      </c>
      <c r="C371" s="14" t="s">
        <v>789</v>
      </c>
      <c r="D371" s="14" t="s">
        <v>27</v>
      </c>
      <c r="E371" s="14"/>
      <c r="F371" s="23" t="str">
        <f t="shared" si="20"/>
        <v>Office of Government Ethics</v>
      </c>
      <c r="G371" s="24">
        <v>42900.0</v>
      </c>
      <c r="H371" s="25"/>
      <c r="I371" s="26"/>
      <c r="J371" s="25"/>
      <c r="K371" s="26"/>
      <c r="L371" s="27">
        <v>42921.0</v>
      </c>
      <c r="M371" s="28"/>
      <c r="N371" s="28"/>
      <c r="O371" s="28"/>
      <c r="P371" s="28"/>
      <c r="Q371" s="28"/>
      <c r="R371" s="28"/>
      <c r="S371" s="28"/>
      <c r="T371" s="28"/>
      <c r="U371" s="28"/>
    </row>
    <row r="372" ht="48.75">
      <c r="A372" s="14" t="s">
        <v>790</v>
      </c>
      <c r="B372" s="14" t="s">
        <v>25</v>
      </c>
      <c r="C372" s="14" t="s">
        <v>791</v>
      </c>
      <c r="D372" s="14" t="s">
        <v>27</v>
      </c>
      <c r="E372" s="14"/>
      <c r="F372" s="23" t="str">
        <f t="shared" si="20"/>
        <v>Office of Government Ethics</v>
      </c>
      <c r="G372" s="24">
        <v>42900.0</v>
      </c>
      <c r="H372" s="25"/>
      <c r="I372" s="26"/>
      <c r="J372" s="25"/>
      <c r="K372" s="26"/>
      <c r="L372" s="27">
        <v>42921.0</v>
      </c>
      <c r="M372" s="28"/>
      <c r="N372" s="28"/>
      <c r="O372" s="28"/>
      <c r="P372" s="28"/>
      <c r="Q372" s="28"/>
      <c r="R372" s="28"/>
      <c r="S372" s="28"/>
      <c r="T372" s="28"/>
      <c r="U372" s="28"/>
    </row>
    <row r="373" ht="37.5">
      <c r="A373" s="14" t="s">
        <v>792</v>
      </c>
      <c r="B373" s="14" t="s">
        <v>25</v>
      </c>
      <c r="C373" s="14" t="s">
        <v>793</v>
      </c>
      <c r="D373" s="14" t="s">
        <v>27</v>
      </c>
      <c r="E373" s="14"/>
      <c r="F373" s="23" t="str">
        <f t="shared" si="20"/>
        <v>Office of Government Ethics</v>
      </c>
      <c r="G373" s="24">
        <v>42900.0</v>
      </c>
      <c r="H373" s="25"/>
      <c r="I373" s="26"/>
      <c r="J373" s="25"/>
      <c r="K373" s="26"/>
      <c r="L373" s="27">
        <v>42921.0</v>
      </c>
      <c r="M373" s="28"/>
      <c r="N373" s="28"/>
      <c r="O373" s="28"/>
      <c r="P373" s="28"/>
      <c r="Q373" s="28"/>
      <c r="R373" s="28"/>
      <c r="S373" s="28"/>
      <c r="T373" s="28"/>
      <c r="U373" s="28"/>
    </row>
    <row r="374" ht="37.5">
      <c r="A374" s="14" t="s">
        <v>794</v>
      </c>
      <c r="B374" s="14" t="s">
        <v>25</v>
      </c>
      <c r="C374" s="14" t="s">
        <v>795</v>
      </c>
      <c r="D374" s="14" t="s">
        <v>27</v>
      </c>
      <c r="E374" s="14"/>
      <c r="F374" s="23" t="str">
        <f t="shared" si="20"/>
        <v>Office of Government Ethics</v>
      </c>
      <c r="G374" s="24">
        <v>42900.0</v>
      </c>
      <c r="H374" s="25"/>
      <c r="I374" s="26"/>
      <c r="J374" s="25"/>
      <c r="K374" s="26"/>
      <c r="L374" s="27">
        <v>42921.0</v>
      </c>
      <c r="M374" s="28"/>
      <c r="N374" s="28"/>
      <c r="O374" s="28"/>
      <c r="P374" s="28"/>
      <c r="Q374" s="28"/>
      <c r="R374" s="28"/>
      <c r="S374" s="28"/>
      <c r="T374" s="28"/>
      <c r="U374" s="28"/>
    </row>
    <row r="375" ht="37.5">
      <c r="A375" s="14" t="s">
        <v>796</v>
      </c>
      <c r="B375" s="14" t="s">
        <v>25</v>
      </c>
      <c r="C375" s="14" t="s">
        <v>797</v>
      </c>
      <c r="D375" s="14" t="s">
        <v>27</v>
      </c>
      <c r="E375" s="14"/>
      <c r="F375" s="23" t="str">
        <f t="shared" si="20"/>
        <v>Office of Government Ethics</v>
      </c>
      <c r="G375" s="24">
        <v>42900.0</v>
      </c>
      <c r="H375" s="25"/>
      <c r="I375" s="26"/>
      <c r="J375" s="25"/>
      <c r="K375" s="26"/>
      <c r="L375" s="27">
        <v>42921.0</v>
      </c>
      <c r="M375" s="28"/>
      <c r="N375" s="28"/>
      <c r="O375" s="28"/>
      <c r="P375" s="28"/>
      <c r="Q375" s="28"/>
      <c r="R375" s="28"/>
      <c r="S375" s="28"/>
      <c r="T375" s="28"/>
      <c r="U375" s="28"/>
    </row>
    <row r="376" ht="37.5">
      <c r="A376" s="14" t="s">
        <v>798</v>
      </c>
      <c r="B376" s="14" t="s">
        <v>25</v>
      </c>
      <c r="C376" s="14" t="s">
        <v>799</v>
      </c>
      <c r="D376" s="14" t="s">
        <v>27</v>
      </c>
      <c r="E376" s="14"/>
      <c r="F376" s="23" t="str">
        <f t="shared" si="20"/>
        <v>Office of Government Ethics</v>
      </c>
      <c r="G376" s="24">
        <v>42900.0</v>
      </c>
      <c r="H376" s="25"/>
      <c r="I376" s="26"/>
      <c r="J376" s="25"/>
      <c r="K376" s="26"/>
      <c r="L376" s="27">
        <v>42921.0</v>
      </c>
      <c r="M376" s="28"/>
      <c r="N376" s="28"/>
      <c r="O376" s="28"/>
      <c r="P376" s="28"/>
      <c r="Q376" s="28"/>
      <c r="R376" s="28"/>
      <c r="S376" s="28"/>
      <c r="T376" s="28"/>
      <c r="U376" s="28"/>
    </row>
    <row r="377" ht="37.5">
      <c r="A377" s="14" t="s">
        <v>800</v>
      </c>
      <c r="B377" s="14" t="s">
        <v>25</v>
      </c>
      <c r="C377" s="14" t="s">
        <v>801</v>
      </c>
      <c r="D377" s="14" t="s">
        <v>27</v>
      </c>
      <c r="E377" s="14"/>
      <c r="F377" s="23" t="str">
        <f t="shared" si="20"/>
        <v>Office of Government Ethics</v>
      </c>
      <c r="G377" s="24">
        <v>42900.0</v>
      </c>
      <c r="H377" s="25"/>
      <c r="I377" s="26"/>
      <c r="J377" s="25"/>
      <c r="K377" s="26"/>
      <c r="L377" s="27">
        <v>42921.0</v>
      </c>
      <c r="M377" s="28"/>
      <c r="N377" s="28"/>
      <c r="O377" s="28"/>
      <c r="P377" s="28"/>
      <c r="Q377" s="28"/>
      <c r="R377" s="28"/>
      <c r="S377" s="28"/>
      <c r="T377" s="28"/>
      <c r="U377" s="28"/>
    </row>
    <row r="378" ht="60.0">
      <c r="A378" s="14" t="s">
        <v>802</v>
      </c>
      <c r="B378" s="14" t="s">
        <v>25</v>
      </c>
      <c r="C378" s="14" t="s">
        <v>803</v>
      </c>
      <c r="D378" s="14" t="s">
        <v>27</v>
      </c>
      <c r="E378" s="14"/>
      <c r="F378" s="23" t="str">
        <f t="shared" si="20"/>
        <v>Office of Government Ethics</v>
      </c>
      <c r="G378" s="24">
        <v>42900.0</v>
      </c>
      <c r="H378" s="25"/>
      <c r="I378" s="26"/>
      <c r="J378" s="25"/>
      <c r="K378" s="26"/>
      <c r="L378" s="27">
        <v>42921.0</v>
      </c>
      <c r="M378" s="28"/>
      <c r="N378" s="28"/>
      <c r="O378" s="28"/>
      <c r="P378" s="28"/>
      <c r="Q378" s="28"/>
      <c r="R378" s="28"/>
      <c r="S378" s="28"/>
      <c r="T378" s="28"/>
      <c r="U378" s="28"/>
    </row>
    <row r="379" ht="37.5">
      <c r="A379" s="14" t="s">
        <v>804</v>
      </c>
      <c r="B379" s="14" t="s">
        <v>25</v>
      </c>
      <c r="C379" s="14" t="s">
        <v>805</v>
      </c>
      <c r="D379" s="14" t="s">
        <v>27</v>
      </c>
      <c r="E379" s="14"/>
      <c r="F379" s="23" t="str">
        <f t="shared" si="20"/>
        <v>Office of Government Ethics</v>
      </c>
      <c r="G379" s="24">
        <v>42900.0</v>
      </c>
      <c r="H379" s="29" t="str">
        <f t="shared" ref="H379:H380" si="21">HYPERLINK("https://assets.documentcloud.org/documents/2838696/Trump-2016-Financial-Disclosure.pdf","Office of Government Ethics")</f>
        <v>Office of Government Ethics</v>
      </c>
      <c r="I379" s="24">
        <v>42508.0</v>
      </c>
      <c r="J379" s="23" t="str">
        <f>HYPERLINK("http://money.cnn.com/2017/01/23/news/donald-trump-resigns-business/","CNN")</f>
        <v>CNN</v>
      </c>
      <c r="K379" s="24">
        <v>42758.0</v>
      </c>
      <c r="L379" s="27">
        <v>42921.0</v>
      </c>
      <c r="M379" s="28"/>
      <c r="N379" s="28"/>
      <c r="O379" s="28"/>
      <c r="P379" s="28"/>
      <c r="Q379" s="28"/>
      <c r="R379" s="28"/>
      <c r="S379" s="28"/>
      <c r="T379" s="28"/>
      <c r="U379" s="28"/>
    </row>
    <row r="380" ht="48.75">
      <c r="A380" s="14" t="s">
        <v>806</v>
      </c>
      <c r="B380" s="14" t="s">
        <v>25</v>
      </c>
      <c r="C380" s="14" t="s">
        <v>807</v>
      </c>
      <c r="D380" s="14" t="s">
        <v>27</v>
      </c>
      <c r="E380" s="14"/>
      <c r="F380" s="23" t="str">
        <f t="shared" si="20"/>
        <v>Office of Government Ethics</v>
      </c>
      <c r="G380" s="24">
        <v>42900.0</v>
      </c>
      <c r="H380" s="29" t="str">
        <f t="shared" si="21"/>
        <v>Office of Government Ethics</v>
      </c>
      <c r="I380" s="24">
        <v>42508.0</v>
      </c>
      <c r="J380" s="29" t="str">
        <f>HYPERLINK("https://www.washingtonpost.com/wp-stat/graphics/politics/trump-archive/docs/trump-fec-financial-disclosure-2015.pdf","Office of Government Ethics")</f>
        <v>Office of Government Ethics</v>
      </c>
      <c r="K380" s="24">
        <v>42200.0</v>
      </c>
      <c r="L380" s="27">
        <v>42921.0</v>
      </c>
      <c r="M380" s="28"/>
      <c r="N380" s="28"/>
      <c r="O380" s="28"/>
      <c r="P380" s="28"/>
      <c r="Q380" s="28"/>
      <c r="R380" s="28"/>
      <c r="S380" s="28"/>
      <c r="T380" s="28"/>
      <c r="U380" s="28"/>
    </row>
    <row r="381" ht="37.5">
      <c r="A381" s="14" t="s">
        <v>808</v>
      </c>
      <c r="B381" s="14" t="s">
        <v>25</v>
      </c>
      <c r="C381" s="14" t="s">
        <v>809</v>
      </c>
      <c r="D381" s="14" t="s">
        <v>27</v>
      </c>
      <c r="E381" s="14"/>
      <c r="F381" s="23" t="str">
        <f t="shared" si="20"/>
        <v>Office of Government Ethics</v>
      </c>
      <c r="G381" s="24">
        <v>42900.0</v>
      </c>
      <c r="H381" s="25"/>
      <c r="I381" s="26"/>
      <c r="J381" s="25"/>
      <c r="K381" s="26"/>
      <c r="L381" s="27">
        <v>42921.0</v>
      </c>
      <c r="M381" s="28"/>
      <c r="N381" s="28"/>
      <c r="O381" s="28"/>
      <c r="P381" s="28"/>
      <c r="Q381" s="28"/>
      <c r="R381" s="28"/>
      <c r="S381" s="28"/>
      <c r="T381" s="28"/>
      <c r="U381" s="28"/>
    </row>
    <row r="382" ht="37.5">
      <c r="A382" s="14" t="s">
        <v>810</v>
      </c>
      <c r="B382" s="14" t="s">
        <v>25</v>
      </c>
      <c r="C382" s="14" t="s">
        <v>811</v>
      </c>
      <c r="D382" s="14" t="s">
        <v>27</v>
      </c>
      <c r="E382" s="14"/>
      <c r="F382" s="23" t="str">
        <f t="shared" si="20"/>
        <v>Office of Government Ethics</v>
      </c>
      <c r="G382" s="24">
        <v>42900.0</v>
      </c>
      <c r="H382" s="25"/>
      <c r="I382" s="26"/>
      <c r="J382" s="25"/>
      <c r="K382" s="26"/>
      <c r="L382" s="27">
        <v>42921.0</v>
      </c>
      <c r="M382" s="28"/>
      <c r="N382" s="28"/>
      <c r="O382" s="28"/>
      <c r="P382" s="28"/>
      <c r="Q382" s="28"/>
      <c r="R382" s="28"/>
      <c r="S382" s="28"/>
      <c r="T382" s="28"/>
      <c r="U382" s="28"/>
    </row>
    <row r="383" ht="37.5">
      <c r="A383" s="14" t="s">
        <v>812</v>
      </c>
      <c r="B383" s="14" t="s">
        <v>25</v>
      </c>
      <c r="C383" s="14" t="s">
        <v>813</v>
      </c>
      <c r="D383" s="14" t="s">
        <v>27</v>
      </c>
      <c r="E383" s="14"/>
      <c r="F383" s="23" t="str">
        <f t="shared" si="20"/>
        <v>Office of Government Ethics</v>
      </c>
      <c r="G383" s="24">
        <v>42900.0</v>
      </c>
      <c r="H383" s="25"/>
      <c r="I383" s="26"/>
      <c r="J383" s="25"/>
      <c r="K383" s="26"/>
      <c r="L383" s="27">
        <v>42921.0</v>
      </c>
      <c r="M383" s="28"/>
      <c r="N383" s="28"/>
      <c r="O383" s="28"/>
      <c r="P383" s="28"/>
      <c r="Q383" s="28"/>
      <c r="R383" s="28"/>
      <c r="S383" s="28"/>
      <c r="T383" s="28"/>
      <c r="U383" s="28"/>
    </row>
    <row r="384" ht="48.75">
      <c r="A384" s="14" t="s">
        <v>814</v>
      </c>
      <c r="B384" s="14" t="s">
        <v>25</v>
      </c>
      <c r="C384" s="14" t="s">
        <v>815</v>
      </c>
      <c r="D384" s="14" t="s">
        <v>27</v>
      </c>
      <c r="E384" s="14"/>
      <c r="F384" s="23" t="str">
        <f t="shared" si="20"/>
        <v>Office of Government Ethics</v>
      </c>
      <c r="G384" s="24">
        <v>42900.0</v>
      </c>
      <c r="H384" s="25"/>
      <c r="I384" s="26"/>
      <c r="J384" s="25"/>
      <c r="K384" s="26"/>
      <c r="L384" s="27">
        <v>42921.0</v>
      </c>
      <c r="M384" s="28"/>
      <c r="N384" s="28"/>
      <c r="O384" s="28"/>
      <c r="P384" s="28"/>
      <c r="Q384" s="28"/>
      <c r="R384" s="28"/>
      <c r="S384" s="28"/>
      <c r="T384" s="28"/>
      <c r="U384" s="28"/>
    </row>
    <row r="385" ht="37.5">
      <c r="A385" s="14" t="s">
        <v>816</v>
      </c>
      <c r="B385" s="14" t="s">
        <v>25</v>
      </c>
      <c r="C385" s="14" t="s">
        <v>817</v>
      </c>
      <c r="D385" s="14" t="s">
        <v>27</v>
      </c>
      <c r="E385" s="14"/>
      <c r="F385" s="23" t="str">
        <f t="shared" si="20"/>
        <v>Office of Government Ethics</v>
      </c>
      <c r="G385" s="24">
        <v>42900.0</v>
      </c>
      <c r="H385" s="25"/>
      <c r="I385" s="26"/>
      <c r="J385" s="25"/>
      <c r="K385" s="26"/>
      <c r="L385" s="27">
        <v>42921.0</v>
      </c>
      <c r="M385" s="28"/>
      <c r="N385" s="28"/>
      <c r="O385" s="28"/>
      <c r="P385" s="28"/>
      <c r="Q385" s="28"/>
      <c r="R385" s="28"/>
      <c r="S385" s="28"/>
      <c r="T385" s="28"/>
      <c r="U385" s="28"/>
    </row>
    <row r="386" ht="37.5">
      <c r="A386" s="14" t="s">
        <v>818</v>
      </c>
      <c r="B386" s="14" t="s">
        <v>25</v>
      </c>
      <c r="C386" s="14" t="s">
        <v>819</v>
      </c>
      <c r="D386" s="14" t="s">
        <v>27</v>
      </c>
      <c r="E386" s="14"/>
      <c r="F386" s="23" t="str">
        <f t="shared" si="20"/>
        <v>Office of Government Ethics</v>
      </c>
      <c r="G386" s="24">
        <v>42900.0</v>
      </c>
      <c r="H386" s="25"/>
      <c r="I386" s="26"/>
      <c r="J386" s="25"/>
      <c r="K386" s="26"/>
      <c r="L386" s="27">
        <v>42921.0</v>
      </c>
      <c r="M386" s="28"/>
      <c r="N386" s="28"/>
      <c r="O386" s="28"/>
      <c r="P386" s="28"/>
      <c r="Q386" s="28"/>
      <c r="R386" s="28"/>
      <c r="S386" s="28"/>
      <c r="T386" s="28"/>
      <c r="U386" s="28"/>
    </row>
    <row r="387" ht="37.5">
      <c r="A387" s="14" t="s">
        <v>820</v>
      </c>
      <c r="B387" s="14" t="s">
        <v>25</v>
      </c>
      <c r="C387" s="14" t="s">
        <v>821</v>
      </c>
      <c r="D387" s="14" t="s">
        <v>27</v>
      </c>
      <c r="E387" s="14"/>
      <c r="F387" s="23" t="str">
        <f t="shared" si="20"/>
        <v>Office of Government Ethics</v>
      </c>
      <c r="G387" s="24">
        <v>42900.0</v>
      </c>
      <c r="H387" s="25"/>
      <c r="I387" s="26"/>
      <c r="J387" s="25"/>
      <c r="K387" s="26"/>
      <c r="L387" s="27">
        <v>42921.0</v>
      </c>
      <c r="M387" s="28"/>
      <c r="N387" s="28"/>
      <c r="O387" s="28"/>
      <c r="P387" s="28"/>
      <c r="Q387" s="28"/>
      <c r="R387" s="28"/>
      <c r="S387" s="28"/>
      <c r="T387" s="28"/>
      <c r="U387" s="28"/>
    </row>
    <row r="388" ht="71.25">
      <c r="A388" s="14" t="s">
        <v>822</v>
      </c>
      <c r="B388" s="14" t="s">
        <v>25</v>
      </c>
      <c r="C388" s="14" t="s">
        <v>823</v>
      </c>
      <c r="D388" s="14" t="s">
        <v>27</v>
      </c>
      <c r="E388" s="14"/>
      <c r="F388" s="23" t="str">
        <f t="shared" si="20"/>
        <v>Office of Government Ethics</v>
      </c>
      <c r="G388" s="24">
        <v>42900.0</v>
      </c>
      <c r="H388" s="25"/>
      <c r="I388" s="26"/>
      <c r="J388" s="25"/>
      <c r="K388" s="26"/>
      <c r="L388" s="27">
        <v>42921.0</v>
      </c>
      <c r="M388" s="28"/>
      <c r="N388" s="28"/>
      <c r="O388" s="28"/>
      <c r="P388" s="28"/>
      <c r="Q388" s="28"/>
      <c r="R388" s="28"/>
      <c r="S388" s="28"/>
      <c r="T388" s="28"/>
      <c r="U388" s="28"/>
    </row>
    <row r="389" ht="37.5">
      <c r="A389" s="14" t="s">
        <v>824</v>
      </c>
      <c r="B389" s="14" t="s">
        <v>25</v>
      </c>
      <c r="C389" s="14" t="s">
        <v>825</v>
      </c>
      <c r="D389" s="14" t="s">
        <v>27</v>
      </c>
      <c r="E389" s="14"/>
      <c r="F389" s="23" t="str">
        <f t="shared" si="20"/>
        <v>Office of Government Ethics</v>
      </c>
      <c r="G389" s="24">
        <v>42900.0</v>
      </c>
      <c r="H389" s="25"/>
      <c r="I389" s="26"/>
      <c r="J389" s="25"/>
      <c r="K389" s="26"/>
      <c r="L389" s="27">
        <v>42921.0</v>
      </c>
      <c r="M389" s="28"/>
      <c r="N389" s="28"/>
      <c r="O389" s="28"/>
      <c r="P389" s="28"/>
      <c r="Q389" s="28"/>
      <c r="R389" s="28"/>
      <c r="S389" s="28"/>
      <c r="T389" s="28"/>
      <c r="U389" s="28"/>
    </row>
    <row r="390" ht="37.5">
      <c r="A390" s="14" t="s">
        <v>826</v>
      </c>
      <c r="B390" s="14" t="s">
        <v>25</v>
      </c>
      <c r="C390" s="14" t="s">
        <v>827</v>
      </c>
      <c r="D390" s="14" t="s">
        <v>27</v>
      </c>
      <c r="E390" s="14"/>
      <c r="F390" s="23" t="str">
        <f t="shared" si="20"/>
        <v>Office of Government Ethics</v>
      </c>
      <c r="G390" s="24">
        <v>42900.0</v>
      </c>
      <c r="H390" s="25"/>
      <c r="I390" s="26"/>
      <c r="J390" s="25"/>
      <c r="K390" s="26"/>
      <c r="L390" s="27">
        <v>42921.0</v>
      </c>
      <c r="M390" s="28"/>
      <c r="N390" s="28"/>
      <c r="O390" s="28"/>
      <c r="P390" s="28"/>
      <c r="Q390" s="28"/>
      <c r="R390" s="28"/>
      <c r="S390" s="28"/>
      <c r="T390" s="28"/>
      <c r="U390" s="28"/>
    </row>
    <row r="391" ht="71.25">
      <c r="A391" s="14" t="s">
        <v>828</v>
      </c>
      <c r="B391" s="14" t="s">
        <v>25</v>
      </c>
      <c r="C391" s="14" t="s">
        <v>829</v>
      </c>
      <c r="D391" s="14" t="s">
        <v>27</v>
      </c>
      <c r="E391" s="14"/>
      <c r="F391" s="23" t="str">
        <f t="shared" si="20"/>
        <v>Office of Government Ethics</v>
      </c>
      <c r="G391" s="24">
        <v>42900.0</v>
      </c>
      <c r="H391" s="25"/>
      <c r="I391" s="26"/>
      <c r="J391" s="25"/>
      <c r="K391" s="26"/>
      <c r="L391" s="27">
        <v>42921.0</v>
      </c>
      <c r="M391" s="28"/>
      <c r="N391" s="28"/>
      <c r="O391" s="28"/>
      <c r="P391" s="28"/>
      <c r="Q391" s="28"/>
      <c r="R391" s="28"/>
      <c r="S391" s="28"/>
      <c r="T391" s="28"/>
      <c r="U391" s="28"/>
    </row>
    <row r="392" ht="48.75">
      <c r="A392" s="14" t="s">
        <v>830</v>
      </c>
      <c r="B392" s="14" t="s">
        <v>25</v>
      </c>
      <c r="C392" s="14" t="s">
        <v>831</v>
      </c>
      <c r="D392" s="14" t="s">
        <v>27</v>
      </c>
      <c r="E392" s="14"/>
      <c r="F392" s="23" t="str">
        <f t="shared" si="20"/>
        <v>Office of Government Ethics</v>
      </c>
      <c r="G392" s="24">
        <v>42900.0</v>
      </c>
      <c r="H392" s="25"/>
      <c r="I392" s="26"/>
      <c r="J392" s="25"/>
      <c r="K392" s="26"/>
      <c r="L392" s="27">
        <v>42921.0</v>
      </c>
      <c r="M392" s="28"/>
      <c r="N392" s="28"/>
      <c r="O392" s="28"/>
      <c r="P392" s="28"/>
      <c r="Q392" s="28"/>
      <c r="R392" s="28"/>
      <c r="S392" s="28"/>
      <c r="T392" s="28"/>
      <c r="U392" s="28"/>
    </row>
    <row r="393" ht="37.5">
      <c r="A393" s="14" t="s">
        <v>832</v>
      </c>
      <c r="B393" s="14" t="s">
        <v>25</v>
      </c>
      <c r="C393" s="14" t="s">
        <v>833</v>
      </c>
      <c r="D393" s="14" t="s">
        <v>27</v>
      </c>
      <c r="E393" s="14"/>
      <c r="F393" s="23" t="str">
        <f t="shared" si="20"/>
        <v>Office of Government Ethics</v>
      </c>
      <c r="G393" s="24">
        <v>42900.0</v>
      </c>
      <c r="H393" s="25"/>
      <c r="I393" s="26"/>
      <c r="J393" s="25"/>
      <c r="K393" s="26"/>
      <c r="L393" s="27">
        <v>42921.0</v>
      </c>
      <c r="M393" s="28"/>
      <c r="N393" s="28"/>
      <c r="O393" s="28"/>
      <c r="P393" s="28"/>
      <c r="Q393" s="28"/>
      <c r="R393" s="28"/>
      <c r="S393" s="28"/>
      <c r="T393" s="28"/>
      <c r="U393" s="28"/>
    </row>
    <row r="394" ht="37.5">
      <c r="A394" s="14" t="s">
        <v>834</v>
      </c>
      <c r="B394" s="14" t="s">
        <v>25</v>
      </c>
      <c r="C394" s="14" t="s">
        <v>835</v>
      </c>
      <c r="D394" s="14" t="s">
        <v>27</v>
      </c>
      <c r="E394" s="14"/>
      <c r="F394" s="23" t="str">
        <f t="shared" si="20"/>
        <v>Office of Government Ethics</v>
      </c>
      <c r="G394" s="24">
        <v>42900.0</v>
      </c>
      <c r="H394" s="25"/>
      <c r="I394" s="26"/>
      <c r="J394" s="25"/>
      <c r="K394" s="26"/>
      <c r="L394" s="27">
        <v>42921.0</v>
      </c>
      <c r="M394" s="28"/>
      <c r="N394" s="28"/>
      <c r="O394" s="28"/>
      <c r="P394" s="28"/>
      <c r="Q394" s="28"/>
      <c r="R394" s="28"/>
      <c r="S394" s="28"/>
      <c r="T394" s="28"/>
      <c r="U394" s="28"/>
    </row>
    <row r="395" ht="37.5">
      <c r="A395" s="14" t="s">
        <v>836</v>
      </c>
      <c r="B395" s="14" t="s">
        <v>25</v>
      </c>
      <c r="C395" s="14" t="s">
        <v>837</v>
      </c>
      <c r="D395" s="14" t="s">
        <v>27</v>
      </c>
      <c r="E395" s="14"/>
      <c r="F395" s="23" t="str">
        <f t="shared" si="20"/>
        <v>Office of Government Ethics</v>
      </c>
      <c r="G395" s="24">
        <v>42900.0</v>
      </c>
      <c r="H395" s="25"/>
      <c r="I395" s="26"/>
      <c r="J395" s="25"/>
      <c r="K395" s="26"/>
      <c r="L395" s="27">
        <v>42921.0</v>
      </c>
      <c r="M395" s="28"/>
      <c r="N395" s="28"/>
      <c r="O395" s="28"/>
      <c r="P395" s="28"/>
      <c r="Q395" s="28"/>
      <c r="R395" s="28"/>
      <c r="S395" s="28"/>
      <c r="T395" s="28"/>
      <c r="U395" s="28"/>
    </row>
    <row r="396" ht="37.5">
      <c r="A396" s="14" t="s">
        <v>834</v>
      </c>
      <c r="B396" s="14" t="s">
        <v>25</v>
      </c>
      <c r="C396" s="14" t="s">
        <v>838</v>
      </c>
      <c r="D396" s="14" t="s">
        <v>27</v>
      </c>
      <c r="E396" s="14"/>
      <c r="F396" s="23" t="str">
        <f t="shared" si="20"/>
        <v>Office of Government Ethics</v>
      </c>
      <c r="G396" s="24">
        <v>42900.0</v>
      </c>
      <c r="H396" s="25"/>
      <c r="I396" s="26"/>
      <c r="J396" s="25"/>
      <c r="K396" s="26"/>
      <c r="L396" s="27">
        <v>42921.0</v>
      </c>
      <c r="M396" s="28"/>
      <c r="N396" s="28"/>
      <c r="O396" s="28"/>
      <c r="P396" s="28"/>
      <c r="Q396" s="28"/>
      <c r="R396" s="28"/>
      <c r="S396" s="28"/>
      <c r="T396" s="28"/>
      <c r="U396" s="28"/>
    </row>
    <row r="397" ht="48.75">
      <c r="A397" s="14" t="s">
        <v>839</v>
      </c>
      <c r="B397" s="14" t="s">
        <v>25</v>
      </c>
      <c r="C397" s="14" t="s">
        <v>840</v>
      </c>
      <c r="D397" s="14" t="s">
        <v>27</v>
      </c>
      <c r="E397" s="14"/>
      <c r="F397" s="23" t="str">
        <f t="shared" si="20"/>
        <v>Office of Government Ethics</v>
      </c>
      <c r="G397" s="24">
        <v>42900.0</v>
      </c>
      <c r="H397" s="29" t="str">
        <f>HYPERLINK("https://assets.documentcloud.org/documents/2838696/Trump-2016-Financial-Disclosure.pdf","Office of Government Ethics")</f>
        <v>Office of Government Ethics</v>
      </c>
      <c r="I397" s="24">
        <v>42508.0</v>
      </c>
      <c r="J397" s="25"/>
      <c r="K397" s="26"/>
      <c r="L397" s="27">
        <v>42921.0</v>
      </c>
      <c r="M397" s="28"/>
      <c r="N397" s="28"/>
      <c r="O397" s="28"/>
      <c r="P397" s="28"/>
      <c r="Q397" s="28"/>
      <c r="R397" s="28"/>
      <c r="S397" s="28"/>
      <c r="T397" s="28"/>
      <c r="U397" s="28"/>
    </row>
    <row r="398" ht="37.5">
      <c r="A398" s="14" t="s">
        <v>841</v>
      </c>
      <c r="B398" s="14" t="s">
        <v>25</v>
      </c>
      <c r="C398" s="14" t="s">
        <v>842</v>
      </c>
      <c r="D398" s="14" t="s">
        <v>27</v>
      </c>
      <c r="E398" s="14"/>
      <c r="F398" s="23" t="str">
        <f t="shared" si="20"/>
        <v>Office of Government Ethics</v>
      </c>
      <c r="G398" s="24">
        <v>42900.0</v>
      </c>
      <c r="H398" s="25"/>
      <c r="I398" s="26"/>
      <c r="J398" s="25"/>
      <c r="K398" s="26"/>
      <c r="L398" s="27">
        <v>42921.0</v>
      </c>
      <c r="M398" s="28"/>
      <c r="N398" s="28"/>
      <c r="O398" s="28"/>
      <c r="P398" s="28"/>
      <c r="Q398" s="28"/>
      <c r="R398" s="28"/>
      <c r="S398" s="28"/>
      <c r="T398" s="28"/>
      <c r="U398" s="28"/>
    </row>
    <row r="399" ht="37.5">
      <c r="A399" s="14" t="s">
        <v>843</v>
      </c>
      <c r="B399" s="14" t="s">
        <v>25</v>
      </c>
      <c r="C399" s="14" t="s">
        <v>844</v>
      </c>
      <c r="D399" s="14" t="s">
        <v>27</v>
      </c>
      <c r="E399" s="14"/>
      <c r="F399" s="23" t="str">
        <f t="shared" si="20"/>
        <v>Office of Government Ethics</v>
      </c>
      <c r="G399" s="24">
        <v>42900.0</v>
      </c>
      <c r="H399" s="25"/>
      <c r="I399" s="26"/>
      <c r="J399" s="25"/>
      <c r="K399" s="26"/>
      <c r="L399" s="27">
        <v>42921.0</v>
      </c>
      <c r="M399" s="28"/>
      <c r="N399" s="28"/>
      <c r="O399" s="28"/>
      <c r="P399" s="28"/>
      <c r="Q399" s="28"/>
      <c r="R399" s="28"/>
      <c r="S399" s="28"/>
      <c r="T399" s="28"/>
      <c r="U399" s="28"/>
    </row>
    <row r="400" ht="37.5">
      <c r="A400" s="14" t="s">
        <v>845</v>
      </c>
      <c r="B400" s="14" t="s">
        <v>25</v>
      </c>
      <c r="C400" s="14" t="s">
        <v>846</v>
      </c>
      <c r="D400" s="14" t="s">
        <v>27</v>
      </c>
      <c r="E400" s="14"/>
      <c r="F400" s="23" t="str">
        <f t="shared" si="20"/>
        <v>Office of Government Ethics</v>
      </c>
      <c r="G400" s="24">
        <v>42900.0</v>
      </c>
      <c r="H400" s="25"/>
      <c r="I400" s="26"/>
      <c r="J400" s="25"/>
      <c r="K400" s="26"/>
      <c r="L400" s="27">
        <v>42921.0</v>
      </c>
      <c r="M400" s="28"/>
      <c r="N400" s="28"/>
      <c r="O400" s="28"/>
      <c r="P400" s="28"/>
      <c r="Q400" s="28"/>
      <c r="R400" s="28"/>
      <c r="S400" s="28"/>
      <c r="T400" s="28"/>
      <c r="U400" s="28"/>
    </row>
    <row r="401" ht="37.5">
      <c r="A401" s="14" t="s">
        <v>847</v>
      </c>
      <c r="B401" s="14" t="s">
        <v>25</v>
      </c>
      <c r="C401" s="14" t="s">
        <v>848</v>
      </c>
      <c r="D401" s="14" t="s">
        <v>27</v>
      </c>
      <c r="E401" s="14"/>
      <c r="F401" s="23" t="str">
        <f t="shared" si="20"/>
        <v>Office of Government Ethics</v>
      </c>
      <c r="G401" s="24">
        <v>42900.0</v>
      </c>
      <c r="H401" s="25"/>
      <c r="I401" s="26"/>
      <c r="J401" s="25"/>
      <c r="K401" s="26"/>
      <c r="L401" s="27">
        <v>42921.0</v>
      </c>
      <c r="M401" s="28"/>
      <c r="N401" s="28"/>
      <c r="O401" s="28"/>
      <c r="P401" s="28"/>
      <c r="Q401" s="28"/>
      <c r="R401" s="28"/>
      <c r="S401" s="28"/>
      <c r="T401" s="28"/>
      <c r="U401" s="28"/>
    </row>
    <row r="402" ht="37.5">
      <c r="A402" s="14" t="s">
        <v>849</v>
      </c>
      <c r="B402" s="14" t="s">
        <v>25</v>
      </c>
      <c r="C402" s="14" t="s">
        <v>850</v>
      </c>
      <c r="D402" s="14" t="s">
        <v>27</v>
      </c>
      <c r="E402" s="14"/>
      <c r="F402" s="23" t="str">
        <f t="shared" si="20"/>
        <v>Office of Government Ethics</v>
      </c>
      <c r="G402" s="24">
        <v>42900.0</v>
      </c>
      <c r="H402" s="25"/>
      <c r="I402" s="26"/>
      <c r="J402" s="25"/>
      <c r="K402" s="26"/>
      <c r="L402" s="27">
        <v>42921.0</v>
      </c>
      <c r="M402" s="28"/>
      <c r="N402" s="28"/>
      <c r="O402" s="28"/>
      <c r="P402" s="28"/>
      <c r="Q402" s="28"/>
      <c r="R402" s="28"/>
      <c r="S402" s="28"/>
      <c r="T402" s="28"/>
      <c r="U402" s="28"/>
    </row>
    <row r="403" ht="37.5">
      <c r="A403" s="14" t="s">
        <v>851</v>
      </c>
      <c r="B403" s="14" t="s">
        <v>25</v>
      </c>
      <c r="C403" s="14" t="s">
        <v>852</v>
      </c>
      <c r="D403" s="14" t="s">
        <v>27</v>
      </c>
      <c r="E403" s="14"/>
      <c r="F403" s="23" t="str">
        <f t="shared" si="20"/>
        <v>Office of Government Ethics</v>
      </c>
      <c r="G403" s="24">
        <v>42900.0</v>
      </c>
      <c r="H403" s="25"/>
      <c r="I403" s="26"/>
      <c r="J403" s="25"/>
      <c r="K403" s="26"/>
      <c r="L403" s="27">
        <v>42921.0</v>
      </c>
      <c r="M403" s="28"/>
      <c r="N403" s="28"/>
      <c r="O403" s="28"/>
      <c r="P403" s="28"/>
      <c r="Q403" s="28"/>
      <c r="R403" s="28"/>
      <c r="S403" s="28"/>
      <c r="T403" s="28"/>
      <c r="U403" s="28"/>
    </row>
    <row r="404" ht="37.5">
      <c r="A404" s="14" t="s">
        <v>853</v>
      </c>
      <c r="B404" s="14" t="s">
        <v>25</v>
      </c>
      <c r="C404" s="14" t="s">
        <v>854</v>
      </c>
      <c r="D404" s="14" t="s">
        <v>27</v>
      </c>
      <c r="E404" s="14"/>
      <c r="F404" s="23" t="str">
        <f t="shared" si="20"/>
        <v>Office of Government Ethics</v>
      </c>
      <c r="G404" s="24">
        <v>42900.0</v>
      </c>
      <c r="H404" s="25"/>
      <c r="I404" s="26"/>
      <c r="J404" s="25"/>
      <c r="K404" s="26"/>
      <c r="L404" s="27">
        <v>42921.0</v>
      </c>
      <c r="M404" s="28"/>
      <c r="N404" s="28"/>
      <c r="O404" s="28"/>
      <c r="P404" s="28"/>
      <c r="Q404" s="28"/>
      <c r="R404" s="28"/>
      <c r="S404" s="28"/>
      <c r="T404" s="28"/>
      <c r="U404" s="28"/>
    </row>
    <row r="405" ht="37.5">
      <c r="A405" s="14" t="s">
        <v>855</v>
      </c>
      <c r="B405" s="14" t="s">
        <v>25</v>
      </c>
      <c r="C405" s="14" t="s">
        <v>856</v>
      </c>
      <c r="D405" s="14" t="s">
        <v>27</v>
      </c>
      <c r="E405" s="14"/>
      <c r="F405" s="23" t="str">
        <f t="shared" si="20"/>
        <v>Office of Government Ethics</v>
      </c>
      <c r="G405" s="24">
        <v>42900.0</v>
      </c>
      <c r="H405" s="25"/>
      <c r="I405" s="26"/>
      <c r="J405" s="25"/>
      <c r="K405" s="26"/>
      <c r="L405" s="27">
        <v>42921.0</v>
      </c>
      <c r="M405" s="28"/>
      <c r="N405" s="28"/>
      <c r="O405" s="28"/>
      <c r="P405" s="28"/>
      <c r="Q405" s="28"/>
      <c r="R405" s="28"/>
      <c r="S405" s="28"/>
      <c r="T405" s="28"/>
      <c r="U405" s="28"/>
    </row>
    <row r="406" ht="60.0">
      <c r="A406" s="14" t="s">
        <v>857</v>
      </c>
      <c r="B406" s="14" t="s">
        <v>25</v>
      </c>
      <c r="C406" s="14" t="s">
        <v>858</v>
      </c>
      <c r="D406" s="14" t="s">
        <v>27</v>
      </c>
      <c r="E406" s="14"/>
      <c r="F406" s="23" t="str">
        <f t="shared" si="20"/>
        <v>Office of Government Ethics</v>
      </c>
      <c r="G406" s="24">
        <v>42900.0</v>
      </c>
      <c r="H406" s="25"/>
      <c r="I406" s="26"/>
      <c r="J406" s="25"/>
      <c r="K406" s="26"/>
      <c r="L406" s="27">
        <v>42921.0</v>
      </c>
      <c r="M406" s="28"/>
      <c r="N406" s="28"/>
      <c r="O406" s="28"/>
      <c r="P406" s="28"/>
      <c r="Q406" s="28"/>
      <c r="R406" s="28"/>
      <c r="S406" s="28"/>
      <c r="T406" s="28"/>
      <c r="U406" s="28"/>
    </row>
    <row r="407" ht="37.5">
      <c r="A407" s="14" t="s">
        <v>859</v>
      </c>
      <c r="B407" s="14" t="s">
        <v>25</v>
      </c>
      <c r="C407" s="14" t="s">
        <v>860</v>
      </c>
      <c r="D407" s="14" t="s">
        <v>27</v>
      </c>
      <c r="E407" s="14"/>
      <c r="F407" s="23" t="str">
        <f t="shared" si="20"/>
        <v>Office of Government Ethics</v>
      </c>
      <c r="G407" s="24">
        <v>42900.0</v>
      </c>
      <c r="H407" s="25"/>
      <c r="I407" s="26"/>
      <c r="J407" s="25"/>
      <c r="K407" s="26"/>
      <c r="L407" s="27">
        <v>42921.0</v>
      </c>
      <c r="M407" s="28"/>
      <c r="N407" s="28"/>
      <c r="O407" s="28"/>
      <c r="P407" s="28"/>
      <c r="Q407" s="28"/>
      <c r="R407" s="28"/>
      <c r="S407" s="28"/>
      <c r="T407" s="28"/>
      <c r="U407" s="28"/>
    </row>
    <row r="408" ht="37.5">
      <c r="A408" s="14" t="s">
        <v>861</v>
      </c>
      <c r="B408" s="14" t="s">
        <v>25</v>
      </c>
      <c r="C408" s="14" t="s">
        <v>862</v>
      </c>
      <c r="D408" s="14" t="s">
        <v>27</v>
      </c>
      <c r="E408" s="14"/>
      <c r="F408" s="23" t="str">
        <f t="shared" si="20"/>
        <v>Office of Government Ethics</v>
      </c>
      <c r="G408" s="24">
        <v>42900.0</v>
      </c>
      <c r="H408" s="25"/>
      <c r="I408" s="26"/>
      <c r="J408" s="25"/>
      <c r="K408" s="26"/>
      <c r="L408" s="27">
        <v>42921.0</v>
      </c>
      <c r="M408" s="28"/>
      <c r="N408" s="28"/>
      <c r="O408" s="28"/>
      <c r="P408" s="28"/>
      <c r="Q408" s="28"/>
      <c r="R408" s="28"/>
      <c r="S408" s="28"/>
      <c r="T408" s="28"/>
      <c r="U408" s="28"/>
    </row>
    <row r="409" ht="48.75">
      <c r="A409" s="14" t="s">
        <v>863</v>
      </c>
      <c r="B409" s="14" t="s">
        <v>25</v>
      </c>
      <c r="C409" s="14" t="s">
        <v>864</v>
      </c>
      <c r="D409" s="14" t="s">
        <v>27</v>
      </c>
      <c r="E409" s="14"/>
      <c r="F409" s="23" t="str">
        <f t="shared" si="20"/>
        <v>Office of Government Ethics</v>
      </c>
      <c r="G409" s="24">
        <v>42900.0</v>
      </c>
      <c r="H409" s="25"/>
      <c r="I409" s="26"/>
      <c r="J409" s="25"/>
      <c r="K409" s="26"/>
      <c r="L409" s="27">
        <v>42921.0</v>
      </c>
      <c r="M409" s="28"/>
      <c r="N409" s="28"/>
      <c r="O409" s="28"/>
      <c r="P409" s="28"/>
      <c r="Q409" s="28"/>
      <c r="R409" s="28"/>
      <c r="S409" s="28"/>
      <c r="T409" s="28"/>
      <c r="U409" s="28"/>
    </row>
    <row r="410" ht="48.75">
      <c r="A410" s="14" t="s">
        <v>865</v>
      </c>
      <c r="B410" s="14" t="s">
        <v>25</v>
      </c>
      <c r="C410" s="14" t="s">
        <v>866</v>
      </c>
      <c r="D410" s="14" t="s">
        <v>27</v>
      </c>
      <c r="E410" s="14"/>
      <c r="F410" s="23" t="str">
        <f t="shared" si="20"/>
        <v>Office of Government Ethics</v>
      </c>
      <c r="G410" s="24">
        <v>42900.0</v>
      </c>
      <c r="H410" s="25"/>
      <c r="I410" s="26"/>
      <c r="J410" s="25"/>
      <c r="K410" s="26"/>
      <c r="L410" s="27">
        <v>42921.0</v>
      </c>
      <c r="M410" s="28"/>
      <c r="N410" s="28"/>
      <c r="O410" s="28"/>
      <c r="P410" s="28"/>
      <c r="Q410" s="28"/>
      <c r="R410" s="28"/>
      <c r="S410" s="28"/>
      <c r="T410" s="28"/>
      <c r="U410" s="28"/>
    </row>
    <row r="411" ht="37.5">
      <c r="A411" s="14" t="s">
        <v>867</v>
      </c>
      <c r="B411" s="14" t="s">
        <v>25</v>
      </c>
      <c r="C411" s="14" t="s">
        <v>868</v>
      </c>
      <c r="D411" s="14" t="s">
        <v>27</v>
      </c>
      <c r="E411" s="14"/>
      <c r="F411" s="23" t="str">
        <f t="shared" si="20"/>
        <v>Office of Government Ethics</v>
      </c>
      <c r="G411" s="24">
        <v>42900.0</v>
      </c>
      <c r="H411" s="25"/>
      <c r="I411" s="26"/>
      <c r="J411" s="25"/>
      <c r="K411" s="26"/>
      <c r="L411" s="27">
        <v>42921.0</v>
      </c>
      <c r="M411" s="28"/>
      <c r="N411" s="28"/>
      <c r="O411" s="28"/>
      <c r="P411" s="28"/>
      <c r="Q411" s="28"/>
      <c r="R411" s="28"/>
      <c r="S411" s="28"/>
      <c r="T411" s="28"/>
      <c r="U411" s="28"/>
    </row>
    <row r="412" ht="37.5">
      <c r="A412" s="14" t="s">
        <v>869</v>
      </c>
      <c r="B412" s="14" t="s">
        <v>25</v>
      </c>
      <c r="C412" s="14" t="s">
        <v>870</v>
      </c>
      <c r="D412" s="14" t="s">
        <v>27</v>
      </c>
      <c r="E412" s="14"/>
      <c r="F412" s="23" t="str">
        <f t="shared" si="20"/>
        <v>Office of Government Ethics</v>
      </c>
      <c r="G412" s="24">
        <v>42900.0</v>
      </c>
      <c r="H412" s="25"/>
      <c r="I412" s="26"/>
      <c r="J412" s="25"/>
      <c r="K412" s="26"/>
      <c r="L412" s="27">
        <v>42921.0</v>
      </c>
      <c r="M412" s="28"/>
      <c r="N412" s="28"/>
      <c r="O412" s="28"/>
      <c r="P412" s="28"/>
      <c r="Q412" s="28"/>
      <c r="R412" s="28"/>
      <c r="S412" s="28"/>
      <c r="T412" s="28"/>
      <c r="U412" s="28"/>
    </row>
    <row r="413" ht="37.5">
      <c r="A413" s="14" t="s">
        <v>871</v>
      </c>
      <c r="B413" s="14" t="s">
        <v>25</v>
      </c>
      <c r="C413" s="14" t="s">
        <v>872</v>
      </c>
      <c r="D413" s="14" t="s">
        <v>27</v>
      </c>
      <c r="E413" s="14"/>
      <c r="F413" s="23" t="str">
        <f t="shared" si="20"/>
        <v>Office of Government Ethics</v>
      </c>
      <c r="G413" s="24">
        <v>42900.0</v>
      </c>
      <c r="H413" s="25"/>
      <c r="I413" s="26"/>
      <c r="J413" s="25"/>
      <c r="K413" s="26"/>
      <c r="L413" s="27">
        <v>42921.0</v>
      </c>
      <c r="M413" s="28"/>
      <c r="N413" s="28"/>
      <c r="O413" s="28"/>
      <c r="P413" s="28"/>
      <c r="Q413" s="28"/>
      <c r="R413" s="28"/>
      <c r="S413" s="28"/>
      <c r="T413" s="28"/>
      <c r="U413" s="28"/>
    </row>
    <row r="414" ht="71.25">
      <c r="A414" s="14" t="s">
        <v>873</v>
      </c>
      <c r="B414" s="14" t="s">
        <v>25</v>
      </c>
      <c r="C414" s="14" t="s">
        <v>874</v>
      </c>
      <c r="D414" s="14" t="s">
        <v>27</v>
      </c>
      <c r="E414" s="14"/>
      <c r="F414" s="23" t="str">
        <f t="shared" si="20"/>
        <v>Office of Government Ethics</v>
      </c>
      <c r="G414" s="24">
        <v>42900.0</v>
      </c>
      <c r="H414" s="25"/>
      <c r="I414" s="26"/>
      <c r="J414" s="25"/>
      <c r="K414" s="26"/>
      <c r="L414" s="27">
        <v>42921.0</v>
      </c>
      <c r="M414" s="28"/>
      <c r="N414" s="28"/>
      <c r="O414" s="28"/>
      <c r="P414" s="28"/>
      <c r="Q414" s="28"/>
      <c r="R414" s="28"/>
      <c r="S414" s="28"/>
      <c r="T414" s="28"/>
      <c r="U414" s="28"/>
    </row>
    <row r="415" ht="71.25">
      <c r="A415" s="14" t="s">
        <v>875</v>
      </c>
      <c r="B415" s="14" t="s">
        <v>25</v>
      </c>
      <c r="C415" s="14" t="s">
        <v>876</v>
      </c>
      <c r="D415" s="14" t="s">
        <v>27</v>
      </c>
      <c r="E415" s="14"/>
      <c r="F415" s="23" t="str">
        <f t="shared" si="20"/>
        <v>Office of Government Ethics</v>
      </c>
      <c r="G415" s="24">
        <v>42900.0</v>
      </c>
      <c r="H415" s="25"/>
      <c r="I415" s="26"/>
      <c r="J415" s="25"/>
      <c r="K415" s="26"/>
      <c r="L415" s="27">
        <v>42921.0</v>
      </c>
      <c r="M415" s="28"/>
      <c r="N415" s="28"/>
      <c r="O415" s="28"/>
      <c r="P415" s="28"/>
      <c r="Q415" s="28"/>
      <c r="R415" s="28"/>
      <c r="S415" s="28"/>
      <c r="T415" s="28"/>
      <c r="U415" s="28"/>
    </row>
    <row r="416" ht="37.5">
      <c r="A416" s="14" t="s">
        <v>877</v>
      </c>
      <c r="B416" s="14" t="s">
        <v>25</v>
      </c>
      <c r="C416" s="14" t="s">
        <v>878</v>
      </c>
      <c r="D416" s="14" t="s">
        <v>27</v>
      </c>
      <c r="E416" s="14"/>
      <c r="F416" s="23" t="str">
        <f t="shared" si="20"/>
        <v>Office of Government Ethics</v>
      </c>
      <c r="G416" s="24">
        <v>42900.0</v>
      </c>
      <c r="H416" s="25"/>
      <c r="I416" s="26"/>
      <c r="J416" s="25"/>
      <c r="K416" s="26"/>
      <c r="L416" s="27">
        <v>42921.0</v>
      </c>
      <c r="M416" s="28"/>
      <c r="N416" s="28"/>
      <c r="O416" s="28"/>
      <c r="P416" s="28"/>
      <c r="Q416" s="28"/>
      <c r="R416" s="28"/>
      <c r="S416" s="28"/>
      <c r="T416" s="28"/>
      <c r="U416" s="28"/>
    </row>
    <row r="417" ht="37.5">
      <c r="A417" s="14" t="s">
        <v>879</v>
      </c>
      <c r="B417" s="14" t="s">
        <v>25</v>
      </c>
      <c r="C417" s="14" t="s">
        <v>880</v>
      </c>
      <c r="D417" s="14" t="s">
        <v>27</v>
      </c>
      <c r="E417" s="14"/>
      <c r="F417" s="23" t="str">
        <f t="shared" si="20"/>
        <v>Office of Government Ethics</v>
      </c>
      <c r="G417" s="24">
        <v>42900.0</v>
      </c>
      <c r="H417" s="25"/>
      <c r="I417" s="26"/>
      <c r="J417" s="25"/>
      <c r="K417" s="26"/>
      <c r="L417" s="27">
        <v>42921.0</v>
      </c>
      <c r="M417" s="28"/>
      <c r="N417" s="28"/>
      <c r="O417" s="28"/>
      <c r="P417" s="28"/>
      <c r="Q417" s="28"/>
      <c r="R417" s="28"/>
      <c r="S417" s="28"/>
      <c r="T417" s="28"/>
      <c r="U417" s="28"/>
    </row>
    <row r="418" ht="60.0">
      <c r="A418" s="14" t="s">
        <v>881</v>
      </c>
      <c r="B418" s="14" t="s">
        <v>25</v>
      </c>
      <c r="C418" s="14" t="s">
        <v>882</v>
      </c>
      <c r="D418" s="14" t="s">
        <v>27</v>
      </c>
      <c r="E418" s="28"/>
      <c r="F418" s="23" t="str">
        <f t="shared" si="20"/>
        <v>Office of Government Ethics</v>
      </c>
      <c r="G418" s="24">
        <v>42900.0</v>
      </c>
      <c r="H418" s="25"/>
      <c r="I418" s="26"/>
      <c r="J418" s="25"/>
      <c r="K418" s="26"/>
      <c r="L418" s="27">
        <v>42921.0</v>
      </c>
      <c r="M418" s="28"/>
      <c r="N418" s="28"/>
      <c r="O418" s="28"/>
      <c r="P418" s="28"/>
      <c r="Q418" s="28"/>
      <c r="R418" s="28"/>
      <c r="S418" s="28"/>
      <c r="T418" s="28"/>
      <c r="U418" s="28"/>
    </row>
    <row r="419" ht="48.75">
      <c r="A419" s="14" t="s">
        <v>883</v>
      </c>
      <c r="B419" s="14" t="s">
        <v>25</v>
      </c>
      <c r="C419" s="14" t="s">
        <v>884</v>
      </c>
      <c r="D419" s="14" t="s">
        <v>27</v>
      </c>
      <c r="E419" s="28"/>
      <c r="F419" s="23" t="str">
        <f t="shared" si="20"/>
        <v>Office of Government Ethics</v>
      </c>
      <c r="G419" s="24">
        <v>42900.0</v>
      </c>
      <c r="H419" s="25"/>
      <c r="I419" s="26"/>
      <c r="J419" s="25"/>
      <c r="K419" s="26"/>
      <c r="L419" s="27">
        <v>42921.0</v>
      </c>
      <c r="M419" s="28"/>
      <c r="N419" s="28"/>
      <c r="O419" s="28"/>
      <c r="P419" s="28"/>
      <c r="Q419" s="28"/>
      <c r="R419" s="28"/>
      <c r="S419" s="28"/>
      <c r="T419" s="28"/>
      <c r="U419" s="28"/>
    </row>
    <row r="420" ht="37.5">
      <c r="A420" s="14" t="s">
        <v>885</v>
      </c>
      <c r="B420" s="14" t="s">
        <v>25</v>
      </c>
      <c r="C420" s="14" t="s">
        <v>886</v>
      </c>
      <c r="D420" s="14" t="s">
        <v>27</v>
      </c>
      <c r="E420" s="28"/>
      <c r="F420" s="23" t="str">
        <f t="shared" si="20"/>
        <v>Office of Government Ethics</v>
      </c>
      <c r="G420" s="24">
        <v>42900.0</v>
      </c>
      <c r="H420" s="25"/>
      <c r="I420" s="26"/>
      <c r="J420" s="25"/>
      <c r="K420" s="26"/>
      <c r="L420" s="27">
        <v>42921.0</v>
      </c>
      <c r="M420" s="28"/>
      <c r="N420" s="28"/>
      <c r="O420" s="28"/>
      <c r="P420" s="28"/>
      <c r="Q420" s="28"/>
      <c r="R420" s="28"/>
      <c r="S420" s="28"/>
      <c r="T420" s="28"/>
      <c r="U420" s="28"/>
    </row>
    <row r="421" ht="37.5">
      <c r="A421" s="14" t="s">
        <v>887</v>
      </c>
      <c r="B421" s="14" t="s">
        <v>25</v>
      </c>
      <c r="C421" s="14" t="s">
        <v>888</v>
      </c>
      <c r="D421" s="14" t="s">
        <v>27</v>
      </c>
      <c r="E421" s="28"/>
      <c r="F421" s="23" t="str">
        <f t="shared" si="20"/>
        <v>Office of Government Ethics</v>
      </c>
      <c r="G421" s="24">
        <v>42900.0</v>
      </c>
      <c r="H421" s="25"/>
      <c r="I421" s="26"/>
      <c r="J421" s="25"/>
      <c r="K421" s="26"/>
      <c r="L421" s="27">
        <v>42921.0</v>
      </c>
      <c r="M421" s="28"/>
      <c r="N421" s="28"/>
      <c r="O421" s="28"/>
      <c r="P421" s="28"/>
      <c r="Q421" s="28"/>
      <c r="R421" s="28"/>
      <c r="S421" s="28"/>
      <c r="T421" s="28"/>
      <c r="U421" s="28"/>
    </row>
    <row r="422" ht="37.5">
      <c r="A422" s="14" t="s">
        <v>889</v>
      </c>
      <c r="B422" s="14" t="s">
        <v>25</v>
      </c>
      <c r="C422" s="14" t="s">
        <v>890</v>
      </c>
      <c r="D422" s="14" t="s">
        <v>27</v>
      </c>
      <c r="E422" s="28"/>
      <c r="F422" s="23" t="str">
        <f t="shared" si="20"/>
        <v>Office of Government Ethics</v>
      </c>
      <c r="G422" s="24">
        <v>42900.0</v>
      </c>
      <c r="H422" s="25"/>
      <c r="I422" s="26"/>
      <c r="J422" s="25"/>
      <c r="K422" s="26"/>
      <c r="L422" s="27">
        <v>42921.0</v>
      </c>
      <c r="M422" s="28"/>
      <c r="N422" s="28"/>
      <c r="O422" s="28"/>
      <c r="P422" s="28"/>
      <c r="Q422" s="28"/>
      <c r="R422" s="28"/>
      <c r="S422" s="28"/>
      <c r="T422" s="28"/>
      <c r="U422" s="28"/>
    </row>
    <row r="423" ht="37.5">
      <c r="A423" s="14" t="s">
        <v>891</v>
      </c>
      <c r="B423" s="14" t="s">
        <v>25</v>
      </c>
      <c r="C423" s="14" t="s">
        <v>892</v>
      </c>
      <c r="D423" s="14" t="s">
        <v>27</v>
      </c>
      <c r="E423" s="28"/>
      <c r="F423" s="23" t="str">
        <f t="shared" si="20"/>
        <v>Office of Government Ethics</v>
      </c>
      <c r="G423" s="24">
        <v>42900.0</v>
      </c>
      <c r="H423" s="25"/>
      <c r="I423" s="26"/>
      <c r="J423" s="25"/>
      <c r="K423" s="26"/>
      <c r="L423" s="27">
        <v>42921.0</v>
      </c>
      <c r="M423" s="28"/>
      <c r="N423" s="28"/>
      <c r="O423" s="28"/>
      <c r="P423" s="28"/>
      <c r="Q423" s="28"/>
      <c r="R423" s="28"/>
      <c r="S423" s="28"/>
      <c r="T423" s="28"/>
      <c r="U423" s="28"/>
    </row>
    <row r="424" ht="48.75">
      <c r="A424" s="14" t="s">
        <v>893</v>
      </c>
      <c r="B424" s="14" t="s">
        <v>25</v>
      </c>
      <c r="C424" s="14" t="s">
        <v>894</v>
      </c>
      <c r="D424" s="14" t="s">
        <v>27</v>
      </c>
      <c r="E424" s="28"/>
      <c r="F424" s="23" t="str">
        <f t="shared" si="20"/>
        <v>Office of Government Ethics</v>
      </c>
      <c r="G424" s="24">
        <v>42900.0</v>
      </c>
      <c r="H424" s="25"/>
      <c r="I424" s="26"/>
      <c r="J424" s="25"/>
      <c r="K424" s="26"/>
      <c r="L424" s="27">
        <v>42921.0</v>
      </c>
      <c r="M424" s="28"/>
      <c r="N424" s="28"/>
      <c r="O424" s="28"/>
      <c r="P424" s="28"/>
      <c r="Q424" s="28"/>
      <c r="R424" s="28"/>
      <c r="S424" s="28"/>
      <c r="T424" s="28"/>
      <c r="U424" s="28"/>
    </row>
    <row r="425" ht="37.5">
      <c r="A425" s="14" t="s">
        <v>895</v>
      </c>
      <c r="B425" s="14" t="s">
        <v>25</v>
      </c>
      <c r="C425" s="14" t="s">
        <v>896</v>
      </c>
      <c r="D425" s="14" t="s">
        <v>27</v>
      </c>
      <c r="E425" s="28"/>
      <c r="F425" s="23" t="str">
        <f t="shared" si="20"/>
        <v>Office of Government Ethics</v>
      </c>
      <c r="G425" s="24">
        <v>42900.0</v>
      </c>
      <c r="H425" s="25"/>
      <c r="I425" s="26"/>
      <c r="J425" s="25"/>
      <c r="K425" s="26"/>
      <c r="L425" s="27">
        <v>42921.0</v>
      </c>
      <c r="M425" s="28"/>
      <c r="N425" s="28"/>
      <c r="O425" s="28"/>
      <c r="P425" s="28"/>
      <c r="Q425" s="28"/>
      <c r="R425" s="28"/>
      <c r="S425" s="28"/>
      <c r="T425" s="28"/>
      <c r="U425" s="28"/>
    </row>
    <row r="426" ht="37.5">
      <c r="A426" s="14" t="s">
        <v>897</v>
      </c>
      <c r="B426" s="14" t="s">
        <v>25</v>
      </c>
      <c r="C426" s="14" t="s">
        <v>898</v>
      </c>
      <c r="D426" s="14" t="s">
        <v>27</v>
      </c>
      <c r="E426" s="28"/>
      <c r="F426" s="23" t="str">
        <f t="shared" si="20"/>
        <v>Office of Government Ethics</v>
      </c>
      <c r="G426" s="24">
        <v>42900.0</v>
      </c>
      <c r="H426" s="25"/>
      <c r="I426" s="26"/>
      <c r="J426" s="25"/>
      <c r="K426" s="26"/>
      <c r="L426" s="27">
        <v>42921.0</v>
      </c>
      <c r="M426" s="28"/>
      <c r="N426" s="28"/>
      <c r="O426" s="28"/>
      <c r="P426" s="28"/>
      <c r="Q426" s="28"/>
      <c r="R426" s="28"/>
      <c r="S426" s="28"/>
      <c r="T426" s="28"/>
      <c r="U426" s="28"/>
    </row>
    <row r="427" ht="48.75">
      <c r="A427" s="14" t="s">
        <v>899</v>
      </c>
      <c r="B427" s="14" t="s">
        <v>25</v>
      </c>
      <c r="C427" s="14" t="s">
        <v>900</v>
      </c>
      <c r="D427" s="14" t="s">
        <v>27</v>
      </c>
      <c r="E427" s="28"/>
      <c r="F427" s="23" t="str">
        <f t="shared" si="20"/>
        <v>Office of Government Ethics</v>
      </c>
      <c r="G427" s="24">
        <v>42900.0</v>
      </c>
      <c r="H427" s="25"/>
      <c r="I427" s="26"/>
      <c r="J427" s="25"/>
      <c r="K427" s="26"/>
      <c r="L427" s="27">
        <v>42921.0</v>
      </c>
      <c r="M427" s="28"/>
      <c r="N427" s="28"/>
      <c r="O427" s="28"/>
      <c r="P427" s="28"/>
      <c r="Q427" s="28"/>
      <c r="R427" s="28"/>
      <c r="S427" s="28"/>
      <c r="T427" s="28"/>
      <c r="U427" s="28"/>
    </row>
    <row r="428" ht="37.5">
      <c r="A428" s="14" t="s">
        <v>901</v>
      </c>
      <c r="B428" s="14" t="s">
        <v>25</v>
      </c>
      <c r="C428" s="14" t="s">
        <v>902</v>
      </c>
      <c r="D428" s="14" t="s">
        <v>27</v>
      </c>
      <c r="E428" s="28"/>
      <c r="F428" s="23" t="str">
        <f t="shared" si="20"/>
        <v>Office of Government Ethics</v>
      </c>
      <c r="G428" s="24">
        <v>42900.0</v>
      </c>
      <c r="H428" s="25"/>
      <c r="I428" s="26"/>
      <c r="J428" s="25"/>
      <c r="K428" s="26"/>
      <c r="L428" s="27">
        <v>42921.0</v>
      </c>
      <c r="M428" s="28"/>
      <c r="N428" s="28"/>
      <c r="O428" s="28"/>
      <c r="P428" s="28"/>
      <c r="Q428" s="28"/>
      <c r="R428" s="28"/>
      <c r="S428" s="28"/>
      <c r="T428" s="28"/>
      <c r="U428" s="28"/>
    </row>
    <row r="429" ht="37.5">
      <c r="A429" s="14" t="s">
        <v>903</v>
      </c>
      <c r="B429" s="14" t="s">
        <v>25</v>
      </c>
      <c r="C429" s="14" t="s">
        <v>904</v>
      </c>
      <c r="D429" s="14" t="s">
        <v>27</v>
      </c>
      <c r="E429" s="28"/>
      <c r="F429" s="23" t="str">
        <f t="shared" si="20"/>
        <v>Office of Government Ethics</v>
      </c>
      <c r="G429" s="24">
        <v>42900.0</v>
      </c>
      <c r="H429" s="25"/>
      <c r="I429" s="26"/>
      <c r="J429" s="25"/>
      <c r="K429" s="26"/>
      <c r="L429" s="27">
        <v>42921.0</v>
      </c>
      <c r="M429" s="28"/>
      <c r="N429" s="28"/>
      <c r="O429" s="28"/>
      <c r="P429" s="28"/>
      <c r="Q429" s="28"/>
      <c r="R429" s="28"/>
      <c r="S429" s="28"/>
      <c r="T429" s="28"/>
      <c r="U429" s="28"/>
    </row>
    <row r="430" ht="48.75">
      <c r="A430" s="14" t="s">
        <v>905</v>
      </c>
      <c r="B430" s="14" t="s">
        <v>25</v>
      </c>
      <c r="C430" s="14" t="s">
        <v>906</v>
      </c>
      <c r="D430" s="14" t="s">
        <v>27</v>
      </c>
      <c r="E430" s="28"/>
      <c r="F430" s="23" t="str">
        <f t="shared" si="20"/>
        <v>Office of Government Ethics</v>
      </c>
      <c r="G430" s="24">
        <v>42900.0</v>
      </c>
      <c r="H430" s="25"/>
      <c r="I430" s="26"/>
      <c r="J430" s="25"/>
      <c r="K430" s="26"/>
      <c r="L430" s="27">
        <v>42921.0</v>
      </c>
      <c r="M430" s="28"/>
      <c r="N430" s="28"/>
      <c r="O430" s="28"/>
      <c r="P430" s="28"/>
      <c r="Q430" s="28"/>
      <c r="R430" s="28"/>
      <c r="S430" s="28"/>
      <c r="T430" s="28"/>
      <c r="U430" s="28"/>
    </row>
    <row r="431" ht="71.25">
      <c r="A431" s="14" t="s">
        <v>907</v>
      </c>
      <c r="B431" s="14" t="s">
        <v>25</v>
      </c>
      <c r="C431" s="14" t="s">
        <v>908</v>
      </c>
      <c r="D431" s="14" t="s">
        <v>27</v>
      </c>
      <c r="E431" s="28"/>
      <c r="F431" s="23" t="str">
        <f t="shared" si="20"/>
        <v>Office of Government Ethics</v>
      </c>
      <c r="G431" s="24">
        <v>42900.0</v>
      </c>
      <c r="H431" s="25"/>
      <c r="I431" s="26"/>
      <c r="J431" s="25"/>
      <c r="K431" s="26"/>
      <c r="L431" s="27">
        <v>42921.0</v>
      </c>
      <c r="M431" s="28"/>
      <c r="N431" s="28"/>
      <c r="O431" s="28"/>
      <c r="P431" s="28"/>
      <c r="Q431" s="28"/>
      <c r="R431" s="28"/>
      <c r="S431" s="28"/>
      <c r="T431" s="28"/>
      <c r="U431" s="28"/>
    </row>
    <row r="432" ht="71.25">
      <c r="A432" s="14" t="s">
        <v>909</v>
      </c>
      <c r="B432" s="14" t="s">
        <v>25</v>
      </c>
      <c r="C432" s="14" t="s">
        <v>910</v>
      </c>
      <c r="D432" s="14" t="s">
        <v>27</v>
      </c>
      <c r="E432" s="28"/>
      <c r="F432" s="23" t="str">
        <f t="shared" si="20"/>
        <v>Office of Government Ethics</v>
      </c>
      <c r="G432" s="24">
        <v>42900.0</v>
      </c>
      <c r="H432" s="25"/>
      <c r="I432" s="26"/>
      <c r="J432" s="25"/>
      <c r="K432" s="26"/>
      <c r="L432" s="27">
        <v>42921.0</v>
      </c>
      <c r="M432" s="28"/>
      <c r="N432" s="28"/>
      <c r="O432" s="28"/>
      <c r="P432" s="28"/>
      <c r="Q432" s="28"/>
      <c r="R432" s="28"/>
      <c r="S432" s="28"/>
      <c r="T432" s="28"/>
      <c r="U432" s="28"/>
    </row>
    <row r="433" ht="37.5">
      <c r="A433" s="14" t="s">
        <v>911</v>
      </c>
      <c r="B433" s="14" t="s">
        <v>25</v>
      </c>
      <c r="C433" s="14" t="s">
        <v>912</v>
      </c>
      <c r="D433" s="14" t="s">
        <v>27</v>
      </c>
      <c r="E433" s="28"/>
      <c r="F433" s="23" t="str">
        <f t="shared" si="20"/>
        <v>Office of Government Ethics</v>
      </c>
      <c r="G433" s="24">
        <v>42900.0</v>
      </c>
      <c r="H433" s="25"/>
      <c r="I433" s="26"/>
      <c r="J433" s="25"/>
      <c r="K433" s="26"/>
      <c r="L433" s="27">
        <v>42921.0</v>
      </c>
      <c r="M433" s="28"/>
      <c r="N433" s="28"/>
      <c r="O433" s="28"/>
      <c r="P433" s="28"/>
      <c r="Q433" s="28"/>
      <c r="R433" s="28"/>
      <c r="S433" s="28"/>
      <c r="T433" s="28"/>
      <c r="U433" s="28"/>
    </row>
    <row r="434" ht="37.5">
      <c r="A434" s="14" t="s">
        <v>913</v>
      </c>
      <c r="B434" s="14" t="s">
        <v>25</v>
      </c>
      <c r="C434" s="14" t="s">
        <v>914</v>
      </c>
      <c r="D434" s="14" t="s">
        <v>27</v>
      </c>
      <c r="E434" s="28"/>
      <c r="F434" s="23" t="str">
        <f t="shared" si="20"/>
        <v>Office of Government Ethics</v>
      </c>
      <c r="G434" s="24">
        <v>42900.0</v>
      </c>
      <c r="H434" s="25"/>
      <c r="I434" s="26"/>
      <c r="J434" s="25"/>
      <c r="K434" s="26"/>
      <c r="L434" s="27">
        <v>42921.0</v>
      </c>
      <c r="M434" s="28"/>
      <c r="N434" s="28"/>
      <c r="O434" s="28"/>
      <c r="P434" s="28"/>
      <c r="Q434" s="28"/>
      <c r="R434" s="28"/>
      <c r="S434" s="28"/>
      <c r="T434" s="28"/>
      <c r="U434" s="28"/>
    </row>
    <row r="435" ht="71.25">
      <c r="A435" s="14" t="s">
        <v>915</v>
      </c>
      <c r="B435" s="14" t="s">
        <v>25</v>
      </c>
      <c r="C435" s="14" t="s">
        <v>916</v>
      </c>
      <c r="D435" s="14" t="s">
        <v>27</v>
      </c>
      <c r="E435" s="14"/>
      <c r="F435" s="23" t="str">
        <f t="shared" si="20"/>
        <v>Office of Government Ethics</v>
      </c>
      <c r="G435" s="24">
        <v>42900.0</v>
      </c>
      <c r="H435" s="25"/>
      <c r="I435" s="26"/>
      <c r="J435" s="25"/>
      <c r="K435" s="26"/>
      <c r="L435" s="27">
        <v>42921.0</v>
      </c>
      <c r="M435" s="28"/>
      <c r="N435" s="28"/>
      <c r="O435" s="28"/>
      <c r="P435" s="28"/>
      <c r="Q435" s="28"/>
      <c r="R435" s="28"/>
      <c r="S435" s="28"/>
      <c r="T435" s="28"/>
      <c r="U435" s="28"/>
    </row>
    <row r="436" ht="71.25">
      <c r="A436" s="14" t="s">
        <v>917</v>
      </c>
      <c r="B436" s="14" t="s">
        <v>25</v>
      </c>
      <c r="C436" s="14" t="s">
        <v>918</v>
      </c>
      <c r="D436" s="14" t="s">
        <v>27</v>
      </c>
      <c r="E436" s="14"/>
      <c r="F436" s="23" t="str">
        <f t="shared" si="20"/>
        <v>Office of Government Ethics</v>
      </c>
      <c r="G436" s="24">
        <v>42900.0</v>
      </c>
      <c r="H436" s="25"/>
      <c r="I436" s="26"/>
      <c r="J436" s="25"/>
      <c r="K436" s="26"/>
      <c r="L436" s="27">
        <v>42921.0</v>
      </c>
      <c r="M436" s="28"/>
      <c r="N436" s="28"/>
      <c r="O436" s="28"/>
      <c r="P436" s="28"/>
      <c r="Q436" s="28"/>
      <c r="R436" s="28"/>
      <c r="S436" s="28"/>
      <c r="T436" s="28"/>
      <c r="U436" s="28"/>
    </row>
    <row r="437" ht="60.0">
      <c r="A437" s="14" t="s">
        <v>919</v>
      </c>
      <c r="B437" s="14" t="s">
        <v>25</v>
      </c>
      <c r="C437" s="14" t="s">
        <v>920</v>
      </c>
      <c r="D437" s="14" t="s">
        <v>27</v>
      </c>
      <c r="E437" s="14"/>
      <c r="F437" s="23" t="str">
        <f t="shared" si="20"/>
        <v>Office of Government Ethics</v>
      </c>
      <c r="G437" s="24">
        <v>42900.0</v>
      </c>
      <c r="H437" s="25"/>
      <c r="I437" s="26"/>
      <c r="J437" s="25"/>
      <c r="K437" s="26"/>
      <c r="L437" s="27">
        <v>42921.0</v>
      </c>
      <c r="M437" s="28"/>
      <c r="N437" s="28"/>
      <c r="O437" s="28"/>
      <c r="P437" s="28"/>
      <c r="Q437" s="28"/>
      <c r="R437" s="28"/>
      <c r="S437" s="28"/>
      <c r="T437" s="28"/>
      <c r="U437" s="28"/>
    </row>
    <row r="438" ht="71.25">
      <c r="A438" s="14" t="s">
        <v>921</v>
      </c>
      <c r="B438" s="14" t="s">
        <v>25</v>
      </c>
      <c r="C438" s="14" t="s">
        <v>922</v>
      </c>
      <c r="D438" s="14" t="s">
        <v>27</v>
      </c>
      <c r="E438" s="14"/>
      <c r="F438" s="23" t="str">
        <f t="shared" si="20"/>
        <v>Office of Government Ethics</v>
      </c>
      <c r="G438" s="24">
        <v>42900.0</v>
      </c>
      <c r="H438" s="25"/>
      <c r="I438" s="26"/>
      <c r="J438" s="25"/>
      <c r="K438" s="26"/>
      <c r="L438" s="27">
        <v>42921.0</v>
      </c>
      <c r="M438" s="28"/>
      <c r="N438" s="28"/>
      <c r="O438" s="28"/>
      <c r="P438" s="28"/>
      <c r="Q438" s="28"/>
      <c r="R438" s="28"/>
      <c r="S438" s="28"/>
      <c r="T438" s="28"/>
      <c r="U438" s="28"/>
    </row>
    <row r="439" ht="71.25">
      <c r="A439" s="14" t="s">
        <v>923</v>
      </c>
      <c r="B439" s="14" t="s">
        <v>25</v>
      </c>
      <c r="C439" s="14" t="s">
        <v>924</v>
      </c>
      <c r="D439" s="14" t="s">
        <v>27</v>
      </c>
      <c r="E439" s="14"/>
      <c r="F439" s="23" t="str">
        <f t="shared" si="20"/>
        <v>Office of Government Ethics</v>
      </c>
      <c r="G439" s="24">
        <v>42900.0</v>
      </c>
      <c r="H439" s="25"/>
      <c r="I439" s="26"/>
      <c r="J439" s="25"/>
      <c r="K439" s="26"/>
      <c r="L439" s="27">
        <v>42921.0</v>
      </c>
      <c r="M439" s="28"/>
      <c r="N439" s="28"/>
      <c r="O439" s="28"/>
      <c r="P439" s="28"/>
      <c r="Q439" s="28"/>
      <c r="R439" s="28"/>
      <c r="S439" s="28"/>
      <c r="T439" s="28"/>
      <c r="U439" s="28"/>
    </row>
    <row r="440" ht="48.75">
      <c r="A440" s="14" t="s">
        <v>925</v>
      </c>
      <c r="B440" s="14" t="s">
        <v>25</v>
      </c>
      <c r="C440" s="14" t="s">
        <v>926</v>
      </c>
      <c r="D440" s="14" t="s">
        <v>27</v>
      </c>
      <c r="E440" s="14"/>
      <c r="F440" s="23" t="str">
        <f t="shared" si="20"/>
        <v>Office of Government Ethics</v>
      </c>
      <c r="G440" s="24">
        <v>42900.0</v>
      </c>
      <c r="H440" s="25"/>
      <c r="I440" s="26"/>
      <c r="J440" s="25"/>
      <c r="K440" s="26"/>
      <c r="L440" s="27">
        <v>42921.0</v>
      </c>
      <c r="M440" s="28"/>
      <c r="N440" s="28"/>
      <c r="O440" s="28"/>
      <c r="P440" s="28"/>
      <c r="Q440" s="28"/>
      <c r="R440" s="28"/>
      <c r="S440" s="28"/>
      <c r="T440" s="28"/>
      <c r="U440" s="28"/>
    </row>
    <row r="441" ht="48.75">
      <c r="A441" s="14" t="s">
        <v>927</v>
      </c>
      <c r="B441" s="14" t="s">
        <v>25</v>
      </c>
      <c r="C441" s="14" t="s">
        <v>928</v>
      </c>
      <c r="D441" s="14" t="s">
        <v>27</v>
      </c>
      <c r="E441" s="14"/>
      <c r="F441" s="23" t="str">
        <f t="shared" si="20"/>
        <v>Office of Government Ethics</v>
      </c>
      <c r="G441" s="24">
        <v>42900.0</v>
      </c>
      <c r="H441" s="25"/>
      <c r="I441" s="26"/>
      <c r="J441" s="25"/>
      <c r="K441" s="26"/>
      <c r="L441" s="27">
        <v>42921.0</v>
      </c>
      <c r="M441" s="28"/>
      <c r="N441" s="28"/>
      <c r="O441" s="28"/>
      <c r="P441" s="28"/>
      <c r="Q441" s="28"/>
      <c r="R441" s="28"/>
      <c r="S441" s="28"/>
      <c r="T441" s="28"/>
      <c r="U441" s="28"/>
    </row>
    <row r="442" ht="71.25">
      <c r="A442" s="14" t="s">
        <v>929</v>
      </c>
      <c r="B442" s="14" t="s">
        <v>25</v>
      </c>
      <c r="C442" s="14" t="s">
        <v>930</v>
      </c>
      <c r="D442" s="14" t="s">
        <v>27</v>
      </c>
      <c r="E442" s="14"/>
      <c r="F442" s="23" t="str">
        <f t="shared" si="20"/>
        <v>Office of Government Ethics</v>
      </c>
      <c r="G442" s="24">
        <v>42900.0</v>
      </c>
      <c r="H442" s="25"/>
      <c r="I442" s="26"/>
      <c r="J442" s="25"/>
      <c r="K442" s="26"/>
      <c r="L442" s="27">
        <v>42921.0</v>
      </c>
      <c r="M442" s="28"/>
      <c r="N442" s="28"/>
      <c r="O442" s="28"/>
      <c r="P442" s="28"/>
      <c r="Q442" s="28"/>
      <c r="R442" s="28"/>
      <c r="S442" s="28"/>
      <c r="T442" s="28"/>
      <c r="U442" s="28"/>
    </row>
    <row r="443" ht="71.25">
      <c r="A443" s="14" t="s">
        <v>931</v>
      </c>
      <c r="B443" s="14" t="s">
        <v>25</v>
      </c>
      <c r="C443" s="14" t="s">
        <v>932</v>
      </c>
      <c r="D443" s="14" t="s">
        <v>27</v>
      </c>
      <c r="E443" s="14"/>
      <c r="F443" s="23" t="str">
        <f t="shared" si="20"/>
        <v>Office of Government Ethics</v>
      </c>
      <c r="G443" s="24">
        <v>42900.0</v>
      </c>
      <c r="H443" s="25"/>
      <c r="I443" s="26"/>
      <c r="J443" s="25"/>
      <c r="K443" s="26"/>
      <c r="L443" s="27">
        <v>42921.0</v>
      </c>
      <c r="M443" s="28"/>
      <c r="N443" s="28"/>
      <c r="O443" s="28"/>
      <c r="P443" s="28"/>
      <c r="Q443" s="28"/>
      <c r="R443" s="28"/>
      <c r="S443" s="28"/>
      <c r="T443" s="28"/>
      <c r="U443" s="28"/>
    </row>
    <row r="444" ht="37.5">
      <c r="A444" s="14" t="s">
        <v>933</v>
      </c>
      <c r="B444" s="14" t="s">
        <v>25</v>
      </c>
      <c r="C444" s="14" t="s">
        <v>934</v>
      </c>
      <c r="D444" s="14" t="s">
        <v>27</v>
      </c>
      <c r="E444" s="14"/>
      <c r="F444" s="23" t="str">
        <f t="shared" si="20"/>
        <v>Office of Government Ethics</v>
      </c>
      <c r="G444" s="24">
        <v>42900.0</v>
      </c>
      <c r="H444" s="25"/>
      <c r="I444" s="26"/>
      <c r="J444" s="25"/>
      <c r="K444" s="26"/>
      <c r="L444" s="27">
        <v>42921.0</v>
      </c>
      <c r="M444" s="28"/>
      <c r="N444" s="28"/>
      <c r="O444" s="28"/>
      <c r="P444" s="28"/>
      <c r="Q444" s="28"/>
      <c r="R444" s="28"/>
      <c r="S444" s="28"/>
      <c r="T444" s="28"/>
      <c r="U444" s="28"/>
    </row>
    <row r="445" ht="37.5">
      <c r="A445" s="14" t="s">
        <v>935</v>
      </c>
      <c r="B445" s="14" t="s">
        <v>25</v>
      </c>
      <c r="C445" s="14" t="s">
        <v>936</v>
      </c>
      <c r="D445" s="14" t="s">
        <v>27</v>
      </c>
      <c r="E445" s="14"/>
      <c r="F445" s="23" t="str">
        <f t="shared" si="20"/>
        <v>Office of Government Ethics</v>
      </c>
      <c r="G445" s="24">
        <v>42900.0</v>
      </c>
      <c r="H445" s="25"/>
      <c r="I445" s="26"/>
      <c r="J445" s="25"/>
      <c r="K445" s="26"/>
      <c r="L445" s="27">
        <v>42921.0</v>
      </c>
      <c r="M445" s="28"/>
      <c r="N445" s="28"/>
      <c r="O445" s="28"/>
      <c r="P445" s="28"/>
      <c r="Q445" s="28"/>
      <c r="R445" s="28"/>
      <c r="S445" s="28"/>
      <c r="T445" s="28"/>
      <c r="U445" s="28"/>
    </row>
    <row r="446" ht="37.5">
      <c r="A446" s="14" t="s">
        <v>937</v>
      </c>
      <c r="B446" s="14" t="s">
        <v>25</v>
      </c>
      <c r="C446" s="14" t="s">
        <v>938</v>
      </c>
      <c r="D446" s="14" t="s">
        <v>27</v>
      </c>
      <c r="E446" s="14"/>
      <c r="F446" s="23" t="str">
        <f t="shared" si="20"/>
        <v>Office of Government Ethics</v>
      </c>
      <c r="G446" s="24">
        <v>42900.0</v>
      </c>
      <c r="H446" s="25"/>
      <c r="I446" s="26"/>
      <c r="J446" s="25"/>
      <c r="K446" s="26"/>
      <c r="L446" s="27">
        <v>42921.0</v>
      </c>
      <c r="M446" s="28"/>
      <c r="N446" s="28"/>
      <c r="O446" s="28"/>
      <c r="P446" s="28"/>
      <c r="Q446" s="28"/>
      <c r="R446" s="28"/>
      <c r="S446" s="28"/>
      <c r="T446" s="28"/>
      <c r="U446" s="28"/>
    </row>
    <row r="447" ht="37.5">
      <c r="A447" s="14" t="s">
        <v>939</v>
      </c>
      <c r="B447" s="14" t="s">
        <v>25</v>
      </c>
      <c r="C447" s="14" t="s">
        <v>940</v>
      </c>
      <c r="D447" s="14" t="s">
        <v>27</v>
      </c>
      <c r="E447" s="14"/>
      <c r="F447" s="23" t="str">
        <f t="shared" si="20"/>
        <v>Office of Government Ethics</v>
      </c>
      <c r="G447" s="24">
        <v>42900.0</v>
      </c>
      <c r="H447" s="25"/>
      <c r="I447" s="26"/>
      <c r="J447" s="25"/>
      <c r="K447" s="26"/>
      <c r="L447" s="27">
        <v>42921.0</v>
      </c>
      <c r="M447" s="28"/>
      <c r="N447" s="28"/>
      <c r="O447" s="28"/>
      <c r="P447" s="28"/>
      <c r="Q447" s="28"/>
      <c r="R447" s="28"/>
      <c r="S447" s="28"/>
      <c r="T447" s="28"/>
      <c r="U447" s="28"/>
    </row>
    <row r="448" ht="37.5">
      <c r="A448" s="14" t="s">
        <v>941</v>
      </c>
      <c r="B448" s="14" t="s">
        <v>25</v>
      </c>
      <c r="C448" s="14" t="s">
        <v>942</v>
      </c>
      <c r="D448" s="14" t="s">
        <v>27</v>
      </c>
      <c r="E448" s="14"/>
      <c r="F448" s="23" t="str">
        <f t="shared" si="20"/>
        <v>Office of Government Ethics</v>
      </c>
      <c r="G448" s="24">
        <v>42900.0</v>
      </c>
      <c r="H448" s="25"/>
      <c r="I448" s="26"/>
      <c r="J448" s="25"/>
      <c r="K448" s="26"/>
      <c r="L448" s="27">
        <v>42921.0</v>
      </c>
      <c r="M448" s="28"/>
      <c r="N448" s="28"/>
      <c r="O448" s="28"/>
      <c r="P448" s="28"/>
      <c r="Q448" s="28"/>
      <c r="R448" s="28"/>
      <c r="S448" s="28"/>
      <c r="T448" s="28"/>
      <c r="U448" s="28"/>
    </row>
    <row r="449" ht="48.75">
      <c r="A449" s="14" t="s">
        <v>943</v>
      </c>
      <c r="B449" s="14" t="s">
        <v>25</v>
      </c>
      <c r="C449" s="14" t="s">
        <v>944</v>
      </c>
      <c r="D449" s="14" t="s">
        <v>27</v>
      </c>
      <c r="E449" s="14"/>
      <c r="F449" s="23" t="str">
        <f t="shared" si="20"/>
        <v>Office of Government Ethics</v>
      </c>
      <c r="G449" s="24">
        <v>42900.0</v>
      </c>
      <c r="H449" s="25"/>
      <c r="I449" s="26"/>
      <c r="J449" s="25"/>
      <c r="K449" s="26"/>
      <c r="L449" s="27">
        <v>42921.0</v>
      </c>
      <c r="M449" s="28"/>
      <c r="N449" s="28"/>
      <c r="O449" s="28"/>
      <c r="P449" s="28"/>
      <c r="Q449" s="28"/>
      <c r="R449" s="28"/>
      <c r="S449" s="28"/>
      <c r="T449" s="28"/>
      <c r="U449" s="28"/>
    </row>
    <row r="450" ht="71.25">
      <c r="A450" s="14" t="s">
        <v>945</v>
      </c>
      <c r="B450" s="14" t="s">
        <v>25</v>
      </c>
      <c r="C450" s="14" t="s">
        <v>946</v>
      </c>
      <c r="D450" s="14" t="s">
        <v>27</v>
      </c>
      <c r="E450" s="14"/>
      <c r="F450" s="23" t="str">
        <f t="shared" si="20"/>
        <v>Office of Government Ethics</v>
      </c>
      <c r="G450" s="24">
        <v>42900.0</v>
      </c>
      <c r="H450" s="25"/>
      <c r="I450" s="26"/>
      <c r="J450" s="25"/>
      <c r="K450" s="26"/>
      <c r="L450" s="27">
        <v>42921.0</v>
      </c>
      <c r="M450" s="28"/>
      <c r="N450" s="28"/>
      <c r="O450" s="28"/>
      <c r="P450" s="28"/>
      <c r="Q450" s="28"/>
      <c r="R450" s="28"/>
      <c r="S450" s="28"/>
      <c r="T450" s="28"/>
      <c r="U450" s="28"/>
    </row>
    <row r="451" ht="71.25">
      <c r="A451" s="14" t="s">
        <v>947</v>
      </c>
      <c r="B451" s="14" t="s">
        <v>25</v>
      </c>
      <c r="C451" s="14" t="s">
        <v>948</v>
      </c>
      <c r="D451" s="14" t="s">
        <v>27</v>
      </c>
      <c r="E451" s="14"/>
      <c r="F451" s="23" t="str">
        <f t="shared" si="20"/>
        <v>Office of Government Ethics</v>
      </c>
      <c r="G451" s="24">
        <v>42900.0</v>
      </c>
      <c r="H451" s="25"/>
      <c r="I451" s="26"/>
      <c r="J451" s="25"/>
      <c r="K451" s="26"/>
      <c r="L451" s="27">
        <v>42921.0</v>
      </c>
      <c r="M451" s="28"/>
      <c r="N451" s="28"/>
      <c r="O451" s="28"/>
      <c r="P451" s="28"/>
      <c r="Q451" s="28"/>
      <c r="R451" s="28"/>
      <c r="S451" s="28"/>
      <c r="T451" s="28"/>
      <c r="U451" s="28"/>
    </row>
    <row r="452" ht="71.25">
      <c r="A452" s="14" t="s">
        <v>949</v>
      </c>
      <c r="B452" s="14" t="s">
        <v>25</v>
      </c>
      <c r="C452" s="14" t="s">
        <v>950</v>
      </c>
      <c r="D452" s="14" t="s">
        <v>27</v>
      </c>
      <c r="E452" s="14"/>
      <c r="F452" s="23" t="str">
        <f t="shared" si="20"/>
        <v>Office of Government Ethics</v>
      </c>
      <c r="G452" s="24">
        <v>42900.0</v>
      </c>
      <c r="H452" s="25"/>
      <c r="I452" s="26"/>
      <c r="J452" s="25"/>
      <c r="K452" s="26"/>
      <c r="L452" s="27">
        <v>42921.0</v>
      </c>
      <c r="M452" s="28"/>
      <c r="N452" s="28"/>
      <c r="O452" s="28"/>
      <c r="P452" s="28"/>
      <c r="Q452" s="28"/>
      <c r="R452" s="28"/>
      <c r="S452" s="28"/>
      <c r="T452" s="28"/>
      <c r="U452" s="28"/>
    </row>
    <row r="453" ht="71.25">
      <c r="A453" s="14" t="s">
        <v>951</v>
      </c>
      <c r="B453" s="14" t="s">
        <v>25</v>
      </c>
      <c r="C453" s="14" t="s">
        <v>952</v>
      </c>
      <c r="D453" s="14" t="s">
        <v>27</v>
      </c>
      <c r="E453" s="14"/>
      <c r="F453" s="23" t="str">
        <f t="shared" si="20"/>
        <v>Office of Government Ethics</v>
      </c>
      <c r="G453" s="24">
        <v>42900.0</v>
      </c>
      <c r="H453" s="25"/>
      <c r="I453" s="26"/>
      <c r="J453" s="25"/>
      <c r="K453" s="26"/>
      <c r="L453" s="27">
        <v>42921.0</v>
      </c>
      <c r="M453" s="28"/>
      <c r="N453" s="28"/>
      <c r="O453" s="28"/>
      <c r="P453" s="28"/>
      <c r="Q453" s="28"/>
      <c r="R453" s="28"/>
      <c r="S453" s="28"/>
      <c r="T453" s="28"/>
      <c r="U453" s="28"/>
    </row>
    <row r="454" ht="37.5">
      <c r="A454" s="14" t="s">
        <v>953</v>
      </c>
      <c r="B454" s="14" t="s">
        <v>25</v>
      </c>
      <c r="C454" s="14" t="s">
        <v>954</v>
      </c>
      <c r="D454" s="14" t="s">
        <v>27</v>
      </c>
      <c r="E454" s="14"/>
      <c r="F454" s="23" t="str">
        <f t="shared" si="20"/>
        <v>Office of Government Ethics</v>
      </c>
      <c r="G454" s="24">
        <v>42900.0</v>
      </c>
      <c r="H454" s="25"/>
      <c r="I454" s="26"/>
      <c r="J454" s="25"/>
      <c r="K454" s="26"/>
      <c r="L454" s="27">
        <v>42921.0</v>
      </c>
      <c r="M454" s="28"/>
      <c r="N454" s="28"/>
      <c r="O454" s="28"/>
      <c r="P454" s="28"/>
      <c r="Q454" s="28"/>
      <c r="R454" s="28"/>
      <c r="S454" s="28"/>
      <c r="T454" s="28"/>
      <c r="U454" s="28"/>
    </row>
    <row r="455" ht="60.0">
      <c r="A455" s="14" t="s">
        <v>955</v>
      </c>
      <c r="B455" s="14" t="s">
        <v>25</v>
      </c>
      <c r="C455" s="14" t="s">
        <v>956</v>
      </c>
      <c r="D455" s="14" t="s">
        <v>27</v>
      </c>
      <c r="E455" s="14"/>
      <c r="F455" s="23" t="str">
        <f t="shared" si="20"/>
        <v>Office of Government Ethics</v>
      </c>
      <c r="G455" s="24">
        <v>42900.0</v>
      </c>
      <c r="H455" s="25"/>
      <c r="I455" s="26"/>
      <c r="J455" s="25"/>
      <c r="K455" s="26"/>
      <c r="L455" s="27">
        <v>42921.0</v>
      </c>
      <c r="M455" s="28"/>
      <c r="N455" s="28"/>
      <c r="O455" s="28"/>
      <c r="P455" s="28"/>
      <c r="Q455" s="28"/>
      <c r="R455" s="28"/>
      <c r="S455" s="28"/>
      <c r="T455" s="28"/>
      <c r="U455" s="28"/>
    </row>
    <row r="456" ht="93.75">
      <c r="A456" s="14" t="s">
        <v>957</v>
      </c>
      <c r="B456" s="14" t="s">
        <v>25</v>
      </c>
      <c r="C456" s="14" t="s">
        <v>958</v>
      </c>
      <c r="D456" s="14" t="s">
        <v>27</v>
      </c>
      <c r="E456" s="14"/>
      <c r="F456" s="23" t="str">
        <f t="shared" si="20"/>
        <v>Office of Government Ethics</v>
      </c>
      <c r="G456" s="24">
        <v>42900.0</v>
      </c>
      <c r="H456" s="25"/>
      <c r="I456" s="26"/>
      <c r="J456" s="25"/>
      <c r="K456" s="26"/>
      <c r="L456" s="27">
        <v>42921.0</v>
      </c>
      <c r="M456" s="28"/>
      <c r="N456" s="28"/>
      <c r="O456" s="28"/>
      <c r="P456" s="28"/>
      <c r="Q456" s="28"/>
      <c r="R456" s="28"/>
      <c r="S456" s="28"/>
      <c r="T456" s="28"/>
      <c r="U456" s="28"/>
    </row>
    <row r="457" ht="37.5">
      <c r="A457" s="14" t="s">
        <v>959</v>
      </c>
      <c r="B457" s="14" t="s">
        <v>25</v>
      </c>
      <c r="C457" s="14" t="s">
        <v>960</v>
      </c>
      <c r="D457" s="14" t="s">
        <v>27</v>
      </c>
      <c r="E457" s="14"/>
      <c r="F457" s="23" t="str">
        <f t="shared" si="20"/>
        <v>Office of Government Ethics</v>
      </c>
      <c r="G457" s="24">
        <v>42900.0</v>
      </c>
      <c r="H457" s="25"/>
      <c r="I457" s="26"/>
      <c r="J457" s="25"/>
      <c r="K457" s="26"/>
      <c r="L457" s="27">
        <v>42921.0</v>
      </c>
      <c r="M457" s="28"/>
      <c r="N457" s="28"/>
      <c r="O457" s="28"/>
      <c r="P457" s="28"/>
      <c r="Q457" s="28"/>
      <c r="R457" s="28"/>
      <c r="S457" s="28"/>
      <c r="T457" s="28"/>
      <c r="U457" s="28"/>
    </row>
    <row r="458" ht="60.0">
      <c r="A458" s="14" t="s">
        <v>961</v>
      </c>
      <c r="B458" s="14" t="s">
        <v>25</v>
      </c>
      <c r="C458" s="14" t="s">
        <v>962</v>
      </c>
      <c r="D458" s="14" t="s">
        <v>27</v>
      </c>
      <c r="E458" s="14"/>
      <c r="F458" s="23" t="str">
        <f t="shared" si="20"/>
        <v>Office of Government Ethics</v>
      </c>
      <c r="G458" s="24">
        <v>42900.0</v>
      </c>
      <c r="H458" s="25"/>
      <c r="I458" s="26"/>
      <c r="J458" s="25"/>
      <c r="K458" s="26"/>
      <c r="L458" s="27">
        <v>42921.0</v>
      </c>
      <c r="M458" s="28"/>
      <c r="N458" s="28"/>
      <c r="O458" s="28"/>
      <c r="P458" s="28"/>
      <c r="Q458" s="28"/>
      <c r="R458" s="28"/>
      <c r="S458" s="28"/>
      <c r="T458" s="28"/>
      <c r="U458" s="28"/>
    </row>
    <row r="459" ht="37.5">
      <c r="A459" s="14" t="s">
        <v>963</v>
      </c>
      <c r="B459" s="14" t="s">
        <v>25</v>
      </c>
      <c r="C459" s="14" t="s">
        <v>964</v>
      </c>
      <c r="D459" s="14" t="s">
        <v>27</v>
      </c>
      <c r="E459" s="14"/>
      <c r="F459" s="23" t="str">
        <f t="shared" si="20"/>
        <v>Office of Government Ethics</v>
      </c>
      <c r="G459" s="24">
        <v>42900.0</v>
      </c>
      <c r="H459" s="25"/>
      <c r="I459" s="26"/>
      <c r="J459" s="25"/>
      <c r="K459" s="26"/>
      <c r="L459" s="27">
        <v>42921.0</v>
      </c>
      <c r="M459" s="28"/>
      <c r="N459" s="28"/>
      <c r="O459" s="28"/>
      <c r="P459" s="28"/>
      <c r="Q459" s="28"/>
      <c r="R459" s="28"/>
      <c r="S459" s="28"/>
      <c r="T459" s="28"/>
      <c r="U459" s="28"/>
    </row>
    <row r="460" ht="60.0">
      <c r="A460" s="14" t="s">
        <v>965</v>
      </c>
      <c r="B460" s="14" t="s">
        <v>25</v>
      </c>
      <c r="C460" s="14" t="s">
        <v>966</v>
      </c>
      <c r="D460" s="14" t="s">
        <v>27</v>
      </c>
      <c r="E460" s="14"/>
      <c r="F460" s="23" t="str">
        <f t="shared" si="20"/>
        <v>Office of Government Ethics</v>
      </c>
      <c r="G460" s="24">
        <v>42900.0</v>
      </c>
      <c r="H460" s="25"/>
      <c r="I460" s="26"/>
      <c r="J460" s="25"/>
      <c r="K460" s="26"/>
      <c r="L460" s="27">
        <v>42921.0</v>
      </c>
      <c r="M460" s="28"/>
      <c r="N460" s="28"/>
      <c r="O460" s="28"/>
      <c r="P460" s="28"/>
      <c r="Q460" s="28"/>
      <c r="R460" s="28"/>
      <c r="S460" s="28"/>
      <c r="T460" s="28"/>
      <c r="U460" s="28"/>
    </row>
    <row r="461" ht="37.5">
      <c r="A461" s="14" t="s">
        <v>967</v>
      </c>
      <c r="B461" s="14" t="s">
        <v>25</v>
      </c>
      <c r="C461" s="14" t="s">
        <v>968</v>
      </c>
      <c r="D461" s="14" t="s">
        <v>27</v>
      </c>
      <c r="E461" s="14"/>
      <c r="F461" s="23" t="str">
        <f t="shared" si="20"/>
        <v>Office of Government Ethics</v>
      </c>
      <c r="G461" s="24">
        <v>42900.0</v>
      </c>
      <c r="H461" s="25"/>
      <c r="I461" s="26"/>
      <c r="J461" s="25"/>
      <c r="K461" s="26"/>
      <c r="L461" s="27">
        <v>42921.0</v>
      </c>
      <c r="M461" s="28"/>
      <c r="N461" s="28"/>
      <c r="O461" s="28"/>
      <c r="P461" s="28"/>
      <c r="Q461" s="28"/>
      <c r="R461" s="28"/>
      <c r="S461" s="28"/>
      <c r="T461" s="28"/>
      <c r="U461" s="28"/>
    </row>
    <row r="462" ht="60.0">
      <c r="A462" s="14" t="s">
        <v>969</v>
      </c>
      <c r="B462" s="14" t="s">
        <v>25</v>
      </c>
      <c r="C462" s="14" t="s">
        <v>970</v>
      </c>
      <c r="D462" s="14" t="s">
        <v>27</v>
      </c>
      <c r="E462" s="14"/>
      <c r="F462" s="23" t="str">
        <f t="shared" si="20"/>
        <v>Office of Government Ethics</v>
      </c>
      <c r="G462" s="24">
        <v>42900.0</v>
      </c>
      <c r="H462" s="25"/>
      <c r="I462" s="26"/>
      <c r="J462" s="25"/>
      <c r="K462" s="26"/>
      <c r="L462" s="27">
        <v>42921.0</v>
      </c>
      <c r="M462" s="28"/>
      <c r="N462" s="28"/>
      <c r="O462" s="28"/>
      <c r="P462" s="28"/>
      <c r="Q462" s="28"/>
      <c r="R462" s="28"/>
      <c r="S462" s="28"/>
      <c r="T462" s="28"/>
      <c r="U462" s="28"/>
    </row>
    <row r="463" ht="37.5">
      <c r="A463" s="14" t="s">
        <v>971</v>
      </c>
      <c r="B463" s="14" t="s">
        <v>25</v>
      </c>
      <c r="C463" s="14" t="s">
        <v>972</v>
      </c>
      <c r="D463" s="14" t="s">
        <v>27</v>
      </c>
      <c r="E463" s="14"/>
      <c r="F463" s="23" t="str">
        <f t="shared" si="20"/>
        <v>Office of Government Ethics</v>
      </c>
      <c r="G463" s="24">
        <v>42900.0</v>
      </c>
      <c r="H463" s="25"/>
      <c r="I463" s="26"/>
      <c r="J463" s="25"/>
      <c r="K463" s="26"/>
      <c r="L463" s="27">
        <v>42921.0</v>
      </c>
      <c r="M463" s="28"/>
      <c r="N463" s="28"/>
      <c r="O463" s="28"/>
      <c r="P463" s="28"/>
      <c r="Q463" s="28"/>
      <c r="R463" s="28"/>
      <c r="S463" s="28"/>
      <c r="T463" s="28"/>
      <c r="U463" s="28"/>
    </row>
    <row r="464" ht="60.0">
      <c r="A464" s="14" t="s">
        <v>973</v>
      </c>
      <c r="B464" s="14" t="s">
        <v>25</v>
      </c>
      <c r="C464" s="14" t="s">
        <v>974</v>
      </c>
      <c r="D464" s="14" t="s">
        <v>27</v>
      </c>
      <c r="E464" s="14"/>
      <c r="F464" s="23" t="str">
        <f t="shared" si="20"/>
        <v>Office of Government Ethics</v>
      </c>
      <c r="G464" s="24">
        <v>42900.0</v>
      </c>
      <c r="H464" s="25"/>
      <c r="I464" s="26"/>
      <c r="J464" s="25"/>
      <c r="K464" s="26"/>
      <c r="L464" s="27">
        <v>42921.0</v>
      </c>
      <c r="M464" s="28"/>
      <c r="N464" s="28"/>
      <c r="O464" s="28"/>
      <c r="P464" s="28"/>
      <c r="Q464" s="28"/>
      <c r="R464" s="28"/>
      <c r="S464" s="28"/>
      <c r="T464" s="28"/>
      <c r="U464" s="28"/>
    </row>
    <row r="465" ht="37.5">
      <c r="A465" s="14" t="s">
        <v>975</v>
      </c>
      <c r="B465" s="14" t="s">
        <v>25</v>
      </c>
      <c r="C465" s="14" t="s">
        <v>976</v>
      </c>
      <c r="D465" s="14" t="s">
        <v>27</v>
      </c>
      <c r="E465" s="14"/>
      <c r="F465" s="23" t="str">
        <f t="shared" si="20"/>
        <v>Office of Government Ethics</v>
      </c>
      <c r="G465" s="24">
        <v>42900.0</v>
      </c>
      <c r="H465" s="29" t="str">
        <f>HYPERLINK("http://www.newsweek.com/2016/09/23/donald-trump-foreign-business-deals-national-security-498081.html","Newsweek")</f>
        <v>Newsweek</v>
      </c>
      <c r="I465" s="24">
        <v>42636.0</v>
      </c>
      <c r="J465" s="29" t="str">
        <f>HYPERLINK("https://www.washingtonpost.com/politics/inside-trumps-financial-ties-to-russia-and-his-unusual-flattery-of-vladimir-putin/2016/06/17/dbdcaac8-31a6-11e6-8ff7-7b6c1998b7a0_story.html?utm_term=.58393114f26e","Washington Post")</f>
        <v>Washington Post</v>
      </c>
      <c r="K465" s="24">
        <v>42538.0</v>
      </c>
      <c r="L465" s="27">
        <v>42921.0</v>
      </c>
      <c r="M465" s="28"/>
      <c r="N465" s="28"/>
      <c r="O465" s="28"/>
      <c r="P465" s="28"/>
      <c r="Q465" s="28"/>
      <c r="R465" s="28"/>
      <c r="S465" s="28"/>
      <c r="T465" s="28"/>
      <c r="U465" s="28"/>
    </row>
    <row r="466" ht="60.0">
      <c r="A466" s="14" t="s">
        <v>977</v>
      </c>
      <c r="B466" s="14" t="s">
        <v>25</v>
      </c>
      <c r="C466" s="14" t="s">
        <v>978</v>
      </c>
      <c r="D466" s="14" t="s">
        <v>27</v>
      </c>
      <c r="E466" s="14"/>
      <c r="F466" s="23" t="str">
        <f t="shared" si="20"/>
        <v>Office of Government Ethics</v>
      </c>
      <c r="G466" s="24">
        <v>42900.0</v>
      </c>
      <c r="H466" s="33"/>
      <c r="I466" s="24"/>
      <c r="J466" s="25"/>
      <c r="K466" s="26"/>
      <c r="L466" s="27">
        <v>42921.0</v>
      </c>
      <c r="M466" s="28"/>
      <c r="N466" s="28"/>
      <c r="O466" s="28"/>
      <c r="P466" s="28"/>
      <c r="Q466" s="28"/>
      <c r="R466" s="28"/>
      <c r="S466" s="28"/>
      <c r="T466" s="28"/>
      <c r="U466" s="28"/>
    </row>
    <row r="467" ht="37.5">
      <c r="A467" s="14" t="s">
        <v>979</v>
      </c>
      <c r="B467" s="14" t="s">
        <v>25</v>
      </c>
      <c r="C467" s="14" t="s">
        <v>980</v>
      </c>
      <c r="D467" s="14" t="s">
        <v>27</v>
      </c>
      <c r="E467" s="14"/>
      <c r="F467" s="23" t="str">
        <f t="shared" si="20"/>
        <v>Office of Government Ethics</v>
      </c>
      <c r="G467" s="24">
        <v>42900.0</v>
      </c>
      <c r="H467" s="33"/>
      <c r="I467" s="24"/>
      <c r="J467" s="25"/>
      <c r="K467" s="26"/>
      <c r="L467" s="27">
        <v>42921.0</v>
      </c>
      <c r="M467" s="28"/>
      <c r="N467" s="28"/>
      <c r="O467" s="28"/>
      <c r="P467" s="28"/>
      <c r="Q467" s="28"/>
      <c r="R467" s="28"/>
      <c r="S467" s="28"/>
      <c r="T467" s="28"/>
      <c r="U467" s="28"/>
    </row>
    <row r="468" ht="37.5">
      <c r="A468" s="14" t="s">
        <v>981</v>
      </c>
      <c r="B468" s="14" t="s">
        <v>25</v>
      </c>
      <c r="C468" s="14" t="s">
        <v>982</v>
      </c>
      <c r="D468" s="14" t="s">
        <v>27</v>
      </c>
      <c r="E468" s="14"/>
      <c r="F468" s="23" t="str">
        <f t="shared" si="20"/>
        <v>Office of Government Ethics</v>
      </c>
      <c r="G468" s="24">
        <v>42900.0</v>
      </c>
      <c r="H468" s="33"/>
      <c r="I468" s="24"/>
      <c r="J468" s="25"/>
      <c r="K468" s="26"/>
      <c r="L468" s="27">
        <v>42921.0</v>
      </c>
      <c r="M468" s="28"/>
      <c r="N468" s="28"/>
      <c r="O468" s="28"/>
      <c r="P468" s="28"/>
      <c r="Q468" s="28"/>
      <c r="R468" s="28"/>
      <c r="S468" s="28"/>
      <c r="T468" s="28"/>
      <c r="U468" s="28"/>
    </row>
    <row r="469" ht="37.5">
      <c r="A469" s="14" t="s">
        <v>983</v>
      </c>
      <c r="B469" s="14" t="s">
        <v>25</v>
      </c>
      <c r="C469" s="14" t="s">
        <v>984</v>
      </c>
      <c r="D469" s="14" t="s">
        <v>27</v>
      </c>
      <c r="E469" s="14"/>
      <c r="F469" s="23" t="str">
        <f t="shared" si="20"/>
        <v>Office of Government Ethics</v>
      </c>
      <c r="G469" s="24">
        <v>42900.0</v>
      </c>
      <c r="H469" s="33"/>
      <c r="I469" s="24"/>
      <c r="J469" s="25"/>
      <c r="K469" s="26"/>
      <c r="L469" s="27">
        <v>42921.0</v>
      </c>
      <c r="M469" s="28"/>
      <c r="N469" s="28"/>
      <c r="O469" s="28"/>
      <c r="P469" s="28"/>
      <c r="Q469" s="28"/>
      <c r="R469" s="28"/>
      <c r="S469" s="28"/>
      <c r="T469" s="28"/>
      <c r="U469" s="28"/>
    </row>
    <row r="470" ht="37.5">
      <c r="A470" s="14" t="s">
        <v>985</v>
      </c>
      <c r="B470" s="14" t="s">
        <v>25</v>
      </c>
      <c r="C470" s="14" t="s">
        <v>986</v>
      </c>
      <c r="D470" s="14" t="s">
        <v>27</v>
      </c>
      <c r="E470" s="14"/>
      <c r="F470" s="23" t="str">
        <f t="shared" si="20"/>
        <v>Office of Government Ethics</v>
      </c>
      <c r="G470" s="24">
        <v>42900.0</v>
      </c>
      <c r="H470" s="33"/>
      <c r="I470" s="24"/>
      <c r="J470" s="25"/>
      <c r="K470" s="26"/>
      <c r="L470" s="27">
        <v>42921.0</v>
      </c>
      <c r="M470" s="28"/>
      <c r="N470" s="28"/>
      <c r="O470" s="28"/>
      <c r="P470" s="28"/>
      <c r="Q470" s="28"/>
      <c r="R470" s="28"/>
      <c r="S470" s="28"/>
      <c r="T470" s="28"/>
      <c r="U470" s="28"/>
    </row>
    <row r="471" ht="60.0">
      <c r="A471" s="14" t="s">
        <v>987</v>
      </c>
      <c r="B471" s="14" t="s">
        <v>25</v>
      </c>
      <c r="C471" s="14" t="s">
        <v>988</v>
      </c>
      <c r="D471" s="14" t="s">
        <v>27</v>
      </c>
      <c r="E471" s="14"/>
      <c r="F471" s="23" t="str">
        <f t="shared" si="20"/>
        <v>Office of Government Ethics</v>
      </c>
      <c r="G471" s="24">
        <v>42900.0</v>
      </c>
      <c r="H471" s="33"/>
      <c r="I471" s="24"/>
      <c r="J471" s="25"/>
      <c r="K471" s="26"/>
      <c r="L471" s="27">
        <v>42921.0</v>
      </c>
      <c r="M471" s="28"/>
      <c r="N471" s="28"/>
      <c r="O471" s="28"/>
      <c r="P471" s="28"/>
      <c r="Q471" s="28"/>
      <c r="R471" s="28"/>
      <c r="S471" s="28"/>
      <c r="T471" s="28"/>
      <c r="U471" s="28"/>
    </row>
    <row r="472" ht="60.0">
      <c r="A472" s="14" t="s">
        <v>989</v>
      </c>
      <c r="B472" s="14" t="s">
        <v>25</v>
      </c>
      <c r="C472" s="14" t="s">
        <v>990</v>
      </c>
      <c r="D472" s="14" t="s">
        <v>27</v>
      </c>
      <c r="E472" s="14"/>
      <c r="F472" s="23" t="str">
        <f t="shared" si="20"/>
        <v>Office of Government Ethics</v>
      </c>
      <c r="G472" s="24">
        <v>42900.0</v>
      </c>
      <c r="H472" s="33"/>
      <c r="I472" s="24"/>
      <c r="J472" s="25"/>
      <c r="K472" s="26"/>
      <c r="L472" s="27">
        <v>42921.0</v>
      </c>
      <c r="M472" s="28"/>
      <c r="N472" s="28"/>
      <c r="O472" s="28"/>
      <c r="P472" s="28"/>
      <c r="Q472" s="28"/>
      <c r="R472" s="28"/>
      <c r="S472" s="28"/>
      <c r="T472" s="28"/>
      <c r="U472" s="28"/>
    </row>
    <row r="473" ht="37.5">
      <c r="A473" s="14" t="s">
        <v>991</v>
      </c>
      <c r="B473" s="14" t="s">
        <v>25</v>
      </c>
      <c r="C473" s="14" t="s">
        <v>992</v>
      </c>
      <c r="D473" s="14" t="s">
        <v>27</v>
      </c>
      <c r="E473" s="14"/>
      <c r="F473" s="23" t="str">
        <f t="shared" si="20"/>
        <v>Office of Government Ethics</v>
      </c>
      <c r="G473" s="24">
        <v>42900.0</v>
      </c>
      <c r="H473" s="33"/>
      <c r="I473" s="24"/>
      <c r="J473" s="25"/>
      <c r="K473" s="26"/>
      <c r="L473" s="27">
        <v>42921.0</v>
      </c>
      <c r="M473" s="28"/>
      <c r="N473" s="28"/>
      <c r="O473" s="28"/>
      <c r="P473" s="28"/>
      <c r="Q473" s="28"/>
      <c r="R473" s="28"/>
      <c r="S473" s="28"/>
      <c r="T473" s="28"/>
      <c r="U473" s="28"/>
    </row>
    <row r="474" ht="60.0">
      <c r="A474" s="14" t="s">
        <v>993</v>
      </c>
      <c r="B474" s="14" t="s">
        <v>25</v>
      </c>
      <c r="C474" s="14" t="s">
        <v>994</v>
      </c>
      <c r="D474" s="14" t="s">
        <v>27</v>
      </c>
      <c r="E474" s="14"/>
      <c r="F474" s="23" t="str">
        <f t="shared" si="20"/>
        <v>Office of Government Ethics</v>
      </c>
      <c r="G474" s="24">
        <v>42900.0</v>
      </c>
      <c r="H474" s="33"/>
      <c r="I474" s="24"/>
      <c r="J474" s="25"/>
      <c r="K474" s="26"/>
      <c r="L474" s="27">
        <v>42921.0</v>
      </c>
      <c r="M474" s="28"/>
      <c r="N474" s="28"/>
      <c r="O474" s="28"/>
      <c r="P474" s="28"/>
      <c r="Q474" s="28"/>
      <c r="R474" s="28"/>
      <c r="S474" s="28"/>
      <c r="T474" s="28"/>
      <c r="U474" s="28"/>
    </row>
    <row r="475" ht="60.0">
      <c r="A475" s="14" t="s">
        <v>995</v>
      </c>
      <c r="B475" s="14" t="s">
        <v>25</v>
      </c>
      <c r="C475" s="14" t="s">
        <v>996</v>
      </c>
      <c r="D475" s="14" t="s">
        <v>27</v>
      </c>
      <c r="E475" s="14"/>
      <c r="F475" s="23" t="str">
        <f t="shared" si="20"/>
        <v>Office of Government Ethics</v>
      </c>
      <c r="G475" s="24">
        <v>42900.0</v>
      </c>
      <c r="H475" s="33"/>
      <c r="I475" s="24"/>
      <c r="J475" s="25"/>
      <c r="K475" s="26"/>
      <c r="L475" s="27">
        <v>42921.0</v>
      </c>
      <c r="M475" s="28"/>
      <c r="N475" s="28"/>
      <c r="O475" s="28"/>
      <c r="P475" s="28"/>
      <c r="Q475" s="28"/>
      <c r="R475" s="28"/>
      <c r="S475" s="28"/>
      <c r="T475" s="28"/>
      <c r="U475" s="28"/>
    </row>
    <row r="476" ht="37.5">
      <c r="A476" s="14" t="s">
        <v>997</v>
      </c>
      <c r="B476" s="14" t="s">
        <v>25</v>
      </c>
      <c r="C476" s="14" t="s">
        <v>998</v>
      </c>
      <c r="D476" s="14" t="s">
        <v>27</v>
      </c>
      <c r="E476" s="14"/>
      <c r="F476" s="23" t="str">
        <f t="shared" si="20"/>
        <v>Office of Government Ethics</v>
      </c>
      <c r="G476" s="24">
        <v>42900.0</v>
      </c>
      <c r="H476" s="33"/>
      <c r="I476" s="24"/>
      <c r="J476" s="25"/>
      <c r="K476" s="26"/>
      <c r="L476" s="27">
        <v>42921.0</v>
      </c>
      <c r="M476" s="28"/>
      <c r="N476" s="28"/>
      <c r="O476" s="28"/>
      <c r="P476" s="28"/>
      <c r="Q476" s="28"/>
      <c r="R476" s="28"/>
      <c r="S476" s="28"/>
      <c r="T476" s="28"/>
      <c r="U476" s="28"/>
    </row>
    <row r="477" ht="37.5">
      <c r="A477" s="14" t="s">
        <v>999</v>
      </c>
      <c r="B477" s="14" t="s">
        <v>25</v>
      </c>
      <c r="C477" s="14" t="s">
        <v>1000</v>
      </c>
      <c r="D477" s="14" t="s">
        <v>27</v>
      </c>
      <c r="E477" s="14"/>
      <c r="F477" s="23" t="str">
        <f t="shared" si="20"/>
        <v>Office of Government Ethics</v>
      </c>
      <c r="G477" s="24">
        <v>42900.0</v>
      </c>
      <c r="H477" s="33"/>
      <c r="I477" s="24"/>
      <c r="J477" s="25"/>
      <c r="K477" s="26"/>
      <c r="L477" s="27">
        <v>42921.0</v>
      </c>
      <c r="M477" s="28"/>
      <c r="N477" s="28"/>
      <c r="O477" s="28"/>
      <c r="P477" s="28"/>
      <c r="Q477" s="28"/>
      <c r="R477" s="28"/>
      <c r="S477" s="28"/>
      <c r="T477" s="28"/>
      <c r="U477" s="28"/>
    </row>
    <row r="478" ht="60.0">
      <c r="A478" s="14" t="s">
        <v>1001</v>
      </c>
      <c r="B478" s="14" t="s">
        <v>25</v>
      </c>
      <c r="C478" s="14" t="s">
        <v>1002</v>
      </c>
      <c r="D478" s="14" t="s">
        <v>27</v>
      </c>
      <c r="E478" s="14"/>
      <c r="F478" s="23" t="str">
        <f t="shared" si="20"/>
        <v>Office of Government Ethics</v>
      </c>
      <c r="G478" s="24">
        <v>42900.0</v>
      </c>
      <c r="H478" s="33"/>
      <c r="I478" s="24"/>
      <c r="J478" s="25"/>
      <c r="K478" s="26"/>
      <c r="L478" s="27">
        <v>42921.0</v>
      </c>
      <c r="M478" s="28"/>
      <c r="N478" s="28"/>
      <c r="O478" s="28"/>
      <c r="P478" s="28"/>
      <c r="Q478" s="28"/>
      <c r="R478" s="28"/>
      <c r="S478" s="28"/>
      <c r="T478" s="28"/>
      <c r="U478" s="28"/>
    </row>
    <row r="479" ht="60.0">
      <c r="A479" s="14" t="s">
        <v>1003</v>
      </c>
      <c r="B479" s="14" t="s">
        <v>25</v>
      </c>
      <c r="C479" s="14" t="s">
        <v>1004</v>
      </c>
      <c r="D479" s="14" t="s">
        <v>27</v>
      </c>
      <c r="E479" s="14"/>
      <c r="F479" s="23" t="str">
        <f t="shared" si="20"/>
        <v>Office of Government Ethics</v>
      </c>
      <c r="G479" s="24">
        <v>42900.0</v>
      </c>
      <c r="H479" s="33"/>
      <c r="I479" s="24"/>
      <c r="J479" s="25"/>
      <c r="K479" s="26"/>
      <c r="L479" s="27">
        <v>42921.0</v>
      </c>
      <c r="M479" s="28"/>
      <c r="N479" s="28"/>
      <c r="O479" s="28"/>
      <c r="P479" s="28"/>
      <c r="Q479" s="28"/>
      <c r="R479" s="28"/>
      <c r="S479" s="28"/>
      <c r="T479" s="28"/>
      <c r="U479" s="28"/>
    </row>
    <row r="480" ht="37.5">
      <c r="A480" s="14" t="s">
        <v>1005</v>
      </c>
      <c r="B480" s="14" t="s">
        <v>25</v>
      </c>
      <c r="C480" s="14" t="s">
        <v>1006</v>
      </c>
      <c r="D480" s="14" t="s">
        <v>27</v>
      </c>
      <c r="E480" s="14"/>
      <c r="F480" s="23" t="str">
        <f t="shared" si="20"/>
        <v>Office of Government Ethics</v>
      </c>
      <c r="G480" s="24">
        <v>42900.0</v>
      </c>
      <c r="H480" s="33"/>
      <c r="I480" s="24"/>
      <c r="J480" s="25"/>
      <c r="K480" s="26"/>
      <c r="L480" s="27">
        <v>42921.0</v>
      </c>
      <c r="M480" s="28"/>
      <c r="N480" s="28"/>
      <c r="O480" s="28"/>
      <c r="P480" s="28"/>
      <c r="Q480" s="28"/>
      <c r="R480" s="28"/>
      <c r="S480" s="28"/>
      <c r="T480" s="28"/>
      <c r="U480" s="28"/>
    </row>
    <row r="481" ht="82.5">
      <c r="A481" s="14" t="s">
        <v>1007</v>
      </c>
      <c r="B481" s="14" t="s">
        <v>25</v>
      </c>
      <c r="C481" s="14" t="s">
        <v>1008</v>
      </c>
      <c r="D481" s="14" t="s">
        <v>27</v>
      </c>
      <c r="E481" s="28"/>
      <c r="F481" s="23" t="str">
        <f t="shared" si="20"/>
        <v>Office of Government Ethics</v>
      </c>
      <c r="G481" s="24">
        <v>42900.0</v>
      </c>
      <c r="H481" s="25"/>
      <c r="I481" s="26"/>
      <c r="J481" s="25"/>
      <c r="K481" s="26"/>
      <c r="L481" s="27">
        <v>42921.0</v>
      </c>
      <c r="M481" s="28"/>
      <c r="N481" s="28"/>
      <c r="O481" s="28"/>
      <c r="P481" s="28"/>
      <c r="Q481" s="28"/>
      <c r="R481" s="28"/>
      <c r="S481" s="28"/>
      <c r="T481" s="28"/>
      <c r="U481" s="28"/>
    </row>
    <row r="482" ht="37.5">
      <c r="A482" s="14" t="s">
        <v>1009</v>
      </c>
      <c r="B482" s="14" t="s">
        <v>25</v>
      </c>
      <c r="C482" s="14" t="s">
        <v>1010</v>
      </c>
      <c r="D482" s="14" t="s">
        <v>27</v>
      </c>
      <c r="E482" s="28"/>
      <c r="F482" s="23" t="str">
        <f t="shared" si="20"/>
        <v>Office of Government Ethics</v>
      </c>
      <c r="G482" s="24">
        <v>42900.0</v>
      </c>
      <c r="H482" s="25"/>
      <c r="I482" s="26"/>
      <c r="J482" s="25"/>
      <c r="K482" s="26"/>
      <c r="L482" s="27">
        <v>42921.0</v>
      </c>
      <c r="M482" s="28"/>
      <c r="N482" s="28"/>
      <c r="O482" s="28"/>
      <c r="P482" s="28"/>
      <c r="Q482" s="28"/>
      <c r="R482" s="28"/>
      <c r="S482" s="28"/>
      <c r="T482" s="28"/>
      <c r="U482" s="28"/>
    </row>
    <row r="483" ht="37.5">
      <c r="A483" s="14" t="s">
        <v>1011</v>
      </c>
      <c r="B483" s="14" t="s">
        <v>25</v>
      </c>
      <c r="C483" s="14" t="s">
        <v>1012</v>
      </c>
      <c r="D483" s="14" t="s">
        <v>27</v>
      </c>
      <c r="E483" s="28"/>
      <c r="F483" s="23" t="str">
        <f t="shared" si="20"/>
        <v>Office of Government Ethics</v>
      </c>
      <c r="G483" s="24">
        <v>42900.0</v>
      </c>
      <c r="H483" s="25"/>
      <c r="I483" s="26"/>
      <c r="J483" s="25"/>
      <c r="K483" s="26"/>
      <c r="L483" s="27">
        <v>42921.0</v>
      </c>
      <c r="M483" s="28"/>
      <c r="N483" s="28"/>
      <c r="O483" s="28"/>
      <c r="P483" s="28"/>
      <c r="Q483" s="28"/>
      <c r="R483" s="28"/>
      <c r="S483" s="28"/>
      <c r="T483" s="28"/>
      <c r="U483" s="28"/>
    </row>
    <row r="484" ht="37.5">
      <c r="A484" s="14" t="s">
        <v>1013</v>
      </c>
      <c r="B484" s="14" t="s">
        <v>25</v>
      </c>
      <c r="C484" s="14" t="s">
        <v>1014</v>
      </c>
      <c r="D484" s="14" t="s">
        <v>27</v>
      </c>
      <c r="E484" s="28"/>
      <c r="F484" s="23" t="str">
        <f t="shared" si="20"/>
        <v>Office of Government Ethics</v>
      </c>
      <c r="G484" s="24">
        <v>42900.0</v>
      </c>
      <c r="H484" s="25"/>
      <c r="I484" s="26"/>
      <c r="J484" s="25"/>
      <c r="K484" s="26"/>
      <c r="L484" s="27">
        <v>42921.0</v>
      </c>
      <c r="M484" s="28"/>
      <c r="N484" s="28"/>
      <c r="O484" s="28"/>
      <c r="P484" s="28"/>
      <c r="Q484" s="28"/>
      <c r="R484" s="28"/>
      <c r="S484" s="28"/>
      <c r="T484" s="28"/>
      <c r="U484" s="28"/>
    </row>
    <row r="485" ht="48.75">
      <c r="A485" s="14" t="s">
        <v>1015</v>
      </c>
      <c r="B485" s="14" t="s">
        <v>25</v>
      </c>
      <c r="C485" s="14" t="s">
        <v>1016</v>
      </c>
      <c r="D485" s="14" t="s">
        <v>27</v>
      </c>
      <c r="E485" s="28"/>
      <c r="F485" s="23" t="str">
        <f t="shared" si="20"/>
        <v>Office of Government Ethics</v>
      </c>
      <c r="G485" s="24">
        <v>42900.0</v>
      </c>
      <c r="H485" s="25"/>
      <c r="I485" s="26"/>
      <c r="J485" s="25"/>
      <c r="K485" s="26"/>
      <c r="L485" s="27">
        <v>42921.0</v>
      </c>
      <c r="M485" s="28"/>
      <c r="N485" s="28"/>
      <c r="O485" s="28"/>
      <c r="P485" s="28"/>
      <c r="Q485" s="28"/>
      <c r="R485" s="28"/>
      <c r="S485" s="28"/>
      <c r="T485" s="28"/>
      <c r="U485" s="28"/>
    </row>
    <row r="486" ht="37.5">
      <c r="A486" s="14" t="s">
        <v>1017</v>
      </c>
      <c r="B486" s="14" t="s">
        <v>25</v>
      </c>
      <c r="C486" s="14" t="s">
        <v>1018</v>
      </c>
      <c r="D486" s="14" t="s">
        <v>27</v>
      </c>
      <c r="E486" s="28"/>
      <c r="F486" s="23" t="str">
        <f t="shared" si="20"/>
        <v>Office of Government Ethics</v>
      </c>
      <c r="G486" s="24">
        <v>42900.0</v>
      </c>
      <c r="H486" s="25"/>
      <c r="I486" s="26"/>
      <c r="J486" s="25"/>
      <c r="K486" s="26"/>
      <c r="L486" s="27">
        <v>42921.0</v>
      </c>
      <c r="M486" s="28"/>
      <c r="N486" s="28"/>
      <c r="O486" s="28"/>
      <c r="P486" s="28"/>
      <c r="Q486" s="28"/>
      <c r="R486" s="28"/>
      <c r="S486" s="28"/>
      <c r="T486" s="28"/>
      <c r="U486" s="28"/>
    </row>
    <row r="487" ht="69.0">
      <c r="A487" s="38" t="s">
        <v>1019</v>
      </c>
      <c r="B487" s="14" t="s">
        <v>25</v>
      </c>
      <c r="C487" s="38" t="s">
        <v>1020</v>
      </c>
      <c r="D487" s="14" t="s">
        <v>27</v>
      </c>
      <c r="E487" s="28"/>
      <c r="F487" s="23" t="str">
        <f t="shared" si="20"/>
        <v>Office of Government Ethics</v>
      </c>
      <c r="G487" s="24">
        <v>42900.0</v>
      </c>
      <c r="H487" s="25"/>
      <c r="I487" s="26"/>
      <c r="J487" s="25"/>
      <c r="K487" s="26"/>
      <c r="L487" s="27">
        <v>42921.0</v>
      </c>
      <c r="M487" s="28"/>
      <c r="N487" s="28"/>
      <c r="O487" s="28"/>
      <c r="P487" s="28"/>
      <c r="Q487" s="28"/>
      <c r="R487" s="28"/>
      <c r="S487" s="28"/>
      <c r="T487" s="28"/>
      <c r="U487" s="28"/>
    </row>
    <row r="488" ht="69.0">
      <c r="A488" s="38" t="s">
        <v>1021</v>
      </c>
      <c r="B488" s="14" t="s">
        <v>25</v>
      </c>
      <c r="C488" s="38" t="s">
        <v>1022</v>
      </c>
      <c r="D488" s="14" t="s">
        <v>27</v>
      </c>
      <c r="E488" s="28"/>
      <c r="F488" s="23" t="str">
        <f t="shared" si="20"/>
        <v>Office of Government Ethics</v>
      </c>
      <c r="G488" s="24">
        <v>42900.0</v>
      </c>
      <c r="H488" s="25"/>
      <c r="I488" s="26"/>
      <c r="J488" s="25"/>
      <c r="K488" s="26"/>
      <c r="L488" s="27">
        <v>42921.0</v>
      </c>
      <c r="M488" s="28"/>
      <c r="N488" s="28"/>
      <c r="O488" s="28"/>
      <c r="P488" s="28"/>
      <c r="Q488" s="28"/>
      <c r="R488" s="28"/>
      <c r="S488" s="28"/>
      <c r="T488" s="28"/>
      <c r="U488" s="28"/>
    </row>
    <row r="489" ht="48.75">
      <c r="A489" s="14" t="s">
        <v>1023</v>
      </c>
      <c r="B489" s="14" t="s">
        <v>25</v>
      </c>
      <c r="C489" s="14" t="s">
        <v>1024</v>
      </c>
      <c r="D489" s="14" t="s">
        <v>27</v>
      </c>
      <c r="E489" s="28"/>
      <c r="F489" s="23" t="str">
        <f t="shared" si="20"/>
        <v>Office of Government Ethics</v>
      </c>
      <c r="G489" s="24">
        <v>42900.0</v>
      </c>
      <c r="H489" s="25"/>
      <c r="I489" s="26"/>
      <c r="J489" s="25"/>
      <c r="K489" s="26"/>
      <c r="L489" s="27">
        <v>42921.0</v>
      </c>
      <c r="M489" s="28"/>
      <c r="N489" s="28"/>
      <c r="O489" s="28"/>
      <c r="P489" s="28"/>
      <c r="Q489" s="28"/>
      <c r="R489" s="28"/>
      <c r="S489" s="28"/>
      <c r="T489" s="28"/>
      <c r="U489" s="28"/>
    </row>
    <row r="490" ht="37.5">
      <c r="A490" s="14" t="s">
        <v>1025</v>
      </c>
      <c r="B490" s="14" t="s">
        <v>25</v>
      </c>
      <c r="C490" s="14" t="s">
        <v>1026</v>
      </c>
      <c r="D490" s="14" t="s">
        <v>27</v>
      </c>
      <c r="E490" s="28"/>
      <c r="F490" s="23" t="str">
        <f t="shared" si="20"/>
        <v>Office of Government Ethics</v>
      </c>
      <c r="G490" s="24">
        <v>42900.0</v>
      </c>
      <c r="H490" s="25"/>
      <c r="I490" s="26"/>
      <c r="J490" s="25"/>
      <c r="K490" s="26"/>
      <c r="L490" s="27">
        <v>42921.0</v>
      </c>
      <c r="M490" s="28"/>
      <c r="N490" s="28"/>
      <c r="O490" s="28"/>
      <c r="P490" s="28"/>
      <c r="Q490" s="28"/>
      <c r="R490" s="28"/>
      <c r="S490" s="28"/>
      <c r="T490" s="28"/>
      <c r="U490" s="28"/>
    </row>
    <row r="491" ht="60.0">
      <c r="A491" s="14" t="s">
        <v>1027</v>
      </c>
      <c r="B491" s="14" t="s">
        <v>25</v>
      </c>
      <c r="C491" s="14" t="s">
        <v>1028</v>
      </c>
      <c r="D491" s="14" t="s">
        <v>27</v>
      </c>
      <c r="E491" s="28"/>
      <c r="F491" s="23" t="str">
        <f t="shared" si="20"/>
        <v>Office of Government Ethics</v>
      </c>
      <c r="G491" s="24">
        <v>42900.0</v>
      </c>
      <c r="H491" s="25"/>
      <c r="I491" s="26"/>
      <c r="J491" s="25"/>
      <c r="K491" s="26"/>
      <c r="L491" s="27">
        <v>42921.0</v>
      </c>
      <c r="M491" s="28"/>
      <c r="N491" s="28"/>
      <c r="O491" s="28"/>
      <c r="P491" s="28"/>
      <c r="Q491" s="28"/>
      <c r="R491" s="28"/>
      <c r="S491" s="28"/>
      <c r="T491" s="28"/>
      <c r="U491" s="28"/>
    </row>
    <row r="492" ht="37.5">
      <c r="A492" s="14" t="s">
        <v>1029</v>
      </c>
      <c r="B492" s="14" t="s">
        <v>25</v>
      </c>
      <c r="C492" s="14" t="s">
        <v>1030</v>
      </c>
      <c r="D492" s="14" t="s">
        <v>27</v>
      </c>
      <c r="E492" s="28"/>
      <c r="F492" s="23" t="str">
        <f t="shared" si="20"/>
        <v>Office of Government Ethics</v>
      </c>
      <c r="G492" s="24">
        <v>42900.0</v>
      </c>
      <c r="H492" s="25"/>
      <c r="I492" s="26"/>
      <c r="J492" s="25"/>
      <c r="K492" s="26"/>
      <c r="L492" s="27">
        <v>42921.0</v>
      </c>
      <c r="M492" s="28"/>
      <c r="N492" s="28"/>
      <c r="O492" s="28"/>
      <c r="P492" s="28"/>
      <c r="Q492" s="28"/>
      <c r="R492" s="28"/>
      <c r="S492" s="28"/>
      <c r="T492" s="28"/>
      <c r="U492" s="28"/>
    </row>
    <row r="493" ht="71.25">
      <c r="A493" s="14" t="s">
        <v>1031</v>
      </c>
      <c r="B493" s="14" t="s">
        <v>25</v>
      </c>
      <c r="C493" s="14" t="s">
        <v>1032</v>
      </c>
      <c r="D493" s="14" t="s">
        <v>27</v>
      </c>
      <c r="E493" s="28"/>
      <c r="F493" s="23" t="str">
        <f t="shared" si="20"/>
        <v>Office of Government Ethics</v>
      </c>
      <c r="G493" s="24">
        <v>42900.0</v>
      </c>
      <c r="H493" s="25"/>
      <c r="I493" s="26"/>
      <c r="J493" s="25"/>
      <c r="K493" s="26"/>
      <c r="L493" s="27">
        <v>42921.0</v>
      </c>
      <c r="M493" s="28"/>
      <c r="N493" s="28"/>
      <c r="O493" s="28"/>
      <c r="P493" s="28"/>
      <c r="Q493" s="28"/>
      <c r="R493" s="28"/>
      <c r="S493" s="28"/>
      <c r="T493" s="28"/>
      <c r="U493" s="28"/>
    </row>
    <row r="494" ht="48.75">
      <c r="A494" s="14" t="s">
        <v>1033</v>
      </c>
      <c r="B494" s="14" t="s">
        <v>25</v>
      </c>
      <c r="C494" s="14" t="s">
        <v>1034</v>
      </c>
      <c r="D494" s="14" t="s">
        <v>27</v>
      </c>
      <c r="E494" s="28"/>
      <c r="F494" s="23" t="str">
        <f t="shared" si="20"/>
        <v>Office of Government Ethics</v>
      </c>
      <c r="G494" s="24">
        <v>42900.0</v>
      </c>
      <c r="H494" s="25"/>
      <c r="I494" s="26"/>
      <c r="J494" s="25"/>
      <c r="K494" s="26"/>
      <c r="L494" s="27">
        <v>42921.0</v>
      </c>
      <c r="M494" s="28"/>
      <c r="N494" s="28"/>
      <c r="O494" s="28"/>
      <c r="P494" s="28"/>
      <c r="Q494" s="28"/>
      <c r="R494" s="28"/>
      <c r="S494" s="28"/>
      <c r="T494" s="28"/>
      <c r="U494" s="28"/>
    </row>
    <row r="495" ht="37.5">
      <c r="A495" s="14" t="s">
        <v>1035</v>
      </c>
      <c r="B495" s="14" t="s">
        <v>25</v>
      </c>
      <c r="C495" s="14" t="s">
        <v>1036</v>
      </c>
      <c r="D495" s="14" t="s">
        <v>27</v>
      </c>
      <c r="E495" s="28"/>
      <c r="F495" s="23" t="str">
        <f t="shared" si="20"/>
        <v>Office of Government Ethics</v>
      </c>
      <c r="G495" s="24">
        <v>42900.0</v>
      </c>
      <c r="H495" s="25"/>
      <c r="I495" s="26"/>
      <c r="J495" s="25"/>
      <c r="K495" s="26"/>
      <c r="L495" s="27">
        <v>42921.0</v>
      </c>
      <c r="M495" s="28"/>
      <c r="N495" s="28"/>
      <c r="O495" s="28"/>
      <c r="P495" s="28"/>
      <c r="Q495" s="28"/>
      <c r="R495" s="28"/>
      <c r="S495" s="28"/>
      <c r="T495" s="28"/>
      <c r="U495" s="28"/>
    </row>
    <row r="496" ht="37.5">
      <c r="A496" s="14" t="s">
        <v>1037</v>
      </c>
      <c r="B496" s="14" t="s">
        <v>25</v>
      </c>
      <c r="C496" s="14" t="s">
        <v>1038</v>
      </c>
      <c r="D496" s="14" t="s">
        <v>27</v>
      </c>
      <c r="E496" s="28"/>
      <c r="F496" s="23" t="str">
        <f t="shared" si="20"/>
        <v>Office of Government Ethics</v>
      </c>
      <c r="G496" s="24">
        <v>42900.0</v>
      </c>
      <c r="H496" s="25"/>
      <c r="I496" s="26"/>
      <c r="J496" s="25"/>
      <c r="K496" s="26"/>
      <c r="L496" s="27">
        <v>42921.0</v>
      </c>
      <c r="M496" s="28"/>
      <c r="N496" s="28"/>
      <c r="O496" s="28"/>
      <c r="P496" s="28"/>
      <c r="Q496" s="28"/>
      <c r="R496" s="28"/>
      <c r="S496" s="28"/>
      <c r="T496" s="28"/>
      <c r="U496" s="28"/>
    </row>
    <row r="497" ht="82.5">
      <c r="A497" s="14" t="s">
        <v>1039</v>
      </c>
      <c r="B497" s="14" t="s">
        <v>25</v>
      </c>
      <c r="C497" s="14" t="s">
        <v>1040</v>
      </c>
      <c r="D497" s="14" t="s">
        <v>27</v>
      </c>
      <c r="E497" s="28"/>
      <c r="F497" s="39" t="str">
        <f>HYPERLINK("https://www.washingtonpost.com/business/economy/a-scramble-to-assess-the-dangers-of-president-elects-global-business-empire/2016/11/20/1bbdc2a2-ad18-11e6-a31b-4b6397e625d0_story.html","Washington Post")</f>
        <v>Washington Post</v>
      </c>
      <c r="G497" s="24">
        <v>42694.0</v>
      </c>
      <c r="H497" s="25"/>
      <c r="I497" s="26"/>
      <c r="J497" s="25"/>
      <c r="K497" s="26"/>
      <c r="L497" s="27">
        <v>42921.0</v>
      </c>
      <c r="M497" s="28"/>
      <c r="N497" s="28"/>
      <c r="O497" s="28"/>
      <c r="P497" s="28"/>
      <c r="Q497" s="28"/>
      <c r="R497" s="28"/>
      <c r="S497" s="28"/>
      <c r="T497" s="28"/>
      <c r="U497" s="28"/>
    </row>
    <row r="498" ht="60.0">
      <c r="A498" s="14" t="s">
        <v>1041</v>
      </c>
      <c r="B498" s="14" t="s">
        <v>25</v>
      </c>
      <c r="C498" s="14" t="s">
        <v>1042</v>
      </c>
      <c r="D498" s="14" t="s">
        <v>27</v>
      </c>
      <c r="E498" s="28"/>
      <c r="F498" s="23" t="str">
        <f t="shared" ref="F498:F514" si="22">HYPERLINK("https://oge.app.box.com/s/kz4qvbdsbcfrzq16msuo4zmth6rerh1c","Office of Government Ethics")</f>
        <v>Office of Government Ethics</v>
      </c>
      <c r="G498" s="24">
        <v>42900.0</v>
      </c>
      <c r="H498" s="25"/>
      <c r="I498" s="26"/>
      <c r="J498" s="25"/>
      <c r="K498" s="26"/>
      <c r="L498" s="27">
        <v>42921.0</v>
      </c>
      <c r="M498" s="28"/>
      <c r="N498" s="28"/>
      <c r="O498" s="28"/>
      <c r="P498" s="28"/>
      <c r="Q498" s="28"/>
      <c r="R498" s="28"/>
      <c r="S498" s="28"/>
      <c r="T498" s="28"/>
      <c r="U498" s="28"/>
    </row>
    <row r="499" ht="37.5">
      <c r="A499" s="14" t="s">
        <v>1043</v>
      </c>
      <c r="B499" s="14" t="s">
        <v>25</v>
      </c>
      <c r="C499" s="14" t="s">
        <v>1044</v>
      </c>
      <c r="D499" s="14" t="s">
        <v>27</v>
      </c>
      <c r="E499" s="28"/>
      <c r="F499" s="23" t="str">
        <f t="shared" si="22"/>
        <v>Office of Government Ethics</v>
      </c>
      <c r="G499" s="24">
        <v>42900.0</v>
      </c>
      <c r="H499" s="25"/>
      <c r="I499" s="26"/>
      <c r="J499" s="25"/>
      <c r="K499" s="26"/>
      <c r="L499" s="27">
        <v>42921.0</v>
      </c>
      <c r="M499" s="28"/>
      <c r="N499" s="28"/>
      <c r="O499" s="28"/>
      <c r="P499" s="28"/>
      <c r="Q499" s="28"/>
      <c r="R499" s="28"/>
      <c r="S499" s="28"/>
      <c r="T499" s="28"/>
      <c r="U499" s="28"/>
    </row>
    <row r="500" ht="37.5">
      <c r="A500" s="14" t="s">
        <v>1045</v>
      </c>
      <c r="B500" s="14" t="s">
        <v>25</v>
      </c>
      <c r="C500" s="14" t="s">
        <v>1046</v>
      </c>
      <c r="D500" s="14" t="s">
        <v>27</v>
      </c>
      <c r="E500" s="28"/>
      <c r="F500" s="23" t="str">
        <f t="shared" si="22"/>
        <v>Office of Government Ethics</v>
      </c>
      <c r="G500" s="24">
        <v>42900.0</v>
      </c>
      <c r="H500" s="25"/>
      <c r="I500" s="26"/>
      <c r="J500" s="25"/>
      <c r="K500" s="26"/>
      <c r="L500" s="27">
        <v>42921.0</v>
      </c>
      <c r="M500" s="28"/>
      <c r="N500" s="28"/>
      <c r="O500" s="28"/>
      <c r="P500" s="28"/>
      <c r="Q500" s="28"/>
      <c r="R500" s="28"/>
      <c r="S500" s="28"/>
      <c r="T500" s="28"/>
      <c r="U500" s="28"/>
    </row>
    <row r="501" ht="60.0">
      <c r="A501" s="14" t="s">
        <v>1047</v>
      </c>
      <c r="B501" s="14" t="s">
        <v>25</v>
      </c>
      <c r="C501" s="14" t="s">
        <v>1048</v>
      </c>
      <c r="D501" s="14" t="s">
        <v>27</v>
      </c>
      <c r="E501" s="28"/>
      <c r="F501" s="23" t="str">
        <f t="shared" si="22"/>
        <v>Office of Government Ethics</v>
      </c>
      <c r="G501" s="24">
        <v>42900.0</v>
      </c>
      <c r="H501" s="25"/>
      <c r="I501" s="26"/>
      <c r="J501" s="25"/>
      <c r="K501" s="26"/>
      <c r="L501" s="27">
        <v>42921.0</v>
      </c>
      <c r="M501" s="28"/>
      <c r="N501" s="28"/>
      <c r="O501" s="28"/>
      <c r="P501" s="28"/>
      <c r="Q501" s="28"/>
      <c r="R501" s="28"/>
      <c r="S501" s="28"/>
      <c r="T501" s="28"/>
      <c r="U501" s="28"/>
    </row>
    <row r="502" ht="37.5">
      <c r="A502" s="14" t="s">
        <v>1049</v>
      </c>
      <c r="B502" s="14" t="s">
        <v>25</v>
      </c>
      <c r="C502" s="14" t="s">
        <v>1050</v>
      </c>
      <c r="D502" s="14" t="s">
        <v>27</v>
      </c>
      <c r="E502" s="28"/>
      <c r="F502" s="23" t="str">
        <f t="shared" si="22"/>
        <v>Office of Government Ethics</v>
      </c>
      <c r="G502" s="24">
        <v>42900.0</v>
      </c>
      <c r="H502" s="25"/>
      <c r="I502" s="26"/>
      <c r="J502" s="25"/>
      <c r="K502" s="26"/>
      <c r="L502" s="27">
        <v>42921.0</v>
      </c>
      <c r="M502" s="28"/>
      <c r="N502" s="28"/>
      <c r="O502" s="28"/>
      <c r="P502" s="28"/>
      <c r="Q502" s="28"/>
      <c r="R502" s="28"/>
      <c r="S502" s="28"/>
      <c r="T502" s="28"/>
      <c r="U502" s="28"/>
    </row>
    <row r="503" ht="60.0">
      <c r="A503" s="14" t="s">
        <v>1051</v>
      </c>
      <c r="B503" s="14" t="s">
        <v>25</v>
      </c>
      <c r="C503" s="14" t="s">
        <v>1052</v>
      </c>
      <c r="D503" s="14" t="s">
        <v>27</v>
      </c>
      <c r="E503" s="28"/>
      <c r="F503" s="23" t="str">
        <f t="shared" si="22"/>
        <v>Office of Government Ethics</v>
      </c>
      <c r="G503" s="24">
        <v>42900.0</v>
      </c>
      <c r="H503" s="25"/>
      <c r="I503" s="26"/>
      <c r="J503" s="25"/>
      <c r="K503" s="26"/>
      <c r="L503" s="27">
        <v>42921.0</v>
      </c>
      <c r="M503" s="28"/>
      <c r="N503" s="28"/>
      <c r="O503" s="28"/>
      <c r="P503" s="28"/>
      <c r="Q503" s="28"/>
      <c r="R503" s="28"/>
      <c r="S503" s="28"/>
      <c r="T503" s="28"/>
      <c r="U503" s="28"/>
    </row>
    <row r="504" ht="37.5">
      <c r="A504" s="14" t="s">
        <v>1053</v>
      </c>
      <c r="B504" s="14" t="s">
        <v>25</v>
      </c>
      <c r="C504" s="14" t="s">
        <v>1054</v>
      </c>
      <c r="D504" s="14" t="s">
        <v>27</v>
      </c>
      <c r="E504" s="28"/>
      <c r="F504" s="23" t="str">
        <f t="shared" si="22"/>
        <v>Office of Government Ethics</v>
      </c>
      <c r="G504" s="24">
        <v>42900.0</v>
      </c>
      <c r="H504" s="25"/>
      <c r="I504" s="26"/>
      <c r="J504" s="25"/>
      <c r="K504" s="26"/>
      <c r="L504" s="27">
        <v>42921.0</v>
      </c>
      <c r="M504" s="28"/>
      <c r="N504" s="28"/>
      <c r="O504" s="28"/>
      <c r="P504" s="28"/>
      <c r="Q504" s="28"/>
      <c r="R504" s="28"/>
      <c r="S504" s="28"/>
      <c r="T504" s="28"/>
      <c r="U504" s="28"/>
    </row>
    <row r="505" ht="60.0">
      <c r="A505" s="14" t="s">
        <v>1055</v>
      </c>
      <c r="B505" s="14" t="s">
        <v>25</v>
      </c>
      <c r="C505" s="14" t="s">
        <v>1056</v>
      </c>
      <c r="D505" s="14" t="s">
        <v>27</v>
      </c>
      <c r="E505" s="28"/>
      <c r="F505" s="23" t="str">
        <f t="shared" si="22"/>
        <v>Office of Government Ethics</v>
      </c>
      <c r="G505" s="24">
        <v>42900.0</v>
      </c>
      <c r="H505" s="25"/>
      <c r="I505" s="26"/>
      <c r="J505" s="25"/>
      <c r="K505" s="26"/>
      <c r="L505" s="27">
        <v>42921.0</v>
      </c>
      <c r="M505" s="28"/>
      <c r="N505" s="28"/>
      <c r="O505" s="28"/>
      <c r="P505" s="28"/>
      <c r="Q505" s="28"/>
      <c r="R505" s="28"/>
      <c r="S505" s="28"/>
      <c r="T505" s="28"/>
      <c r="U505" s="28"/>
    </row>
    <row r="506" ht="37.5">
      <c r="A506" s="14" t="s">
        <v>1057</v>
      </c>
      <c r="B506" s="14" t="s">
        <v>25</v>
      </c>
      <c r="C506" s="14" t="s">
        <v>1058</v>
      </c>
      <c r="D506" s="14" t="s">
        <v>27</v>
      </c>
      <c r="E506" s="28"/>
      <c r="F506" s="23" t="str">
        <f t="shared" si="22"/>
        <v>Office of Government Ethics</v>
      </c>
      <c r="G506" s="24">
        <v>42900.0</v>
      </c>
      <c r="H506" s="25"/>
      <c r="I506" s="26"/>
      <c r="J506" s="25"/>
      <c r="K506" s="26"/>
      <c r="L506" s="27">
        <v>42921.0</v>
      </c>
      <c r="M506" s="28"/>
      <c r="N506" s="28"/>
      <c r="O506" s="28"/>
      <c r="P506" s="28"/>
      <c r="Q506" s="28"/>
      <c r="R506" s="28"/>
      <c r="S506" s="28"/>
      <c r="T506" s="28"/>
      <c r="U506" s="28"/>
    </row>
    <row r="507" ht="37.5">
      <c r="A507" s="14" t="s">
        <v>1059</v>
      </c>
      <c r="B507" s="14" t="s">
        <v>25</v>
      </c>
      <c r="C507" s="14" t="s">
        <v>1060</v>
      </c>
      <c r="D507" s="14" t="s">
        <v>27</v>
      </c>
      <c r="E507" s="28"/>
      <c r="F507" s="23" t="str">
        <f t="shared" si="22"/>
        <v>Office of Government Ethics</v>
      </c>
      <c r="G507" s="24">
        <v>42900.0</v>
      </c>
      <c r="H507" s="25"/>
      <c r="I507" s="26"/>
      <c r="J507" s="25"/>
      <c r="K507" s="26"/>
      <c r="L507" s="27">
        <v>42921.0</v>
      </c>
      <c r="M507" s="28"/>
      <c r="N507" s="28"/>
      <c r="O507" s="28"/>
      <c r="P507" s="28"/>
      <c r="Q507" s="28"/>
      <c r="R507" s="28"/>
      <c r="S507" s="28"/>
      <c r="T507" s="28"/>
      <c r="U507" s="28"/>
    </row>
    <row r="508" ht="71.25">
      <c r="A508" s="14" t="s">
        <v>1061</v>
      </c>
      <c r="B508" s="14" t="s">
        <v>25</v>
      </c>
      <c r="C508" s="14" t="s">
        <v>1062</v>
      </c>
      <c r="D508" s="14" t="s">
        <v>27</v>
      </c>
      <c r="E508" s="28"/>
      <c r="F508" s="23" t="str">
        <f t="shared" si="22"/>
        <v>Office of Government Ethics</v>
      </c>
      <c r="G508" s="24">
        <v>42900.0</v>
      </c>
      <c r="H508" s="25"/>
      <c r="I508" s="26"/>
      <c r="J508" s="25"/>
      <c r="K508" s="26"/>
      <c r="L508" s="27">
        <v>42921.0</v>
      </c>
      <c r="M508" s="28"/>
      <c r="N508" s="28"/>
      <c r="O508" s="28"/>
      <c r="P508" s="28"/>
      <c r="Q508" s="28"/>
      <c r="R508" s="28"/>
      <c r="S508" s="28"/>
      <c r="T508" s="28"/>
      <c r="U508" s="28"/>
    </row>
    <row r="509" ht="71.25">
      <c r="A509" s="14" t="s">
        <v>1063</v>
      </c>
      <c r="B509" s="14" t="s">
        <v>25</v>
      </c>
      <c r="C509" s="14" t="s">
        <v>1064</v>
      </c>
      <c r="D509" s="14" t="s">
        <v>27</v>
      </c>
      <c r="E509" s="28"/>
      <c r="F509" s="23" t="str">
        <f t="shared" si="22"/>
        <v>Office of Government Ethics</v>
      </c>
      <c r="G509" s="24">
        <v>42900.0</v>
      </c>
      <c r="H509" s="25"/>
      <c r="I509" s="26"/>
      <c r="J509" s="25"/>
      <c r="K509" s="26"/>
      <c r="L509" s="27">
        <v>42921.0</v>
      </c>
      <c r="M509" s="28"/>
      <c r="N509" s="28"/>
      <c r="O509" s="28"/>
      <c r="P509" s="28"/>
      <c r="Q509" s="28"/>
      <c r="R509" s="28"/>
      <c r="S509" s="28"/>
      <c r="T509" s="28"/>
      <c r="U509" s="28"/>
    </row>
    <row r="510" ht="37.5">
      <c r="A510" s="14" t="s">
        <v>1065</v>
      </c>
      <c r="B510" s="14" t="s">
        <v>25</v>
      </c>
      <c r="C510" s="14" t="s">
        <v>1066</v>
      </c>
      <c r="D510" s="14" t="s">
        <v>27</v>
      </c>
      <c r="E510" s="28"/>
      <c r="F510" s="23" t="str">
        <f t="shared" si="22"/>
        <v>Office of Government Ethics</v>
      </c>
      <c r="G510" s="24">
        <v>42900.0</v>
      </c>
      <c r="H510" s="33"/>
      <c r="I510" s="24"/>
      <c r="J510" s="40"/>
      <c r="K510" s="24"/>
      <c r="L510" s="27">
        <v>42921.0</v>
      </c>
      <c r="M510" s="28"/>
      <c r="N510" s="28"/>
      <c r="O510" s="28"/>
      <c r="P510" s="28"/>
      <c r="Q510" s="28"/>
      <c r="R510" s="28"/>
      <c r="S510" s="28"/>
      <c r="T510" s="28"/>
      <c r="U510" s="28"/>
    </row>
    <row r="511" ht="37.5">
      <c r="A511" s="14" t="s">
        <v>1067</v>
      </c>
      <c r="B511" s="14" t="s">
        <v>25</v>
      </c>
      <c r="C511" s="14" t="s">
        <v>1068</v>
      </c>
      <c r="D511" s="14" t="s">
        <v>27</v>
      </c>
      <c r="E511" s="28"/>
      <c r="F511" s="23" t="str">
        <f t="shared" si="22"/>
        <v>Office of Government Ethics</v>
      </c>
      <c r="G511" s="24">
        <v>42900.0</v>
      </c>
      <c r="H511" s="25"/>
      <c r="I511" s="26"/>
      <c r="J511" s="25"/>
      <c r="K511" s="26"/>
      <c r="L511" s="27">
        <v>42921.0</v>
      </c>
      <c r="M511" s="28"/>
      <c r="N511" s="28"/>
      <c r="O511" s="28"/>
      <c r="P511" s="28"/>
      <c r="Q511" s="28"/>
      <c r="R511" s="28"/>
      <c r="S511" s="28"/>
      <c r="T511" s="28"/>
      <c r="U511" s="28"/>
    </row>
    <row r="512" ht="37.5">
      <c r="A512" s="14" t="s">
        <v>1069</v>
      </c>
      <c r="B512" s="14" t="s">
        <v>25</v>
      </c>
      <c r="C512" s="14" t="s">
        <v>1070</v>
      </c>
      <c r="D512" s="14" t="s">
        <v>27</v>
      </c>
      <c r="E512" s="14"/>
      <c r="F512" s="23" t="str">
        <f t="shared" si="22"/>
        <v>Office of Government Ethics</v>
      </c>
      <c r="G512" s="24">
        <v>42900.0</v>
      </c>
      <c r="H512" s="25"/>
      <c r="I512" s="26"/>
      <c r="J512" s="25"/>
      <c r="K512" s="26"/>
      <c r="L512" s="27">
        <v>42921.0</v>
      </c>
      <c r="M512" s="28"/>
      <c r="N512" s="28"/>
      <c r="O512" s="28"/>
      <c r="P512" s="28"/>
      <c r="Q512" s="28"/>
      <c r="R512" s="28"/>
      <c r="S512" s="28"/>
      <c r="T512" s="28"/>
      <c r="U512" s="28"/>
    </row>
    <row r="513" ht="60.0">
      <c r="A513" s="14" t="s">
        <v>1071</v>
      </c>
      <c r="B513" s="14" t="s">
        <v>25</v>
      </c>
      <c r="C513" s="14" t="s">
        <v>1072</v>
      </c>
      <c r="D513" s="6" t="s">
        <v>27</v>
      </c>
      <c r="E513" s="6" t="s">
        <v>1073</v>
      </c>
      <c r="F513" s="35" t="str">
        <f t="shared" si="22"/>
        <v>Office of Government Ethics</v>
      </c>
      <c r="G513" s="36">
        <v>42900.0</v>
      </c>
      <c r="H513" s="7"/>
      <c r="I513" s="37"/>
      <c r="J513" s="7"/>
      <c r="K513" s="37"/>
      <c r="L513" s="27">
        <v>42921.0</v>
      </c>
      <c r="M513" s="28"/>
      <c r="N513" s="28"/>
      <c r="O513" s="28"/>
      <c r="P513" s="28"/>
      <c r="Q513" s="28"/>
      <c r="R513" s="28"/>
      <c r="S513" s="28"/>
      <c r="T513" s="28"/>
      <c r="U513" s="28"/>
    </row>
    <row r="514" ht="60.0">
      <c r="A514" s="14" t="s">
        <v>1074</v>
      </c>
      <c r="B514" s="14" t="s">
        <v>25</v>
      </c>
      <c r="C514" s="14" t="s">
        <v>1075</v>
      </c>
      <c r="D514" s="6" t="s">
        <v>27</v>
      </c>
      <c r="E514" s="6" t="s">
        <v>1073</v>
      </c>
      <c r="F514" s="35" t="str">
        <f t="shared" si="22"/>
        <v>Office of Government Ethics</v>
      </c>
      <c r="G514" s="36">
        <v>42900.0</v>
      </c>
      <c r="H514" s="7"/>
      <c r="I514" s="37"/>
      <c r="J514" s="7"/>
      <c r="K514" s="37"/>
      <c r="L514" s="27">
        <v>42921.0</v>
      </c>
      <c r="M514" s="28"/>
      <c r="N514" s="28"/>
      <c r="O514" s="28"/>
      <c r="P514" s="28"/>
      <c r="Q514" s="28"/>
      <c r="R514" s="28"/>
      <c r="S514" s="28"/>
      <c r="T514" s="28"/>
      <c r="U514" s="28"/>
    </row>
    <row r="515" ht="60.0">
      <c r="A515" s="14" t="s">
        <v>1076</v>
      </c>
      <c r="B515" s="14" t="s">
        <v>25</v>
      </c>
      <c r="C515" s="14" t="s">
        <v>1077</v>
      </c>
      <c r="D515" s="6" t="s">
        <v>27</v>
      </c>
      <c r="E515" s="6" t="s">
        <v>1073</v>
      </c>
      <c r="F515" s="23" t="str">
        <f>HYPERLINK("http://money.cnn.com/2017/01/23/news/donald-trump-resigns-business/","CNN")</f>
        <v>CNN</v>
      </c>
      <c r="G515" s="24">
        <v>42758.0</v>
      </c>
      <c r="H515" s="7"/>
      <c r="I515" s="37"/>
      <c r="J515" s="7"/>
      <c r="K515" s="37"/>
      <c r="L515" s="27">
        <v>42921.0</v>
      </c>
      <c r="M515" s="28"/>
      <c r="N515" s="28"/>
      <c r="O515" s="28"/>
      <c r="P515" s="28"/>
      <c r="Q515" s="28"/>
      <c r="R515" s="28"/>
      <c r="S515" s="28"/>
      <c r="T515" s="28"/>
      <c r="U515" s="28"/>
    </row>
    <row r="516" ht="48.75">
      <c r="A516" s="14" t="s">
        <v>1078</v>
      </c>
      <c r="B516" s="14" t="s">
        <v>25</v>
      </c>
      <c r="C516" s="14" t="s">
        <v>1079</v>
      </c>
      <c r="D516" s="14" t="s">
        <v>27</v>
      </c>
      <c r="E516" s="14"/>
      <c r="F516" s="23" t="str">
        <f t="shared" ref="F516:F532" si="23">HYPERLINK("https://oge.app.box.com/s/kz4qvbdsbcfrzq16msuo4zmth6rerh1c","Office of Government Ethics")</f>
        <v>Office of Government Ethics</v>
      </c>
      <c r="G516" s="24">
        <v>42900.0</v>
      </c>
      <c r="H516" s="25"/>
      <c r="I516" s="26"/>
      <c r="J516" s="25"/>
      <c r="K516" s="26"/>
      <c r="L516" s="27">
        <v>42921.0</v>
      </c>
      <c r="M516" s="28"/>
      <c r="N516" s="28"/>
      <c r="O516" s="28"/>
      <c r="P516" s="28"/>
      <c r="Q516" s="28"/>
      <c r="R516" s="28"/>
      <c r="S516" s="28"/>
      <c r="T516" s="28"/>
      <c r="U516" s="28"/>
    </row>
    <row r="517" ht="60.0">
      <c r="A517" s="14" t="s">
        <v>1080</v>
      </c>
      <c r="B517" s="14" t="s">
        <v>25</v>
      </c>
      <c r="C517" s="14" t="s">
        <v>1081</v>
      </c>
      <c r="D517" s="14" t="s">
        <v>27</v>
      </c>
      <c r="E517" s="14"/>
      <c r="F517" s="23" t="str">
        <f t="shared" si="23"/>
        <v>Office of Government Ethics</v>
      </c>
      <c r="G517" s="24">
        <v>42900.0</v>
      </c>
      <c r="H517" s="25"/>
      <c r="I517" s="26"/>
      <c r="J517" s="25"/>
      <c r="K517" s="26"/>
      <c r="L517" s="27">
        <v>42921.0</v>
      </c>
      <c r="M517" s="28"/>
      <c r="N517" s="28"/>
      <c r="O517" s="28"/>
      <c r="P517" s="28"/>
      <c r="Q517" s="28"/>
      <c r="R517" s="28"/>
      <c r="S517" s="28"/>
      <c r="T517" s="28"/>
      <c r="U517" s="28"/>
    </row>
    <row r="518" ht="37.5">
      <c r="A518" s="14" t="s">
        <v>1082</v>
      </c>
      <c r="B518" s="14" t="s">
        <v>25</v>
      </c>
      <c r="C518" s="14" t="s">
        <v>1083</v>
      </c>
      <c r="D518" s="14" t="s">
        <v>27</v>
      </c>
      <c r="E518" s="14"/>
      <c r="F518" s="23" t="str">
        <f t="shared" si="23"/>
        <v>Office of Government Ethics</v>
      </c>
      <c r="G518" s="24">
        <v>42900.0</v>
      </c>
      <c r="H518" s="25"/>
      <c r="I518" s="26"/>
      <c r="J518" s="25"/>
      <c r="K518" s="26"/>
      <c r="L518" s="27">
        <v>42921.0</v>
      </c>
      <c r="M518" s="28"/>
      <c r="N518" s="28"/>
      <c r="O518" s="28"/>
      <c r="P518" s="28"/>
      <c r="Q518" s="28"/>
      <c r="R518" s="28"/>
      <c r="S518" s="28"/>
      <c r="T518" s="28"/>
      <c r="U518" s="28"/>
    </row>
    <row r="519" ht="60.0">
      <c r="A519" s="14" t="s">
        <v>1084</v>
      </c>
      <c r="B519" s="14" t="s">
        <v>25</v>
      </c>
      <c r="C519" s="14" t="s">
        <v>1085</v>
      </c>
      <c r="D519" s="14" t="s">
        <v>27</v>
      </c>
      <c r="E519" s="14"/>
      <c r="F519" s="23" t="str">
        <f t="shared" si="23"/>
        <v>Office of Government Ethics</v>
      </c>
      <c r="G519" s="24">
        <v>42900.0</v>
      </c>
      <c r="H519" s="25"/>
      <c r="I519" s="26"/>
      <c r="J519" s="25"/>
      <c r="K519" s="26"/>
      <c r="L519" s="27">
        <v>42921.0</v>
      </c>
      <c r="M519" s="28"/>
      <c r="N519" s="28"/>
      <c r="O519" s="28"/>
      <c r="P519" s="28"/>
      <c r="Q519" s="28"/>
      <c r="R519" s="28"/>
      <c r="S519" s="28"/>
      <c r="T519" s="28"/>
      <c r="U519" s="28"/>
    </row>
    <row r="520" ht="48.75">
      <c r="A520" s="14" t="s">
        <v>1086</v>
      </c>
      <c r="B520" s="14" t="s">
        <v>25</v>
      </c>
      <c r="C520" s="14" t="s">
        <v>1087</v>
      </c>
      <c r="D520" s="14" t="s">
        <v>27</v>
      </c>
      <c r="E520" s="14"/>
      <c r="F520" s="23" t="str">
        <f t="shared" si="23"/>
        <v>Office of Government Ethics</v>
      </c>
      <c r="G520" s="24">
        <v>42900.0</v>
      </c>
      <c r="H520" s="25"/>
      <c r="I520" s="26"/>
      <c r="J520" s="25"/>
      <c r="K520" s="26"/>
      <c r="L520" s="27">
        <v>42921.0</v>
      </c>
      <c r="M520" s="28"/>
      <c r="N520" s="28"/>
      <c r="O520" s="28"/>
      <c r="P520" s="28"/>
      <c r="Q520" s="28"/>
      <c r="R520" s="28"/>
      <c r="S520" s="28"/>
      <c r="T520" s="28"/>
      <c r="U520" s="28"/>
    </row>
    <row r="521" ht="60.0">
      <c r="A521" s="14" t="s">
        <v>1088</v>
      </c>
      <c r="B521" s="14" t="s">
        <v>25</v>
      </c>
      <c r="C521" s="14" t="s">
        <v>1089</v>
      </c>
      <c r="D521" s="14" t="s">
        <v>27</v>
      </c>
      <c r="E521" s="14"/>
      <c r="F521" s="23" t="str">
        <f t="shared" si="23"/>
        <v>Office of Government Ethics</v>
      </c>
      <c r="G521" s="24">
        <v>42900.0</v>
      </c>
      <c r="H521" s="25"/>
      <c r="I521" s="26"/>
      <c r="J521" s="25"/>
      <c r="K521" s="26"/>
      <c r="L521" s="27">
        <v>42921.0</v>
      </c>
      <c r="M521" s="28"/>
      <c r="N521" s="28"/>
      <c r="O521" s="28"/>
      <c r="P521" s="28"/>
      <c r="Q521" s="28"/>
      <c r="R521" s="28"/>
      <c r="S521" s="28"/>
      <c r="T521" s="28"/>
      <c r="U521" s="28"/>
    </row>
    <row r="522" ht="37.5">
      <c r="A522" s="14" t="s">
        <v>1090</v>
      </c>
      <c r="B522" s="14" t="s">
        <v>25</v>
      </c>
      <c r="C522" s="14" t="s">
        <v>1091</v>
      </c>
      <c r="D522" s="14" t="s">
        <v>27</v>
      </c>
      <c r="E522" s="14"/>
      <c r="F522" s="23" t="str">
        <f t="shared" si="23"/>
        <v>Office of Government Ethics</v>
      </c>
      <c r="G522" s="24">
        <v>42900.0</v>
      </c>
      <c r="H522" s="25"/>
      <c r="I522" s="26"/>
      <c r="J522" s="25"/>
      <c r="K522" s="26"/>
      <c r="L522" s="27">
        <v>42921.0</v>
      </c>
      <c r="M522" s="28"/>
      <c r="N522" s="28"/>
      <c r="O522" s="28"/>
      <c r="P522" s="28"/>
      <c r="Q522" s="28"/>
      <c r="R522" s="28"/>
      <c r="S522" s="28"/>
      <c r="T522" s="28"/>
      <c r="U522" s="28"/>
    </row>
    <row r="523" ht="48.75">
      <c r="A523" s="14" t="s">
        <v>1092</v>
      </c>
      <c r="B523" s="14" t="s">
        <v>25</v>
      </c>
      <c r="C523" s="14" t="s">
        <v>1093</v>
      </c>
      <c r="D523" s="14" t="s">
        <v>27</v>
      </c>
      <c r="E523" s="14"/>
      <c r="F523" s="23" t="str">
        <f t="shared" si="23"/>
        <v>Office of Government Ethics</v>
      </c>
      <c r="G523" s="24">
        <v>42900.0</v>
      </c>
      <c r="H523" s="25"/>
      <c r="I523" s="26"/>
      <c r="J523" s="25"/>
      <c r="K523" s="26"/>
      <c r="L523" s="27">
        <v>42921.0</v>
      </c>
      <c r="M523" s="28"/>
      <c r="N523" s="28"/>
      <c r="O523" s="28"/>
      <c r="P523" s="28"/>
      <c r="Q523" s="28"/>
      <c r="R523" s="28"/>
      <c r="S523" s="28"/>
      <c r="T523" s="28"/>
      <c r="U523" s="28"/>
    </row>
    <row r="524" ht="60.0">
      <c r="A524" s="14" t="s">
        <v>1094</v>
      </c>
      <c r="B524" s="14" t="s">
        <v>25</v>
      </c>
      <c r="C524" s="14" t="s">
        <v>1095</v>
      </c>
      <c r="D524" s="14" t="s">
        <v>27</v>
      </c>
      <c r="E524" s="14"/>
      <c r="F524" s="23" t="str">
        <f t="shared" si="23"/>
        <v>Office of Government Ethics</v>
      </c>
      <c r="G524" s="24">
        <v>42900.0</v>
      </c>
      <c r="H524" s="25"/>
      <c r="I524" s="26"/>
      <c r="J524" s="25"/>
      <c r="K524" s="26"/>
      <c r="L524" s="27">
        <v>42921.0</v>
      </c>
      <c r="M524" s="28"/>
      <c r="N524" s="28"/>
      <c r="O524" s="28"/>
      <c r="P524" s="28"/>
      <c r="Q524" s="28"/>
      <c r="R524" s="28"/>
      <c r="S524" s="28"/>
      <c r="T524" s="28"/>
      <c r="U524" s="28"/>
    </row>
    <row r="525" ht="37.5">
      <c r="A525" s="14" t="s">
        <v>1096</v>
      </c>
      <c r="B525" s="14" t="s">
        <v>25</v>
      </c>
      <c r="C525" s="14" t="s">
        <v>1097</v>
      </c>
      <c r="D525" s="14" t="s">
        <v>27</v>
      </c>
      <c r="E525" s="14"/>
      <c r="F525" s="23" t="str">
        <f t="shared" si="23"/>
        <v>Office of Government Ethics</v>
      </c>
      <c r="G525" s="24">
        <v>42900.0</v>
      </c>
      <c r="H525" s="25"/>
      <c r="I525" s="26"/>
      <c r="J525" s="25"/>
      <c r="K525" s="26"/>
      <c r="L525" s="27">
        <v>42921.0</v>
      </c>
      <c r="M525" s="28"/>
      <c r="N525" s="28"/>
      <c r="O525" s="28"/>
      <c r="P525" s="28"/>
      <c r="Q525" s="28"/>
      <c r="R525" s="28"/>
      <c r="S525" s="28"/>
      <c r="T525" s="28"/>
      <c r="U525" s="28"/>
    </row>
    <row r="526" ht="37.5">
      <c r="A526" s="14" t="s">
        <v>1098</v>
      </c>
      <c r="B526" s="14" t="s">
        <v>25</v>
      </c>
      <c r="C526" s="14" t="s">
        <v>1099</v>
      </c>
      <c r="D526" s="14" t="s">
        <v>27</v>
      </c>
      <c r="E526" s="14"/>
      <c r="F526" s="23" t="str">
        <f t="shared" si="23"/>
        <v>Office of Government Ethics</v>
      </c>
      <c r="G526" s="24">
        <v>42900.0</v>
      </c>
      <c r="H526" s="25"/>
      <c r="I526" s="26"/>
      <c r="J526" s="25"/>
      <c r="K526" s="26"/>
      <c r="L526" s="27">
        <v>42921.0</v>
      </c>
      <c r="M526" s="28"/>
      <c r="N526" s="28"/>
      <c r="O526" s="28"/>
      <c r="P526" s="28"/>
      <c r="Q526" s="28"/>
      <c r="R526" s="28"/>
      <c r="S526" s="28"/>
      <c r="T526" s="28"/>
      <c r="U526" s="28"/>
    </row>
    <row r="527" ht="60.0">
      <c r="A527" s="14" t="s">
        <v>1100</v>
      </c>
      <c r="B527" s="14" t="s">
        <v>25</v>
      </c>
      <c r="C527" s="14" t="s">
        <v>1101</v>
      </c>
      <c r="D527" s="14" t="s">
        <v>27</v>
      </c>
      <c r="E527" s="14"/>
      <c r="F527" s="23" t="str">
        <f t="shared" si="23"/>
        <v>Office of Government Ethics</v>
      </c>
      <c r="G527" s="24">
        <v>42900.0</v>
      </c>
      <c r="H527" s="25"/>
      <c r="I527" s="26"/>
      <c r="J527" s="25"/>
      <c r="K527" s="26"/>
      <c r="L527" s="27">
        <v>42921.0</v>
      </c>
      <c r="M527" s="28"/>
      <c r="N527" s="28"/>
      <c r="O527" s="28"/>
      <c r="P527" s="28"/>
      <c r="Q527" s="28"/>
      <c r="R527" s="28"/>
      <c r="S527" s="28"/>
      <c r="T527" s="28"/>
      <c r="U527" s="28"/>
    </row>
    <row r="528" ht="37.5">
      <c r="A528" s="14" t="s">
        <v>1102</v>
      </c>
      <c r="B528" s="14" t="s">
        <v>25</v>
      </c>
      <c r="C528" s="14" t="s">
        <v>1103</v>
      </c>
      <c r="D528" s="14" t="s">
        <v>27</v>
      </c>
      <c r="E528" s="14"/>
      <c r="F528" s="23" t="str">
        <f t="shared" si="23"/>
        <v>Office of Government Ethics</v>
      </c>
      <c r="G528" s="24">
        <v>42900.0</v>
      </c>
      <c r="H528" s="25"/>
      <c r="I528" s="26"/>
      <c r="J528" s="25"/>
      <c r="K528" s="26"/>
      <c r="L528" s="27">
        <v>42921.0</v>
      </c>
      <c r="M528" s="28"/>
      <c r="N528" s="28"/>
      <c r="O528" s="28"/>
      <c r="P528" s="28"/>
      <c r="Q528" s="28"/>
      <c r="R528" s="28"/>
      <c r="S528" s="28"/>
      <c r="T528" s="28"/>
      <c r="U528" s="28"/>
    </row>
    <row r="529" ht="60.0">
      <c r="A529" s="14" t="s">
        <v>1104</v>
      </c>
      <c r="B529" s="14" t="s">
        <v>25</v>
      </c>
      <c r="C529" s="14" t="s">
        <v>1105</v>
      </c>
      <c r="D529" s="14" t="s">
        <v>27</v>
      </c>
      <c r="E529" s="14"/>
      <c r="F529" s="23" t="str">
        <f t="shared" si="23"/>
        <v>Office of Government Ethics</v>
      </c>
      <c r="G529" s="24">
        <v>42900.0</v>
      </c>
      <c r="H529" s="25"/>
      <c r="I529" s="26"/>
      <c r="J529" s="25"/>
      <c r="K529" s="26"/>
      <c r="L529" s="27">
        <v>42921.0</v>
      </c>
      <c r="M529" s="28"/>
      <c r="N529" s="28"/>
      <c r="O529" s="28"/>
      <c r="P529" s="28"/>
      <c r="Q529" s="28"/>
      <c r="R529" s="28"/>
      <c r="S529" s="28"/>
      <c r="T529" s="28"/>
      <c r="U529" s="28"/>
    </row>
    <row r="530" ht="60.0">
      <c r="A530" s="14" t="s">
        <v>1106</v>
      </c>
      <c r="B530" s="14" t="s">
        <v>25</v>
      </c>
      <c r="C530" s="14" t="s">
        <v>1107</v>
      </c>
      <c r="D530" s="14" t="s">
        <v>27</v>
      </c>
      <c r="E530" s="14"/>
      <c r="F530" s="23" t="str">
        <f t="shared" si="23"/>
        <v>Office of Government Ethics</v>
      </c>
      <c r="G530" s="24">
        <v>42900.0</v>
      </c>
      <c r="H530" s="25"/>
      <c r="I530" s="26"/>
      <c r="J530" s="25"/>
      <c r="K530" s="26"/>
      <c r="L530" s="27">
        <v>42921.0</v>
      </c>
      <c r="M530" s="28"/>
      <c r="N530" s="28"/>
      <c r="O530" s="28"/>
      <c r="P530" s="28"/>
      <c r="Q530" s="28"/>
      <c r="R530" s="28"/>
      <c r="S530" s="28"/>
      <c r="T530" s="28"/>
      <c r="U530" s="28"/>
    </row>
    <row r="531" ht="37.5">
      <c r="A531" s="14" t="s">
        <v>1108</v>
      </c>
      <c r="B531" s="14" t="s">
        <v>25</v>
      </c>
      <c r="C531" s="14" t="s">
        <v>1109</v>
      </c>
      <c r="D531" s="14" t="s">
        <v>27</v>
      </c>
      <c r="E531" s="14"/>
      <c r="F531" s="23" t="str">
        <f t="shared" si="23"/>
        <v>Office of Government Ethics</v>
      </c>
      <c r="G531" s="24">
        <v>42900.0</v>
      </c>
      <c r="H531" s="25"/>
      <c r="I531" s="26"/>
      <c r="J531" s="25"/>
      <c r="K531" s="26"/>
      <c r="L531" s="27">
        <v>42921.0</v>
      </c>
      <c r="M531" s="28"/>
      <c r="N531" s="28"/>
      <c r="O531" s="28"/>
      <c r="P531" s="28"/>
      <c r="Q531" s="28"/>
      <c r="R531" s="28"/>
      <c r="S531" s="28"/>
      <c r="T531" s="28"/>
      <c r="U531" s="28"/>
    </row>
    <row r="532" ht="48.75">
      <c r="A532" s="14" t="s">
        <v>1110</v>
      </c>
      <c r="B532" s="14" t="s">
        <v>25</v>
      </c>
      <c r="C532" s="14" t="s">
        <v>1111</v>
      </c>
      <c r="D532" s="14" t="s">
        <v>27</v>
      </c>
      <c r="E532" s="14"/>
      <c r="F532" s="23" t="str">
        <f t="shared" si="23"/>
        <v>Office of Government Ethics</v>
      </c>
      <c r="G532" s="24">
        <v>42900.0</v>
      </c>
      <c r="H532" s="25"/>
      <c r="I532" s="26"/>
      <c r="J532" s="25"/>
      <c r="K532" s="26"/>
      <c r="L532" s="27">
        <v>42921.0</v>
      </c>
      <c r="M532" s="28"/>
      <c r="N532" s="28"/>
      <c r="O532" s="28"/>
      <c r="P532" s="28"/>
      <c r="Q532" s="28"/>
      <c r="R532" s="28"/>
      <c r="S532" s="28"/>
      <c r="T532" s="28"/>
      <c r="U532" s="28"/>
    </row>
    <row r="533" ht="26.25">
      <c r="A533" s="30" t="s">
        <v>1112</v>
      </c>
      <c r="B533" s="14" t="s">
        <v>25</v>
      </c>
      <c r="C533" s="30"/>
      <c r="D533" s="14" t="s">
        <v>27</v>
      </c>
      <c r="E533" s="28"/>
      <c r="F533" s="23" t="str">
        <f>HYPERLINK("https://www.bloomberg.com/politics/articles/2016-11-25/trump-s-stock-in-oil-pipeline-company-raises-concern","Bloomberg Politics")</f>
        <v>Bloomberg Politics</v>
      </c>
      <c r="G533" s="24">
        <v>42697.0</v>
      </c>
      <c r="H533" s="25"/>
      <c r="I533" s="26"/>
      <c r="J533" s="25"/>
      <c r="K533" s="26"/>
      <c r="L533" s="27">
        <v>42921.0</v>
      </c>
      <c r="M533" s="28"/>
      <c r="N533" s="28"/>
      <c r="O533" s="28"/>
      <c r="P533" s="28"/>
      <c r="Q533" s="28"/>
      <c r="R533" s="28"/>
      <c r="S533" s="28"/>
      <c r="T533" s="28"/>
      <c r="U533" s="28"/>
    </row>
    <row r="534" ht="26.25">
      <c r="A534" s="30" t="s">
        <v>1113</v>
      </c>
      <c r="B534" s="14" t="s">
        <v>25</v>
      </c>
      <c r="C534" s="30"/>
      <c r="D534" s="14" t="s">
        <v>27</v>
      </c>
      <c r="E534" s="28"/>
      <c r="F534" s="23" t="str">
        <f>HYPERLINK("http://economictimes.indiatimes.com/news/politics-and-nation/donald-trump-meets-indian-partners-hails-pm-modis-work/articleshow/55465060.cms","Economic Times")</f>
        <v>Economic Times</v>
      </c>
      <c r="G534" s="24">
        <v>42690.0</v>
      </c>
      <c r="H534" s="25"/>
      <c r="I534" s="26"/>
      <c r="J534" s="25"/>
      <c r="K534" s="26"/>
      <c r="L534" s="27">
        <v>42921.0</v>
      </c>
      <c r="M534" s="28"/>
      <c r="N534" s="28"/>
      <c r="O534" s="28"/>
      <c r="P534" s="28"/>
      <c r="Q534" s="28"/>
      <c r="R534" s="28"/>
      <c r="S534" s="28"/>
      <c r="T534" s="28"/>
      <c r="U534" s="28"/>
    </row>
    <row r="535" ht="48.75">
      <c r="A535" s="30" t="s">
        <v>1114</v>
      </c>
      <c r="B535" s="14" t="s">
        <v>25</v>
      </c>
      <c r="C535" s="30"/>
      <c r="D535" s="14" t="s">
        <v>27</v>
      </c>
      <c r="E535" s="28"/>
      <c r="F535" s="14" t="s">
        <v>1115</v>
      </c>
      <c r="G535" s="24" t="s">
        <v>1116</v>
      </c>
      <c r="H535" s="29" t="str">
        <f>HYPERLINK("http://shanghaiist.com/2016/11/18/trump_taiwan_expand.php","Shanghaiist")</f>
        <v>Shanghaiist</v>
      </c>
      <c r="I535" s="24">
        <v>42692.0</v>
      </c>
      <c r="J535" s="25"/>
      <c r="K535" s="26"/>
      <c r="L535" s="27">
        <v>42921.0</v>
      </c>
      <c r="M535" s="28"/>
      <c r="N535" s="28"/>
      <c r="O535" s="28"/>
      <c r="P535" s="28"/>
      <c r="Q535" s="28"/>
      <c r="R535" s="28"/>
      <c r="S535" s="28"/>
      <c r="T535" s="28"/>
      <c r="U535" s="28"/>
    </row>
    <row r="536" ht="60.0">
      <c r="A536" s="30" t="s">
        <v>1117</v>
      </c>
      <c r="B536" s="14" t="s">
        <v>25</v>
      </c>
      <c r="C536" s="30"/>
      <c r="D536" s="14" t="s">
        <v>27</v>
      </c>
      <c r="E536" s="28"/>
      <c r="F536" s="23" t="str">
        <f>HYPERLINK("https://www.forbes.com/sites/jenniferwang/2016/11/29/trumps-stock-portfolio-big-oil-big-banks-and-more-foreign-connections/#30d204ea464e","Forbes")</f>
        <v>Forbes</v>
      </c>
      <c r="G536" s="24">
        <v>42703.0</v>
      </c>
      <c r="H536" s="25"/>
      <c r="I536" s="26"/>
      <c r="J536" s="25"/>
      <c r="K536" s="26"/>
      <c r="L536" s="27">
        <v>42921.0</v>
      </c>
      <c r="M536" s="28"/>
      <c r="N536" s="28"/>
      <c r="O536" s="28"/>
      <c r="P536" s="28"/>
      <c r="Q536" s="28"/>
      <c r="R536" s="28"/>
      <c r="S536" s="28"/>
      <c r="T536" s="28"/>
      <c r="U536" s="28"/>
    </row>
    <row r="537" ht="37.5">
      <c r="A537" s="30" t="s">
        <v>1118</v>
      </c>
      <c r="B537" s="14" t="s">
        <v>25</v>
      </c>
      <c r="C537" s="30"/>
      <c r="D537" s="14" t="s">
        <v>27</v>
      </c>
      <c r="E537" s="28"/>
      <c r="F537" s="23" t="str">
        <f>HYPERLINK("http://www.huffingtonpost.com/entry/donald-trump-transition-team_us_58261cd7e4b060adb56e41bf","Huffington Post")</f>
        <v>Huffington Post</v>
      </c>
      <c r="G537" s="24">
        <v>42685.0</v>
      </c>
      <c r="H537" s="29" t="str">
        <f>HYPERLINK("http://www.politico.com/blogs/donald-trump-administration/2016/12/donald-trump-jr-interior-secretary-232640","Politico")</f>
        <v>Politico</v>
      </c>
      <c r="I537" s="24">
        <v>42718.0</v>
      </c>
      <c r="J537" s="29" t="str">
        <f>HYPERLINK("http://www.politico.com/tipsheets/playbook/2016/12/news-don-trump-jr-involved-in-interior-search-wayne-berman-up-for-trade-rep-trumps-tech-summit-spotted-at-david-rubensteins-party-bday-kirsten-powers-217850","Politico")</f>
        <v>Politico</v>
      </c>
      <c r="K537" s="24">
        <v>42718.0</v>
      </c>
      <c r="L537" s="27">
        <v>42921.0</v>
      </c>
      <c r="M537" s="28"/>
      <c r="N537" s="28"/>
      <c r="O537" s="28"/>
      <c r="P537" s="28"/>
      <c r="Q537" s="28"/>
      <c r="R537" s="28"/>
      <c r="S537" s="28"/>
      <c r="T537" s="28"/>
      <c r="U537" s="28"/>
    </row>
    <row r="538" ht="71.25">
      <c r="A538" s="30" t="s">
        <v>1119</v>
      </c>
      <c r="B538" s="14" t="s">
        <v>25</v>
      </c>
      <c r="C538" s="30"/>
      <c r="D538" s="14" t="s">
        <v>27</v>
      </c>
      <c r="E538" s="28"/>
      <c r="F538" s="23" t="str">
        <f>HYPERLINK("http://www.huffingtonpost.com/entry/donald-trump-turkey-business_us_5836188ae4b01ba68ac41d9f?","Huffington Post")</f>
        <v>Huffington Post</v>
      </c>
      <c r="G538" s="24">
        <v>42697.0</v>
      </c>
      <c r="H538" s="29" t="str">
        <f>HYPERLINK("http://www.newsweek.com/2016/12/23/donald-trump-foreign-business-deals-jeopardize-us-531140.html","Newsweek")</f>
        <v>Newsweek</v>
      </c>
      <c r="I538" s="24">
        <v>42717.0</v>
      </c>
      <c r="J538" s="25"/>
      <c r="K538" s="26"/>
      <c r="L538" s="27">
        <v>42921.0</v>
      </c>
      <c r="M538" s="28"/>
      <c r="N538" s="28"/>
      <c r="O538" s="28"/>
      <c r="P538" s="28"/>
      <c r="Q538" s="28"/>
      <c r="R538" s="28"/>
      <c r="S538" s="28"/>
      <c r="T538" s="28"/>
      <c r="U538" s="28"/>
    </row>
    <row r="539">
      <c r="A539" s="30" t="s">
        <v>1120</v>
      </c>
      <c r="B539" s="14" t="s">
        <v>25</v>
      </c>
      <c r="C539" s="14"/>
      <c r="D539" s="14" t="s">
        <v>27</v>
      </c>
      <c r="E539" s="28"/>
      <c r="F539" s="23" t="str">
        <f>HYPERLINK("https://www.nytimes.com/2016/11/26/us/politics/donald-trump-international-business.html?_r=1","New York Times")</f>
        <v>New York Times</v>
      </c>
      <c r="G539" s="24">
        <v>42700.0</v>
      </c>
      <c r="H539" s="25"/>
      <c r="I539" s="26"/>
      <c r="J539" s="25"/>
      <c r="K539" s="26"/>
      <c r="L539" s="27">
        <v>42921.0</v>
      </c>
      <c r="M539" s="28"/>
      <c r="N539" s="28"/>
      <c r="O539" s="28"/>
      <c r="P539" s="28"/>
      <c r="Q539" s="28"/>
      <c r="R539" s="28"/>
      <c r="S539" s="28"/>
      <c r="T539" s="28"/>
      <c r="U539" s="28"/>
    </row>
    <row r="540" ht="26.25">
      <c r="A540" s="30" t="s">
        <v>1121</v>
      </c>
      <c r="B540" s="14" t="s">
        <v>25</v>
      </c>
      <c r="C540" s="14"/>
      <c r="D540" s="14" t="s">
        <v>27</v>
      </c>
      <c r="E540" s="28"/>
      <c r="F540" s="23" t="str">
        <f>HYPERLINK("https://www.nytimes.com/2016/12/01/opinion/trumps-business-empire-isnt-just-an-ethical-disaster.html","New York Times")</f>
        <v>New York Times</v>
      </c>
      <c r="G540" s="24">
        <v>42705.0</v>
      </c>
      <c r="H540" s="25"/>
      <c r="I540" s="26"/>
      <c r="J540" s="25"/>
      <c r="K540" s="26"/>
      <c r="L540" s="27">
        <v>42921.0</v>
      </c>
      <c r="M540" s="28"/>
      <c r="N540" s="28"/>
      <c r="O540" s="28"/>
      <c r="P540" s="28"/>
      <c r="Q540" s="28"/>
      <c r="R540" s="28"/>
      <c r="S540" s="28"/>
      <c r="T540" s="28"/>
      <c r="U540" s="28"/>
    </row>
    <row r="541" ht="26.25">
      <c r="A541" s="30" t="s">
        <v>1122</v>
      </c>
      <c r="B541" s="14" t="s">
        <v>25</v>
      </c>
      <c r="C541" s="30"/>
      <c r="D541" s="14" t="s">
        <v>27</v>
      </c>
      <c r="E541" s="28"/>
      <c r="F541" s="23" t="str">
        <f>HYPERLINK("https://www.nytimes.com/2016/11/11/world/europe/trump-campaign-russia.html","New York Times")</f>
        <v>New York Times</v>
      </c>
      <c r="G541" s="24">
        <v>42684.0</v>
      </c>
      <c r="H541" s="25"/>
      <c r="I541" s="26"/>
      <c r="J541" s="25"/>
      <c r="K541" s="26"/>
      <c r="L541" s="27">
        <v>42921.0</v>
      </c>
      <c r="M541" s="28"/>
      <c r="N541" s="28"/>
      <c r="O541" s="28"/>
      <c r="P541" s="28"/>
      <c r="Q541" s="28"/>
      <c r="R541" s="28"/>
      <c r="S541" s="28"/>
      <c r="T541" s="28"/>
      <c r="U541" s="28"/>
    </row>
    <row r="542" ht="48.75">
      <c r="A542" s="30" t="s">
        <v>1123</v>
      </c>
      <c r="B542" s="14" t="s">
        <v>25</v>
      </c>
      <c r="C542" s="30"/>
      <c r="D542" s="14" t="s">
        <v>27</v>
      </c>
      <c r="E542" s="28"/>
      <c r="F542" s="23" t="str">
        <f>HYPERLINK("https://www.nytimes.com/2016/11/21/business/with-a-meeting-trump-renewed-a-british-wind-farm-fight.html?_r=0","New York Times")</f>
        <v>New York Times</v>
      </c>
      <c r="G542" s="24">
        <v>42695.0</v>
      </c>
      <c r="H542" s="29" t="str">
        <f>HYPERLINK("https://twitter.com/realDonaldTrump/status/800887087780294656?lang=en","@realDonaldTrump")</f>
        <v>@realDonaldTrump</v>
      </c>
      <c r="I542" s="24">
        <v>42695.0</v>
      </c>
      <c r="J542" s="25"/>
      <c r="K542" s="26"/>
      <c r="L542" s="27">
        <v>42921.0</v>
      </c>
      <c r="M542" s="28"/>
      <c r="N542" s="28"/>
      <c r="O542" s="28"/>
      <c r="P542" s="28"/>
      <c r="Q542" s="28"/>
      <c r="R542" s="28"/>
      <c r="S542" s="28"/>
      <c r="T542" s="28"/>
      <c r="U542" s="28"/>
    </row>
    <row r="543" ht="60.0">
      <c r="A543" s="14" t="s">
        <v>1124</v>
      </c>
      <c r="B543" s="14" t="s">
        <v>25</v>
      </c>
      <c r="C543" s="14"/>
      <c r="D543" s="14" t="s">
        <v>27</v>
      </c>
      <c r="E543" s="28"/>
      <c r="F543" s="23" t="str">
        <f>HYPERLINK("http://www.npr.org/sections/parallels/2016/11/22/502895797/whos-the-new-philippine-envoy-the-man-building-trump-tower-manila","NPR")</f>
        <v>NPR</v>
      </c>
      <c r="G543" s="24">
        <v>42696.0</v>
      </c>
      <c r="H543" s="29" t="str">
        <f>HYPERLINK("https://www.bloomberg.com/politics/articles/2016-11-22/trump-s-business-partner-will-be-manila-s-man-in-washington?cmpid=socialflow-twitter-business&amp;utm_content=business&amp;utm_campaign=socialflow-organic&amp;utm_source=twitter&amp;utm_medium=social","Bloomberg Politics")</f>
        <v>Bloomberg Politics</v>
      </c>
      <c r="I543" s="24">
        <v>42696.0</v>
      </c>
      <c r="J543" s="29" t="str">
        <f>HYPERLINK("http://www.newsweek.com/2016/12/23/donald-trump-foreign-business-deals-jeopardize-us-531140.html","Newsweek")</f>
        <v>Newsweek</v>
      </c>
      <c r="K543" s="24">
        <v>42717.0</v>
      </c>
      <c r="L543" s="27">
        <v>42921.0</v>
      </c>
      <c r="M543" s="28"/>
      <c r="N543" s="28"/>
      <c r="O543" s="28"/>
      <c r="P543" s="28"/>
      <c r="Q543" s="28"/>
      <c r="R543" s="28"/>
      <c r="S543" s="28"/>
      <c r="T543" s="28"/>
      <c r="U543" s="28"/>
    </row>
    <row r="544">
      <c r="A544" s="30" t="s">
        <v>1125</v>
      </c>
      <c r="B544" s="14" t="s">
        <v>25</v>
      </c>
      <c r="C544" s="30"/>
      <c r="D544" s="14" t="s">
        <v>27</v>
      </c>
      <c r="E544" s="28"/>
      <c r="F544" s="23" t="str">
        <f>HYPERLINK("http://www.politico.com/story/2016/12/mar-a-lago-donald-trump-new-years-eve-party-233070","Politico")</f>
        <v>Politico</v>
      </c>
      <c r="G544" s="24">
        <v>42734.0</v>
      </c>
      <c r="H544" s="25"/>
      <c r="I544" s="26"/>
      <c r="J544" s="25"/>
      <c r="K544" s="26"/>
      <c r="L544" s="27">
        <v>42921.0</v>
      </c>
      <c r="M544" s="28"/>
      <c r="N544" s="28"/>
      <c r="O544" s="28"/>
      <c r="P544" s="28"/>
      <c r="Q544" s="28"/>
      <c r="R544" s="28"/>
      <c r="S544" s="28"/>
      <c r="T544" s="28"/>
      <c r="U544" s="28"/>
    </row>
    <row r="545" ht="26.25">
      <c r="A545" s="14" t="s">
        <v>1126</v>
      </c>
      <c r="B545" s="14" t="s">
        <v>25</v>
      </c>
      <c r="C545" s="30"/>
      <c r="D545" s="14" t="s">
        <v>27</v>
      </c>
      <c r="E545" s="28"/>
      <c r="F545" s="23" t="str">
        <f>HYPERLINK("http://www.politico.com/story/2016/06/trump-dc-hotel-investigation-labor-department-224678","Politico")</f>
        <v>Politico</v>
      </c>
      <c r="G545" s="24">
        <v>42543.0</v>
      </c>
      <c r="H545" s="25"/>
      <c r="I545" s="26"/>
      <c r="J545" s="25"/>
      <c r="K545" s="26"/>
      <c r="L545" s="27">
        <v>42921.0</v>
      </c>
      <c r="M545" s="28"/>
      <c r="N545" s="28"/>
      <c r="O545" s="28"/>
      <c r="P545" s="28"/>
      <c r="Q545" s="28"/>
      <c r="R545" s="28"/>
      <c r="S545" s="28"/>
      <c r="T545" s="28"/>
      <c r="U545" s="28"/>
    </row>
    <row r="546">
      <c r="A546" s="30" t="s">
        <v>1127</v>
      </c>
      <c r="B546" s="14" t="s">
        <v>25</v>
      </c>
      <c r="C546" s="30"/>
      <c r="D546" s="14" t="s">
        <v>27</v>
      </c>
      <c r="E546" s="28"/>
      <c r="F546" s="23" t="str">
        <f>HYPERLINK("https://www.washingtonpost.com/news/wonk/wp/2016/09/30/trumps-unthinkable-conflict-millions-in-debts-to-german-bank-now-facing-federal-fines/?utm_term=.66663f022cff","Washington Post")</f>
        <v>Washington Post</v>
      </c>
      <c r="G546" s="24" t="s">
        <v>1128</v>
      </c>
      <c r="H546" s="25"/>
      <c r="I546" s="26"/>
      <c r="J546" s="25"/>
      <c r="K546" s="26"/>
      <c r="L546" s="27">
        <v>42921.0</v>
      </c>
      <c r="M546" s="28"/>
      <c r="N546" s="28"/>
      <c r="O546" s="28"/>
      <c r="P546" s="28"/>
      <c r="Q546" s="28"/>
      <c r="R546" s="28"/>
      <c r="S546" s="28"/>
      <c r="T546" s="28"/>
      <c r="U546" s="28"/>
    </row>
    <row r="547">
      <c r="A547" s="30" t="s">
        <v>1129</v>
      </c>
      <c r="B547" s="14" t="s">
        <v>25</v>
      </c>
      <c r="C547" s="30"/>
      <c r="D547" s="14" t="s">
        <v>27</v>
      </c>
      <c r="E547" s="28"/>
      <c r="F547" s="23" t="str">
        <f>HYPERLINK("https://www.washingtonpost.com/business/capitalbusiness/2016/11/18/9da9c572-ad18-11e6-977a-1030f822fc35_story.html?tid=pm_business_pop&amp;utm_term=.e1df6827c09c","Washington Post")</f>
        <v>Washington Post</v>
      </c>
      <c r="G547" s="24">
        <v>42692.0</v>
      </c>
      <c r="H547" s="25"/>
      <c r="I547" s="26"/>
      <c r="J547" s="25"/>
      <c r="K547" s="26"/>
      <c r="L547" s="27">
        <v>42921.0</v>
      </c>
      <c r="M547" s="28"/>
      <c r="N547" s="28"/>
      <c r="O547" s="28"/>
      <c r="P547" s="28"/>
      <c r="Q547" s="28"/>
      <c r="R547" s="28"/>
      <c r="S547" s="28"/>
      <c r="T547" s="28"/>
      <c r="U547" s="28"/>
    </row>
    <row r="548" ht="26.25">
      <c r="A548" s="30" t="s">
        <v>1130</v>
      </c>
      <c r="B548" s="14" t="s">
        <v>25</v>
      </c>
      <c r="C548" s="30"/>
      <c r="D548" s="14" t="s">
        <v>27</v>
      </c>
      <c r="E548" s="28"/>
      <c r="F548" s="23" t="str">
        <f>HYPERLINK("https://www.washingtonpost.com/politics/trumps-presidency-overseas-business-deals-and-relations-with-foreign-governments-could-all-become-intertwined/2016/11/25/d2bc83f8-b0e2-11e6-8616-52b15787add0_story.html?utm_term=.6474a90a3947","Washington Post")</f>
        <v>Washington Post</v>
      </c>
      <c r="G548" s="24">
        <v>42699.0</v>
      </c>
      <c r="H548" s="25"/>
      <c r="I548" s="26"/>
      <c r="J548" s="25"/>
      <c r="K548" s="26"/>
      <c r="L548" s="27">
        <v>42921.0</v>
      </c>
      <c r="M548" s="28"/>
      <c r="N548" s="28"/>
      <c r="O548" s="28"/>
      <c r="P548" s="28"/>
      <c r="Q548" s="28"/>
      <c r="R548" s="28"/>
      <c r="S548" s="28"/>
      <c r="T548" s="28"/>
      <c r="U548" s="28"/>
    </row>
    <row r="549" ht="37.5">
      <c r="A549" s="30" t="s">
        <v>1131</v>
      </c>
      <c r="B549" s="14" t="s">
        <v>25</v>
      </c>
      <c r="C549" s="30"/>
      <c r="D549" s="14" t="s">
        <v>27</v>
      </c>
      <c r="E549" s="28"/>
      <c r="F549" s="23" t="str">
        <f>HYPERLINK("https://www.washingtonpost.com/politics/trump-foundation-apparently-admits-to-violating-ban-on-self-dealing-new-filing-to-irs-shows/2016/11/22/893f6508-b0a9-11e6-8616-52b15787add0_story.html?utm_term=.65d5071a61a9","Washington Post")</f>
        <v>Washington Post</v>
      </c>
      <c r="G549" s="24">
        <v>42696.0</v>
      </c>
      <c r="H549" s="25"/>
      <c r="I549" s="26"/>
      <c r="J549" s="25"/>
      <c r="K549" s="26"/>
      <c r="L549" s="27">
        <v>42921.0</v>
      </c>
      <c r="M549" s="28"/>
      <c r="N549" s="28"/>
      <c r="O549" s="28"/>
      <c r="P549" s="28"/>
      <c r="Q549" s="28"/>
      <c r="R549" s="28"/>
      <c r="S549" s="28"/>
      <c r="T549" s="28"/>
      <c r="U549" s="28"/>
    </row>
    <row r="550" ht="37.5">
      <c r="A550" s="14" t="s">
        <v>1132</v>
      </c>
      <c r="B550" s="14" t="s">
        <v>1133</v>
      </c>
      <c r="C550" s="14" t="s">
        <v>172</v>
      </c>
      <c r="D550" s="14" t="s">
        <v>27</v>
      </c>
      <c r="E550" s="28"/>
      <c r="F550" s="23" t="str">
        <f t="shared" ref="F550:F565" si="24">HYPERLINK("https://oge.app.box.com/s/kz4qvbdsbcfrzq16msuo4zmth6rerh1c","Office of Government Ethics")</f>
        <v>Office of Government Ethics</v>
      </c>
      <c r="G550" s="24">
        <v>42900.0</v>
      </c>
      <c r="H550" s="33"/>
      <c r="I550" s="24"/>
      <c r="J550" s="25"/>
      <c r="K550" s="26"/>
      <c r="L550" s="27">
        <v>42921.0</v>
      </c>
      <c r="M550" s="28"/>
      <c r="N550" s="28"/>
      <c r="O550" s="28"/>
      <c r="P550" s="28"/>
      <c r="Q550" s="28"/>
      <c r="R550" s="28"/>
      <c r="S550" s="28"/>
      <c r="T550" s="28"/>
      <c r="U550" s="28"/>
    </row>
    <row r="551" ht="37.5">
      <c r="A551" s="14" t="s">
        <v>1134</v>
      </c>
      <c r="B551" s="14" t="s">
        <v>1133</v>
      </c>
      <c r="C551" s="31" t="s">
        <v>1135</v>
      </c>
      <c r="D551" s="14" t="s">
        <v>27</v>
      </c>
      <c r="E551" s="28"/>
      <c r="F551" s="23" t="str">
        <f t="shared" si="24"/>
        <v>Office of Government Ethics</v>
      </c>
      <c r="G551" s="24">
        <v>42900.0</v>
      </c>
      <c r="H551" s="32"/>
      <c r="I551" s="26"/>
      <c r="J551" s="25"/>
      <c r="K551" s="26"/>
      <c r="L551" s="27">
        <v>42921.0</v>
      </c>
      <c r="M551" s="28"/>
      <c r="N551" s="28"/>
      <c r="O551" s="28"/>
      <c r="P551" s="28"/>
      <c r="Q551" s="28"/>
      <c r="R551" s="28"/>
      <c r="S551" s="28"/>
      <c r="T551" s="28"/>
      <c r="U551" s="28"/>
    </row>
    <row r="552" ht="60.0">
      <c r="A552" s="14" t="s">
        <v>1136</v>
      </c>
      <c r="B552" s="14" t="s">
        <v>1133</v>
      </c>
      <c r="C552" s="14" t="s">
        <v>1137</v>
      </c>
      <c r="D552" s="14" t="s">
        <v>27</v>
      </c>
      <c r="E552" s="14"/>
      <c r="F552" s="23" t="str">
        <f t="shared" si="24"/>
        <v>Office of Government Ethics</v>
      </c>
      <c r="G552" s="24">
        <v>42900.0</v>
      </c>
      <c r="H552" s="29" t="str">
        <f>HYPERLINK("https://appext20.dos.ny.gov/corp_public/CORPSEARCH.ENTITY_INFORMATION?p_token=57D5902D6354CC6CCB4698F4EB3BDA489C28405235A1CC3D5DA771C0A0A3C500DB280F9FAB1951BB5F46FE8B5CE2F274&amp;p_nameid=E760A3B9FB211D96&amp;p_corpid=6375E0A832489F75&amp;p_captcha=10758&amp;p_captcha_ch"&amp;"eck=E72534B5B3718E71&amp;p_entity_name=melania%20llc&amp;p_name_type=A&amp;p_search_type=BEGINS&amp;p_srch_results_page=0","NYS Department of State")</f>
        <v>NYS Department of State</v>
      </c>
      <c r="I552" s="24">
        <v>42914.0</v>
      </c>
      <c r="J552" s="29" t="str">
        <f>HYPERLINK("http://www.mcclatchydc.com/news/politics-government/congress/article134287344.html","McClatchy")</f>
        <v>McClatchy</v>
      </c>
      <c r="K552" s="24">
        <v>42788.0</v>
      </c>
      <c r="L552" s="27">
        <v>42921.0</v>
      </c>
      <c r="M552" s="28"/>
      <c r="N552" s="28"/>
      <c r="O552" s="28"/>
      <c r="P552" s="28"/>
      <c r="Q552" s="28"/>
      <c r="R552" s="28"/>
      <c r="S552" s="28"/>
      <c r="T552" s="28"/>
      <c r="U552" s="28"/>
    </row>
    <row r="553" ht="60.0">
      <c r="A553" s="14" t="s">
        <v>1138</v>
      </c>
      <c r="B553" s="14" t="s">
        <v>1133</v>
      </c>
      <c r="C553" s="14" t="s">
        <v>1139</v>
      </c>
      <c r="D553" s="14" t="s">
        <v>27</v>
      </c>
      <c r="E553" s="28"/>
      <c r="F553" s="23" t="str">
        <f t="shared" si="24"/>
        <v>Office of Government Ethics</v>
      </c>
      <c r="G553" s="24">
        <v>42900.0</v>
      </c>
      <c r="H553" s="25"/>
      <c r="I553" s="26"/>
      <c r="J553" s="25"/>
      <c r="K553" s="26"/>
      <c r="L553" s="27">
        <v>42921.0</v>
      </c>
      <c r="M553" s="28"/>
      <c r="N553" s="28"/>
      <c r="O553" s="28"/>
      <c r="P553" s="28"/>
      <c r="Q553" s="28"/>
      <c r="R553" s="28"/>
      <c r="S553" s="28"/>
      <c r="T553" s="28"/>
      <c r="U553" s="28"/>
    </row>
    <row r="554" ht="37.5">
      <c r="A554" s="14" t="s">
        <v>1140</v>
      </c>
      <c r="B554" s="14" t="s">
        <v>1133</v>
      </c>
      <c r="C554" s="14" t="s">
        <v>1141</v>
      </c>
      <c r="D554" s="14" t="s">
        <v>27</v>
      </c>
      <c r="E554" s="28"/>
      <c r="F554" s="23" t="str">
        <f t="shared" si="24"/>
        <v>Office of Government Ethics</v>
      </c>
      <c r="G554" s="24">
        <v>42900.0</v>
      </c>
      <c r="H554" s="25"/>
      <c r="I554" s="26"/>
      <c r="J554" s="25"/>
      <c r="K554" s="26"/>
      <c r="L554" s="27">
        <v>42921.0</v>
      </c>
      <c r="M554" s="28"/>
      <c r="N554" s="28"/>
      <c r="O554" s="28"/>
      <c r="P554" s="28"/>
      <c r="Q554" s="28"/>
      <c r="R554" s="28"/>
      <c r="S554" s="28"/>
      <c r="T554" s="28"/>
      <c r="U554" s="28"/>
    </row>
    <row r="555" ht="82.5">
      <c r="A555" s="14" t="s">
        <v>1142</v>
      </c>
      <c r="B555" s="14" t="s">
        <v>1133</v>
      </c>
      <c r="C555" s="14" t="s">
        <v>1143</v>
      </c>
      <c r="D555" s="14" t="s">
        <v>27</v>
      </c>
      <c r="E555" s="14" t="s">
        <v>1144</v>
      </c>
      <c r="F555" s="23" t="str">
        <f t="shared" si="24"/>
        <v>Office of Government Ethics</v>
      </c>
      <c r="G555" s="24">
        <v>42900.0</v>
      </c>
      <c r="H555" s="29" t="str">
        <f>HYPERLINK("http://www.mcclatchydc.com/news/politics-government/congress/article134287344.html","McClatchy")</f>
        <v>McClatchy</v>
      </c>
      <c r="I555" s="24">
        <v>42788.0</v>
      </c>
      <c r="J555" s="25"/>
      <c r="K555" s="26"/>
      <c r="L555" s="27">
        <v>42921.0</v>
      </c>
      <c r="M555" s="28"/>
      <c r="N555" s="28"/>
      <c r="O555" s="28"/>
      <c r="P555" s="28"/>
      <c r="Q555" s="28"/>
      <c r="R555" s="28"/>
      <c r="S555" s="28"/>
      <c r="T555" s="28"/>
      <c r="U555" s="28"/>
    </row>
    <row r="556" ht="37.5">
      <c r="A556" s="14" t="s">
        <v>1145</v>
      </c>
      <c r="B556" s="14" t="s">
        <v>25</v>
      </c>
      <c r="C556" s="14" t="s">
        <v>1146</v>
      </c>
      <c r="D556" s="14" t="s">
        <v>1147</v>
      </c>
      <c r="E556" s="14"/>
      <c r="F556" s="23" t="str">
        <f t="shared" si="24"/>
        <v>Office of Government Ethics</v>
      </c>
      <c r="G556" s="24">
        <v>42900.0</v>
      </c>
      <c r="H556" s="29" t="str">
        <f t="shared" ref="H556:H562" si="25">HYPERLINK("https://assets.documentcloud.org/documents/2838696/Trump-2016-Financial-Disclosure.pdf","Office of Government Ethics")</f>
        <v>Office of Government Ethics</v>
      </c>
      <c r="I556" s="24">
        <v>42508.0</v>
      </c>
      <c r="J556" s="29" t="str">
        <f>HYPERLINK("https://www.washingtonpost.com/wp-stat/graphics/politics/trump-archive/docs/trump-fec-financial-disclosure-2015.pdf","Office of Government Ethics")</f>
        <v>Office of Government Ethics</v>
      </c>
      <c r="K556" s="24">
        <v>42200.0</v>
      </c>
      <c r="L556" s="27">
        <v>42921.0</v>
      </c>
      <c r="M556" s="28"/>
      <c r="N556" s="28"/>
      <c r="O556" s="28"/>
      <c r="P556" s="28"/>
      <c r="Q556" s="28"/>
      <c r="R556" s="28"/>
      <c r="S556" s="28"/>
      <c r="T556" s="28"/>
      <c r="U556" s="28"/>
    </row>
    <row r="557" ht="37.5">
      <c r="A557" s="14" t="s">
        <v>1148</v>
      </c>
      <c r="B557" s="14" t="s">
        <v>25</v>
      </c>
      <c r="C557" s="14" t="s">
        <v>1149</v>
      </c>
      <c r="D557" s="14" t="s">
        <v>1147</v>
      </c>
      <c r="E557" s="14"/>
      <c r="F557" s="23" t="str">
        <f t="shared" si="24"/>
        <v>Office of Government Ethics</v>
      </c>
      <c r="G557" s="24">
        <v>42900.0</v>
      </c>
      <c r="H557" s="29" t="str">
        <f t="shared" si="25"/>
        <v>Office of Government Ethics</v>
      </c>
      <c r="I557" s="24">
        <v>42508.0</v>
      </c>
      <c r="J557" s="25"/>
      <c r="K557" s="26"/>
      <c r="L557" s="27">
        <v>42921.0</v>
      </c>
      <c r="M557" s="28"/>
      <c r="N557" s="28"/>
      <c r="O557" s="28"/>
      <c r="P557" s="28"/>
      <c r="Q557" s="28"/>
      <c r="R557" s="28"/>
      <c r="S557" s="28"/>
      <c r="T557" s="28"/>
      <c r="U557" s="28"/>
    </row>
    <row r="558" ht="48.75">
      <c r="A558" s="14" t="s">
        <v>1150</v>
      </c>
      <c r="B558" s="14" t="s">
        <v>25</v>
      </c>
      <c r="C558" s="14" t="s">
        <v>1151</v>
      </c>
      <c r="D558" s="14" t="s">
        <v>1147</v>
      </c>
      <c r="E558" s="14"/>
      <c r="F558" s="23" t="str">
        <f t="shared" si="24"/>
        <v>Office of Government Ethics</v>
      </c>
      <c r="G558" s="24">
        <v>42900.0</v>
      </c>
      <c r="H558" s="29" t="str">
        <f t="shared" si="25"/>
        <v>Office of Government Ethics</v>
      </c>
      <c r="I558" s="24">
        <v>42508.0</v>
      </c>
      <c r="J558" s="25"/>
      <c r="K558" s="26"/>
      <c r="L558" s="27">
        <v>42921.0</v>
      </c>
      <c r="M558" s="28"/>
      <c r="N558" s="28"/>
      <c r="O558" s="28"/>
      <c r="P558" s="28"/>
      <c r="Q558" s="28"/>
      <c r="R558" s="28"/>
      <c r="S558" s="28"/>
      <c r="T558" s="28"/>
      <c r="U558" s="28"/>
    </row>
    <row r="559" ht="48.75">
      <c r="A559" s="14" t="s">
        <v>1152</v>
      </c>
      <c r="B559" s="14" t="s">
        <v>25</v>
      </c>
      <c r="C559" s="14" t="s">
        <v>1153</v>
      </c>
      <c r="D559" s="14" t="s">
        <v>1147</v>
      </c>
      <c r="E559" s="14"/>
      <c r="F559" s="23" t="str">
        <f t="shared" si="24"/>
        <v>Office of Government Ethics</v>
      </c>
      <c r="G559" s="24">
        <v>42900.0</v>
      </c>
      <c r="H559" s="29" t="str">
        <f t="shared" si="25"/>
        <v>Office of Government Ethics</v>
      </c>
      <c r="I559" s="24">
        <v>42508.0</v>
      </c>
      <c r="J559" s="25"/>
      <c r="K559" s="26"/>
      <c r="L559" s="27">
        <v>42921.0</v>
      </c>
      <c r="M559" s="28"/>
      <c r="N559" s="28"/>
      <c r="O559" s="28"/>
      <c r="P559" s="28"/>
      <c r="Q559" s="28"/>
      <c r="R559" s="28"/>
      <c r="S559" s="28"/>
      <c r="T559" s="28"/>
      <c r="U559" s="28"/>
    </row>
    <row r="560" ht="48.75">
      <c r="A560" s="14" t="s">
        <v>1154</v>
      </c>
      <c r="B560" s="14" t="s">
        <v>25</v>
      </c>
      <c r="C560" s="14" t="s">
        <v>1155</v>
      </c>
      <c r="D560" s="14" t="s">
        <v>1147</v>
      </c>
      <c r="E560" s="14"/>
      <c r="F560" s="23" t="str">
        <f t="shared" si="24"/>
        <v>Office of Government Ethics</v>
      </c>
      <c r="G560" s="24">
        <v>42900.0</v>
      </c>
      <c r="H560" s="29" t="str">
        <f t="shared" si="25"/>
        <v>Office of Government Ethics</v>
      </c>
      <c r="I560" s="24">
        <v>42508.0</v>
      </c>
      <c r="J560" s="25"/>
      <c r="K560" s="26"/>
      <c r="L560" s="27">
        <v>42921.0</v>
      </c>
      <c r="M560" s="28"/>
      <c r="N560" s="28"/>
      <c r="O560" s="28"/>
      <c r="P560" s="28"/>
      <c r="Q560" s="28"/>
      <c r="R560" s="28"/>
      <c r="S560" s="28"/>
      <c r="T560" s="28"/>
      <c r="U560" s="28"/>
    </row>
    <row r="561" ht="48.75">
      <c r="A561" s="14" t="s">
        <v>1156</v>
      </c>
      <c r="B561" s="14" t="s">
        <v>25</v>
      </c>
      <c r="C561" s="14" t="s">
        <v>1157</v>
      </c>
      <c r="D561" s="14" t="s">
        <v>1147</v>
      </c>
      <c r="E561" s="14"/>
      <c r="F561" s="23" t="str">
        <f t="shared" si="24"/>
        <v>Office of Government Ethics</v>
      </c>
      <c r="G561" s="24">
        <v>42900.0</v>
      </c>
      <c r="H561" s="29" t="str">
        <f t="shared" si="25"/>
        <v>Office of Government Ethics</v>
      </c>
      <c r="I561" s="24">
        <v>42508.0</v>
      </c>
      <c r="J561" s="25"/>
      <c r="K561" s="26"/>
      <c r="L561" s="27">
        <v>42921.0</v>
      </c>
      <c r="M561" s="28"/>
      <c r="N561" s="28"/>
      <c r="O561" s="28"/>
      <c r="P561" s="28"/>
      <c r="Q561" s="28"/>
      <c r="R561" s="28"/>
      <c r="S561" s="28"/>
      <c r="T561" s="28"/>
      <c r="U561" s="28"/>
    </row>
    <row r="562" ht="60.0">
      <c r="A562" s="14" t="s">
        <v>1158</v>
      </c>
      <c r="B562" s="14" t="s">
        <v>25</v>
      </c>
      <c r="C562" s="14" t="s">
        <v>1159</v>
      </c>
      <c r="D562" s="14" t="s">
        <v>1147</v>
      </c>
      <c r="E562" s="14"/>
      <c r="F562" s="23" t="str">
        <f t="shared" si="24"/>
        <v>Office of Government Ethics</v>
      </c>
      <c r="G562" s="24">
        <v>42900.0</v>
      </c>
      <c r="H562" s="29" t="str">
        <f t="shared" si="25"/>
        <v>Office of Government Ethics</v>
      </c>
      <c r="I562" s="24">
        <v>42508.0</v>
      </c>
      <c r="J562" s="25"/>
      <c r="K562" s="26"/>
      <c r="L562" s="27">
        <v>42921.0</v>
      </c>
      <c r="M562" s="28"/>
      <c r="N562" s="28"/>
      <c r="O562" s="28"/>
      <c r="P562" s="28"/>
      <c r="Q562" s="28"/>
      <c r="R562" s="28"/>
      <c r="S562" s="28"/>
      <c r="T562" s="28"/>
      <c r="U562" s="28"/>
    </row>
    <row r="563" ht="60.0">
      <c r="A563" s="31" t="s">
        <v>1160</v>
      </c>
      <c r="B563" s="14" t="s">
        <v>25</v>
      </c>
      <c r="C563" s="31" t="s">
        <v>1161</v>
      </c>
      <c r="D563" s="14" t="s">
        <v>1147</v>
      </c>
      <c r="E563" s="28"/>
      <c r="F563" s="23" t="str">
        <f t="shared" si="24"/>
        <v>Office of Government Ethics</v>
      </c>
      <c r="G563" s="24">
        <v>42900.0</v>
      </c>
      <c r="H563" s="25"/>
      <c r="I563" s="26"/>
      <c r="J563" s="25"/>
      <c r="K563" s="26"/>
      <c r="L563" s="27">
        <v>42921.0</v>
      </c>
      <c r="M563" s="28"/>
      <c r="N563" s="28"/>
      <c r="O563" s="28"/>
      <c r="P563" s="28"/>
      <c r="Q563" s="28"/>
      <c r="R563" s="28"/>
      <c r="S563" s="28"/>
      <c r="T563" s="28"/>
      <c r="U563" s="28"/>
    </row>
    <row r="564" ht="82.5">
      <c r="A564" s="14" t="s">
        <v>1162</v>
      </c>
      <c r="B564" s="14" t="s">
        <v>25</v>
      </c>
      <c r="C564" s="14" t="s">
        <v>1163</v>
      </c>
      <c r="D564" s="14" t="s">
        <v>1147</v>
      </c>
      <c r="E564" s="28"/>
      <c r="F564" s="23" t="str">
        <f t="shared" si="24"/>
        <v>Office of Government Ethics</v>
      </c>
      <c r="G564" s="24">
        <v>42900.0</v>
      </c>
      <c r="H564" s="25"/>
      <c r="I564" s="26"/>
      <c r="J564" s="25"/>
      <c r="K564" s="26"/>
      <c r="L564" s="27">
        <v>42921.0</v>
      </c>
      <c r="M564" s="28"/>
      <c r="N564" s="28"/>
      <c r="O564" s="28"/>
      <c r="P564" s="28"/>
      <c r="Q564" s="28"/>
      <c r="R564" s="28"/>
      <c r="S564" s="28"/>
      <c r="T564" s="28"/>
      <c r="U564" s="28"/>
    </row>
    <row r="565" ht="60.0">
      <c r="A565" s="14" t="s">
        <v>1164</v>
      </c>
      <c r="B565" s="14" t="s">
        <v>25</v>
      </c>
      <c r="C565" s="14" t="s">
        <v>1165</v>
      </c>
      <c r="D565" s="14" t="s">
        <v>1147</v>
      </c>
      <c r="E565" s="14"/>
      <c r="F565" s="23" t="str">
        <f t="shared" si="24"/>
        <v>Office of Government Ethics</v>
      </c>
      <c r="G565" s="24">
        <v>42900.0</v>
      </c>
      <c r="H565" s="25"/>
      <c r="I565" s="26"/>
      <c r="J565" s="25"/>
      <c r="K565" s="26"/>
      <c r="L565" s="27">
        <v>42921.0</v>
      </c>
      <c r="M565" s="28"/>
      <c r="N565" s="28"/>
      <c r="O565" s="28"/>
      <c r="P565" s="28"/>
      <c r="Q565" s="28"/>
      <c r="R565" s="28"/>
      <c r="S565" s="28"/>
      <c r="T565" s="28"/>
      <c r="U565" s="28"/>
    </row>
    <row r="566" ht="71.25">
      <c r="A566" s="14" t="s">
        <v>1166</v>
      </c>
      <c r="B566" s="14" t="s">
        <v>25</v>
      </c>
      <c r="C566" s="14" t="s">
        <v>1167</v>
      </c>
      <c r="D566" s="14" t="s">
        <v>1147</v>
      </c>
      <c r="E566" s="28"/>
      <c r="F566" s="23" t="str">
        <f>HYPERLINK("http://www.indystar.com/story/news/politics/2016/05/19/donald-trump-profited-investment-carriers-parent-company/84593308/","Indy Star")</f>
        <v>Indy Star</v>
      </c>
      <c r="G566" s="23" t="str">
        <f>HYPERLINK("https://oge.app.box.com/s/kz4qvbdsbcfrzq16msuo4zmth6rerh1c","Office of Government Ethics")</f>
        <v>Office of Government Ethics</v>
      </c>
      <c r="H566" s="24">
        <v>42900.0</v>
      </c>
      <c r="I566" s="24">
        <v>42509.0</v>
      </c>
      <c r="J566" s="29" t="str">
        <f>HYPERLINK("https://www.wsj.com/articles/donald-trump-had-investments-in-carrier-corp-s-parent-1480723443?mod=e2tw&amp;mg=id-wsj","Wall Street Journal")</f>
        <v>Wall Street Journal</v>
      </c>
      <c r="K566" s="24">
        <v>42706.0</v>
      </c>
      <c r="L566" s="27">
        <v>42921.0</v>
      </c>
      <c r="M566" s="28"/>
      <c r="N566" s="28"/>
      <c r="O566" s="28"/>
      <c r="P566" s="28"/>
      <c r="Q566" s="28"/>
      <c r="R566" s="28"/>
      <c r="S566" s="28"/>
      <c r="T566" s="28"/>
      <c r="U566" s="28"/>
    </row>
    <row r="567" ht="48.75">
      <c r="A567" s="14" t="s">
        <v>1168</v>
      </c>
      <c r="B567" s="14" t="s">
        <v>25</v>
      </c>
      <c r="C567" s="14" t="s">
        <v>1169</v>
      </c>
      <c r="D567" s="14" t="s">
        <v>1147</v>
      </c>
      <c r="E567" s="28"/>
      <c r="F567" s="29" t="str">
        <f t="shared" ref="F567:F568" si="26">HYPERLINK("https://assets.documentcloud.org/documents/2838696/Trump-2016-Financial-Disclosure.pdf","Office of Government Ethics")</f>
        <v>Office of Government Ethics</v>
      </c>
      <c r="G567" s="24">
        <v>42508.0</v>
      </c>
      <c r="H567" s="29" t="str">
        <f t="shared" ref="H567:H572" si="27">HYPERLINK("https://assets.documentcloud.org/documents/2838696/Trump-2016-Financial-Disclosure.pdf","Office of Government Ethics")</f>
        <v>Office of Government Ethics</v>
      </c>
      <c r="I567" s="24">
        <v>42508.0</v>
      </c>
      <c r="J567" s="29" t="str">
        <f t="shared" ref="J567:J568" si="28">HYPERLINK("https://www.washingtonpost.com/wp-stat/graphics/politics/trump-archive/docs/trump-fec-financial-disclosure-2015.pdf","Office of Government Ethics")</f>
        <v>Office of Government Ethics</v>
      </c>
      <c r="K567" s="24">
        <v>42200.0</v>
      </c>
      <c r="L567" s="27">
        <v>42921.0</v>
      </c>
      <c r="M567" s="28"/>
      <c r="N567" s="28"/>
      <c r="O567" s="28"/>
      <c r="P567" s="28"/>
      <c r="Q567" s="28"/>
      <c r="R567" s="28"/>
      <c r="S567" s="28"/>
      <c r="T567" s="28"/>
      <c r="U567" s="28"/>
    </row>
    <row r="568" ht="48.75">
      <c r="A568" s="14" t="s">
        <v>1170</v>
      </c>
      <c r="B568" s="14" t="s">
        <v>25</v>
      </c>
      <c r="C568" s="14" t="s">
        <v>1171</v>
      </c>
      <c r="D568" s="14" t="s">
        <v>1147</v>
      </c>
      <c r="E568" s="28"/>
      <c r="F568" s="29" t="str">
        <f t="shared" si="26"/>
        <v>Office of Government Ethics</v>
      </c>
      <c r="G568" s="24">
        <v>42508.0</v>
      </c>
      <c r="H568" s="29" t="str">
        <f t="shared" si="27"/>
        <v>Office of Government Ethics</v>
      </c>
      <c r="I568" s="24">
        <v>42508.0</v>
      </c>
      <c r="J568" s="29" t="str">
        <f t="shared" si="28"/>
        <v>Office of Government Ethics</v>
      </c>
      <c r="K568" s="24">
        <v>42200.0</v>
      </c>
      <c r="L568" s="27">
        <v>42921.0</v>
      </c>
      <c r="M568" s="28"/>
      <c r="N568" s="28"/>
      <c r="O568" s="28"/>
      <c r="P568" s="28"/>
      <c r="Q568" s="28"/>
      <c r="R568" s="28"/>
      <c r="S568" s="28"/>
      <c r="T568" s="28"/>
      <c r="U568" s="28"/>
    </row>
    <row r="569" ht="71.25">
      <c r="A569" s="14" t="s">
        <v>1172</v>
      </c>
      <c r="B569" s="14" t="s">
        <v>25</v>
      </c>
      <c r="C569" s="14" t="s">
        <v>1173</v>
      </c>
      <c r="D569" s="14" t="s">
        <v>1147</v>
      </c>
      <c r="E569" s="14"/>
      <c r="F569" s="23" t="str">
        <f t="shared" ref="F569:F580" si="29">HYPERLINK("https://oge.app.box.com/s/kz4qvbdsbcfrzq16msuo4zmth6rerh1c","Office of Government Ethics")</f>
        <v>Office of Government Ethics</v>
      </c>
      <c r="G569" s="24">
        <v>42900.0</v>
      </c>
      <c r="H569" s="29" t="str">
        <f t="shared" si="27"/>
        <v>Office of Government Ethics</v>
      </c>
      <c r="I569" s="24">
        <v>42508.0</v>
      </c>
      <c r="J569" s="25"/>
      <c r="K569" s="26"/>
      <c r="L569" s="27">
        <v>42921.0</v>
      </c>
      <c r="M569" s="28"/>
      <c r="N569" s="28"/>
      <c r="O569" s="28"/>
      <c r="P569" s="28"/>
      <c r="Q569" s="28"/>
      <c r="R569" s="28"/>
      <c r="S569" s="28"/>
      <c r="T569" s="28"/>
      <c r="U569" s="28"/>
    </row>
    <row r="570" ht="71.25">
      <c r="A570" s="14" t="s">
        <v>1174</v>
      </c>
      <c r="B570" s="14" t="s">
        <v>25</v>
      </c>
      <c r="C570" s="14" t="s">
        <v>1175</v>
      </c>
      <c r="D570" s="14" t="s">
        <v>1147</v>
      </c>
      <c r="E570" s="14"/>
      <c r="F570" s="23" t="str">
        <f t="shared" si="29"/>
        <v>Office of Government Ethics</v>
      </c>
      <c r="G570" s="24">
        <v>42900.0</v>
      </c>
      <c r="H570" s="29" t="str">
        <f t="shared" si="27"/>
        <v>Office of Government Ethics</v>
      </c>
      <c r="I570" s="24">
        <v>42508.0</v>
      </c>
      <c r="J570" s="25"/>
      <c r="K570" s="26"/>
      <c r="L570" s="27">
        <v>42921.0</v>
      </c>
      <c r="M570" s="28"/>
      <c r="N570" s="28"/>
      <c r="O570" s="28"/>
      <c r="P570" s="28"/>
      <c r="Q570" s="28"/>
      <c r="R570" s="28"/>
      <c r="S570" s="28"/>
      <c r="T570" s="28"/>
      <c r="U570" s="28"/>
    </row>
    <row r="571" ht="93.75">
      <c r="A571" s="14" t="s">
        <v>1176</v>
      </c>
      <c r="B571" s="14" t="s">
        <v>25</v>
      </c>
      <c r="C571" s="14" t="s">
        <v>1177</v>
      </c>
      <c r="D571" s="14" t="s">
        <v>1147</v>
      </c>
      <c r="E571" s="14"/>
      <c r="F571" s="23" t="str">
        <f t="shared" si="29"/>
        <v>Office of Government Ethics</v>
      </c>
      <c r="G571" s="24">
        <v>42900.0</v>
      </c>
      <c r="H571" s="29" t="str">
        <f t="shared" si="27"/>
        <v>Office of Government Ethics</v>
      </c>
      <c r="I571" s="24">
        <v>42508.0</v>
      </c>
      <c r="J571" s="25"/>
      <c r="K571" s="26"/>
      <c r="L571" s="27">
        <v>42921.0</v>
      </c>
      <c r="M571" s="28"/>
      <c r="N571" s="28"/>
      <c r="O571" s="28"/>
      <c r="P571" s="28"/>
      <c r="Q571" s="28"/>
      <c r="R571" s="28"/>
      <c r="S571" s="28"/>
      <c r="T571" s="28"/>
      <c r="U571" s="28"/>
    </row>
    <row r="572" ht="105.0">
      <c r="A572" s="14" t="s">
        <v>1178</v>
      </c>
      <c r="B572" s="14" t="s">
        <v>25</v>
      </c>
      <c r="C572" s="14" t="s">
        <v>1179</v>
      </c>
      <c r="D572" s="14" t="s">
        <v>1147</v>
      </c>
      <c r="E572" s="14"/>
      <c r="F572" s="23" t="str">
        <f t="shared" si="29"/>
        <v>Office of Government Ethics</v>
      </c>
      <c r="G572" s="24">
        <v>42900.0</v>
      </c>
      <c r="H572" s="29" t="str">
        <f t="shared" si="27"/>
        <v>Office of Government Ethics</v>
      </c>
      <c r="I572" s="24">
        <v>42508.0</v>
      </c>
      <c r="J572" s="25"/>
      <c r="K572" s="26"/>
      <c r="L572" s="27">
        <v>42921.0</v>
      </c>
      <c r="M572" s="28"/>
      <c r="N572" s="28"/>
      <c r="O572" s="28"/>
      <c r="P572" s="28"/>
      <c r="Q572" s="28"/>
      <c r="R572" s="28"/>
      <c r="S572" s="28"/>
      <c r="T572" s="28"/>
      <c r="U572" s="28"/>
    </row>
    <row r="573" ht="37.5">
      <c r="A573" s="14" t="s">
        <v>1180</v>
      </c>
      <c r="B573" s="14" t="s">
        <v>25</v>
      </c>
      <c r="C573" s="14" t="s">
        <v>1181</v>
      </c>
      <c r="D573" s="14" t="s">
        <v>1147</v>
      </c>
      <c r="E573" s="14"/>
      <c r="F573" s="23" t="str">
        <f t="shared" si="29"/>
        <v>Office of Government Ethics</v>
      </c>
      <c r="G573" s="24">
        <v>42900.0</v>
      </c>
      <c r="H573" s="25"/>
      <c r="I573" s="26"/>
      <c r="J573" s="25"/>
      <c r="K573" s="26"/>
      <c r="L573" s="27">
        <v>42921.0</v>
      </c>
      <c r="M573" s="28"/>
      <c r="N573" s="28"/>
      <c r="O573" s="28"/>
      <c r="P573" s="28"/>
      <c r="Q573" s="28"/>
      <c r="R573" s="28"/>
      <c r="S573" s="28"/>
      <c r="T573" s="28"/>
      <c r="U573" s="28"/>
    </row>
    <row r="574" ht="105.0">
      <c r="A574" s="14" t="s">
        <v>1182</v>
      </c>
      <c r="B574" s="14" t="s">
        <v>25</v>
      </c>
      <c r="C574" s="14" t="s">
        <v>1183</v>
      </c>
      <c r="D574" s="14" t="s">
        <v>1147</v>
      </c>
      <c r="E574" s="14" t="s">
        <v>1184</v>
      </c>
      <c r="F574" s="23" t="str">
        <f t="shared" si="29"/>
        <v>Office of Government Ethics</v>
      </c>
      <c r="G574" s="24">
        <v>42900.0</v>
      </c>
      <c r="H574" s="29" t="str">
        <f>HYPERLINK("https://www.forbes.com/sites/danalexander/2017/02/09/where-did-trumps-foundation-donate-its-money-irs-documents-reveal-surprising-answers/#4d1fcb907b52","Forbes")</f>
        <v>Forbes</v>
      </c>
      <c r="I574" s="24">
        <v>42775.0</v>
      </c>
      <c r="J574" s="25"/>
      <c r="K574" s="26"/>
      <c r="L574" s="27">
        <v>42921.0</v>
      </c>
      <c r="M574" s="28"/>
      <c r="N574" s="28"/>
      <c r="O574" s="28"/>
      <c r="P574" s="28"/>
      <c r="Q574" s="28"/>
      <c r="R574" s="28"/>
      <c r="S574" s="28"/>
      <c r="T574" s="28"/>
      <c r="U574" s="28"/>
    </row>
    <row r="575" ht="37.5">
      <c r="A575" s="14" t="s">
        <v>1185</v>
      </c>
      <c r="B575" s="14" t="s">
        <v>25</v>
      </c>
      <c r="C575" s="14" t="s">
        <v>1186</v>
      </c>
      <c r="D575" s="14" t="s">
        <v>1147</v>
      </c>
      <c r="E575" s="14"/>
      <c r="F575" s="23" t="str">
        <f t="shared" si="29"/>
        <v>Office of Government Ethics</v>
      </c>
      <c r="G575" s="24">
        <v>42900.0</v>
      </c>
      <c r="H575" s="25"/>
      <c r="I575" s="26"/>
      <c r="J575" s="25"/>
      <c r="K575" s="26"/>
      <c r="L575" s="27">
        <v>42921.0</v>
      </c>
      <c r="M575" s="28"/>
      <c r="N575" s="28"/>
      <c r="O575" s="28"/>
      <c r="P575" s="28"/>
      <c r="Q575" s="28"/>
      <c r="R575" s="28"/>
      <c r="S575" s="28"/>
      <c r="T575" s="28"/>
      <c r="U575" s="28"/>
    </row>
    <row r="576" ht="82.5">
      <c r="A576" s="14" t="s">
        <v>1187</v>
      </c>
      <c r="B576" s="14" t="s">
        <v>25</v>
      </c>
      <c r="C576" s="14" t="s">
        <v>1188</v>
      </c>
      <c r="D576" s="14" t="s">
        <v>1147</v>
      </c>
      <c r="E576" s="14"/>
      <c r="F576" s="23" t="str">
        <f t="shared" si="29"/>
        <v>Office of Government Ethics</v>
      </c>
      <c r="G576" s="24">
        <v>42900.0</v>
      </c>
      <c r="H576" s="25"/>
      <c r="I576" s="26"/>
      <c r="J576" s="25"/>
      <c r="K576" s="26"/>
      <c r="L576" s="27">
        <v>42921.0</v>
      </c>
      <c r="M576" s="28"/>
      <c r="N576" s="28"/>
      <c r="O576" s="28"/>
      <c r="P576" s="28"/>
      <c r="Q576" s="28"/>
      <c r="R576" s="28"/>
      <c r="S576" s="28"/>
      <c r="T576" s="28"/>
      <c r="U576" s="28"/>
    </row>
    <row r="577" ht="48.75">
      <c r="A577" s="14" t="s">
        <v>1189</v>
      </c>
      <c r="B577" s="14" t="s">
        <v>25</v>
      </c>
      <c r="C577" s="14" t="s">
        <v>1190</v>
      </c>
      <c r="D577" s="14" t="s">
        <v>1147</v>
      </c>
      <c r="E577" s="14"/>
      <c r="F577" s="23" t="str">
        <f t="shared" si="29"/>
        <v>Office of Government Ethics</v>
      </c>
      <c r="G577" s="24">
        <v>42900.0</v>
      </c>
      <c r="H577" s="25"/>
      <c r="I577" s="26"/>
      <c r="J577" s="25"/>
      <c r="K577" s="26"/>
      <c r="L577" s="27">
        <v>42921.0</v>
      </c>
      <c r="M577" s="28"/>
      <c r="N577" s="28"/>
      <c r="O577" s="28"/>
      <c r="P577" s="28"/>
      <c r="Q577" s="28"/>
      <c r="R577" s="28"/>
      <c r="S577" s="28"/>
      <c r="T577" s="28"/>
      <c r="U577" s="28"/>
    </row>
    <row r="578" ht="48.75">
      <c r="A578" s="14" t="s">
        <v>1191</v>
      </c>
      <c r="B578" s="14" t="s">
        <v>25</v>
      </c>
      <c r="C578" s="14" t="s">
        <v>1192</v>
      </c>
      <c r="D578" s="14" t="s">
        <v>1147</v>
      </c>
      <c r="E578" s="14"/>
      <c r="F578" s="23" t="str">
        <f t="shared" si="29"/>
        <v>Office of Government Ethics</v>
      </c>
      <c r="G578" s="24">
        <v>42900.0</v>
      </c>
      <c r="H578" s="29" t="str">
        <f>HYPERLINK("https://assets.documentcloud.org/documents/2838696/Trump-2016-Financial-Disclosure.pdf","Office of Government Ethics")</f>
        <v>Office of Government Ethics</v>
      </c>
      <c r="I578" s="24">
        <v>42508.0</v>
      </c>
      <c r="J578" s="25"/>
      <c r="K578" s="26"/>
      <c r="L578" s="27">
        <v>42921.0</v>
      </c>
      <c r="M578" s="28"/>
      <c r="N578" s="28"/>
      <c r="O578" s="28"/>
      <c r="P578" s="28"/>
      <c r="Q578" s="28"/>
      <c r="R578" s="28"/>
      <c r="S578" s="28"/>
      <c r="T578" s="28"/>
      <c r="U578" s="28"/>
    </row>
    <row r="579" ht="37.5">
      <c r="A579" s="14" t="s">
        <v>1193</v>
      </c>
      <c r="B579" s="14" t="s">
        <v>25</v>
      </c>
      <c r="C579" s="14" t="s">
        <v>1194</v>
      </c>
      <c r="D579" s="14" t="s">
        <v>1147</v>
      </c>
      <c r="E579" s="14"/>
      <c r="F579" s="23" t="str">
        <f t="shared" si="29"/>
        <v>Office of Government Ethics</v>
      </c>
      <c r="G579" s="24">
        <v>42900.0</v>
      </c>
      <c r="H579" s="25"/>
      <c r="I579" s="26"/>
      <c r="J579" s="25"/>
      <c r="K579" s="26"/>
      <c r="L579" s="27">
        <v>42921.0</v>
      </c>
      <c r="M579" s="28"/>
      <c r="N579" s="28"/>
      <c r="O579" s="28"/>
      <c r="P579" s="28"/>
      <c r="Q579" s="28"/>
      <c r="R579" s="28"/>
      <c r="S579" s="28"/>
      <c r="T579" s="28"/>
      <c r="U579" s="28"/>
    </row>
    <row r="580" ht="48.75">
      <c r="A580" s="14" t="s">
        <v>1195</v>
      </c>
      <c r="B580" s="14" t="s">
        <v>25</v>
      </c>
      <c r="C580" s="14" t="s">
        <v>1196</v>
      </c>
      <c r="D580" s="14" t="s">
        <v>1147</v>
      </c>
      <c r="E580" s="14"/>
      <c r="F580" s="23" t="str">
        <f t="shared" si="29"/>
        <v>Office of Government Ethics</v>
      </c>
      <c r="G580" s="24">
        <v>42900.0</v>
      </c>
      <c r="H580" s="25"/>
      <c r="I580" s="26"/>
      <c r="J580" s="25"/>
      <c r="K580" s="26"/>
      <c r="L580" s="27">
        <v>42921.0</v>
      </c>
      <c r="M580" s="28"/>
      <c r="N580" s="28"/>
      <c r="O580" s="28"/>
      <c r="P580" s="28"/>
      <c r="Q580" s="28"/>
      <c r="R580" s="28"/>
      <c r="S580" s="28"/>
      <c r="T580" s="28"/>
      <c r="U580" s="28"/>
    </row>
    <row r="581" ht="48.75">
      <c r="A581" s="14" t="s">
        <v>1197</v>
      </c>
      <c r="B581" s="14" t="s">
        <v>25</v>
      </c>
      <c r="C581" s="14" t="s">
        <v>1198</v>
      </c>
      <c r="D581" s="14" t="s">
        <v>1147</v>
      </c>
      <c r="E581" s="28"/>
      <c r="F581" s="23" t="str">
        <f>HYPERLINK("https://www.nytimes.com/2016/12/14/world/americas/donald-trump-hotel-rio-brazil-investigation.html","New York Times")</f>
        <v>New York Times</v>
      </c>
      <c r="G581" s="24">
        <v>42718.0</v>
      </c>
      <c r="H581" s="29" t="str">
        <f>HYPERLINK("https://www.washingtonpost.com/world/the_americas/trump-company-pulls-its-name-off-a-brazil-hotel-caught-up-in-an-investigation/2016/12/13/c332dc2c-b078-4885-8a29-5f29b7da442e_story.html?utm_term=.3f329b9e8342","Washington Post")</f>
        <v>Washington Post</v>
      </c>
      <c r="I581" s="24">
        <v>42717.0</v>
      </c>
      <c r="J581" s="29" t="str">
        <f>HYPERLINK("https://www.nytimes.com/2016/11/26/us/politics/donald-trump-international-business.html?_r=1","New York Times")</f>
        <v>New York Times</v>
      </c>
      <c r="K581" s="24">
        <v>42700.0</v>
      </c>
      <c r="L581" s="27">
        <v>42921.0</v>
      </c>
      <c r="M581" s="28"/>
      <c r="N581" s="28"/>
      <c r="O581" s="28"/>
      <c r="P581" s="28"/>
      <c r="Q581" s="28"/>
      <c r="R581" s="28"/>
      <c r="S581" s="28"/>
      <c r="T581" s="28"/>
      <c r="U581" s="28"/>
    </row>
    <row r="582" ht="37.5">
      <c r="A582" s="14" t="s">
        <v>1199</v>
      </c>
      <c r="B582" s="14" t="s">
        <v>25</v>
      </c>
      <c r="C582" s="14" t="s">
        <v>1200</v>
      </c>
      <c r="D582" s="14" t="s">
        <v>1147</v>
      </c>
      <c r="E582" s="14"/>
      <c r="F582" s="29" t="str">
        <f t="shared" ref="F582:F583" si="30">HYPERLINK("https://assets.documentcloud.org/documents/2838696/Trump-2016-Financial-Disclosure.pdf","Office of Government Ethics")</f>
        <v>Office of Government Ethics</v>
      </c>
      <c r="G582" s="24">
        <v>42508.0</v>
      </c>
      <c r="H582" s="25"/>
      <c r="I582" s="26"/>
      <c r="J582" s="25"/>
      <c r="K582" s="26"/>
      <c r="L582" s="27">
        <v>42921.0</v>
      </c>
      <c r="M582" s="28"/>
      <c r="N582" s="28"/>
      <c r="O582" s="28"/>
      <c r="P582" s="28"/>
      <c r="Q582" s="28"/>
      <c r="R582" s="28"/>
      <c r="S582" s="28"/>
      <c r="T582" s="28"/>
      <c r="U582" s="28"/>
    </row>
    <row r="583" ht="37.5">
      <c r="A583" s="14" t="s">
        <v>1201</v>
      </c>
      <c r="B583" s="14" t="s">
        <v>25</v>
      </c>
      <c r="C583" s="14" t="s">
        <v>1202</v>
      </c>
      <c r="D583" s="14" t="s">
        <v>1147</v>
      </c>
      <c r="E583" s="14"/>
      <c r="F583" s="29" t="str">
        <f t="shared" si="30"/>
        <v>Office of Government Ethics</v>
      </c>
      <c r="G583" s="24">
        <v>42508.0</v>
      </c>
      <c r="H583" s="25"/>
      <c r="I583" s="26"/>
      <c r="J583" s="25"/>
      <c r="K583" s="26"/>
      <c r="L583" s="27">
        <v>42921.0</v>
      </c>
      <c r="M583" s="28"/>
      <c r="N583" s="28"/>
      <c r="O583" s="28"/>
      <c r="P583" s="28"/>
      <c r="Q583" s="28"/>
      <c r="R583" s="28"/>
      <c r="S583" s="28"/>
      <c r="T583" s="28"/>
      <c r="U583" s="28"/>
    </row>
    <row r="584" ht="48.75">
      <c r="A584" s="14" t="s">
        <v>1203</v>
      </c>
      <c r="B584" s="14" t="s">
        <v>25</v>
      </c>
      <c r="C584" s="14" t="s">
        <v>1204</v>
      </c>
      <c r="D584" s="14" t="s">
        <v>1147</v>
      </c>
      <c r="E584" s="14"/>
      <c r="F584" s="23" t="str">
        <f t="shared" ref="F584:F606" si="31">HYPERLINK("https://oge.app.box.com/s/kz4qvbdsbcfrzq16msuo4zmth6rerh1c","Office of Government Ethics")</f>
        <v>Office of Government Ethics</v>
      </c>
      <c r="G584" s="24">
        <v>42900.0</v>
      </c>
      <c r="H584" s="29" t="str">
        <f t="shared" ref="H584:H611" si="32">HYPERLINK("https://assets.documentcloud.org/documents/2838696/Trump-2016-Financial-Disclosure.pdf","Office of Government Ethics")</f>
        <v>Office of Government Ethics</v>
      </c>
      <c r="I584" s="24">
        <v>42508.0</v>
      </c>
      <c r="J584" s="23" t="str">
        <f t="shared" ref="J584:J585" si="33">HYPERLINK("http://money.cnn.com/2017/01/23/news/donald-trump-resigns-business/","CNN")</f>
        <v>CNN</v>
      </c>
      <c r="K584" s="24">
        <v>42758.0</v>
      </c>
      <c r="L584" s="27">
        <v>42921.0</v>
      </c>
      <c r="M584" s="28"/>
      <c r="N584" s="28"/>
      <c r="O584" s="28"/>
      <c r="P584" s="28"/>
      <c r="Q584" s="28"/>
      <c r="R584" s="28"/>
      <c r="S584" s="28"/>
      <c r="T584" s="28"/>
      <c r="U584" s="28"/>
    </row>
    <row r="585" ht="82.5">
      <c r="A585" s="14" t="s">
        <v>1205</v>
      </c>
      <c r="B585" s="14" t="s">
        <v>25</v>
      </c>
      <c r="C585" s="14" t="s">
        <v>1206</v>
      </c>
      <c r="D585" s="14" t="s">
        <v>1147</v>
      </c>
      <c r="E585" s="14"/>
      <c r="F585" s="23" t="str">
        <f t="shared" si="31"/>
        <v>Office of Government Ethics</v>
      </c>
      <c r="G585" s="24">
        <v>42900.0</v>
      </c>
      <c r="H585" s="29" t="str">
        <f t="shared" si="32"/>
        <v>Office of Government Ethics</v>
      </c>
      <c r="I585" s="24">
        <v>42508.0</v>
      </c>
      <c r="J585" s="23" t="str">
        <f t="shared" si="33"/>
        <v>CNN</v>
      </c>
      <c r="K585" s="24">
        <v>42758.0</v>
      </c>
      <c r="L585" s="27">
        <v>42921.0</v>
      </c>
      <c r="M585" s="28"/>
      <c r="N585" s="28"/>
      <c r="O585" s="28"/>
      <c r="P585" s="28"/>
      <c r="Q585" s="28"/>
      <c r="R585" s="28"/>
      <c r="S585" s="28"/>
      <c r="T585" s="28"/>
      <c r="U585" s="28"/>
    </row>
    <row r="586" ht="37.5">
      <c r="A586" s="14" t="s">
        <v>1207</v>
      </c>
      <c r="B586" s="14" t="s">
        <v>25</v>
      </c>
      <c r="C586" s="14" t="s">
        <v>1208</v>
      </c>
      <c r="D586" s="14" t="s">
        <v>1147</v>
      </c>
      <c r="E586" s="14"/>
      <c r="F586" s="23" t="str">
        <f t="shared" si="31"/>
        <v>Office of Government Ethics</v>
      </c>
      <c r="G586" s="24">
        <v>42900.0</v>
      </c>
      <c r="H586" s="29" t="str">
        <f t="shared" si="32"/>
        <v>Office of Government Ethics</v>
      </c>
      <c r="I586" s="24">
        <v>42508.0</v>
      </c>
      <c r="J586" s="29" t="str">
        <f>HYPERLINK("https://www.washingtonpost.com/wp-stat/graphics/politics/trump-archive/docs/trump-fec-financial-disclosure-2015.pdf","Office of Government Ethics")</f>
        <v>Office of Government Ethics</v>
      </c>
      <c r="K586" s="24">
        <v>42200.0</v>
      </c>
      <c r="L586" s="27">
        <v>42921.0</v>
      </c>
      <c r="M586" s="28"/>
      <c r="N586" s="28"/>
      <c r="O586" s="28"/>
      <c r="P586" s="28"/>
      <c r="Q586" s="28"/>
      <c r="R586" s="28"/>
      <c r="S586" s="28"/>
      <c r="T586" s="28"/>
      <c r="U586" s="28"/>
    </row>
    <row r="587" ht="37.5">
      <c r="A587" s="14" t="s">
        <v>1209</v>
      </c>
      <c r="B587" s="14" t="s">
        <v>25</v>
      </c>
      <c r="C587" s="14" t="s">
        <v>1210</v>
      </c>
      <c r="D587" s="14" t="s">
        <v>1147</v>
      </c>
      <c r="E587" s="14"/>
      <c r="F587" s="23" t="str">
        <f t="shared" si="31"/>
        <v>Office of Government Ethics</v>
      </c>
      <c r="G587" s="24">
        <v>42900.0</v>
      </c>
      <c r="H587" s="29" t="str">
        <f t="shared" si="32"/>
        <v>Office of Government Ethics</v>
      </c>
      <c r="I587" s="24">
        <v>42508.0</v>
      </c>
      <c r="J587" s="25"/>
      <c r="K587" s="26"/>
      <c r="L587" s="27">
        <v>42921.0</v>
      </c>
      <c r="M587" s="28"/>
      <c r="N587" s="28"/>
      <c r="O587" s="28"/>
      <c r="P587" s="28"/>
      <c r="Q587" s="28"/>
      <c r="R587" s="28"/>
      <c r="S587" s="28"/>
      <c r="T587" s="28"/>
      <c r="U587" s="28"/>
    </row>
    <row r="588" ht="37.5">
      <c r="A588" s="14" t="s">
        <v>1211</v>
      </c>
      <c r="B588" s="14" t="s">
        <v>25</v>
      </c>
      <c r="C588" s="14" t="s">
        <v>1212</v>
      </c>
      <c r="D588" s="14" t="s">
        <v>1147</v>
      </c>
      <c r="E588" s="14"/>
      <c r="F588" s="23" t="str">
        <f t="shared" si="31"/>
        <v>Office of Government Ethics</v>
      </c>
      <c r="G588" s="24">
        <v>42900.0</v>
      </c>
      <c r="H588" s="29" t="str">
        <f t="shared" si="32"/>
        <v>Office of Government Ethics</v>
      </c>
      <c r="I588" s="24">
        <v>42508.0</v>
      </c>
      <c r="J588" s="25"/>
      <c r="K588" s="26"/>
      <c r="L588" s="27">
        <v>42921.0</v>
      </c>
      <c r="M588" s="28"/>
      <c r="N588" s="28"/>
      <c r="O588" s="28"/>
      <c r="P588" s="28"/>
      <c r="Q588" s="28"/>
      <c r="R588" s="28"/>
      <c r="S588" s="28"/>
      <c r="T588" s="28"/>
      <c r="U588" s="28"/>
    </row>
    <row r="589" ht="37.5">
      <c r="A589" s="14" t="s">
        <v>1213</v>
      </c>
      <c r="B589" s="14" t="s">
        <v>25</v>
      </c>
      <c r="C589" s="14" t="s">
        <v>1214</v>
      </c>
      <c r="D589" s="14" t="s">
        <v>1147</v>
      </c>
      <c r="E589" s="14"/>
      <c r="F589" s="23" t="str">
        <f t="shared" si="31"/>
        <v>Office of Government Ethics</v>
      </c>
      <c r="G589" s="24">
        <v>42900.0</v>
      </c>
      <c r="H589" s="29" t="str">
        <f t="shared" si="32"/>
        <v>Office of Government Ethics</v>
      </c>
      <c r="I589" s="24">
        <v>42508.0</v>
      </c>
      <c r="J589" s="29" t="str">
        <f>HYPERLINK("https://www.washingtonpost.com/wp-stat/graphics/politics/trump-archive/docs/trump-fec-financial-disclosure-2015.pdf","Office of Government Ethics")</f>
        <v>Office of Government Ethics</v>
      </c>
      <c r="K589" s="24">
        <v>42200.0</v>
      </c>
      <c r="L589" s="27">
        <v>42921.0</v>
      </c>
      <c r="M589" s="28"/>
      <c r="N589" s="28"/>
      <c r="O589" s="28"/>
      <c r="P589" s="28"/>
      <c r="Q589" s="28"/>
      <c r="R589" s="28"/>
      <c r="S589" s="28"/>
      <c r="T589" s="28"/>
      <c r="U589" s="28"/>
    </row>
    <row r="590" ht="71.25">
      <c r="A590" s="14" t="s">
        <v>1215</v>
      </c>
      <c r="B590" s="14" t="s">
        <v>25</v>
      </c>
      <c r="C590" s="14" t="s">
        <v>1216</v>
      </c>
      <c r="D590" s="14" t="s">
        <v>1147</v>
      </c>
      <c r="E590" s="14"/>
      <c r="F590" s="23" t="str">
        <f t="shared" si="31"/>
        <v>Office of Government Ethics</v>
      </c>
      <c r="G590" s="24">
        <v>42900.0</v>
      </c>
      <c r="H590" s="29" t="str">
        <f t="shared" si="32"/>
        <v>Office of Government Ethics</v>
      </c>
      <c r="I590" s="24">
        <v>42508.0</v>
      </c>
      <c r="J590" s="25"/>
      <c r="K590" s="26"/>
      <c r="L590" s="27">
        <v>42921.0</v>
      </c>
      <c r="M590" s="28"/>
      <c r="N590" s="28"/>
      <c r="O590" s="28"/>
      <c r="P590" s="28"/>
      <c r="Q590" s="28"/>
      <c r="R590" s="28"/>
      <c r="S590" s="28"/>
      <c r="T590" s="28"/>
      <c r="U590" s="28"/>
    </row>
    <row r="591" ht="71.25">
      <c r="A591" s="14" t="s">
        <v>1217</v>
      </c>
      <c r="B591" s="14" t="s">
        <v>25</v>
      </c>
      <c r="C591" s="14" t="s">
        <v>1218</v>
      </c>
      <c r="D591" s="14" t="s">
        <v>1147</v>
      </c>
      <c r="E591" s="14"/>
      <c r="F591" s="23" t="str">
        <f t="shared" si="31"/>
        <v>Office of Government Ethics</v>
      </c>
      <c r="G591" s="24">
        <v>42900.0</v>
      </c>
      <c r="H591" s="29" t="str">
        <f t="shared" si="32"/>
        <v>Office of Government Ethics</v>
      </c>
      <c r="I591" s="24">
        <v>42508.0</v>
      </c>
      <c r="J591" s="25"/>
      <c r="K591" s="26"/>
      <c r="L591" s="27">
        <v>42921.0</v>
      </c>
      <c r="M591" s="28"/>
      <c r="N591" s="28"/>
      <c r="O591" s="28"/>
      <c r="P591" s="28"/>
      <c r="Q591" s="28"/>
      <c r="R591" s="28"/>
      <c r="S591" s="28"/>
      <c r="T591" s="28"/>
      <c r="U591" s="28"/>
    </row>
    <row r="592" ht="37.5">
      <c r="A592" s="14" t="s">
        <v>1219</v>
      </c>
      <c r="B592" s="14" t="s">
        <v>25</v>
      </c>
      <c r="C592" s="14" t="s">
        <v>1220</v>
      </c>
      <c r="D592" s="14" t="s">
        <v>1147</v>
      </c>
      <c r="E592" s="14"/>
      <c r="F592" s="23" t="str">
        <f t="shared" si="31"/>
        <v>Office of Government Ethics</v>
      </c>
      <c r="G592" s="24">
        <v>42900.0</v>
      </c>
      <c r="H592" s="29" t="str">
        <f t="shared" si="32"/>
        <v>Office of Government Ethics</v>
      </c>
      <c r="I592" s="24">
        <v>42508.0</v>
      </c>
      <c r="J592" s="25"/>
      <c r="K592" s="26"/>
      <c r="L592" s="27">
        <v>42921.0</v>
      </c>
      <c r="M592" s="28"/>
      <c r="N592" s="28"/>
      <c r="O592" s="28"/>
      <c r="P592" s="28"/>
      <c r="Q592" s="28"/>
      <c r="R592" s="28"/>
      <c r="S592" s="28"/>
      <c r="T592" s="28"/>
      <c r="U592" s="28"/>
    </row>
    <row r="593" ht="71.25">
      <c r="A593" s="14" t="s">
        <v>1221</v>
      </c>
      <c r="B593" s="14" t="s">
        <v>25</v>
      </c>
      <c r="C593" s="14" t="s">
        <v>1222</v>
      </c>
      <c r="D593" s="14" t="s">
        <v>1147</v>
      </c>
      <c r="E593" s="14"/>
      <c r="F593" s="23" t="str">
        <f t="shared" si="31"/>
        <v>Office of Government Ethics</v>
      </c>
      <c r="G593" s="24">
        <v>42900.0</v>
      </c>
      <c r="H593" s="29" t="str">
        <f t="shared" si="32"/>
        <v>Office of Government Ethics</v>
      </c>
      <c r="I593" s="24">
        <v>42508.0</v>
      </c>
      <c r="J593" s="25"/>
      <c r="K593" s="26"/>
      <c r="L593" s="27">
        <v>42921.0</v>
      </c>
      <c r="M593" s="28"/>
      <c r="N593" s="28"/>
      <c r="O593" s="28"/>
      <c r="P593" s="28"/>
      <c r="Q593" s="28"/>
      <c r="R593" s="28"/>
      <c r="S593" s="28"/>
      <c r="T593" s="28"/>
      <c r="U593" s="28"/>
    </row>
    <row r="594" ht="71.25">
      <c r="A594" s="14" t="s">
        <v>1223</v>
      </c>
      <c r="B594" s="14" t="s">
        <v>25</v>
      </c>
      <c r="C594" s="14" t="s">
        <v>1224</v>
      </c>
      <c r="D594" s="14" t="s">
        <v>1147</v>
      </c>
      <c r="E594" s="14"/>
      <c r="F594" s="23" t="str">
        <f t="shared" si="31"/>
        <v>Office of Government Ethics</v>
      </c>
      <c r="G594" s="24">
        <v>42900.0</v>
      </c>
      <c r="H594" s="29" t="str">
        <f t="shared" si="32"/>
        <v>Office of Government Ethics</v>
      </c>
      <c r="I594" s="24">
        <v>42508.0</v>
      </c>
      <c r="J594" s="25"/>
      <c r="K594" s="26"/>
      <c r="L594" s="27">
        <v>42921.0</v>
      </c>
      <c r="M594" s="28"/>
      <c r="N594" s="28"/>
      <c r="O594" s="28"/>
      <c r="P594" s="28"/>
      <c r="Q594" s="28"/>
      <c r="R594" s="28"/>
      <c r="S594" s="28"/>
      <c r="T594" s="28"/>
      <c r="U594" s="28"/>
    </row>
    <row r="595" ht="37.5">
      <c r="A595" s="14" t="s">
        <v>1225</v>
      </c>
      <c r="B595" s="14" t="s">
        <v>25</v>
      </c>
      <c r="C595" s="14" t="s">
        <v>1226</v>
      </c>
      <c r="D595" s="14" t="s">
        <v>1147</v>
      </c>
      <c r="E595" s="14"/>
      <c r="F595" s="23" t="str">
        <f t="shared" si="31"/>
        <v>Office of Government Ethics</v>
      </c>
      <c r="G595" s="24">
        <v>42900.0</v>
      </c>
      <c r="H595" s="29" t="str">
        <f t="shared" si="32"/>
        <v>Office of Government Ethics</v>
      </c>
      <c r="I595" s="24">
        <v>42508.0</v>
      </c>
      <c r="J595" s="29" t="str">
        <f t="shared" ref="J595:J596" si="34">HYPERLINK("https://www.washingtonpost.com/wp-stat/graphics/politics/trump-archive/docs/trump-fec-financial-disclosure-2015.pdf","Office of Government Ethics")</f>
        <v>Office of Government Ethics</v>
      </c>
      <c r="K595" s="24">
        <v>42200.0</v>
      </c>
      <c r="L595" s="27">
        <v>42921.0</v>
      </c>
      <c r="M595" s="28"/>
      <c r="N595" s="28"/>
      <c r="O595" s="28"/>
      <c r="P595" s="28"/>
      <c r="Q595" s="28"/>
      <c r="R595" s="28"/>
      <c r="S595" s="28"/>
      <c r="T595" s="28"/>
      <c r="U595" s="28"/>
    </row>
    <row r="596" ht="48.75">
      <c r="A596" s="14" t="s">
        <v>1227</v>
      </c>
      <c r="B596" s="14" t="s">
        <v>25</v>
      </c>
      <c r="C596" s="14" t="s">
        <v>1228</v>
      </c>
      <c r="D596" s="14" t="s">
        <v>1147</v>
      </c>
      <c r="E596" s="14"/>
      <c r="F596" s="23" t="str">
        <f t="shared" si="31"/>
        <v>Office of Government Ethics</v>
      </c>
      <c r="G596" s="24">
        <v>42900.0</v>
      </c>
      <c r="H596" s="29" t="str">
        <f t="shared" si="32"/>
        <v>Office of Government Ethics</v>
      </c>
      <c r="I596" s="24">
        <v>42508.0</v>
      </c>
      <c r="J596" s="29" t="str">
        <f t="shared" si="34"/>
        <v>Office of Government Ethics</v>
      </c>
      <c r="K596" s="24">
        <v>42200.0</v>
      </c>
      <c r="L596" s="27">
        <v>42921.0</v>
      </c>
      <c r="M596" s="28"/>
      <c r="N596" s="28"/>
      <c r="O596" s="28"/>
      <c r="P596" s="28"/>
      <c r="Q596" s="28"/>
      <c r="R596" s="28"/>
      <c r="S596" s="28"/>
      <c r="T596" s="28"/>
      <c r="U596" s="28"/>
    </row>
    <row r="597" ht="37.5">
      <c r="A597" s="14" t="s">
        <v>1229</v>
      </c>
      <c r="B597" s="14" t="s">
        <v>25</v>
      </c>
      <c r="C597" s="14" t="s">
        <v>1230</v>
      </c>
      <c r="D597" s="14" t="s">
        <v>1147</v>
      </c>
      <c r="E597" s="14"/>
      <c r="F597" s="23" t="str">
        <f t="shared" si="31"/>
        <v>Office of Government Ethics</v>
      </c>
      <c r="G597" s="24">
        <v>42900.0</v>
      </c>
      <c r="H597" s="29" t="str">
        <f t="shared" si="32"/>
        <v>Office of Government Ethics</v>
      </c>
      <c r="I597" s="24">
        <v>42508.0</v>
      </c>
      <c r="J597" s="25"/>
      <c r="K597" s="26"/>
      <c r="L597" s="27">
        <v>42921.0</v>
      </c>
      <c r="M597" s="28"/>
      <c r="N597" s="28"/>
      <c r="O597" s="28"/>
      <c r="P597" s="28"/>
      <c r="Q597" s="28"/>
      <c r="R597" s="28"/>
      <c r="S597" s="28"/>
      <c r="T597" s="28"/>
      <c r="U597" s="28"/>
    </row>
    <row r="598" ht="37.5">
      <c r="A598" s="14" t="s">
        <v>1231</v>
      </c>
      <c r="B598" s="14" t="s">
        <v>25</v>
      </c>
      <c r="C598" s="14" t="s">
        <v>1232</v>
      </c>
      <c r="D598" s="14" t="s">
        <v>1147</v>
      </c>
      <c r="E598" s="14"/>
      <c r="F598" s="23" t="str">
        <f t="shared" si="31"/>
        <v>Office of Government Ethics</v>
      </c>
      <c r="G598" s="24">
        <v>42900.0</v>
      </c>
      <c r="H598" s="29" t="str">
        <f t="shared" si="32"/>
        <v>Office of Government Ethics</v>
      </c>
      <c r="I598" s="24">
        <v>42508.0</v>
      </c>
      <c r="J598" s="25"/>
      <c r="K598" s="26"/>
      <c r="L598" s="27">
        <v>42921.0</v>
      </c>
      <c r="M598" s="28"/>
      <c r="N598" s="28"/>
      <c r="O598" s="28"/>
      <c r="P598" s="28"/>
      <c r="Q598" s="28"/>
      <c r="R598" s="28"/>
      <c r="S598" s="28"/>
      <c r="T598" s="28"/>
      <c r="U598" s="28"/>
    </row>
    <row r="599" ht="37.5">
      <c r="A599" s="14" t="s">
        <v>1233</v>
      </c>
      <c r="B599" s="14" t="s">
        <v>25</v>
      </c>
      <c r="C599" s="14" t="s">
        <v>1234</v>
      </c>
      <c r="D599" s="14" t="s">
        <v>1147</v>
      </c>
      <c r="E599" s="14"/>
      <c r="F599" s="23" t="str">
        <f t="shared" si="31"/>
        <v>Office of Government Ethics</v>
      </c>
      <c r="G599" s="24">
        <v>42900.0</v>
      </c>
      <c r="H599" s="29" t="str">
        <f t="shared" si="32"/>
        <v>Office of Government Ethics</v>
      </c>
      <c r="I599" s="24">
        <v>42508.0</v>
      </c>
      <c r="J599" s="25"/>
      <c r="K599" s="26"/>
      <c r="L599" s="27">
        <v>42921.0</v>
      </c>
      <c r="M599" s="28"/>
      <c r="N599" s="28"/>
      <c r="O599" s="28"/>
      <c r="P599" s="28"/>
      <c r="Q599" s="28"/>
      <c r="R599" s="28"/>
      <c r="S599" s="28"/>
      <c r="T599" s="28"/>
      <c r="U599" s="28"/>
    </row>
    <row r="600" ht="37.5">
      <c r="A600" s="14" t="s">
        <v>1235</v>
      </c>
      <c r="B600" s="14" t="s">
        <v>25</v>
      </c>
      <c r="C600" s="14" t="s">
        <v>1236</v>
      </c>
      <c r="D600" s="14" t="s">
        <v>1147</v>
      </c>
      <c r="E600" s="14"/>
      <c r="F600" s="23" t="str">
        <f t="shared" si="31"/>
        <v>Office of Government Ethics</v>
      </c>
      <c r="G600" s="24">
        <v>42900.0</v>
      </c>
      <c r="H600" s="29" t="str">
        <f t="shared" si="32"/>
        <v>Office of Government Ethics</v>
      </c>
      <c r="I600" s="24">
        <v>42508.0</v>
      </c>
      <c r="J600" s="25"/>
      <c r="K600" s="26"/>
      <c r="L600" s="27">
        <v>42921.0</v>
      </c>
      <c r="M600" s="28"/>
      <c r="N600" s="28"/>
      <c r="O600" s="28"/>
      <c r="P600" s="28"/>
      <c r="Q600" s="28"/>
      <c r="R600" s="28"/>
      <c r="S600" s="28"/>
      <c r="T600" s="28"/>
      <c r="U600" s="28"/>
    </row>
    <row r="601" ht="48.75">
      <c r="A601" s="14" t="s">
        <v>1237</v>
      </c>
      <c r="B601" s="14" t="s">
        <v>25</v>
      </c>
      <c r="C601" s="14" t="s">
        <v>1238</v>
      </c>
      <c r="D601" s="14" t="s">
        <v>1147</v>
      </c>
      <c r="E601" s="14"/>
      <c r="F601" s="23" t="str">
        <f t="shared" si="31"/>
        <v>Office of Government Ethics</v>
      </c>
      <c r="G601" s="24">
        <v>42900.0</v>
      </c>
      <c r="H601" s="29" t="str">
        <f t="shared" si="32"/>
        <v>Office of Government Ethics</v>
      </c>
      <c r="I601" s="24">
        <v>42508.0</v>
      </c>
      <c r="J601" s="29" t="str">
        <f t="shared" ref="J601:J602" si="35">HYPERLINK("https://www.washingtonpost.com/wp-stat/graphics/politics/trump-archive/docs/trump-fec-financial-disclosure-2015.pdf","Office of Government Ethics")</f>
        <v>Office of Government Ethics</v>
      </c>
      <c r="K601" s="24">
        <v>42200.0</v>
      </c>
      <c r="L601" s="27">
        <v>42921.0</v>
      </c>
      <c r="M601" s="28"/>
      <c r="N601" s="28"/>
      <c r="O601" s="28"/>
      <c r="P601" s="28"/>
      <c r="Q601" s="28"/>
      <c r="R601" s="28"/>
      <c r="S601" s="28"/>
      <c r="T601" s="28"/>
      <c r="U601" s="28"/>
    </row>
    <row r="602" ht="48.75">
      <c r="A602" s="14" t="s">
        <v>1239</v>
      </c>
      <c r="B602" s="14" t="s">
        <v>25</v>
      </c>
      <c r="C602" s="14" t="s">
        <v>1240</v>
      </c>
      <c r="D602" s="14" t="s">
        <v>1147</v>
      </c>
      <c r="E602" s="28"/>
      <c r="F602" s="23" t="str">
        <f t="shared" si="31"/>
        <v>Office of Government Ethics</v>
      </c>
      <c r="G602" s="24">
        <v>42900.0</v>
      </c>
      <c r="H602" s="29" t="str">
        <f t="shared" si="32"/>
        <v>Office of Government Ethics</v>
      </c>
      <c r="I602" s="24">
        <v>42508.0</v>
      </c>
      <c r="J602" s="29" t="str">
        <f t="shared" si="35"/>
        <v>Office of Government Ethics</v>
      </c>
      <c r="K602" s="24">
        <v>42200.0</v>
      </c>
      <c r="L602" s="27">
        <v>42921.0</v>
      </c>
      <c r="M602" s="28"/>
      <c r="N602" s="28"/>
      <c r="O602" s="28"/>
      <c r="P602" s="28"/>
      <c r="Q602" s="28"/>
      <c r="R602" s="28"/>
      <c r="S602" s="28"/>
      <c r="T602" s="28"/>
      <c r="U602" s="28"/>
    </row>
    <row r="603" ht="60.0">
      <c r="A603" s="14" t="s">
        <v>1241</v>
      </c>
      <c r="B603" s="14" t="s">
        <v>25</v>
      </c>
      <c r="C603" s="14" t="s">
        <v>1242</v>
      </c>
      <c r="D603" s="14" t="s">
        <v>1147</v>
      </c>
      <c r="E603" s="28"/>
      <c r="F603" s="23" t="str">
        <f t="shared" si="31"/>
        <v>Office of Government Ethics</v>
      </c>
      <c r="G603" s="24">
        <v>42900.0</v>
      </c>
      <c r="H603" s="29" t="str">
        <f t="shared" si="32"/>
        <v>Office of Government Ethics</v>
      </c>
      <c r="I603" s="24">
        <v>42508.0</v>
      </c>
      <c r="J603" s="25"/>
      <c r="K603" s="26"/>
      <c r="L603" s="27">
        <v>42921.0</v>
      </c>
      <c r="M603" s="28"/>
      <c r="N603" s="28"/>
      <c r="O603" s="28"/>
      <c r="P603" s="28"/>
      <c r="Q603" s="28"/>
      <c r="R603" s="28"/>
      <c r="S603" s="28"/>
      <c r="T603" s="28"/>
      <c r="U603" s="28"/>
    </row>
    <row r="604" ht="60.0">
      <c r="A604" s="14" t="s">
        <v>1243</v>
      </c>
      <c r="B604" s="14" t="s">
        <v>25</v>
      </c>
      <c r="C604" s="14" t="s">
        <v>1244</v>
      </c>
      <c r="D604" s="14" t="s">
        <v>1147</v>
      </c>
      <c r="E604" s="28"/>
      <c r="F604" s="23" t="str">
        <f t="shared" si="31"/>
        <v>Office of Government Ethics</v>
      </c>
      <c r="G604" s="24">
        <v>42900.0</v>
      </c>
      <c r="H604" s="29" t="str">
        <f t="shared" si="32"/>
        <v>Office of Government Ethics</v>
      </c>
      <c r="I604" s="24">
        <v>42508.0</v>
      </c>
      <c r="J604" s="25"/>
      <c r="K604" s="26"/>
      <c r="L604" s="27">
        <v>42921.0</v>
      </c>
      <c r="M604" s="28"/>
      <c r="N604" s="28"/>
      <c r="O604" s="28"/>
      <c r="P604" s="28"/>
      <c r="Q604" s="28"/>
      <c r="R604" s="28"/>
      <c r="S604" s="28"/>
      <c r="T604" s="28"/>
      <c r="U604" s="28"/>
    </row>
    <row r="605" ht="48.75">
      <c r="A605" s="14" t="s">
        <v>1245</v>
      </c>
      <c r="B605" s="14" t="s">
        <v>25</v>
      </c>
      <c r="C605" s="14" t="s">
        <v>1246</v>
      </c>
      <c r="D605" s="14" t="s">
        <v>1147</v>
      </c>
      <c r="E605" s="28"/>
      <c r="F605" s="23" t="str">
        <f t="shared" si="31"/>
        <v>Office of Government Ethics</v>
      </c>
      <c r="G605" s="24">
        <v>42900.0</v>
      </c>
      <c r="H605" s="29" t="str">
        <f t="shared" si="32"/>
        <v>Office of Government Ethics</v>
      </c>
      <c r="I605" s="24">
        <v>42508.0</v>
      </c>
      <c r="J605" s="29" t="str">
        <f t="shared" ref="J605:J611" si="36">HYPERLINK("https://www.washingtonpost.com/wp-stat/graphics/politics/trump-archive/docs/trump-fec-financial-disclosure-2015.pdf","Office of Government Ethics")</f>
        <v>Office of Government Ethics</v>
      </c>
      <c r="K605" s="24">
        <v>42200.0</v>
      </c>
      <c r="L605" s="27">
        <v>42921.0</v>
      </c>
      <c r="M605" s="28"/>
      <c r="N605" s="28"/>
      <c r="O605" s="28"/>
      <c r="P605" s="28"/>
      <c r="Q605" s="28"/>
      <c r="R605" s="28"/>
      <c r="S605" s="28"/>
      <c r="T605" s="28"/>
      <c r="U605" s="28"/>
    </row>
    <row r="606" ht="48.75">
      <c r="A606" s="14" t="s">
        <v>1247</v>
      </c>
      <c r="B606" s="14" t="s">
        <v>25</v>
      </c>
      <c r="C606" s="14" t="s">
        <v>1248</v>
      </c>
      <c r="D606" s="14" t="s">
        <v>1147</v>
      </c>
      <c r="E606" s="28"/>
      <c r="F606" s="23" t="str">
        <f t="shared" si="31"/>
        <v>Office of Government Ethics</v>
      </c>
      <c r="G606" s="24">
        <v>42900.0</v>
      </c>
      <c r="H606" s="29" t="str">
        <f t="shared" si="32"/>
        <v>Office of Government Ethics</v>
      </c>
      <c r="I606" s="24">
        <v>42508.0</v>
      </c>
      <c r="J606" s="29" t="str">
        <f t="shared" si="36"/>
        <v>Office of Government Ethics</v>
      </c>
      <c r="K606" s="24">
        <v>42200.0</v>
      </c>
      <c r="L606" s="27">
        <v>42921.0</v>
      </c>
      <c r="M606" s="28"/>
      <c r="N606" s="28"/>
      <c r="O606" s="28"/>
      <c r="P606" s="28"/>
      <c r="Q606" s="28"/>
      <c r="R606" s="28"/>
      <c r="S606" s="28"/>
      <c r="T606" s="28"/>
      <c r="U606" s="28"/>
    </row>
    <row r="607" ht="48.75">
      <c r="A607" s="14" t="s">
        <v>1249</v>
      </c>
      <c r="B607" s="14" t="s">
        <v>25</v>
      </c>
      <c r="C607" s="14" t="s">
        <v>1250</v>
      </c>
      <c r="D607" s="14" t="s">
        <v>1147</v>
      </c>
      <c r="E607" s="28"/>
      <c r="F607" s="29" t="str">
        <f>HYPERLINK("https://assets.documentcloud.org/documents/2838696/Trump-2016-Financial-Disclosure.pdf","Office of Government Ethics")</f>
        <v>Office of Government Ethics</v>
      </c>
      <c r="G607" s="24">
        <v>42508.0</v>
      </c>
      <c r="H607" s="29" t="str">
        <f t="shared" si="32"/>
        <v>Office of Government Ethics</v>
      </c>
      <c r="I607" s="24">
        <v>42508.0</v>
      </c>
      <c r="J607" s="29" t="str">
        <f t="shared" si="36"/>
        <v>Office of Government Ethics</v>
      </c>
      <c r="K607" s="24">
        <v>42200.0</v>
      </c>
      <c r="L607" s="27">
        <v>42921.0</v>
      </c>
      <c r="M607" s="28"/>
      <c r="N607" s="28"/>
      <c r="O607" s="28"/>
      <c r="P607" s="28"/>
      <c r="Q607" s="28"/>
      <c r="R607" s="28"/>
      <c r="S607" s="28"/>
      <c r="T607" s="28"/>
      <c r="U607" s="28"/>
    </row>
    <row r="608" ht="48.75">
      <c r="A608" s="14" t="s">
        <v>1251</v>
      </c>
      <c r="B608" s="14" t="s">
        <v>25</v>
      </c>
      <c r="C608" s="14" t="s">
        <v>1252</v>
      </c>
      <c r="D608" s="14" t="s">
        <v>1147</v>
      </c>
      <c r="E608" s="28"/>
      <c r="F608" s="23" t="str">
        <f t="shared" ref="F608:F611" si="37">HYPERLINK("https://oge.app.box.com/s/kz4qvbdsbcfrzq16msuo4zmth6rerh1c","Office of Government Ethics")</f>
        <v>Office of Government Ethics</v>
      </c>
      <c r="G608" s="24">
        <v>42900.0</v>
      </c>
      <c r="H608" s="29" t="str">
        <f t="shared" si="32"/>
        <v>Office of Government Ethics</v>
      </c>
      <c r="I608" s="24">
        <v>42508.0</v>
      </c>
      <c r="J608" s="29" t="str">
        <f t="shared" si="36"/>
        <v>Office of Government Ethics</v>
      </c>
      <c r="K608" s="24">
        <v>42200.0</v>
      </c>
      <c r="L608" s="27">
        <v>42921.0</v>
      </c>
      <c r="M608" s="28"/>
      <c r="N608" s="28"/>
      <c r="O608" s="28"/>
      <c r="P608" s="28"/>
      <c r="Q608" s="28"/>
      <c r="R608" s="28"/>
      <c r="S608" s="28"/>
      <c r="T608" s="28"/>
      <c r="U608" s="28"/>
    </row>
    <row r="609" ht="48.75">
      <c r="A609" s="14" t="s">
        <v>1253</v>
      </c>
      <c r="B609" s="14" t="s">
        <v>25</v>
      </c>
      <c r="C609" s="14" t="s">
        <v>1254</v>
      </c>
      <c r="D609" s="14" t="s">
        <v>1147</v>
      </c>
      <c r="E609" s="28"/>
      <c r="F609" s="23" t="str">
        <f t="shared" si="37"/>
        <v>Office of Government Ethics</v>
      </c>
      <c r="G609" s="24">
        <v>42900.0</v>
      </c>
      <c r="H609" s="29" t="str">
        <f t="shared" si="32"/>
        <v>Office of Government Ethics</v>
      </c>
      <c r="I609" s="24">
        <v>42508.0</v>
      </c>
      <c r="J609" s="29" t="str">
        <f t="shared" si="36"/>
        <v>Office of Government Ethics</v>
      </c>
      <c r="K609" s="24">
        <v>42200.0</v>
      </c>
      <c r="L609" s="27">
        <v>42921.0</v>
      </c>
      <c r="M609" s="28"/>
      <c r="N609" s="28"/>
      <c r="O609" s="28"/>
      <c r="P609" s="28"/>
      <c r="Q609" s="28"/>
      <c r="R609" s="28"/>
      <c r="S609" s="28"/>
      <c r="T609" s="28"/>
      <c r="U609" s="28"/>
    </row>
    <row r="610" ht="82.5">
      <c r="A610" s="14" t="s">
        <v>1255</v>
      </c>
      <c r="B610" s="14" t="s">
        <v>25</v>
      </c>
      <c r="C610" s="14" t="s">
        <v>1256</v>
      </c>
      <c r="D610" s="14" t="s">
        <v>1147</v>
      </c>
      <c r="E610" s="14"/>
      <c r="F610" s="23" t="str">
        <f t="shared" si="37"/>
        <v>Office of Government Ethics</v>
      </c>
      <c r="G610" s="24">
        <v>42900.0</v>
      </c>
      <c r="H610" s="29" t="str">
        <f t="shared" si="32"/>
        <v>Office of Government Ethics</v>
      </c>
      <c r="I610" s="24">
        <v>42508.0</v>
      </c>
      <c r="J610" s="29" t="str">
        <f t="shared" si="36"/>
        <v>Office of Government Ethics</v>
      </c>
      <c r="K610" s="24">
        <v>42200.0</v>
      </c>
      <c r="L610" s="27">
        <v>42921.0</v>
      </c>
      <c r="M610" s="28"/>
      <c r="N610" s="28"/>
      <c r="O610" s="28"/>
      <c r="P610" s="28"/>
      <c r="Q610" s="28"/>
      <c r="R610" s="28"/>
      <c r="S610" s="28"/>
      <c r="T610" s="28"/>
      <c r="U610" s="28"/>
    </row>
    <row r="611" ht="48.75">
      <c r="A611" s="14" t="s">
        <v>1257</v>
      </c>
      <c r="B611" s="14" t="s">
        <v>25</v>
      </c>
      <c r="C611" s="14" t="s">
        <v>1258</v>
      </c>
      <c r="D611" s="14" t="s">
        <v>1147</v>
      </c>
      <c r="E611" s="28"/>
      <c r="F611" s="23" t="str">
        <f t="shared" si="37"/>
        <v>Office of Government Ethics</v>
      </c>
      <c r="G611" s="24">
        <v>42900.0</v>
      </c>
      <c r="H611" s="29" t="str">
        <f t="shared" si="32"/>
        <v>Office of Government Ethics</v>
      </c>
      <c r="I611" s="24">
        <v>42508.0</v>
      </c>
      <c r="J611" s="29" t="str">
        <f t="shared" si="36"/>
        <v>Office of Government Ethics</v>
      </c>
      <c r="K611" s="24">
        <v>42200.0</v>
      </c>
      <c r="L611" s="27">
        <v>42921.0</v>
      </c>
      <c r="M611" s="28"/>
      <c r="N611" s="28"/>
      <c r="O611" s="28"/>
      <c r="P611" s="28"/>
      <c r="Q611" s="28"/>
      <c r="R611" s="28"/>
      <c r="S611" s="28"/>
      <c r="T611" s="28"/>
      <c r="U611" s="28"/>
    </row>
    <row r="612" ht="26.25">
      <c r="A612" s="14" t="s">
        <v>1259</v>
      </c>
      <c r="B612" s="14" t="s">
        <v>25</v>
      </c>
      <c r="C612" s="30"/>
      <c r="D612" s="14" t="s">
        <v>1147</v>
      </c>
      <c r="E612" s="28"/>
      <c r="F612" s="23" t="str">
        <f>HYPERLINK("http://www.cnn.com/2016/11/16/politics/trump-children-security-clearance-controversy/","CNN")</f>
        <v>CNN</v>
      </c>
      <c r="G612" s="24">
        <v>42691.0</v>
      </c>
      <c r="H612" s="25"/>
      <c r="I612" s="26"/>
      <c r="J612" s="25"/>
      <c r="K612" s="26"/>
      <c r="L612" s="27">
        <v>42921.0</v>
      </c>
      <c r="M612" s="28"/>
      <c r="N612" s="28"/>
      <c r="O612" s="28"/>
      <c r="P612" s="28"/>
      <c r="Q612" s="28"/>
      <c r="R612" s="28"/>
      <c r="S612" s="28"/>
      <c r="T612" s="28"/>
      <c r="U612" s="28"/>
    </row>
    <row r="613" ht="37.5">
      <c r="A613" s="30" t="s">
        <v>1260</v>
      </c>
      <c r="B613" s="14" t="s">
        <v>25</v>
      </c>
      <c r="C613" s="30"/>
      <c r="D613" s="14" t="s">
        <v>1147</v>
      </c>
      <c r="E613" s="28"/>
      <c r="F613" s="23" t="str">
        <f>HYPERLINK("http://www.lanacion.com.ar/1958082-revelan-que-trump-le-pidio-permiso-a-macri-para-hacer-una-torre","La Nacion")</f>
        <v>La Nacion</v>
      </c>
      <c r="G613" s="24">
        <v>42694.0</v>
      </c>
      <c r="H613" s="25"/>
      <c r="I613" s="26"/>
      <c r="J613" s="25"/>
      <c r="K613" s="26"/>
      <c r="L613" s="27">
        <v>42921.0</v>
      </c>
      <c r="M613" s="28"/>
      <c r="N613" s="28"/>
      <c r="O613" s="28"/>
      <c r="P613" s="28"/>
      <c r="Q613" s="28"/>
      <c r="R613" s="28"/>
      <c r="S613" s="28"/>
      <c r="T613" s="28"/>
      <c r="U613" s="28"/>
    </row>
    <row r="614" ht="37.5">
      <c r="A614" s="14" t="s">
        <v>1261</v>
      </c>
      <c r="B614" s="14" t="s">
        <v>25</v>
      </c>
      <c r="C614" s="31" t="s">
        <v>1262</v>
      </c>
      <c r="D614" s="14" t="s">
        <v>1263</v>
      </c>
      <c r="E614" s="14"/>
      <c r="F614" s="23" t="str">
        <f t="shared" ref="F614:F639" si="38">HYPERLINK("https://oge.app.box.com/s/kz4qvbdsbcfrzq16msuo4zmth6rerh1c","Office of Government Ethics")</f>
        <v>Office of Government Ethics</v>
      </c>
      <c r="G614" s="24">
        <v>42900.0</v>
      </c>
      <c r="H614" s="25"/>
      <c r="I614" s="26"/>
      <c r="J614" s="25"/>
      <c r="K614" s="26"/>
      <c r="L614" s="27">
        <v>42921.0</v>
      </c>
      <c r="M614" s="28"/>
      <c r="N614" s="28"/>
      <c r="O614" s="28"/>
      <c r="P614" s="28"/>
      <c r="Q614" s="28"/>
      <c r="R614" s="28"/>
      <c r="S614" s="28"/>
      <c r="T614" s="28"/>
      <c r="U614" s="28"/>
    </row>
    <row r="615" ht="37.5">
      <c r="A615" s="14" t="s">
        <v>1264</v>
      </c>
      <c r="B615" s="14" t="s">
        <v>25</v>
      </c>
      <c r="C615" s="14" t="s">
        <v>1265</v>
      </c>
      <c r="D615" s="14" t="s">
        <v>1263</v>
      </c>
      <c r="E615" s="14"/>
      <c r="F615" s="23" t="str">
        <f t="shared" si="38"/>
        <v>Office of Government Ethics</v>
      </c>
      <c r="G615" s="24">
        <v>42900.0</v>
      </c>
      <c r="H615" s="25"/>
      <c r="I615" s="26"/>
      <c r="J615" s="25"/>
      <c r="K615" s="26"/>
      <c r="L615" s="27">
        <v>42921.0</v>
      </c>
      <c r="M615" s="28"/>
      <c r="N615" s="28"/>
      <c r="O615" s="28"/>
      <c r="P615" s="28"/>
      <c r="Q615" s="28"/>
      <c r="R615" s="28"/>
      <c r="S615" s="28"/>
      <c r="T615" s="28"/>
      <c r="U615" s="28"/>
    </row>
    <row r="616" ht="48.75">
      <c r="A616" s="14" t="s">
        <v>1266</v>
      </c>
      <c r="B616" s="14" t="s">
        <v>25</v>
      </c>
      <c r="C616" s="14" t="s">
        <v>1267</v>
      </c>
      <c r="D616" s="14" t="s">
        <v>1263</v>
      </c>
      <c r="E616" s="14"/>
      <c r="F616" s="23" t="str">
        <f t="shared" si="38"/>
        <v>Office of Government Ethics</v>
      </c>
      <c r="G616" s="24">
        <v>42900.0</v>
      </c>
      <c r="H616" s="25"/>
      <c r="I616" s="26"/>
      <c r="J616" s="25"/>
      <c r="K616" s="26"/>
      <c r="L616" s="27">
        <v>42921.0</v>
      </c>
      <c r="M616" s="28"/>
      <c r="N616" s="28"/>
      <c r="O616" s="28"/>
      <c r="P616" s="28"/>
      <c r="Q616" s="28"/>
      <c r="R616" s="28"/>
      <c r="S616" s="28"/>
      <c r="T616" s="28"/>
      <c r="U616" s="28"/>
    </row>
    <row r="617" ht="71.25">
      <c r="A617" s="14" t="s">
        <v>1268</v>
      </c>
      <c r="B617" s="14" t="s">
        <v>25</v>
      </c>
      <c r="C617" s="14" t="s">
        <v>1269</v>
      </c>
      <c r="D617" s="14" t="s">
        <v>1263</v>
      </c>
      <c r="E617" s="14"/>
      <c r="F617" s="23" t="str">
        <f t="shared" si="38"/>
        <v>Office of Government Ethics</v>
      </c>
      <c r="G617" s="24">
        <v>42900.0</v>
      </c>
      <c r="H617" s="25"/>
      <c r="I617" s="26"/>
      <c r="J617" s="25"/>
      <c r="K617" s="26"/>
      <c r="L617" s="27">
        <v>42921.0</v>
      </c>
      <c r="M617" s="28"/>
      <c r="N617" s="28"/>
      <c r="O617" s="28"/>
      <c r="P617" s="28"/>
      <c r="Q617" s="28"/>
      <c r="R617" s="28"/>
      <c r="S617" s="28"/>
      <c r="T617" s="28"/>
      <c r="U617" s="28"/>
    </row>
    <row r="618" ht="71.25">
      <c r="A618" s="14" t="s">
        <v>1270</v>
      </c>
      <c r="B618" s="14" t="s">
        <v>25</v>
      </c>
      <c r="C618" s="14" t="s">
        <v>1271</v>
      </c>
      <c r="D618" s="14" t="s">
        <v>1263</v>
      </c>
      <c r="E618" s="14"/>
      <c r="F618" s="23" t="str">
        <f t="shared" si="38"/>
        <v>Office of Government Ethics</v>
      </c>
      <c r="G618" s="24">
        <v>42900.0</v>
      </c>
      <c r="H618" s="25"/>
      <c r="I618" s="26"/>
      <c r="J618" s="25"/>
      <c r="K618" s="26"/>
      <c r="L618" s="27">
        <v>42921.0</v>
      </c>
      <c r="M618" s="28"/>
      <c r="N618" s="28"/>
      <c r="O618" s="28"/>
      <c r="P618" s="28"/>
      <c r="Q618" s="28"/>
      <c r="R618" s="28"/>
      <c r="S618" s="28"/>
      <c r="T618" s="28"/>
      <c r="U618" s="28"/>
    </row>
    <row r="619" ht="37.5">
      <c r="A619" s="14" t="s">
        <v>1272</v>
      </c>
      <c r="B619" s="14" t="s">
        <v>25</v>
      </c>
      <c r="C619" s="14" t="s">
        <v>1273</v>
      </c>
      <c r="D619" s="14" t="s">
        <v>1263</v>
      </c>
      <c r="E619" s="28"/>
      <c r="F619" s="23" t="str">
        <f t="shared" si="38"/>
        <v>Office of Government Ethics</v>
      </c>
      <c r="G619" s="24">
        <v>42900.0</v>
      </c>
      <c r="H619" s="25"/>
      <c r="I619" s="26"/>
      <c r="J619" s="25"/>
      <c r="K619" s="26"/>
      <c r="L619" s="27">
        <v>42921.0</v>
      </c>
      <c r="M619" s="28"/>
      <c r="N619" s="28"/>
      <c r="O619" s="28"/>
      <c r="P619" s="28"/>
      <c r="Q619" s="28"/>
      <c r="R619" s="28"/>
      <c r="S619" s="28"/>
      <c r="T619" s="28"/>
      <c r="U619" s="28"/>
    </row>
    <row r="620" ht="37.5">
      <c r="A620" s="14" t="s">
        <v>1274</v>
      </c>
      <c r="B620" s="14" t="s">
        <v>25</v>
      </c>
      <c r="C620" s="14" t="s">
        <v>1275</v>
      </c>
      <c r="D620" s="14" t="s">
        <v>1263</v>
      </c>
      <c r="E620" s="28"/>
      <c r="F620" s="23" t="str">
        <f t="shared" si="38"/>
        <v>Office of Government Ethics</v>
      </c>
      <c r="G620" s="24">
        <v>42900.0</v>
      </c>
      <c r="H620" s="25"/>
      <c r="I620" s="26"/>
      <c r="J620" s="25"/>
      <c r="K620" s="26"/>
      <c r="L620" s="27">
        <v>42921.0</v>
      </c>
      <c r="M620" s="28"/>
      <c r="N620" s="28"/>
      <c r="O620" s="28"/>
      <c r="P620" s="28"/>
      <c r="Q620" s="28"/>
      <c r="R620" s="28"/>
      <c r="S620" s="28"/>
      <c r="T620" s="28"/>
      <c r="U620" s="28"/>
    </row>
    <row r="621" ht="37.5">
      <c r="A621" s="14" t="s">
        <v>1276</v>
      </c>
      <c r="B621" s="14" t="s">
        <v>25</v>
      </c>
      <c r="C621" s="14" t="s">
        <v>1277</v>
      </c>
      <c r="D621" s="14" t="s">
        <v>1263</v>
      </c>
      <c r="E621" s="28"/>
      <c r="F621" s="23" t="str">
        <f t="shared" si="38"/>
        <v>Office of Government Ethics</v>
      </c>
      <c r="G621" s="24">
        <v>42900.0</v>
      </c>
      <c r="H621" s="25"/>
      <c r="I621" s="26"/>
      <c r="J621" s="25"/>
      <c r="K621" s="26"/>
      <c r="L621" s="27">
        <v>42921.0</v>
      </c>
      <c r="M621" s="28"/>
      <c r="N621" s="28"/>
      <c r="O621" s="28"/>
      <c r="P621" s="28"/>
      <c r="Q621" s="28"/>
      <c r="R621" s="28"/>
      <c r="S621" s="28"/>
      <c r="T621" s="28"/>
      <c r="U621" s="28"/>
    </row>
    <row r="622" ht="37.5">
      <c r="A622" s="14" t="s">
        <v>1278</v>
      </c>
      <c r="B622" s="14" t="s">
        <v>25</v>
      </c>
      <c r="C622" s="14" t="s">
        <v>1279</v>
      </c>
      <c r="D622" s="14" t="s">
        <v>1263</v>
      </c>
      <c r="E622" s="28"/>
      <c r="F622" s="23" t="str">
        <f t="shared" si="38"/>
        <v>Office of Government Ethics</v>
      </c>
      <c r="G622" s="24">
        <v>42900.0</v>
      </c>
      <c r="H622" s="25"/>
      <c r="I622" s="26"/>
      <c r="J622" s="25"/>
      <c r="K622" s="26"/>
      <c r="L622" s="27">
        <v>42921.0</v>
      </c>
      <c r="M622" s="28"/>
      <c r="N622" s="28"/>
      <c r="O622" s="28"/>
      <c r="P622" s="28"/>
      <c r="Q622" s="28"/>
      <c r="R622" s="28"/>
      <c r="S622" s="28"/>
      <c r="T622" s="28"/>
      <c r="U622" s="28"/>
    </row>
    <row r="623" ht="37.5">
      <c r="A623" s="14" t="s">
        <v>1280</v>
      </c>
      <c r="B623" s="14" t="s">
        <v>25</v>
      </c>
      <c r="C623" s="14" t="s">
        <v>1281</v>
      </c>
      <c r="D623" s="14" t="s">
        <v>1263</v>
      </c>
      <c r="E623" s="28"/>
      <c r="F623" s="23" t="str">
        <f t="shared" si="38"/>
        <v>Office of Government Ethics</v>
      </c>
      <c r="G623" s="24">
        <v>42900.0</v>
      </c>
      <c r="H623" s="25"/>
      <c r="I623" s="26"/>
      <c r="J623" s="25"/>
      <c r="K623" s="26"/>
      <c r="L623" s="27">
        <v>42921.0</v>
      </c>
      <c r="M623" s="28"/>
      <c r="N623" s="28"/>
      <c r="O623" s="28"/>
      <c r="P623" s="28"/>
      <c r="Q623" s="28"/>
      <c r="R623" s="28"/>
      <c r="S623" s="28"/>
      <c r="T623" s="28"/>
      <c r="U623" s="28"/>
    </row>
    <row r="624" ht="37.5">
      <c r="A624" s="14" t="s">
        <v>1282</v>
      </c>
      <c r="B624" s="14" t="s">
        <v>25</v>
      </c>
      <c r="C624" s="14" t="s">
        <v>1283</v>
      </c>
      <c r="D624" s="14" t="s">
        <v>1263</v>
      </c>
      <c r="E624" s="28"/>
      <c r="F624" s="23" t="str">
        <f t="shared" si="38"/>
        <v>Office of Government Ethics</v>
      </c>
      <c r="G624" s="24">
        <v>42900.0</v>
      </c>
      <c r="H624" s="25"/>
      <c r="I624" s="26"/>
      <c r="J624" s="25"/>
      <c r="K624" s="26"/>
      <c r="L624" s="27">
        <v>42921.0</v>
      </c>
      <c r="M624" s="28"/>
      <c r="N624" s="28"/>
      <c r="O624" s="28"/>
      <c r="P624" s="28"/>
      <c r="Q624" s="28"/>
      <c r="R624" s="28"/>
      <c r="S624" s="28"/>
      <c r="T624" s="28"/>
      <c r="U624" s="28"/>
    </row>
    <row r="625" ht="37.5">
      <c r="A625" s="14" t="s">
        <v>1284</v>
      </c>
      <c r="B625" s="14" t="s">
        <v>25</v>
      </c>
      <c r="C625" s="14" t="s">
        <v>1285</v>
      </c>
      <c r="D625" s="14" t="s">
        <v>1263</v>
      </c>
      <c r="E625" s="28"/>
      <c r="F625" s="23" t="str">
        <f t="shared" si="38"/>
        <v>Office of Government Ethics</v>
      </c>
      <c r="G625" s="24">
        <v>42900.0</v>
      </c>
      <c r="H625" s="25"/>
      <c r="I625" s="26"/>
      <c r="J625" s="25"/>
      <c r="K625" s="26"/>
      <c r="L625" s="27">
        <v>42921.0</v>
      </c>
      <c r="M625" s="28"/>
      <c r="N625" s="28"/>
      <c r="O625" s="28"/>
      <c r="P625" s="28"/>
      <c r="Q625" s="28"/>
      <c r="R625" s="28"/>
      <c r="S625" s="28"/>
      <c r="T625" s="28"/>
      <c r="U625" s="28"/>
    </row>
    <row r="626" ht="37.5">
      <c r="A626" s="14" t="s">
        <v>1286</v>
      </c>
      <c r="B626" s="14" t="s">
        <v>25</v>
      </c>
      <c r="C626" s="14" t="s">
        <v>1287</v>
      </c>
      <c r="D626" s="14" t="s">
        <v>1263</v>
      </c>
      <c r="E626" s="28"/>
      <c r="F626" s="23" t="str">
        <f t="shared" si="38"/>
        <v>Office of Government Ethics</v>
      </c>
      <c r="G626" s="24">
        <v>42900.0</v>
      </c>
      <c r="H626" s="25"/>
      <c r="I626" s="26"/>
      <c r="J626" s="25"/>
      <c r="K626" s="26"/>
      <c r="L626" s="27">
        <v>42921.0</v>
      </c>
      <c r="M626" s="28"/>
      <c r="N626" s="28"/>
      <c r="O626" s="28"/>
      <c r="P626" s="28"/>
      <c r="Q626" s="28"/>
      <c r="R626" s="28"/>
      <c r="S626" s="28"/>
      <c r="T626" s="28"/>
      <c r="U626" s="28"/>
    </row>
    <row r="627" ht="115.5">
      <c r="A627" s="14" t="s">
        <v>1288</v>
      </c>
      <c r="B627" s="14" t="s">
        <v>25</v>
      </c>
      <c r="C627" s="14" t="s">
        <v>1289</v>
      </c>
      <c r="D627" s="14" t="s">
        <v>1263</v>
      </c>
      <c r="E627" s="28"/>
      <c r="F627" s="23" t="str">
        <f t="shared" si="38"/>
        <v>Office of Government Ethics</v>
      </c>
      <c r="G627" s="24">
        <v>42900.0</v>
      </c>
      <c r="H627" s="25"/>
      <c r="I627" s="26"/>
      <c r="J627" s="25"/>
      <c r="K627" s="26"/>
      <c r="L627" s="27">
        <v>42921.0</v>
      </c>
      <c r="M627" s="28"/>
      <c r="N627" s="28"/>
      <c r="O627" s="28"/>
      <c r="P627" s="28"/>
      <c r="Q627" s="28"/>
      <c r="R627" s="28"/>
      <c r="S627" s="28"/>
      <c r="T627" s="28"/>
      <c r="U627" s="28"/>
    </row>
    <row r="628" ht="48.75">
      <c r="A628" s="14" t="s">
        <v>1290</v>
      </c>
      <c r="B628" s="14" t="s">
        <v>25</v>
      </c>
      <c r="C628" s="14" t="s">
        <v>1291</v>
      </c>
      <c r="D628" s="14" t="s">
        <v>1263</v>
      </c>
      <c r="E628" s="28"/>
      <c r="F628" s="23" t="str">
        <f t="shared" si="38"/>
        <v>Office of Government Ethics</v>
      </c>
      <c r="G628" s="24">
        <v>42900.0</v>
      </c>
      <c r="H628" s="25"/>
      <c r="I628" s="26"/>
      <c r="J628" s="25"/>
      <c r="K628" s="26"/>
      <c r="L628" s="27">
        <v>42921.0</v>
      </c>
      <c r="M628" s="28"/>
      <c r="N628" s="28"/>
      <c r="O628" s="28"/>
      <c r="P628" s="28"/>
      <c r="Q628" s="28"/>
      <c r="R628" s="28"/>
      <c r="S628" s="28"/>
      <c r="T628" s="28"/>
      <c r="U628" s="28"/>
    </row>
    <row r="629" ht="48.75">
      <c r="A629" s="14" t="s">
        <v>1292</v>
      </c>
      <c r="B629" s="14" t="s">
        <v>25</v>
      </c>
      <c r="C629" s="14" t="s">
        <v>1293</v>
      </c>
      <c r="D629" s="14" t="s">
        <v>1263</v>
      </c>
      <c r="E629" s="28"/>
      <c r="F629" s="23" t="str">
        <f t="shared" si="38"/>
        <v>Office of Government Ethics</v>
      </c>
      <c r="G629" s="24">
        <v>42900.0</v>
      </c>
      <c r="H629" s="25"/>
      <c r="I629" s="26"/>
      <c r="J629" s="25"/>
      <c r="K629" s="26"/>
      <c r="L629" s="27">
        <v>42921.0</v>
      </c>
      <c r="M629" s="28"/>
      <c r="N629" s="28"/>
      <c r="O629" s="28"/>
      <c r="P629" s="28"/>
      <c r="Q629" s="28"/>
      <c r="R629" s="28"/>
      <c r="S629" s="28"/>
      <c r="T629" s="28"/>
      <c r="U629" s="28"/>
    </row>
    <row r="630" ht="48.75">
      <c r="A630" s="14" t="s">
        <v>1294</v>
      </c>
      <c r="B630" s="14" t="s">
        <v>25</v>
      </c>
      <c r="C630" s="14" t="s">
        <v>1295</v>
      </c>
      <c r="D630" s="14" t="s">
        <v>1263</v>
      </c>
      <c r="E630" s="28"/>
      <c r="F630" s="23" t="str">
        <f t="shared" si="38"/>
        <v>Office of Government Ethics</v>
      </c>
      <c r="G630" s="24">
        <v>42900.0</v>
      </c>
      <c r="H630" s="25"/>
      <c r="I630" s="26"/>
      <c r="J630" s="25"/>
      <c r="K630" s="26"/>
      <c r="L630" s="27">
        <v>42921.0</v>
      </c>
      <c r="M630" s="28"/>
      <c r="N630" s="28"/>
      <c r="O630" s="28"/>
      <c r="P630" s="28"/>
      <c r="Q630" s="28"/>
      <c r="R630" s="28"/>
      <c r="S630" s="28"/>
      <c r="T630" s="28"/>
      <c r="U630" s="28"/>
    </row>
    <row r="631" ht="37.5">
      <c r="A631" s="14" t="s">
        <v>1296</v>
      </c>
      <c r="B631" s="14" t="s">
        <v>25</v>
      </c>
      <c r="C631" s="14" t="s">
        <v>1297</v>
      </c>
      <c r="D631" s="14" t="s">
        <v>1263</v>
      </c>
      <c r="E631" s="28"/>
      <c r="F631" s="23" t="str">
        <f t="shared" si="38"/>
        <v>Office of Government Ethics</v>
      </c>
      <c r="G631" s="24">
        <v>42900.0</v>
      </c>
      <c r="H631" s="25"/>
      <c r="I631" s="26"/>
      <c r="J631" s="25"/>
      <c r="K631" s="26"/>
      <c r="L631" s="27">
        <v>42921.0</v>
      </c>
      <c r="M631" s="28"/>
      <c r="N631" s="28"/>
      <c r="O631" s="28"/>
      <c r="P631" s="28"/>
      <c r="Q631" s="28"/>
      <c r="R631" s="28"/>
      <c r="S631" s="28"/>
      <c r="T631" s="28"/>
      <c r="U631" s="28"/>
    </row>
    <row r="632" ht="37.5">
      <c r="A632" s="14" t="s">
        <v>1298</v>
      </c>
      <c r="B632" s="14" t="s">
        <v>25</v>
      </c>
      <c r="C632" s="14" t="s">
        <v>1299</v>
      </c>
      <c r="D632" s="14" t="s">
        <v>1263</v>
      </c>
      <c r="E632" s="28"/>
      <c r="F632" s="23" t="str">
        <f t="shared" si="38"/>
        <v>Office of Government Ethics</v>
      </c>
      <c r="G632" s="24">
        <v>42900.0</v>
      </c>
      <c r="H632" s="25"/>
      <c r="I632" s="26"/>
      <c r="J632" s="25"/>
      <c r="K632" s="26"/>
      <c r="L632" s="27">
        <v>42921.0</v>
      </c>
      <c r="M632" s="28"/>
      <c r="N632" s="28"/>
      <c r="O632" s="28"/>
      <c r="P632" s="28"/>
      <c r="Q632" s="28"/>
      <c r="R632" s="28"/>
      <c r="S632" s="28"/>
      <c r="T632" s="28"/>
      <c r="U632" s="28"/>
    </row>
    <row r="633" ht="37.5">
      <c r="A633" s="14" t="s">
        <v>1300</v>
      </c>
      <c r="B633" s="14" t="s">
        <v>25</v>
      </c>
      <c r="C633" s="14" t="s">
        <v>1301</v>
      </c>
      <c r="D633" s="14" t="s">
        <v>1263</v>
      </c>
      <c r="E633" s="28"/>
      <c r="F633" s="23" t="str">
        <f t="shared" si="38"/>
        <v>Office of Government Ethics</v>
      </c>
      <c r="G633" s="24">
        <v>42900.0</v>
      </c>
      <c r="H633" s="25"/>
      <c r="I633" s="26"/>
      <c r="J633" s="25"/>
      <c r="K633" s="26"/>
      <c r="L633" s="27">
        <v>42921.0</v>
      </c>
      <c r="M633" s="28"/>
      <c r="N633" s="28"/>
      <c r="O633" s="28"/>
      <c r="P633" s="28"/>
      <c r="Q633" s="28"/>
      <c r="R633" s="28"/>
      <c r="S633" s="28"/>
      <c r="T633" s="28"/>
      <c r="U633" s="28"/>
    </row>
    <row r="634" ht="37.5">
      <c r="A634" s="14" t="s">
        <v>1302</v>
      </c>
      <c r="B634" s="14" t="s">
        <v>25</v>
      </c>
      <c r="C634" s="14" t="s">
        <v>1303</v>
      </c>
      <c r="D634" s="14" t="s">
        <v>1263</v>
      </c>
      <c r="E634" s="28"/>
      <c r="F634" s="23" t="str">
        <f t="shared" si="38"/>
        <v>Office of Government Ethics</v>
      </c>
      <c r="G634" s="24">
        <v>42900.0</v>
      </c>
      <c r="H634" s="25"/>
      <c r="I634" s="26"/>
      <c r="J634" s="25"/>
      <c r="K634" s="26"/>
      <c r="L634" s="27">
        <v>42921.0</v>
      </c>
      <c r="M634" s="28"/>
      <c r="N634" s="28"/>
      <c r="O634" s="28"/>
      <c r="P634" s="28"/>
      <c r="Q634" s="28"/>
      <c r="R634" s="28"/>
      <c r="S634" s="28"/>
      <c r="T634" s="28"/>
      <c r="U634" s="28"/>
    </row>
    <row r="635" ht="48.75">
      <c r="A635" s="14" t="s">
        <v>1304</v>
      </c>
      <c r="B635" s="14" t="s">
        <v>25</v>
      </c>
      <c r="C635" s="14" t="s">
        <v>1305</v>
      </c>
      <c r="D635" s="14" t="s">
        <v>1263</v>
      </c>
      <c r="E635" s="28"/>
      <c r="F635" s="23" t="str">
        <f t="shared" si="38"/>
        <v>Office of Government Ethics</v>
      </c>
      <c r="G635" s="24">
        <v>42900.0</v>
      </c>
      <c r="H635" s="25"/>
      <c r="I635" s="26"/>
      <c r="J635" s="25"/>
      <c r="K635" s="26"/>
      <c r="L635" s="27">
        <v>42921.0</v>
      </c>
      <c r="M635" s="28"/>
      <c r="N635" s="28"/>
      <c r="O635" s="28"/>
      <c r="P635" s="28"/>
      <c r="Q635" s="28"/>
      <c r="R635" s="28"/>
      <c r="S635" s="28"/>
      <c r="T635" s="28"/>
      <c r="U635" s="28"/>
    </row>
    <row r="636" ht="37.5">
      <c r="A636" s="14" t="s">
        <v>1306</v>
      </c>
      <c r="B636" s="14" t="s">
        <v>25</v>
      </c>
      <c r="C636" s="14" t="s">
        <v>1307</v>
      </c>
      <c r="D636" s="14" t="s">
        <v>1263</v>
      </c>
      <c r="E636" s="28"/>
      <c r="F636" s="23" t="str">
        <f t="shared" si="38"/>
        <v>Office of Government Ethics</v>
      </c>
      <c r="G636" s="24">
        <v>42900.0</v>
      </c>
      <c r="H636" s="25"/>
      <c r="I636" s="26"/>
      <c r="J636" s="25"/>
      <c r="K636" s="26"/>
      <c r="L636" s="27">
        <v>42921.0</v>
      </c>
      <c r="M636" s="28"/>
      <c r="N636" s="28"/>
      <c r="O636" s="28"/>
      <c r="P636" s="28"/>
      <c r="Q636" s="28"/>
      <c r="R636" s="28"/>
      <c r="S636" s="28"/>
      <c r="T636" s="28"/>
      <c r="U636" s="28"/>
    </row>
    <row r="637" ht="37.5">
      <c r="A637" s="14" t="s">
        <v>1308</v>
      </c>
      <c r="B637" s="14" t="s">
        <v>25</v>
      </c>
      <c r="C637" s="14" t="s">
        <v>1309</v>
      </c>
      <c r="D637" s="14" t="s">
        <v>1263</v>
      </c>
      <c r="E637" s="28"/>
      <c r="F637" s="23" t="str">
        <f t="shared" si="38"/>
        <v>Office of Government Ethics</v>
      </c>
      <c r="G637" s="24">
        <v>42900.0</v>
      </c>
      <c r="H637" s="25"/>
      <c r="I637" s="26"/>
      <c r="J637" s="25"/>
      <c r="K637" s="26"/>
      <c r="L637" s="27">
        <v>42921.0</v>
      </c>
      <c r="M637" s="28"/>
      <c r="N637" s="28"/>
      <c r="O637" s="28"/>
      <c r="P637" s="28"/>
      <c r="Q637" s="28"/>
      <c r="R637" s="28"/>
      <c r="S637" s="28"/>
      <c r="T637" s="28"/>
      <c r="U637" s="28"/>
    </row>
    <row r="638" ht="37.5">
      <c r="A638" s="14" t="s">
        <v>1310</v>
      </c>
      <c r="B638" s="14" t="s">
        <v>25</v>
      </c>
      <c r="C638" s="14" t="s">
        <v>1311</v>
      </c>
      <c r="D638" s="14" t="s">
        <v>1263</v>
      </c>
      <c r="E638" s="14"/>
      <c r="F638" s="23" t="str">
        <f t="shared" si="38"/>
        <v>Office of Government Ethics</v>
      </c>
      <c r="G638" s="24">
        <v>42900.0</v>
      </c>
      <c r="H638" s="25"/>
      <c r="I638" s="26"/>
      <c r="J638" s="25"/>
      <c r="K638" s="26"/>
      <c r="L638" s="27">
        <v>42921.0</v>
      </c>
      <c r="M638" s="28"/>
      <c r="N638" s="28"/>
      <c r="O638" s="28"/>
      <c r="P638" s="28"/>
      <c r="Q638" s="28"/>
      <c r="R638" s="28"/>
      <c r="S638" s="28"/>
      <c r="T638" s="28"/>
      <c r="U638" s="28"/>
    </row>
    <row r="639" ht="37.5">
      <c r="A639" s="14" t="s">
        <v>1312</v>
      </c>
      <c r="B639" s="14" t="s">
        <v>25</v>
      </c>
      <c r="C639" s="14" t="s">
        <v>1313</v>
      </c>
      <c r="D639" s="14" t="s">
        <v>1263</v>
      </c>
      <c r="E639" s="14"/>
      <c r="F639" s="23" t="str">
        <f t="shared" si="38"/>
        <v>Office of Government Ethics</v>
      </c>
      <c r="G639" s="24">
        <v>42900.0</v>
      </c>
      <c r="H639" s="25"/>
      <c r="I639" s="26"/>
      <c r="J639" s="25"/>
      <c r="K639" s="26"/>
      <c r="L639" s="27">
        <v>42921.0</v>
      </c>
      <c r="M639" s="28"/>
      <c r="N639" s="28"/>
      <c r="O639" s="28"/>
      <c r="P639" s="28"/>
      <c r="Q639" s="28"/>
      <c r="R639" s="28"/>
      <c r="S639" s="28"/>
      <c r="T639" s="28"/>
      <c r="U639" s="28"/>
    </row>
    <row r="640" ht="26.25">
      <c r="A640" s="14" t="s">
        <v>1314</v>
      </c>
      <c r="B640" s="14" t="s">
        <v>25</v>
      </c>
      <c r="C640" s="14" t="s">
        <v>1315</v>
      </c>
      <c r="D640" s="14" t="s">
        <v>1263</v>
      </c>
      <c r="E640" s="28"/>
      <c r="F640" s="23" t="str">
        <f>HYPERLINK("https://www.washingtonpost.com/politics/trump-mortgage-failed-heres-what-that-says-about-the-gop-front-runner/2016/02/28/f8701880-d00f-11e5-88cd-753e80cd29ad_story.html?utm_term=.246ad0d15e54","Washington Post")</f>
        <v>Washington Post</v>
      </c>
      <c r="G640" s="24">
        <v>42429.0</v>
      </c>
      <c r="H640" s="29" t="str">
        <f>HYPERLINK("http://money.cnn.com/2016/03/14/pf/trump-mortgage/index.html","CNN")</f>
        <v>CNN</v>
      </c>
      <c r="I640" s="24">
        <v>42443.0</v>
      </c>
      <c r="J640" s="25"/>
      <c r="K640" s="26"/>
      <c r="L640" s="27">
        <v>42921.0</v>
      </c>
      <c r="M640" s="28"/>
      <c r="N640" s="28"/>
      <c r="O640" s="28"/>
      <c r="P640" s="28"/>
      <c r="Q640" s="28"/>
      <c r="R640" s="28"/>
      <c r="S640" s="28"/>
      <c r="T640" s="28"/>
      <c r="U640" s="28"/>
    </row>
    <row r="641" ht="37.5">
      <c r="A641" s="14" t="s">
        <v>1316</v>
      </c>
      <c r="B641" s="14" t="s">
        <v>25</v>
      </c>
      <c r="C641" s="14" t="s">
        <v>1317</v>
      </c>
      <c r="D641" s="14" t="s">
        <v>1263</v>
      </c>
      <c r="E641" s="28"/>
      <c r="F641" s="23" t="str">
        <f t="shared" ref="F641:F642" si="39">HYPERLINK("https://oge.app.box.com/s/kz4qvbdsbcfrzq16msuo4zmth6rerh1c","Office of Government Ethics")</f>
        <v>Office of Government Ethics</v>
      </c>
      <c r="G641" s="24">
        <v>42900.0</v>
      </c>
      <c r="H641" s="25"/>
      <c r="I641" s="26"/>
      <c r="J641" s="25"/>
      <c r="K641" s="26"/>
      <c r="L641" s="27">
        <v>42921.0</v>
      </c>
      <c r="M641" s="28"/>
      <c r="N641" s="28"/>
      <c r="O641" s="28"/>
      <c r="P641" s="28"/>
      <c r="Q641" s="28"/>
      <c r="R641" s="28"/>
      <c r="S641" s="28"/>
      <c r="T641" s="28"/>
      <c r="U641" s="28"/>
    </row>
    <row r="642" ht="37.5">
      <c r="A642" s="14" t="s">
        <v>1318</v>
      </c>
      <c r="B642" s="14" t="s">
        <v>25</v>
      </c>
      <c r="C642" s="14" t="s">
        <v>1319</v>
      </c>
      <c r="D642" s="14" t="s">
        <v>1263</v>
      </c>
      <c r="E642" s="28"/>
      <c r="F642" s="23" t="str">
        <f t="shared" si="39"/>
        <v>Office of Government Ethics</v>
      </c>
      <c r="G642" s="24">
        <v>42900.0</v>
      </c>
      <c r="H642" s="25"/>
      <c r="I642" s="26"/>
      <c r="J642" s="25"/>
      <c r="K642" s="26"/>
      <c r="L642" s="27">
        <v>42921.0</v>
      </c>
      <c r="M642" s="28"/>
      <c r="N642" s="28"/>
      <c r="O642" s="28"/>
      <c r="P642" s="28"/>
      <c r="Q642" s="28"/>
      <c r="R642" s="28"/>
      <c r="S642" s="28"/>
      <c r="T642" s="28"/>
      <c r="U642" s="28"/>
    </row>
    <row r="643" ht="26.25">
      <c r="A643" s="30" t="s">
        <v>1320</v>
      </c>
      <c r="B643" s="14" t="s">
        <v>25</v>
      </c>
      <c r="C643" s="30"/>
      <c r="D643" s="14" t="s">
        <v>1263</v>
      </c>
      <c r="E643" s="28"/>
      <c r="F643" s="23" t="str">
        <f>HYPERLINK("https://www.publicintegrity.org/2016/12/21/20568/how-trumped-fundraiser-first-family-imploded","Center for Public Integrity")</f>
        <v>Center for Public Integrity</v>
      </c>
      <c r="G643" s="24">
        <v>42725.0</v>
      </c>
      <c r="H643" s="25"/>
      <c r="I643" s="26"/>
      <c r="J643" s="25"/>
      <c r="K643" s="26"/>
      <c r="L643" s="27">
        <v>42921.0</v>
      </c>
      <c r="M643" s="28"/>
      <c r="N643" s="28"/>
      <c r="O643" s="28"/>
      <c r="P643" s="28"/>
      <c r="Q643" s="28"/>
      <c r="R643" s="28"/>
      <c r="S643" s="28"/>
      <c r="T643" s="28"/>
      <c r="U643" s="28"/>
    </row>
    <row r="644">
      <c r="A644" s="30" t="s">
        <v>1321</v>
      </c>
      <c r="B644" s="14" t="s">
        <v>25</v>
      </c>
      <c r="C644" s="14"/>
      <c r="D644" s="14" t="s">
        <v>1263</v>
      </c>
      <c r="E644" s="28"/>
      <c r="F644" s="23" t="str">
        <f>HYPERLINK("http://www.foxnews.com/politics/2016/11/16/pence-removing-lobbyists-from-trump-transition-team.html","Fox News")</f>
        <v>Fox News</v>
      </c>
      <c r="G644" s="24">
        <v>42690.0</v>
      </c>
      <c r="H644" s="25"/>
      <c r="I644" s="26"/>
      <c r="J644" s="25"/>
      <c r="K644" s="26"/>
      <c r="L644" s="27">
        <v>42921.0</v>
      </c>
      <c r="M644" s="28"/>
      <c r="N644" s="28"/>
      <c r="O644" s="28"/>
      <c r="P644" s="28"/>
      <c r="Q644" s="28"/>
      <c r="R644" s="28"/>
      <c r="S644" s="28"/>
      <c r="T644" s="28"/>
      <c r="U644" s="28"/>
    </row>
    <row r="645" ht="26.25">
      <c r="A645" s="30" t="s">
        <v>1322</v>
      </c>
      <c r="B645" s="14" t="s">
        <v>25</v>
      </c>
      <c r="C645" s="30"/>
      <c r="D645" s="14" t="s">
        <v>1263</v>
      </c>
      <c r="E645" s="28"/>
      <c r="F645" s="23" t="str">
        <f>HYPERLINK("https://www.nytimes.com/2016/12/21/business/economy/trump-organization-labor-unions-hotels.html","New York Times")</f>
        <v>New York Times</v>
      </c>
      <c r="G645" s="24">
        <v>42725.0</v>
      </c>
      <c r="H645" s="25"/>
      <c r="I645" s="26"/>
      <c r="J645" s="25"/>
      <c r="K645" s="26"/>
      <c r="L645" s="27">
        <v>42921.0</v>
      </c>
      <c r="M645" s="28"/>
      <c r="N645" s="28"/>
      <c r="O645" s="28"/>
      <c r="P645" s="28"/>
      <c r="Q645" s="28"/>
      <c r="R645" s="28"/>
      <c r="S645" s="28"/>
      <c r="T645" s="28"/>
      <c r="U645" s="28"/>
    </row>
    <row r="646" ht="37.5">
      <c r="A646" s="30" t="s">
        <v>1323</v>
      </c>
      <c r="B646" s="14" t="s">
        <v>25</v>
      </c>
      <c r="C646" s="14"/>
      <c r="D646" s="14" t="s">
        <v>1263</v>
      </c>
      <c r="E646" s="28"/>
      <c r="F646" s="23" t="str">
        <f>HYPERLINK("https://www.nytimes.com/2016/11/26/us/politics/donald-trump-international-business.html?_r=1","New York Times")</f>
        <v>New York Times</v>
      </c>
      <c r="G646" s="24">
        <v>42700.0</v>
      </c>
      <c r="H646" s="29" t="str">
        <f>HYPERLINK("http://www.politico.eu/article/donald-trump-abandons-plans-for-a-wall-in-ireland/?utm_content=buffer28049&amp;utm_medium=social&amp;utm_source=twitter.com&amp;utm_campaign=buffer","Politico")</f>
        <v>Politico</v>
      </c>
      <c r="I646" s="24">
        <v>42710.0</v>
      </c>
      <c r="J646" s="25"/>
      <c r="K646" s="26"/>
      <c r="L646" s="27">
        <v>42921.0</v>
      </c>
      <c r="M646" s="28"/>
      <c r="N646" s="28"/>
      <c r="O646" s="28"/>
      <c r="P646" s="28"/>
      <c r="Q646" s="28"/>
      <c r="R646" s="28"/>
      <c r="S646" s="28"/>
      <c r="T646" s="28"/>
      <c r="U646" s="28"/>
    </row>
    <row r="647" ht="48.75">
      <c r="A647" s="14" t="s">
        <v>1324</v>
      </c>
      <c r="B647" s="14" t="s">
        <v>1133</v>
      </c>
      <c r="C647" s="14" t="s">
        <v>1325</v>
      </c>
      <c r="D647" s="14" t="s">
        <v>1263</v>
      </c>
      <c r="E647" s="28"/>
      <c r="F647" s="29" t="str">
        <f t="shared" ref="F647:F650" si="40">HYPERLINK("http://www.mcclatchydc.com/news/politics-government/congress/article134287344.html","McClatchy")</f>
        <v>McClatchy</v>
      </c>
      <c r="G647" s="24">
        <v>42788.0</v>
      </c>
      <c r="H647" s="25"/>
      <c r="I647" s="26"/>
      <c r="J647" s="25"/>
      <c r="K647" s="26"/>
      <c r="L647" s="27">
        <v>42921.0</v>
      </c>
      <c r="M647" s="28"/>
      <c r="N647" s="28"/>
      <c r="O647" s="28"/>
      <c r="P647" s="28"/>
      <c r="Q647" s="28"/>
      <c r="R647" s="28"/>
      <c r="S647" s="28"/>
      <c r="T647" s="28"/>
      <c r="U647" s="28"/>
    </row>
    <row r="648" ht="48.75">
      <c r="A648" s="14" t="s">
        <v>1326</v>
      </c>
      <c r="B648" s="14" t="s">
        <v>1133</v>
      </c>
      <c r="C648" s="14" t="s">
        <v>1327</v>
      </c>
      <c r="D648" s="14" t="s">
        <v>1263</v>
      </c>
      <c r="E648" s="28"/>
      <c r="F648" s="29" t="str">
        <f t="shared" si="40"/>
        <v>McClatchy</v>
      </c>
      <c r="G648" s="24">
        <v>42788.0</v>
      </c>
      <c r="H648" s="25"/>
      <c r="I648" s="26"/>
      <c r="J648" s="25"/>
      <c r="K648" s="26"/>
      <c r="L648" s="27">
        <v>42921.0</v>
      </c>
      <c r="M648" s="28"/>
      <c r="N648" s="28"/>
      <c r="O648" s="28"/>
      <c r="P648" s="28"/>
      <c r="Q648" s="28"/>
      <c r="R648" s="28"/>
      <c r="S648" s="28"/>
      <c r="T648" s="28"/>
      <c r="U648" s="28"/>
    </row>
    <row r="649" ht="93.75">
      <c r="A649" s="14" t="s">
        <v>1328</v>
      </c>
      <c r="B649" s="14" t="s">
        <v>1133</v>
      </c>
      <c r="C649" s="14" t="s">
        <v>1329</v>
      </c>
      <c r="D649" s="14" t="s">
        <v>1263</v>
      </c>
      <c r="E649" s="14" t="s">
        <v>1330</v>
      </c>
      <c r="F649" s="29" t="str">
        <f t="shared" si="40"/>
        <v>McClatchy</v>
      </c>
      <c r="G649" s="24">
        <v>42788.0</v>
      </c>
      <c r="H649" s="25"/>
      <c r="I649" s="26"/>
      <c r="J649" s="25"/>
      <c r="K649" s="26"/>
      <c r="L649" s="27">
        <v>42921.0</v>
      </c>
      <c r="M649" s="28"/>
      <c r="N649" s="28"/>
      <c r="O649" s="28"/>
      <c r="P649" s="28"/>
      <c r="Q649" s="28"/>
      <c r="R649" s="28"/>
      <c r="S649" s="28"/>
      <c r="T649" s="28"/>
      <c r="U649" s="28"/>
    </row>
    <row r="650" ht="93.75">
      <c r="A650" s="14" t="s">
        <v>1331</v>
      </c>
      <c r="B650" s="14" t="s">
        <v>1133</v>
      </c>
      <c r="C650" s="14" t="s">
        <v>1332</v>
      </c>
      <c r="D650" s="14" t="s">
        <v>1263</v>
      </c>
      <c r="E650" s="14" t="s">
        <v>1330</v>
      </c>
      <c r="F650" s="29" t="str">
        <f t="shared" si="40"/>
        <v>McClatchy</v>
      </c>
      <c r="G650" s="24">
        <v>42788.0</v>
      </c>
      <c r="H650" s="25"/>
      <c r="I650" s="26"/>
      <c r="J650" s="25"/>
      <c r="K650" s="26"/>
      <c r="L650" s="27">
        <v>42921.0</v>
      </c>
      <c r="M650" s="28"/>
      <c r="N650" s="28"/>
      <c r="O650" s="28"/>
      <c r="P650" s="28"/>
      <c r="Q650" s="28"/>
      <c r="R650" s="28"/>
      <c r="S650" s="28"/>
      <c r="T650" s="28"/>
      <c r="U650" s="28"/>
    </row>
    <row r="651" ht="82.5">
      <c r="A651" s="31" t="s">
        <v>1333</v>
      </c>
      <c r="B651" s="14" t="s">
        <v>1133</v>
      </c>
      <c r="C651" s="31" t="s">
        <v>1334</v>
      </c>
      <c r="D651" s="14" t="s">
        <v>1263</v>
      </c>
      <c r="E651" s="14" t="s">
        <v>1335</v>
      </c>
      <c r="F651" s="23" t="str">
        <f>HYPERLINK("https://www.nytimes.com/2017/02/07/us/politics/melania-trump-libel-suit-daily-mail.html","New York Times")</f>
        <v>New York Times</v>
      </c>
      <c r="G651" s="24">
        <v>42773.0</v>
      </c>
      <c r="H651" s="29" t="str">
        <f>HYPERLINK("https://www.nytimes.com/2017/04/12/business/media/melania-trump-daily-mail-libel.html?rref=collection%2Ftimestopic%2FTrump%2C%20Melania&amp;action=click&amp;contentCollection=timestopics&amp;region=stream&amp;module=stream_unit&amp;version=latest&amp;contentPlacement=5&amp;pgtype=co"&amp;"llection","New York Times")</f>
        <v>New York Times</v>
      </c>
      <c r="I651" s="24">
        <v>42837.0</v>
      </c>
      <c r="J651" s="25"/>
      <c r="K651" s="26"/>
      <c r="L651" s="27">
        <v>42921.0</v>
      </c>
      <c r="M651" s="28"/>
      <c r="N651" s="28"/>
      <c r="O651" s="28"/>
      <c r="P651" s="28"/>
      <c r="Q651" s="28"/>
      <c r="R651" s="28"/>
      <c r="S651" s="28"/>
      <c r="T651" s="28"/>
      <c r="U651" s="28"/>
    </row>
  </sheetData>
  <dataValidations>
    <dataValidation type="list" allowBlank="1" sqref="D3:D651">
      <formula1>"active,potential,resolved,other"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7.43"/>
    <col customWidth="1" min="2" max="2" width="24.86"/>
    <col customWidth="1" min="3" max="3" width="28.0"/>
    <col customWidth="1" min="4" max="4" width="11.0"/>
    <col customWidth="1" min="5" max="5" width="29.0"/>
    <col customWidth="1" min="6" max="6" width="17.43"/>
    <col customWidth="1" min="7" max="7" width="15.57"/>
    <col customWidth="1" min="8" max="8" width="14.57"/>
    <col customWidth="1" min="9" max="10" width="13.57"/>
    <col customWidth="1" min="11" max="11" width="11.43"/>
    <col customWidth="1" min="12" max="12" width="24.29"/>
  </cols>
  <sheetData>
    <row r="1" ht="17.25">
      <c r="A1" s="17" t="s">
        <v>12</v>
      </c>
      <c r="B1" s="17" t="s">
        <v>13</v>
      </c>
      <c r="C1" s="17" t="s">
        <v>14</v>
      </c>
      <c r="D1" s="17" t="s">
        <v>15</v>
      </c>
      <c r="E1" s="17" t="s">
        <v>16</v>
      </c>
      <c r="F1" s="17" t="s">
        <v>17</v>
      </c>
      <c r="G1" s="19" t="s">
        <v>18</v>
      </c>
      <c r="H1" s="20" t="s">
        <v>19</v>
      </c>
      <c r="I1" s="20" t="s">
        <v>20</v>
      </c>
      <c r="J1" s="20" t="s">
        <v>21</v>
      </c>
      <c r="K1" s="19" t="s">
        <v>22</v>
      </c>
      <c r="L1" s="21" t="s">
        <v>23</v>
      </c>
      <c r="M1" s="22"/>
      <c r="N1" s="22"/>
      <c r="O1" s="22"/>
      <c r="P1" s="22"/>
      <c r="Q1" s="22"/>
      <c r="R1" s="22"/>
      <c r="S1" s="22"/>
      <c r="T1" s="22"/>
      <c r="U1" s="22"/>
    </row>
    <row r="2" ht="48.75">
      <c r="A2" s="14" t="s">
        <v>1336</v>
      </c>
      <c r="B2" s="14" t="s">
        <v>1337</v>
      </c>
      <c r="C2" s="14" t="s">
        <v>1338</v>
      </c>
      <c r="D2" s="14" t="s">
        <v>1263</v>
      </c>
      <c r="E2" s="14" t="s">
        <v>1339</v>
      </c>
      <c r="F2" s="23" t="str">
        <f>HYPERLINK("http://search.sunbiz.org/Inquiry/CorporationSearch/SearchResultDetail?inquirytype=EntityName&amp;directionType=Initial&amp;searchNameOrder=BUSYBOYSINVESTMENTS%20M050000006650&amp;aggregateId=forl-m05000000665-ae7bc44d-b6f6-45e4-b04d-86eba0d0f1b4&amp;searchTerm=busy%20boy"&amp;"s%20investments&amp;listNameOrder=BUSYBOYSINVESTMENTS%20M050000006650","Florida Division of Corporations")</f>
        <v>Florida Division of Corporations</v>
      </c>
      <c r="G2" s="24">
        <v>42914.0</v>
      </c>
      <c r="H2" s="25"/>
      <c r="I2" s="26"/>
      <c r="J2" s="25"/>
      <c r="K2" s="26"/>
      <c r="L2" s="27">
        <v>42921.0</v>
      </c>
      <c r="M2" s="28"/>
      <c r="N2" s="28"/>
      <c r="O2" s="28"/>
      <c r="P2" s="28"/>
      <c r="Q2" s="28"/>
      <c r="R2" s="28"/>
      <c r="S2" s="28"/>
      <c r="T2" s="28"/>
      <c r="U2" s="28"/>
    </row>
    <row r="3" ht="60.0">
      <c r="A3" s="14" t="s">
        <v>1340</v>
      </c>
      <c r="B3" s="14" t="s">
        <v>1337</v>
      </c>
      <c r="C3" s="14" t="s">
        <v>1341</v>
      </c>
      <c r="D3" s="14" t="s">
        <v>1263</v>
      </c>
      <c r="E3" s="28"/>
      <c r="F3" s="23" t="str">
        <f>HYPERLINK("http://www.prnewswire.com/news-releases/donald-trump-jr-joins-cambridge-whos-who-as-executive-director-of-global-branding-and-networking-90793174.html","PR Newsire")</f>
        <v>PR Newsire</v>
      </c>
      <c r="G3" s="24">
        <v>40287.0</v>
      </c>
      <c r="H3" s="29" t="str">
        <f>HYPERLINK("https://www.nytimes.com/2016/06/26/us/politics/cambridge-whos-who-trump-brand.html","New York Times")</f>
        <v>New York Times</v>
      </c>
      <c r="I3" s="24">
        <v>42547.0</v>
      </c>
      <c r="J3" s="25"/>
      <c r="K3" s="26"/>
      <c r="L3" s="27">
        <v>42921.0</v>
      </c>
      <c r="M3" s="28"/>
      <c r="N3" s="28"/>
      <c r="O3" s="28"/>
      <c r="P3" s="28"/>
      <c r="Q3" s="28"/>
      <c r="R3" s="28"/>
      <c r="S3" s="28"/>
      <c r="T3" s="28"/>
      <c r="U3" s="28"/>
    </row>
    <row r="4" ht="26.25">
      <c r="A4" s="14" t="s">
        <v>1342</v>
      </c>
      <c r="B4" s="14" t="s">
        <v>1337</v>
      </c>
      <c r="C4" s="14" t="s">
        <v>1343</v>
      </c>
      <c r="D4" s="14" t="s">
        <v>27</v>
      </c>
      <c r="E4" s="28"/>
      <c r="F4" s="41" t="str">
        <f>HYPERLINK("http://www.postandcourier.com/business/titan-falls-a-second-time/article_0f46cf83-13f8-5f96-bc1e-8e97b8f43290.html","The Post and Courier")</f>
        <v>The Post and Courier</v>
      </c>
      <c r="G4" s="24">
        <v>42105.0</v>
      </c>
      <c r="H4" s="25"/>
      <c r="I4" s="26"/>
      <c r="J4" s="25"/>
      <c r="K4" s="26"/>
      <c r="L4" s="27">
        <v>42921.0</v>
      </c>
      <c r="M4" s="28"/>
      <c r="N4" s="28"/>
      <c r="O4" s="28"/>
      <c r="P4" s="28"/>
      <c r="Q4" s="28"/>
      <c r="R4" s="28"/>
      <c r="S4" s="28"/>
      <c r="T4" s="28"/>
      <c r="U4" s="28"/>
    </row>
    <row r="5" ht="93.75">
      <c r="A5" s="14" t="s">
        <v>1344</v>
      </c>
      <c r="B5" s="14" t="s">
        <v>1337</v>
      </c>
      <c r="C5" s="14" t="s">
        <v>1345</v>
      </c>
      <c r="D5" s="14" t="s">
        <v>1263</v>
      </c>
      <c r="E5" s="28"/>
      <c r="F5" s="29" t="str">
        <f>HYPERLINK("http://www.jaxdailyrecord.com/article/drone-aviations-trump-ties-untethered","Jacksonville Daily Record")</f>
        <v>Jacksonville Daily Record</v>
      </c>
      <c r="G5" s="24">
        <v>42821.0</v>
      </c>
      <c r="H5" s="29" t="str">
        <f>HYPERLINK("http://www.tulsaworld.com/business/technology/bits-and-bytes-the-rise-and-fall-of-tulsa-based/article_daa88f06-bdf7-5a22-b8d1-5b5e8f24fa60.html","Tulsa World")</f>
        <v>Tulsa World</v>
      </c>
      <c r="I5" s="42">
        <v>41996.0</v>
      </c>
      <c r="J5" s="29" t="str">
        <f>HYPERLINK("https://gigaom.com/2011/10/11/419-patent-chaser-macrosolve-has-a-trump-card-a-deal-with-donald-trump/","GigaOm")</f>
        <v>GigaOm</v>
      </c>
      <c r="K5" s="24">
        <v>40827.0</v>
      </c>
      <c r="L5" s="27">
        <v>42921.0</v>
      </c>
      <c r="M5" s="28"/>
      <c r="N5" s="28"/>
      <c r="O5" s="28"/>
      <c r="P5" s="28"/>
      <c r="Q5" s="28"/>
      <c r="R5" s="28"/>
      <c r="S5" s="28"/>
      <c r="T5" s="28"/>
      <c r="U5" s="28"/>
    </row>
    <row r="6" ht="71.25">
      <c r="A6" s="14" t="s">
        <v>1346</v>
      </c>
      <c r="B6" s="14" t="s">
        <v>1337</v>
      </c>
      <c r="C6" s="14" t="s">
        <v>1347</v>
      </c>
      <c r="D6" s="14" t="s">
        <v>1147</v>
      </c>
      <c r="E6" s="28"/>
      <c r="F6" s="23" t="str">
        <f>HYPERLINK("http://www.prweb.com/releases/2012/8/prweb9854141.htm","PR Web")</f>
        <v>PR Web</v>
      </c>
      <c r="G6" s="24">
        <v>41151.0</v>
      </c>
      <c r="H6" s="25"/>
      <c r="I6" s="26"/>
      <c r="J6" s="25"/>
      <c r="K6" s="26"/>
      <c r="L6" s="27">
        <v>42921.0</v>
      </c>
      <c r="M6" s="28"/>
      <c r="N6" s="28"/>
      <c r="O6" s="28"/>
      <c r="P6" s="28"/>
      <c r="Q6" s="28"/>
      <c r="R6" s="28"/>
      <c r="S6" s="28"/>
      <c r="T6" s="28"/>
      <c r="U6" s="28"/>
    </row>
    <row r="7" ht="26.25">
      <c r="A7" s="14" t="s">
        <v>1348</v>
      </c>
      <c r="B7" s="14" t="s">
        <v>1337</v>
      </c>
      <c r="C7" s="14" t="s">
        <v>1349</v>
      </c>
      <c r="D7" s="14" t="s">
        <v>27</v>
      </c>
      <c r="E7" s="28"/>
      <c r="F7" s="23" t="str">
        <f>HYPERLINK("http://www.trump.com/the-next-generation/donald-trump-jr/","The Trump Organization")</f>
        <v>The Trump Organization</v>
      </c>
      <c r="G7" s="32" t="s">
        <v>1350</v>
      </c>
      <c r="H7" s="25"/>
      <c r="I7" s="26"/>
      <c r="J7" s="25"/>
      <c r="K7" s="26"/>
      <c r="L7" s="27">
        <v>42921.0</v>
      </c>
      <c r="M7" s="28"/>
      <c r="N7" s="28"/>
      <c r="O7" s="28"/>
      <c r="P7" s="28"/>
      <c r="Q7" s="28"/>
      <c r="R7" s="28"/>
      <c r="S7" s="28"/>
      <c r="T7" s="28"/>
      <c r="U7" s="28"/>
    </row>
    <row r="8" ht="160.5">
      <c r="A8" s="14" t="s">
        <v>1351</v>
      </c>
      <c r="B8" s="14" t="s">
        <v>1337</v>
      </c>
      <c r="C8" s="14" t="s">
        <v>1352</v>
      </c>
      <c r="D8" s="14" t="s">
        <v>1147</v>
      </c>
      <c r="E8" s="14" t="s">
        <v>1353</v>
      </c>
      <c r="F8" s="23" t="str">
        <f>HYPERLINK("http://www.postandcourier.com/business/trump-firm-buys-n-charleston-property-d-b-pace-gains/article_d7c4d225-2cf1-5e64-8571-87ec203c569a.html","The Post and Courier")</f>
        <v>The Post and Courier</v>
      </c>
      <c r="G8" s="24">
        <v>42387.0</v>
      </c>
      <c r="H8" s="25"/>
      <c r="I8" s="26"/>
      <c r="J8" s="25"/>
      <c r="K8" s="26"/>
      <c r="L8" s="27">
        <v>42921.0</v>
      </c>
      <c r="M8" s="28"/>
      <c r="N8" s="28"/>
      <c r="O8" s="28"/>
      <c r="P8" s="28"/>
      <c r="Q8" s="28"/>
      <c r="R8" s="28"/>
      <c r="S8" s="28"/>
      <c r="T8" s="28"/>
      <c r="U8" s="28"/>
    </row>
    <row r="9" ht="26.25">
      <c r="A9" s="14" t="s">
        <v>1354</v>
      </c>
      <c r="B9" s="14" t="s">
        <v>1355</v>
      </c>
      <c r="C9" s="14" t="s">
        <v>1349</v>
      </c>
      <c r="D9" s="14" t="s">
        <v>27</v>
      </c>
      <c r="E9" s="28"/>
      <c r="F9" s="23" t="str">
        <f>HYPERLINK("http://990s.foundationcenter.org/990_pdf_archive/208/208669454/208669454_201412_990.pdf?_ga=1.174914721.26745521.1462996275","The Foundation Center")</f>
        <v>The Foundation Center</v>
      </c>
      <c r="G9" s="24">
        <v>42319.0</v>
      </c>
      <c r="H9" s="25"/>
      <c r="I9" s="26"/>
      <c r="J9" s="25"/>
      <c r="K9" s="26"/>
      <c r="L9" s="27">
        <v>42921.0</v>
      </c>
      <c r="M9" s="28"/>
      <c r="N9" s="28"/>
      <c r="O9" s="28"/>
      <c r="P9" s="28"/>
      <c r="Q9" s="28"/>
      <c r="R9" s="28"/>
      <c r="S9" s="28"/>
      <c r="T9" s="28"/>
      <c r="U9" s="28"/>
    </row>
    <row r="10" ht="26.25">
      <c r="A10" s="30" t="s">
        <v>1356</v>
      </c>
      <c r="B10" s="14" t="s">
        <v>1355</v>
      </c>
      <c r="C10" s="30"/>
      <c r="D10" s="14" t="s">
        <v>1263</v>
      </c>
      <c r="E10" s="28"/>
      <c r="F10" s="23" t="str">
        <f>HYPERLINK("https://www.nytimes.com/2016/12/21/us/politics/eric-trump-charity.html","New York Times")</f>
        <v>New York Times</v>
      </c>
      <c r="G10" s="24">
        <v>42725.0</v>
      </c>
      <c r="H10" s="25"/>
      <c r="I10" s="26"/>
      <c r="J10" s="25"/>
      <c r="K10" s="26"/>
      <c r="L10" s="27">
        <v>42921.0</v>
      </c>
      <c r="M10" s="28"/>
      <c r="N10" s="28"/>
      <c r="O10" s="28"/>
      <c r="P10" s="28"/>
      <c r="Q10" s="28"/>
      <c r="R10" s="28"/>
      <c r="S10" s="28"/>
      <c r="T10" s="28"/>
      <c r="U10" s="28"/>
    </row>
    <row r="11" ht="149.25">
      <c r="A11" s="14" t="s">
        <v>1357</v>
      </c>
      <c r="B11" s="14" t="s">
        <v>1358</v>
      </c>
      <c r="C11" s="14" t="s">
        <v>1359</v>
      </c>
      <c r="D11" s="14" t="s">
        <v>27</v>
      </c>
      <c r="E11" s="28"/>
      <c r="F11" s="23" t="str">
        <f t="shared" ref="F11:F186" si="1">HYPERLINK("https://www.documentcloud.org/documents/4053458-OGE-Ivanka-20170720.html","Office of Government Ethics")</f>
        <v>Office of Government Ethics</v>
      </c>
      <c r="G11" s="43">
        <v>42936.0</v>
      </c>
      <c r="H11" s="25"/>
      <c r="I11" s="26"/>
      <c r="J11" s="25"/>
      <c r="K11" s="26"/>
      <c r="L11" s="27">
        <v>42996.0</v>
      </c>
      <c r="M11" s="28"/>
      <c r="N11" s="28"/>
      <c r="O11" s="28"/>
      <c r="P11" s="28"/>
      <c r="Q11" s="28"/>
      <c r="R11" s="28"/>
      <c r="S11" s="28"/>
      <c r="T11" s="28"/>
      <c r="U11" s="28"/>
    </row>
    <row r="12" ht="171.75">
      <c r="A12" s="14" t="s">
        <v>1360</v>
      </c>
      <c r="B12" s="14" t="s">
        <v>1358</v>
      </c>
      <c r="C12" s="14" t="s">
        <v>1361</v>
      </c>
      <c r="D12" s="14" t="s">
        <v>27</v>
      </c>
      <c r="E12" s="28"/>
      <c r="F12" s="23" t="str">
        <f t="shared" si="1"/>
        <v>Office of Government Ethics</v>
      </c>
      <c r="G12" s="43">
        <v>42936.0</v>
      </c>
      <c r="H12" s="25"/>
      <c r="I12" s="26"/>
      <c r="J12" s="25"/>
      <c r="K12" s="26"/>
      <c r="L12" s="27">
        <v>42996.0</v>
      </c>
      <c r="M12" s="28"/>
      <c r="N12" s="28"/>
      <c r="O12" s="28"/>
      <c r="P12" s="28"/>
      <c r="Q12" s="28"/>
      <c r="R12" s="28"/>
      <c r="S12" s="28"/>
      <c r="T12" s="28"/>
      <c r="U12" s="28"/>
    </row>
    <row r="13" ht="171.75">
      <c r="A13" s="14" t="s">
        <v>1362</v>
      </c>
      <c r="B13" s="14" t="s">
        <v>1358</v>
      </c>
      <c r="C13" s="14" t="s">
        <v>1363</v>
      </c>
      <c r="D13" s="14" t="s">
        <v>27</v>
      </c>
      <c r="E13" s="28"/>
      <c r="F13" s="23" t="str">
        <f t="shared" si="1"/>
        <v>Office of Government Ethics</v>
      </c>
      <c r="G13" s="43">
        <v>42936.0</v>
      </c>
      <c r="H13" s="25"/>
      <c r="I13" s="26"/>
      <c r="J13" s="25"/>
      <c r="K13" s="26"/>
      <c r="L13" s="27">
        <v>42996.0</v>
      </c>
      <c r="M13" s="28"/>
      <c r="N13" s="28"/>
      <c r="O13" s="28"/>
      <c r="P13" s="28"/>
      <c r="Q13" s="28"/>
      <c r="R13" s="28"/>
      <c r="S13" s="28"/>
      <c r="T13" s="28"/>
      <c r="U13" s="28"/>
    </row>
    <row r="14" ht="183.0">
      <c r="A14" s="14" t="s">
        <v>1364</v>
      </c>
      <c r="B14" s="14" t="s">
        <v>1358</v>
      </c>
      <c r="C14" s="14" t="s">
        <v>1365</v>
      </c>
      <c r="D14" s="14" t="s">
        <v>27</v>
      </c>
      <c r="E14" s="28"/>
      <c r="F14" s="23" t="str">
        <f t="shared" si="1"/>
        <v>Office of Government Ethics</v>
      </c>
      <c r="G14" s="43">
        <v>42936.0</v>
      </c>
      <c r="H14" s="25"/>
      <c r="I14" s="26"/>
      <c r="J14" s="25"/>
      <c r="K14" s="26"/>
      <c r="L14" s="27">
        <v>42996.0</v>
      </c>
      <c r="M14" s="28"/>
      <c r="N14" s="28"/>
      <c r="O14" s="28"/>
      <c r="P14" s="28"/>
      <c r="Q14" s="28"/>
      <c r="R14" s="28"/>
      <c r="S14" s="28"/>
      <c r="T14" s="28"/>
      <c r="U14" s="28"/>
    </row>
    <row r="15" ht="171.75">
      <c r="A15" s="14" t="s">
        <v>1366</v>
      </c>
      <c r="B15" s="14" t="s">
        <v>1358</v>
      </c>
      <c r="C15" s="14" t="s">
        <v>1367</v>
      </c>
      <c r="D15" s="14" t="s">
        <v>27</v>
      </c>
      <c r="E15" s="28"/>
      <c r="F15" s="23" t="str">
        <f t="shared" si="1"/>
        <v>Office of Government Ethics</v>
      </c>
      <c r="G15" s="43">
        <v>42936.0</v>
      </c>
      <c r="H15" s="25"/>
      <c r="I15" s="26"/>
      <c r="J15" s="25"/>
      <c r="K15" s="26"/>
      <c r="L15" s="27">
        <v>42996.0</v>
      </c>
      <c r="M15" s="28"/>
      <c r="N15" s="28"/>
      <c r="O15" s="28"/>
      <c r="P15" s="28"/>
      <c r="Q15" s="28"/>
      <c r="R15" s="28"/>
      <c r="S15" s="28"/>
      <c r="T15" s="28"/>
      <c r="U15" s="28"/>
    </row>
    <row r="16" ht="171.75">
      <c r="A16" s="14" t="s">
        <v>1368</v>
      </c>
      <c r="B16" s="14" t="s">
        <v>1358</v>
      </c>
      <c r="C16" s="14" t="s">
        <v>1369</v>
      </c>
      <c r="D16" s="14" t="s">
        <v>27</v>
      </c>
      <c r="E16" s="28"/>
      <c r="F16" s="23" t="str">
        <f t="shared" si="1"/>
        <v>Office of Government Ethics</v>
      </c>
      <c r="G16" s="43">
        <v>42936.0</v>
      </c>
      <c r="H16" s="25"/>
      <c r="I16" s="26"/>
      <c r="J16" s="25"/>
      <c r="K16" s="26"/>
      <c r="L16" s="27">
        <v>42996.0</v>
      </c>
      <c r="M16" s="28"/>
      <c r="N16" s="28"/>
      <c r="O16" s="28"/>
      <c r="P16" s="28"/>
      <c r="Q16" s="28"/>
      <c r="R16" s="28"/>
      <c r="S16" s="28"/>
      <c r="T16" s="28"/>
      <c r="U16" s="28"/>
    </row>
    <row r="17" ht="171.75">
      <c r="A17" s="14" t="s">
        <v>1370</v>
      </c>
      <c r="B17" s="14" t="s">
        <v>1358</v>
      </c>
      <c r="C17" s="14" t="s">
        <v>1371</v>
      </c>
      <c r="D17" s="14" t="s">
        <v>27</v>
      </c>
      <c r="E17" s="28"/>
      <c r="F17" s="23" t="str">
        <f t="shared" si="1"/>
        <v>Office of Government Ethics</v>
      </c>
      <c r="G17" s="43">
        <v>42936.0</v>
      </c>
      <c r="H17" s="25"/>
      <c r="I17" s="26"/>
      <c r="J17" s="25"/>
      <c r="K17" s="26"/>
      <c r="L17" s="27">
        <v>42996.0</v>
      </c>
      <c r="M17" s="28"/>
      <c r="N17" s="28"/>
      <c r="O17" s="28"/>
      <c r="P17" s="28"/>
      <c r="Q17" s="28"/>
      <c r="R17" s="28"/>
      <c r="S17" s="28"/>
      <c r="T17" s="28"/>
      <c r="U17" s="28"/>
    </row>
    <row r="18" ht="183.0">
      <c r="A18" s="14" t="s">
        <v>1372</v>
      </c>
      <c r="B18" s="14" t="s">
        <v>1358</v>
      </c>
      <c r="C18" s="14" t="s">
        <v>1373</v>
      </c>
      <c r="D18" s="14" t="s">
        <v>27</v>
      </c>
      <c r="E18" s="28"/>
      <c r="F18" s="23" t="str">
        <f t="shared" si="1"/>
        <v>Office of Government Ethics</v>
      </c>
      <c r="G18" s="43">
        <v>42936.0</v>
      </c>
      <c r="H18" s="25"/>
      <c r="I18" s="26"/>
      <c r="J18" s="25"/>
      <c r="K18" s="26"/>
      <c r="L18" s="27">
        <v>42996.0</v>
      </c>
      <c r="M18" s="28"/>
      <c r="N18" s="28"/>
      <c r="O18" s="28"/>
      <c r="P18" s="28"/>
      <c r="Q18" s="28"/>
      <c r="R18" s="28"/>
      <c r="S18" s="28"/>
      <c r="T18" s="28"/>
      <c r="U18" s="28"/>
    </row>
    <row r="19" ht="171.75">
      <c r="A19" s="14" t="s">
        <v>1374</v>
      </c>
      <c r="B19" s="14" t="s">
        <v>1358</v>
      </c>
      <c r="C19" s="14" t="s">
        <v>1375</v>
      </c>
      <c r="D19" s="14" t="s">
        <v>27</v>
      </c>
      <c r="E19" s="28"/>
      <c r="F19" s="23" t="str">
        <f t="shared" si="1"/>
        <v>Office of Government Ethics</v>
      </c>
      <c r="G19" s="43">
        <v>42936.0</v>
      </c>
      <c r="H19" s="25"/>
      <c r="I19" s="26"/>
      <c r="J19" s="25"/>
      <c r="K19" s="26"/>
      <c r="L19" s="27">
        <v>42996.0</v>
      </c>
      <c r="M19" s="28"/>
      <c r="N19" s="28"/>
      <c r="O19" s="28"/>
      <c r="P19" s="28"/>
      <c r="Q19" s="28"/>
      <c r="R19" s="28"/>
      <c r="S19" s="28"/>
      <c r="T19" s="28"/>
      <c r="U19" s="28"/>
    </row>
    <row r="20" ht="149.25">
      <c r="A20" s="14" t="s">
        <v>1376</v>
      </c>
      <c r="B20" s="14" t="s">
        <v>1358</v>
      </c>
      <c r="C20" s="14" t="s">
        <v>1377</v>
      </c>
      <c r="D20" s="14" t="s">
        <v>27</v>
      </c>
      <c r="E20" s="28"/>
      <c r="F20" s="23" t="str">
        <f t="shared" si="1"/>
        <v>Office of Government Ethics</v>
      </c>
      <c r="G20" s="43">
        <v>42936.0</v>
      </c>
      <c r="H20" s="25"/>
      <c r="I20" s="26"/>
      <c r="J20" s="25"/>
      <c r="K20" s="26"/>
      <c r="L20" s="27">
        <v>42996.0</v>
      </c>
      <c r="M20" s="28"/>
      <c r="N20" s="28"/>
      <c r="O20" s="28"/>
      <c r="P20" s="28"/>
      <c r="Q20" s="28"/>
      <c r="R20" s="28"/>
      <c r="S20" s="28"/>
      <c r="T20" s="28"/>
      <c r="U20" s="28"/>
    </row>
    <row r="21" ht="183.0">
      <c r="A21" s="14" t="s">
        <v>1378</v>
      </c>
      <c r="B21" s="14" t="s">
        <v>1358</v>
      </c>
      <c r="C21" s="14" t="s">
        <v>1379</v>
      </c>
      <c r="D21" s="14" t="s">
        <v>27</v>
      </c>
      <c r="E21" s="28"/>
      <c r="F21" s="23" t="str">
        <f t="shared" si="1"/>
        <v>Office of Government Ethics</v>
      </c>
      <c r="G21" s="43">
        <v>42936.0</v>
      </c>
      <c r="H21" s="25"/>
      <c r="I21" s="26"/>
      <c r="J21" s="25"/>
      <c r="K21" s="26"/>
      <c r="L21" s="27">
        <v>42996.0</v>
      </c>
      <c r="M21" s="28"/>
      <c r="N21" s="28"/>
      <c r="O21" s="28"/>
      <c r="P21" s="28"/>
      <c r="Q21" s="28"/>
      <c r="R21" s="28"/>
      <c r="S21" s="28"/>
      <c r="T21" s="28"/>
      <c r="U21" s="28"/>
    </row>
    <row r="22" ht="194.25">
      <c r="A22" s="14" t="s">
        <v>1380</v>
      </c>
      <c r="B22" s="14" t="s">
        <v>1358</v>
      </c>
      <c r="C22" s="14" t="s">
        <v>1381</v>
      </c>
      <c r="D22" s="14" t="s">
        <v>27</v>
      </c>
      <c r="E22" s="14" t="s">
        <v>1382</v>
      </c>
      <c r="F22" s="23" t="str">
        <f t="shared" si="1"/>
        <v>Office of Government Ethics</v>
      </c>
      <c r="G22" s="43">
        <v>42936.0</v>
      </c>
      <c r="H22" s="25"/>
      <c r="I22" s="26"/>
      <c r="J22" s="25"/>
      <c r="K22" s="26"/>
      <c r="L22" s="27">
        <v>42996.0</v>
      </c>
      <c r="M22" s="28"/>
      <c r="N22" s="28"/>
      <c r="O22" s="28"/>
      <c r="P22" s="28"/>
      <c r="Q22" s="28"/>
      <c r="R22" s="28"/>
      <c r="S22" s="28"/>
      <c r="T22" s="28"/>
      <c r="U22" s="28"/>
    </row>
    <row r="23" ht="183.0">
      <c r="A23" s="14" t="s">
        <v>1383</v>
      </c>
      <c r="B23" s="14" t="s">
        <v>1358</v>
      </c>
      <c r="C23" s="14" t="s">
        <v>1384</v>
      </c>
      <c r="D23" s="14" t="s">
        <v>27</v>
      </c>
      <c r="E23" s="28"/>
      <c r="F23" s="23" t="str">
        <f t="shared" si="1"/>
        <v>Office of Government Ethics</v>
      </c>
      <c r="G23" s="43">
        <v>42936.0</v>
      </c>
      <c r="H23" s="25"/>
      <c r="I23" s="26"/>
      <c r="J23" s="25"/>
      <c r="K23" s="26"/>
      <c r="L23" s="27">
        <v>42996.0</v>
      </c>
      <c r="M23" s="28"/>
      <c r="N23" s="28"/>
      <c r="O23" s="28"/>
      <c r="P23" s="28"/>
      <c r="Q23" s="28"/>
      <c r="R23" s="28"/>
      <c r="S23" s="28"/>
      <c r="T23" s="28"/>
      <c r="U23" s="28"/>
    </row>
    <row r="24" ht="183.0">
      <c r="A24" s="14" t="s">
        <v>1385</v>
      </c>
      <c r="B24" s="14" t="s">
        <v>1358</v>
      </c>
      <c r="C24" s="14" t="s">
        <v>1386</v>
      </c>
      <c r="D24" s="14" t="s">
        <v>27</v>
      </c>
      <c r="E24" s="14" t="s">
        <v>1382</v>
      </c>
      <c r="F24" s="23" t="str">
        <f t="shared" si="1"/>
        <v>Office of Government Ethics</v>
      </c>
      <c r="G24" s="43">
        <v>42936.0</v>
      </c>
      <c r="H24" s="25"/>
      <c r="I24" s="26"/>
      <c r="J24" s="25"/>
      <c r="K24" s="26"/>
      <c r="L24" s="27">
        <v>42996.0</v>
      </c>
      <c r="M24" s="28"/>
      <c r="N24" s="28"/>
      <c r="O24" s="28"/>
      <c r="P24" s="28"/>
      <c r="Q24" s="28"/>
      <c r="R24" s="28"/>
      <c r="S24" s="28"/>
      <c r="T24" s="28"/>
      <c r="U24" s="28"/>
    </row>
    <row r="25" ht="171.75">
      <c r="A25" s="14" t="s">
        <v>1387</v>
      </c>
      <c r="B25" s="14" t="s">
        <v>1358</v>
      </c>
      <c r="C25" s="14" t="s">
        <v>1388</v>
      </c>
      <c r="D25" s="14" t="s">
        <v>27</v>
      </c>
      <c r="E25" s="28"/>
      <c r="F25" s="23" t="str">
        <f t="shared" si="1"/>
        <v>Office of Government Ethics</v>
      </c>
      <c r="G25" s="43">
        <v>42936.0</v>
      </c>
      <c r="H25" s="25"/>
      <c r="I25" s="26"/>
      <c r="J25" s="25"/>
      <c r="K25" s="26"/>
      <c r="L25" s="27">
        <v>42996.0</v>
      </c>
      <c r="M25" s="28"/>
      <c r="N25" s="28"/>
      <c r="O25" s="28"/>
      <c r="P25" s="28"/>
      <c r="Q25" s="28"/>
      <c r="R25" s="28"/>
      <c r="S25" s="28"/>
      <c r="T25" s="28"/>
      <c r="U25" s="28"/>
    </row>
    <row r="26" ht="183.0">
      <c r="A26" s="14" t="s">
        <v>1389</v>
      </c>
      <c r="B26" s="14" t="s">
        <v>1358</v>
      </c>
      <c r="C26" s="14" t="s">
        <v>1390</v>
      </c>
      <c r="D26" s="14" t="s">
        <v>27</v>
      </c>
      <c r="E26" s="14" t="s">
        <v>1382</v>
      </c>
      <c r="F26" s="23" t="str">
        <f t="shared" si="1"/>
        <v>Office of Government Ethics</v>
      </c>
      <c r="G26" s="43">
        <v>42936.0</v>
      </c>
      <c r="H26" s="25"/>
      <c r="I26" s="26"/>
      <c r="J26" s="25"/>
      <c r="K26" s="26"/>
      <c r="L26" s="27">
        <v>42996.0</v>
      </c>
      <c r="M26" s="28"/>
      <c r="N26" s="28"/>
      <c r="O26" s="28"/>
      <c r="P26" s="28"/>
      <c r="Q26" s="28"/>
      <c r="R26" s="28"/>
      <c r="S26" s="28"/>
      <c r="T26" s="28"/>
      <c r="U26" s="28"/>
    </row>
    <row r="27" ht="183.0">
      <c r="A27" s="14" t="s">
        <v>1391</v>
      </c>
      <c r="B27" s="14" t="s">
        <v>1358</v>
      </c>
      <c r="C27" s="14" t="s">
        <v>1392</v>
      </c>
      <c r="D27" s="14" t="s">
        <v>27</v>
      </c>
      <c r="E27" s="28"/>
      <c r="F27" s="23" t="str">
        <f t="shared" si="1"/>
        <v>Office of Government Ethics</v>
      </c>
      <c r="G27" s="43">
        <v>42936.0</v>
      </c>
      <c r="H27" s="25"/>
      <c r="I27" s="26"/>
      <c r="J27" s="25"/>
      <c r="K27" s="26"/>
      <c r="L27" s="27">
        <v>42996.0</v>
      </c>
      <c r="M27" s="28"/>
      <c r="N27" s="28"/>
      <c r="O27" s="28"/>
      <c r="P27" s="28"/>
      <c r="Q27" s="28"/>
      <c r="R27" s="28"/>
      <c r="S27" s="28"/>
      <c r="T27" s="28"/>
      <c r="U27" s="28"/>
    </row>
    <row r="28" ht="183.0">
      <c r="A28" s="14" t="s">
        <v>1393</v>
      </c>
      <c r="B28" s="14" t="s">
        <v>1358</v>
      </c>
      <c r="C28" s="14" t="s">
        <v>1394</v>
      </c>
      <c r="D28" s="14" t="s">
        <v>27</v>
      </c>
      <c r="E28" s="14" t="s">
        <v>1382</v>
      </c>
      <c r="F28" s="23" t="str">
        <f t="shared" si="1"/>
        <v>Office of Government Ethics</v>
      </c>
      <c r="G28" s="43">
        <v>42936.0</v>
      </c>
      <c r="H28" s="25"/>
      <c r="I28" s="26"/>
      <c r="J28" s="25"/>
      <c r="K28" s="26"/>
      <c r="L28" s="27">
        <v>42996.0</v>
      </c>
      <c r="M28" s="28"/>
      <c r="N28" s="28"/>
      <c r="O28" s="28"/>
      <c r="P28" s="28"/>
      <c r="Q28" s="28"/>
      <c r="R28" s="28"/>
      <c r="S28" s="28"/>
      <c r="T28" s="28"/>
      <c r="U28" s="28"/>
    </row>
    <row r="29" ht="171.75">
      <c r="A29" s="14" t="s">
        <v>1395</v>
      </c>
      <c r="B29" s="14" t="s">
        <v>1358</v>
      </c>
      <c r="C29" s="14" t="s">
        <v>1396</v>
      </c>
      <c r="D29" s="14" t="s">
        <v>27</v>
      </c>
      <c r="E29" s="28"/>
      <c r="F29" s="23" t="str">
        <f t="shared" si="1"/>
        <v>Office of Government Ethics</v>
      </c>
      <c r="G29" s="43">
        <v>42936.0</v>
      </c>
      <c r="H29" s="25"/>
      <c r="I29" s="26"/>
      <c r="J29" s="25"/>
      <c r="K29" s="26"/>
      <c r="L29" s="27">
        <v>42996.0</v>
      </c>
      <c r="M29" s="28"/>
      <c r="N29" s="28"/>
      <c r="O29" s="28"/>
      <c r="P29" s="28"/>
      <c r="Q29" s="28"/>
      <c r="R29" s="28"/>
      <c r="S29" s="28"/>
      <c r="T29" s="28"/>
      <c r="U29" s="28"/>
    </row>
    <row r="30" ht="183.0">
      <c r="A30" s="14" t="s">
        <v>1397</v>
      </c>
      <c r="B30" s="14" t="s">
        <v>1358</v>
      </c>
      <c r="C30" s="14" t="s">
        <v>1398</v>
      </c>
      <c r="D30" s="14" t="s">
        <v>27</v>
      </c>
      <c r="E30" s="14" t="s">
        <v>1382</v>
      </c>
      <c r="F30" s="23" t="str">
        <f t="shared" si="1"/>
        <v>Office of Government Ethics</v>
      </c>
      <c r="G30" s="43">
        <v>42936.0</v>
      </c>
      <c r="H30" s="25"/>
      <c r="I30" s="26"/>
      <c r="J30" s="25"/>
      <c r="K30" s="26"/>
      <c r="L30" s="27">
        <v>42996.0</v>
      </c>
      <c r="M30" s="28"/>
      <c r="N30" s="28"/>
      <c r="O30" s="28"/>
      <c r="P30" s="28"/>
      <c r="Q30" s="28"/>
      <c r="R30" s="28"/>
      <c r="S30" s="28"/>
      <c r="T30" s="28"/>
      <c r="U30" s="28"/>
    </row>
    <row r="31" ht="171.75">
      <c r="A31" s="14" t="s">
        <v>1399</v>
      </c>
      <c r="B31" s="14" t="s">
        <v>1358</v>
      </c>
      <c r="C31" s="14" t="s">
        <v>1400</v>
      </c>
      <c r="D31" s="14" t="s">
        <v>27</v>
      </c>
      <c r="E31" s="28"/>
      <c r="F31" s="23" t="str">
        <f t="shared" si="1"/>
        <v>Office of Government Ethics</v>
      </c>
      <c r="G31" s="43">
        <v>42936.0</v>
      </c>
      <c r="H31" s="25"/>
      <c r="I31" s="26"/>
      <c r="J31" s="25"/>
      <c r="K31" s="26"/>
      <c r="L31" s="27">
        <v>42996.0</v>
      </c>
      <c r="M31" s="28"/>
      <c r="N31" s="28"/>
      <c r="O31" s="28"/>
      <c r="P31" s="28"/>
      <c r="Q31" s="28"/>
      <c r="R31" s="28"/>
      <c r="S31" s="28"/>
      <c r="T31" s="28"/>
      <c r="U31" s="28"/>
    </row>
    <row r="32" ht="183.0">
      <c r="A32" s="14" t="s">
        <v>1401</v>
      </c>
      <c r="B32" s="14" t="s">
        <v>1358</v>
      </c>
      <c r="C32" s="14" t="s">
        <v>1402</v>
      </c>
      <c r="D32" s="14" t="s">
        <v>27</v>
      </c>
      <c r="E32" s="14" t="s">
        <v>1382</v>
      </c>
      <c r="F32" s="23" t="str">
        <f t="shared" si="1"/>
        <v>Office of Government Ethics</v>
      </c>
      <c r="G32" s="43">
        <v>42936.0</v>
      </c>
      <c r="H32" s="25"/>
      <c r="I32" s="26"/>
      <c r="J32" s="25"/>
      <c r="K32" s="26"/>
      <c r="L32" s="27">
        <v>42996.0</v>
      </c>
      <c r="M32" s="28"/>
      <c r="N32" s="28"/>
      <c r="O32" s="28"/>
      <c r="P32" s="28"/>
      <c r="Q32" s="28"/>
      <c r="R32" s="28"/>
      <c r="S32" s="28"/>
      <c r="T32" s="28"/>
      <c r="U32" s="28"/>
    </row>
    <row r="33" ht="171.75">
      <c r="A33" s="14" t="s">
        <v>1403</v>
      </c>
      <c r="B33" s="14" t="s">
        <v>1358</v>
      </c>
      <c r="C33" s="14" t="s">
        <v>1404</v>
      </c>
      <c r="D33" s="14" t="s">
        <v>27</v>
      </c>
      <c r="E33" s="28"/>
      <c r="F33" s="23" t="str">
        <f t="shared" si="1"/>
        <v>Office of Government Ethics</v>
      </c>
      <c r="G33" s="43">
        <v>42936.0</v>
      </c>
      <c r="H33" s="25"/>
      <c r="I33" s="26"/>
      <c r="J33" s="25"/>
      <c r="K33" s="26"/>
      <c r="L33" s="27">
        <v>42996.0</v>
      </c>
      <c r="M33" s="28"/>
      <c r="N33" s="28"/>
      <c r="O33" s="28"/>
      <c r="P33" s="28"/>
      <c r="Q33" s="28"/>
      <c r="R33" s="28"/>
      <c r="S33" s="28"/>
      <c r="T33" s="28"/>
      <c r="U33" s="28"/>
    </row>
    <row r="34" ht="194.25">
      <c r="A34" s="14" t="s">
        <v>1405</v>
      </c>
      <c r="B34" s="14" t="s">
        <v>1358</v>
      </c>
      <c r="C34" s="14" t="s">
        <v>1406</v>
      </c>
      <c r="D34" s="14" t="s">
        <v>27</v>
      </c>
      <c r="E34" s="14" t="s">
        <v>1382</v>
      </c>
      <c r="F34" s="23" t="str">
        <f t="shared" si="1"/>
        <v>Office of Government Ethics</v>
      </c>
      <c r="G34" s="43">
        <v>42936.0</v>
      </c>
      <c r="H34" s="25"/>
      <c r="I34" s="26"/>
      <c r="J34" s="25"/>
      <c r="K34" s="26"/>
      <c r="L34" s="27">
        <v>42996.0</v>
      </c>
      <c r="M34" s="28"/>
      <c r="N34" s="28"/>
      <c r="O34" s="28"/>
      <c r="P34" s="28"/>
      <c r="Q34" s="28"/>
      <c r="R34" s="28"/>
      <c r="S34" s="28"/>
      <c r="T34" s="28"/>
      <c r="U34" s="28"/>
    </row>
    <row r="35" ht="216.75">
      <c r="A35" s="14" t="s">
        <v>1407</v>
      </c>
      <c r="B35" s="14" t="s">
        <v>1358</v>
      </c>
      <c r="C35" s="14" t="s">
        <v>1408</v>
      </c>
      <c r="D35" s="14" t="s">
        <v>27</v>
      </c>
      <c r="E35" s="28"/>
      <c r="F35" s="23" t="str">
        <f t="shared" si="1"/>
        <v>Office of Government Ethics</v>
      </c>
      <c r="G35" s="43">
        <v>42936.0</v>
      </c>
      <c r="H35" s="25"/>
      <c r="I35" s="26"/>
      <c r="J35" s="25"/>
      <c r="K35" s="26"/>
      <c r="L35" s="27">
        <v>42996.0</v>
      </c>
      <c r="M35" s="28"/>
      <c r="N35" s="28"/>
      <c r="O35" s="28"/>
      <c r="P35" s="28"/>
      <c r="Q35" s="28"/>
      <c r="R35" s="28"/>
      <c r="S35" s="28"/>
      <c r="T35" s="28"/>
      <c r="U35" s="28"/>
    </row>
    <row r="36" ht="171.75">
      <c r="A36" s="14" t="s">
        <v>1409</v>
      </c>
      <c r="B36" s="14" t="s">
        <v>1358</v>
      </c>
      <c r="C36" s="14" t="s">
        <v>1410</v>
      </c>
      <c r="D36" s="14" t="s">
        <v>27</v>
      </c>
      <c r="E36" s="28"/>
      <c r="F36" s="23" t="str">
        <f t="shared" si="1"/>
        <v>Office of Government Ethics</v>
      </c>
      <c r="G36" s="43">
        <v>42936.0</v>
      </c>
      <c r="H36" s="25"/>
      <c r="I36" s="26"/>
      <c r="J36" s="25"/>
      <c r="K36" s="26"/>
      <c r="L36" s="27">
        <v>42996.0</v>
      </c>
      <c r="M36" s="28"/>
      <c r="N36" s="28"/>
      <c r="O36" s="28"/>
      <c r="P36" s="28"/>
      <c r="Q36" s="28"/>
      <c r="R36" s="28"/>
      <c r="S36" s="28"/>
      <c r="T36" s="28"/>
      <c r="U36" s="28"/>
    </row>
    <row r="37" ht="171.75">
      <c r="A37" s="14" t="s">
        <v>1411</v>
      </c>
      <c r="B37" s="14" t="s">
        <v>1358</v>
      </c>
      <c r="C37" s="14" t="s">
        <v>1412</v>
      </c>
      <c r="D37" s="14" t="s">
        <v>27</v>
      </c>
      <c r="E37" s="14" t="s">
        <v>1413</v>
      </c>
      <c r="F37" s="23" t="str">
        <f t="shared" si="1"/>
        <v>Office of Government Ethics</v>
      </c>
      <c r="G37" s="43">
        <v>42936.0</v>
      </c>
      <c r="H37" s="25"/>
      <c r="I37" s="26"/>
      <c r="J37" s="25"/>
      <c r="K37" s="26"/>
      <c r="L37" s="27">
        <v>42996.0</v>
      </c>
      <c r="M37" s="28"/>
      <c r="N37" s="28"/>
      <c r="O37" s="28"/>
      <c r="P37" s="28"/>
      <c r="Q37" s="28"/>
      <c r="R37" s="28"/>
      <c r="S37" s="28"/>
      <c r="T37" s="28"/>
      <c r="U37" s="28"/>
    </row>
    <row r="38" ht="216.75">
      <c r="A38" s="14" t="s">
        <v>1414</v>
      </c>
      <c r="B38" s="14" t="s">
        <v>1358</v>
      </c>
      <c r="C38" s="14" t="s">
        <v>1415</v>
      </c>
      <c r="D38" s="14" t="s">
        <v>27</v>
      </c>
      <c r="E38" s="28"/>
      <c r="F38" s="23" t="str">
        <f t="shared" si="1"/>
        <v>Office of Government Ethics</v>
      </c>
      <c r="G38" s="43">
        <v>42936.0</v>
      </c>
      <c r="H38" s="25"/>
      <c r="I38" s="26"/>
      <c r="J38" s="25"/>
      <c r="K38" s="26"/>
      <c r="L38" s="27">
        <v>42996.0</v>
      </c>
      <c r="M38" s="28"/>
      <c r="N38" s="28"/>
      <c r="O38" s="28"/>
      <c r="P38" s="28"/>
      <c r="Q38" s="28"/>
      <c r="R38" s="28"/>
      <c r="S38" s="28"/>
      <c r="T38" s="28"/>
      <c r="U38" s="28"/>
    </row>
    <row r="39" ht="183.0">
      <c r="A39" s="14" t="s">
        <v>1416</v>
      </c>
      <c r="B39" s="14" t="s">
        <v>1358</v>
      </c>
      <c r="C39" s="14" t="s">
        <v>1417</v>
      </c>
      <c r="D39" s="14" t="s">
        <v>27</v>
      </c>
      <c r="E39" s="14" t="s">
        <v>1382</v>
      </c>
      <c r="F39" s="23" t="str">
        <f t="shared" si="1"/>
        <v>Office of Government Ethics</v>
      </c>
      <c r="G39" s="43">
        <v>42936.0</v>
      </c>
      <c r="H39" s="25"/>
      <c r="I39" s="26"/>
      <c r="J39" s="25"/>
      <c r="K39" s="26"/>
      <c r="L39" s="27">
        <v>42996.0</v>
      </c>
      <c r="M39" s="28"/>
      <c r="N39" s="28"/>
      <c r="O39" s="28"/>
      <c r="P39" s="28"/>
      <c r="Q39" s="28"/>
      <c r="R39" s="28"/>
      <c r="S39" s="28"/>
      <c r="T39" s="28"/>
      <c r="U39" s="28"/>
    </row>
    <row r="40" ht="205.5">
      <c r="A40" s="14" t="s">
        <v>1418</v>
      </c>
      <c r="B40" s="14" t="s">
        <v>1358</v>
      </c>
      <c r="C40" s="14" t="s">
        <v>1419</v>
      </c>
      <c r="D40" s="14" t="s">
        <v>27</v>
      </c>
      <c r="E40" s="28"/>
      <c r="F40" s="23" t="str">
        <f t="shared" si="1"/>
        <v>Office of Government Ethics</v>
      </c>
      <c r="G40" s="43">
        <v>42936.0</v>
      </c>
      <c r="H40" s="25"/>
      <c r="I40" s="26"/>
      <c r="J40" s="25"/>
      <c r="K40" s="26"/>
      <c r="L40" s="27">
        <v>42996.0</v>
      </c>
      <c r="M40" s="28"/>
      <c r="N40" s="28"/>
      <c r="O40" s="28"/>
      <c r="P40" s="28"/>
      <c r="Q40" s="28"/>
      <c r="R40" s="28"/>
      <c r="S40" s="28"/>
      <c r="T40" s="28"/>
      <c r="U40" s="28"/>
    </row>
    <row r="41" ht="171.75">
      <c r="A41" s="14" t="s">
        <v>1420</v>
      </c>
      <c r="B41" s="14" t="s">
        <v>1358</v>
      </c>
      <c r="C41" s="14" t="s">
        <v>1421</v>
      </c>
      <c r="D41" s="14" t="s">
        <v>27</v>
      </c>
      <c r="E41" s="28"/>
      <c r="F41" s="23" t="str">
        <f t="shared" si="1"/>
        <v>Office of Government Ethics</v>
      </c>
      <c r="G41" s="43">
        <v>42936.0</v>
      </c>
      <c r="H41" s="25"/>
      <c r="I41" s="26"/>
      <c r="J41" s="25"/>
      <c r="K41" s="26"/>
      <c r="L41" s="27">
        <v>42996.0</v>
      </c>
      <c r="M41" s="28"/>
      <c r="N41" s="28"/>
      <c r="O41" s="28"/>
      <c r="P41" s="28"/>
      <c r="Q41" s="28"/>
      <c r="R41" s="28"/>
      <c r="S41" s="28"/>
      <c r="T41" s="28"/>
      <c r="U41" s="28"/>
    </row>
    <row r="42" ht="194.25">
      <c r="A42" s="14" t="s">
        <v>1422</v>
      </c>
      <c r="B42" s="14" t="s">
        <v>1358</v>
      </c>
      <c r="C42" s="14" t="s">
        <v>1423</v>
      </c>
      <c r="D42" s="14" t="s">
        <v>27</v>
      </c>
      <c r="E42" s="14" t="s">
        <v>1382</v>
      </c>
      <c r="F42" s="23" t="str">
        <f t="shared" si="1"/>
        <v>Office of Government Ethics</v>
      </c>
      <c r="G42" s="43">
        <v>42936.0</v>
      </c>
      <c r="H42" s="25"/>
      <c r="I42" s="26"/>
      <c r="J42" s="25"/>
      <c r="K42" s="26"/>
      <c r="L42" s="27">
        <v>42996.0</v>
      </c>
      <c r="M42" s="28"/>
      <c r="N42" s="28"/>
      <c r="O42" s="28"/>
      <c r="P42" s="28"/>
      <c r="Q42" s="28"/>
      <c r="R42" s="28"/>
      <c r="S42" s="28"/>
      <c r="T42" s="28"/>
      <c r="U42" s="28"/>
    </row>
    <row r="43" ht="183.0">
      <c r="A43" s="14" t="s">
        <v>1424</v>
      </c>
      <c r="B43" s="14" t="s">
        <v>1358</v>
      </c>
      <c r="C43" s="14" t="s">
        <v>1425</v>
      </c>
      <c r="D43" s="14" t="s">
        <v>27</v>
      </c>
      <c r="E43" s="28"/>
      <c r="F43" s="23" t="str">
        <f t="shared" si="1"/>
        <v>Office of Government Ethics</v>
      </c>
      <c r="G43" s="43">
        <v>42936.0</v>
      </c>
      <c r="H43" s="25"/>
      <c r="I43" s="26"/>
      <c r="J43" s="25"/>
      <c r="K43" s="26"/>
      <c r="L43" s="27">
        <v>42996.0</v>
      </c>
      <c r="M43" s="28"/>
      <c r="N43" s="28"/>
      <c r="O43" s="28"/>
      <c r="P43" s="28"/>
      <c r="Q43" s="28"/>
      <c r="R43" s="28"/>
      <c r="S43" s="28"/>
      <c r="T43" s="28"/>
      <c r="U43" s="28"/>
    </row>
    <row r="44" ht="194.25">
      <c r="A44" s="14" t="s">
        <v>1426</v>
      </c>
      <c r="B44" s="14" t="s">
        <v>1358</v>
      </c>
      <c r="C44" s="14" t="s">
        <v>1427</v>
      </c>
      <c r="D44" s="14" t="s">
        <v>27</v>
      </c>
      <c r="E44" s="14" t="s">
        <v>1382</v>
      </c>
      <c r="F44" s="23" t="str">
        <f t="shared" si="1"/>
        <v>Office of Government Ethics</v>
      </c>
      <c r="G44" s="43">
        <v>42936.0</v>
      </c>
      <c r="H44" s="25"/>
      <c r="I44" s="26"/>
      <c r="J44" s="25"/>
      <c r="K44" s="26"/>
      <c r="L44" s="27">
        <v>42996.0</v>
      </c>
      <c r="M44" s="28"/>
      <c r="N44" s="28"/>
      <c r="O44" s="28"/>
      <c r="P44" s="28"/>
      <c r="Q44" s="28"/>
      <c r="R44" s="28"/>
      <c r="S44" s="28"/>
      <c r="T44" s="28"/>
      <c r="U44" s="28"/>
    </row>
    <row r="45" ht="171.75">
      <c r="A45" s="14" t="s">
        <v>1428</v>
      </c>
      <c r="B45" s="14" t="s">
        <v>1358</v>
      </c>
      <c r="C45" s="14" t="s">
        <v>1429</v>
      </c>
      <c r="D45" s="14" t="s">
        <v>27</v>
      </c>
      <c r="E45" s="28"/>
      <c r="F45" s="23" t="str">
        <f t="shared" si="1"/>
        <v>Office of Government Ethics</v>
      </c>
      <c r="G45" s="43">
        <v>42936.0</v>
      </c>
      <c r="H45" s="25"/>
      <c r="I45" s="26"/>
      <c r="J45" s="25"/>
      <c r="K45" s="26"/>
      <c r="L45" s="27">
        <v>42996.0</v>
      </c>
      <c r="M45" s="28"/>
      <c r="N45" s="28"/>
      <c r="O45" s="28"/>
      <c r="P45" s="28"/>
      <c r="Q45" s="28"/>
      <c r="R45" s="28"/>
      <c r="S45" s="28"/>
      <c r="T45" s="28"/>
      <c r="U45" s="28"/>
    </row>
    <row r="46" ht="60.0">
      <c r="A46" s="14" t="s">
        <v>1430</v>
      </c>
      <c r="B46" s="14" t="s">
        <v>1358</v>
      </c>
      <c r="C46" s="14" t="s">
        <v>60</v>
      </c>
      <c r="D46" s="14" t="s">
        <v>27</v>
      </c>
      <c r="E46" s="14" t="s">
        <v>1431</v>
      </c>
      <c r="F46" s="23" t="str">
        <f t="shared" si="1"/>
        <v>Office of Government Ethics</v>
      </c>
      <c r="G46" s="43">
        <v>42936.0</v>
      </c>
      <c r="H46" s="25"/>
      <c r="I46" s="26"/>
      <c r="J46" s="25"/>
      <c r="K46" s="26"/>
      <c r="L46" s="27">
        <v>42996.0</v>
      </c>
      <c r="M46" s="28"/>
      <c r="N46" s="28"/>
      <c r="O46" s="28"/>
      <c r="P46" s="28"/>
      <c r="Q46" s="28"/>
      <c r="R46" s="28"/>
      <c r="S46" s="28"/>
      <c r="T46" s="28"/>
      <c r="U46" s="28"/>
    </row>
    <row r="47" ht="228.0">
      <c r="A47" s="14" t="s">
        <v>1432</v>
      </c>
      <c r="B47" s="14" t="s">
        <v>1358</v>
      </c>
      <c r="C47" s="14" t="s">
        <v>1433</v>
      </c>
      <c r="D47" s="14" t="s">
        <v>27</v>
      </c>
      <c r="E47" s="28"/>
      <c r="F47" s="23" t="str">
        <f t="shared" si="1"/>
        <v>Office of Government Ethics</v>
      </c>
      <c r="G47" s="43">
        <v>42936.0</v>
      </c>
      <c r="H47" s="25"/>
      <c r="I47" s="26"/>
      <c r="J47" s="25"/>
      <c r="K47" s="26"/>
      <c r="L47" s="27">
        <v>42996.0</v>
      </c>
      <c r="M47" s="28"/>
      <c r="N47" s="28"/>
      <c r="O47" s="28"/>
      <c r="P47" s="28"/>
      <c r="Q47" s="28"/>
      <c r="R47" s="28"/>
      <c r="S47" s="28"/>
      <c r="T47" s="28"/>
      <c r="U47" s="28"/>
    </row>
    <row r="48" ht="105.0">
      <c r="A48" s="14" t="s">
        <v>1434</v>
      </c>
      <c r="B48" s="14" t="s">
        <v>1358</v>
      </c>
      <c r="C48" s="14" t="s">
        <v>1435</v>
      </c>
      <c r="D48" s="14" t="s">
        <v>27</v>
      </c>
      <c r="E48" s="28"/>
      <c r="F48" s="23" t="str">
        <f t="shared" si="1"/>
        <v>Office of Government Ethics</v>
      </c>
      <c r="G48" s="43">
        <v>42936.0</v>
      </c>
      <c r="H48" s="25"/>
      <c r="I48" s="26"/>
      <c r="J48" s="25"/>
      <c r="K48" s="26"/>
      <c r="L48" s="27">
        <v>42996.0</v>
      </c>
      <c r="M48" s="28"/>
      <c r="N48" s="28"/>
      <c r="O48" s="28"/>
      <c r="P48" s="28"/>
      <c r="Q48" s="28"/>
      <c r="R48" s="28"/>
      <c r="S48" s="28"/>
      <c r="T48" s="28"/>
      <c r="U48" s="28"/>
    </row>
    <row r="49" ht="82.5">
      <c r="A49" s="14" t="s">
        <v>1436</v>
      </c>
      <c r="B49" s="14" t="s">
        <v>1358</v>
      </c>
      <c r="C49" s="14" t="s">
        <v>1437</v>
      </c>
      <c r="D49" s="14" t="s">
        <v>27</v>
      </c>
      <c r="E49" s="28"/>
      <c r="F49" s="23" t="str">
        <f t="shared" si="1"/>
        <v>Office of Government Ethics</v>
      </c>
      <c r="G49" s="43">
        <v>42936.0</v>
      </c>
      <c r="H49" s="25"/>
      <c r="I49" s="26"/>
      <c r="J49" s="25"/>
      <c r="K49" s="26"/>
      <c r="L49" s="27">
        <v>42996.0</v>
      </c>
      <c r="M49" s="28"/>
      <c r="N49" s="28"/>
      <c r="O49" s="28"/>
      <c r="P49" s="28"/>
      <c r="Q49" s="28"/>
      <c r="R49" s="28"/>
      <c r="S49" s="28"/>
      <c r="T49" s="28"/>
      <c r="U49" s="28"/>
    </row>
    <row r="50" ht="183.0">
      <c r="A50" s="14" t="s">
        <v>1438</v>
      </c>
      <c r="B50" s="14" t="s">
        <v>1358</v>
      </c>
      <c r="C50" s="14" t="s">
        <v>1439</v>
      </c>
      <c r="D50" s="14" t="s">
        <v>27</v>
      </c>
      <c r="E50" s="28"/>
      <c r="F50" s="23" t="str">
        <f t="shared" si="1"/>
        <v>Office of Government Ethics</v>
      </c>
      <c r="G50" s="43">
        <v>42936.0</v>
      </c>
      <c r="H50" s="25"/>
      <c r="I50" s="26"/>
      <c r="J50" s="25"/>
      <c r="K50" s="26"/>
      <c r="L50" s="27">
        <v>42996.0</v>
      </c>
      <c r="M50" s="28"/>
      <c r="N50" s="28"/>
      <c r="O50" s="28"/>
      <c r="P50" s="28"/>
      <c r="Q50" s="28"/>
      <c r="R50" s="28"/>
      <c r="S50" s="28"/>
      <c r="T50" s="28"/>
      <c r="U50" s="28"/>
    </row>
    <row r="51" ht="194.25">
      <c r="A51" s="14" t="s">
        <v>1440</v>
      </c>
      <c r="B51" s="14" t="s">
        <v>1358</v>
      </c>
      <c r="C51" s="14" t="s">
        <v>1441</v>
      </c>
      <c r="D51" s="14" t="s">
        <v>27</v>
      </c>
      <c r="E51" s="28"/>
      <c r="F51" s="23" t="str">
        <f t="shared" si="1"/>
        <v>Office of Government Ethics</v>
      </c>
      <c r="G51" s="43">
        <v>42936.0</v>
      </c>
      <c r="H51" s="25"/>
      <c r="I51" s="26"/>
      <c r="J51" s="25"/>
      <c r="K51" s="26"/>
      <c r="L51" s="27">
        <v>42996.0</v>
      </c>
      <c r="M51" s="28"/>
      <c r="N51" s="28"/>
      <c r="O51" s="28"/>
      <c r="P51" s="28"/>
      <c r="Q51" s="28"/>
      <c r="R51" s="28"/>
      <c r="S51" s="28"/>
      <c r="T51" s="28"/>
      <c r="U51" s="28"/>
    </row>
    <row r="52" ht="183.0">
      <c r="A52" s="14" t="s">
        <v>1442</v>
      </c>
      <c r="B52" s="14" t="s">
        <v>1358</v>
      </c>
      <c r="C52" s="14" t="s">
        <v>1443</v>
      </c>
      <c r="D52" s="14" t="s">
        <v>27</v>
      </c>
      <c r="E52" s="28"/>
      <c r="F52" s="23" t="str">
        <f t="shared" si="1"/>
        <v>Office of Government Ethics</v>
      </c>
      <c r="G52" s="43">
        <v>42936.0</v>
      </c>
      <c r="H52" s="25"/>
      <c r="I52" s="26"/>
      <c r="J52" s="25"/>
      <c r="K52" s="26"/>
      <c r="L52" s="27">
        <v>42996.0</v>
      </c>
      <c r="M52" s="28"/>
      <c r="N52" s="28"/>
      <c r="O52" s="28"/>
      <c r="P52" s="28"/>
      <c r="Q52" s="28"/>
      <c r="R52" s="28"/>
      <c r="S52" s="28"/>
      <c r="T52" s="28"/>
      <c r="U52" s="28"/>
    </row>
    <row r="53" ht="71.25">
      <c r="A53" s="14" t="s">
        <v>1444</v>
      </c>
      <c r="B53" s="14" t="s">
        <v>1358</v>
      </c>
      <c r="C53" s="14" t="s">
        <v>1445</v>
      </c>
      <c r="D53" s="14" t="s">
        <v>27</v>
      </c>
      <c r="E53" s="28"/>
      <c r="F53" s="23" t="str">
        <f t="shared" si="1"/>
        <v>Office of Government Ethics</v>
      </c>
      <c r="G53" s="43">
        <v>42936.0</v>
      </c>
      <c r="H53" s="25"/>
      <c r="I53" s="26"/>
      <c r="J53" s="25"/>
      <c r="K53" s="26"/>
      <c r="L53" s="27">
        <v>42996.0</v>
      </c>
      <c r="M53" s="28"/>
      <c r="N53" s="28"/>
      <c r="O53" s="28"/>
      <c r="P53" s="28"/>
      <c r="Q53" s="28"/>
      <c r="R53" s="28"/>
      <c r="S53" s="28"/>
      <c r="T53" s="28"/>
      <c r="U53" s="28"/>
    </row>
    <row r="54" ht="71.25">
      <c r="A54" s="14" t="s">
        <v>1446</v>
      </c>
      <c r="B54" s="14" t="s">
        <v>1358</v>
      </c>
      <c r="C54" s="14" t="s">
        <v>1445</v>
      </c>
      <c r="D54" s="14" t="s">
        <v>27</v>
      </c>
      <c r="E54" s="28"/>
      <c r="F54" s="23" t="str">
        <f t="shared" si="1"/>
        <v>Office of Government Ethics</v>
      </c>
      <c r="G54" s="43">
        <v>42936.0</v>
      </c>
      <c r="H54" s="25"/>
      <c r="I54" s="26"/>
      <c r="J54" s="25"/>
      <c r="K54" s="26"/>
      <c r="L54" s="27">
        <v>42996.0</v>
      </c>
      <c r="M54" s="28"/>
      <c r="N54" s="28"/>
      <c r="O54" s="28"/>
      <c r="P54" s="28"/>
      <c r="Q54" s="28"/>
      <c r="R54" s="28"/>
      <c r="S54" s="28"/>
      <c r="T54" s="28"/>
      <c r="U54" s="28"/>
    </row>
    <row r="55" ht="82.5">
      <c r="A55" s="14" t="s">
        <v>1447</v>
      </c>
      <c r="B55" s="14" t="s">
        <v>1358</v>
      </c>
      <c r="C55" s="14" t="s">
        <v>1448</v>
      </c>
      <c r="D55" s="14" t="s">
        <v>27</v>
      </c>
      <c r="E55" s="28"/>
      <c r="F55" s="23" t="str">
        <f t="shared" si="1"/>
        <v>Office of Government Ethics</v>
      </c>
      <c r="G55" s="43">
        <v>42936.0</v>
      </c>
      <c r="H55" s="25"/>
      <c r="I55" s="26"/>
      <c r="J55" s="25"/>
      <c r="K55" s="26"/>
      <c r="L55" s="27">
        <v>42996.0</v>
      </c>
      <c r="M55" s="28"/>
      <c r="N55" s="28"/>
      <c r="O55" s="28"/>
      <c r="P55" s="28"/>
      <c r="Q55" s="28"/>
      <c r="R55" s="28"/>
      <c r="S55" s="28"/>
      <c r="T55" s="28"/>
      <c r="U55" s="28"/>
    </row>
    <row r="56" ht="82.5">
      <c r="A56" s="14" t="s">
        <v>1449</v>
      </c>
      <c r="B56" s="14" t="s">
        <v>1358</v>
      </c>
      <c r="C56" s="14" t="s">
        <v>1448</v>
      </c>
      <c r="D56" s="14" t="s">
        <v>27</v>
      </c>
      <c r="E56" s="28"/>
      <c r="F56" s="23" t="str">
        <f t="shared" si="1"/>
        <v>Office of Government Ethics</v>
      </c>
      <c r="G56" s="43">
        <v>42936.0</v>
      </c>
      <c r="H56" s="25"/>
      <c r="I56" s="26"/>
      <c r="J56" s="25"/>
      <c r="K56" s="26"/>
      <c r="L56" s="27">
        <v>42996.0</v>
      </c>
      <c r="M56" s="28"/>
      <c r="N56" s="28"/>
      <c r="O56" s="28"/>
      <c r="P56" s="28"/>
      <c r="Q56" s="28"/>
      <c r="R56" s="28"/>
      <c r="S56" s="28"/>
      <c r="T56" s="28"/>
      <c r="U56" s="28"/>
    </row>
    <row r="57" ht="60.0">
      <c r="A57" s="14" t="s">
        <v>1450</v>
      </c>
      <c r="B57" s="14" t="s">
        <v>1358</v>
      </c>
      <c r="C57" s="14" t="s">
        <v>1451</v>
      </c>
      <c r="D57" s="14" t="s">
        <v>27</v>
      </c>
      <c r="E57" s="28"/>
      <c r="F57" s="23" t="str">
        <f t="shared" si="1"/>
        <v>Office of Government Ethics</v>
      </c>
      <c r="G57" s="43">
        <v>42936.0</v>
      </c>
      <c r="H57" s="25"/>
      <c r="I57" s="26"/>
      <c r="J57" s="25"/>
      <c r="K57" s="26"/>
      <c r="L57" s="27">
        <v>42996.0</v>
      </c>
      <c r="M57" s="28"/>
      <c r="N57" s="28"/>
      <c r="O57" s="28"/>
      <c r="P57" s="28"/>
      <c r="Q57" s="28"/>
      <c r="R57" s="28"/>
      <c r="S57" s="28"/>
      <c r="T57" s="28"/>
      <c r="U57" s="28"/>
    </row>
    <row r="58" ht="60.0">
      <c r="A58" s="14" t="s">
        <v>1452</v>
      </c>
      <c r="B58" s="14" t="s">
        <v>1358</v>
      </c>
      <c r="C58" s="14" t="s">
        <v>1451</v>
      </c>
      <c r="D58" s="14" t="s">
        <v>27</v>
      </c>
      <c r="E58" s="28"/>
      <c r="F58" s="23" t="str">
        <f t="shared" si="1"/>
        <v>Office of Government Ethics</v>
      </c>
      <c r="G58" s="43">
        <v>42936.0</v>
      </c>
      <c r="H58" s="25"/>
      <c r="I58" s="26"/>
      <c r="J58" s="25"/>
      <c r="K58" s="26"/>
      <c r="L58" s="27">
        <v>42996.0</v>
      </c>
      <c r="M58" s="28"/>
      <c r="N58" s="28"/>
      <c r="O58" s="28"/>
      <c r="P58" s="28"/>
      <c r="Q58" s="28"/>
      <c r="R58" s="28"/>
      <c r="S58" s="28"/>
      <c r="T58" s="28"/>
      <c r="U58" s="28"/>
    </row>
    <row r="59" ht="60.0">
      <c r="A59" s="14" t="s">
        <v>1453</v>
      </c>
      <c r="B59" s="14" t="s">
        <v>1358</v>
      </c>
      <c r="C59" s="14" t="s">
        <v>1454</v>
      </c>
      <c r="D59" s="14" t="s">
        <v>27</v>
      </c>
      <c r="E59" s="14" t="s">
        <v>1455</v>
      </c>
      <c r="F59" s="23" t="str">
        <f t="shared" si="1"/>
        <v>Office of Government Ethics</v>
      </c>
      <c r="G59" s="43">
        <v>42936.0</v>
      </c>
      <c r="H59" s="25"/>
      <c r="I59" s="26"/>
      <c r="J59" s="25"/>
      <c r="K59" s="26"/>
      <c r="L59" s="27">
        <v>42996.0</v>
      </c>
      <c r="M59" s="28"/>
      <c r="N59" s="28"/>
      <c r="O59" s="28"/>
      <c r="P59" s="28"/>
      <c r="Q59" s="28"/>
      <c r="R59" s="28"/>
      <c r="S59" s="28"/>
      <c r="T59" s="28"/>
      <c r="U59" s="28"/>
    </row>
    <row r="60" ht="48.75">
      <c r="A60" s="14" t="s">
        <v>1456</v>
      </c>
      <c r="B60" s="14" t="s">
        <v>1358</v>
      </c>
      <c r="C60" s="14" t="s">
        <v>1454</v>
      </c>
      <c r="D60" s="14" t="s">
        <v>27</v>
      </c>
      <c r="E60" s="14" t="s">
        <v>1457</v>
      </c>
      <c r="F60" s="23" t="str">
        <f t="shared" si="1"/>
        <v>Office of Government Ethics</v>
      </c>
      <c r="G60" s="43">
        <v>42936.0</v>
      </c>
      <c r="H60" s="25"/>
      <c r="I60" s="26"/>
      <c r="J60" s="25"/>
      <c r="K60" s="26"/>
      <c r="L60" s="27">
        <v>42996.0</v>
      </c>
      <c r="M60" s="28"/>
      <c r="N60" s="28"/>
      <c r="O60" s="28"/>
      <c r="P60" s="28"/>
      <c r="Q60" s="28"/>
      <c r="R60" s="28"/>
      <c r="S60" s="28"/>
      <c r="T60" s="28"/>
      <c r="U60" s="28"/>
    </row>
    <row r="61" ht="60.0">
      <c r="A61" s="14" t="s">
        <v>1458</v>
      </c>
      <c r="B61" s="14" t="s">
        <v>1358</v>
      </c>
      <c r="C61" s="14" t="s">
        <v>1459</v>
      </c>
      <c r="D61" s="14" t="s">
        <v>1263</v>
      </c>
      <c r="E61" s="14" t="s">
        <v>1460</v>
      </c>
      <c r="F61" s="23" t="str">
        <f t="shared" si="1"/>
        <v>Office of Government Ethics</v>
      </c>
      <c r="G61" s="43">
        <v>42936.0</v>
      </c>
      <c r="H61" s="25"/>
      <c r="I61" s="26"/>
      <c r="J61" s="25"/>
      <c r="K61" s="26"/>
      <c r="L61" s="27">
        <v>42996.0</v>
      </c>
      <c r="M61" s="28"/>
      <c r="N61" s="28"/>
      <c r="O61" s="28"/>
      <c r="P61" s="28"/>
      <c r="Q61" s="28"/>
      <c r="R61" s="28"/>
      <c r="S61" s="28"/>
      <c r="T61" s="28"/>
      <c r="U61" s="28"/>
    </row>
    <row r="62" ht="60.0">
      <c r="A62" s="14" t="s">
        <v>1458</v>
      </c>
      <c r="B62" s="14" t="s">
        <v>1358</v>
      </c>
      <c r="C62" s="14" t="s">
        <v>1459</v>
      </c>
      <c r="D62" s="14" t="s">
        <v>1263</v>
      </c>
      <c r="E62" s="14" t="s">
        <v>1460</v>
      </c>
      <c r="F62" s="23" t="str">
        <f t="shared" si="1"/>
        <v>Office of Government Ethics</v>
      </c>
      <c r="G62" s="43">
        <v>42936.0</v>
      </c>
      <c r="H62" s="25"/>
      <c r="I62" s="26"/>
      <c r="J62" s="25"/>
      <c r="K62" s="26"/>
      <c r="L62" s="27">
        <v>42996.0</v>
      </c>
      <c r="M62" s="28"/>
      <c r="N62" s="28"/>
      <c r="O62" s="28"/>
      <c r="P62" s="28"/>
      <c r="Q62" s="28"/>
      <c r="R62" s="28"/>
      <c r="S62" s="28"/>
      <c r="T62" s="28"/>
      <c r="U62" s="28"/>
    </row>
    <row r="63" ht="126.75">
      <c r="A63" s="14" t="s">
        <v>1461</v>
      </c>
      <c r="B63" s="14" t="s">
        <v>1358</v>
      </c>
      <c r="C63" s="14" t="s">
        <v>1459</v>
      </c>
      <c r="D63" s="14" t="s">
        <v>1263</v>
      </c>
      <c r="E63" s="14" t="s">
        <v>1460</v>
      </c>
      <c r="F63" s="23" t="str">
        <f t="shared" si="1"/>
        <v>Office of Government Ethics</v>
      </c>
      <c r="G63" s="43">
        <v>42936.0</v>
      </c>
      <c r="H63" s="25"/>
      <c r="I63" s="26"/>
      <c r="J63" s="25"/>
      <c r="K63" s="26"/>
      <c r="L63" s="27">
        <v>42996.0</v>
      </c>
      <c r="M63" s="28"/>
      <c r="N63" s="28"/>
      <c r="O63" s="28"/>
      <c r="P63" s="28"/>
      <c r="Q63" s="28"/>
      <c r="R63" s="28"/>
      <c r="S63" s="28"/>
      <c r="T63" s="28"/>
      <c r="U63" s="28"/>
    </row>
    <row r="64" ht="105.0">
      <c r="A64" s="14" t="s">
        <v>1462</v>
      </c>
      <c r="B64" s="14" t="s">
        <v>1358</v>
      </c>
      <c r="C64" s="14" t="s">
        <v>1463</v>
      </c>
      <c r="D64" s="14" t="s">
        <v>1263</v>
      </c>
      <c r="E64" s="14" t="s">
        <v>1460</v>
      </c>
      <c r="F64" s="23" t="str">
        <f t="shared" si="1"/>
        <v>Office of Government Ethics</v>
      </c>
      <c r="G64" s="43">
        <v>42936.0</v>
      </c>
      <c r="H64" s="25"/>
      <c r="I64" s="26"/>
      <c r="J64" s="25"/>
      <c r="K64" s="26"/>
      <c r="L64" s="27">
        <v>42996.0</v>
      </c>
      <c r="M64" s="28"/>
      <c r="N64" s="28"/>
      <c r="O64" s="28"/>
      <c r="P64" s="28"/>
      <c r="Q64" s="28"/>
      <c r="R64" s="28"/>
      <c r="S64" s="28"/>
      <c r="T64" s="28"/>
      <c r="U64" s="28"/>
    </row>
    <row r="65" ht="105.0">
      <c r="A65" s="14" t="s">
        <v>1464</v>
      </c>
      <c r="B65" s="14" t="s">
        <v>1358</v>
      </c>
      <c r="C65" s="14" t="s">
        <v>1463</v>
      </c>
      <c r="D65" s="14" t="s">
        <v>1263</v>
      </c>
      <c r="E65" s="14" t="s">
        <v>1460</v>
      </c>
      <c r="F65" s="23" t="str">
        <f t="shared" si="1"/>
        <v>Office of Government Ethics</v>
      </c>
      <c r="G65" s="43">
        <v>42936.0</v>
      </c>
      <c r="H65" s="25"/>
      <c r="I65" s="26"/>
      <c r="J65" s="25"/>
      <c r="K65" s="26"/>
      <c r="L65" s="27">
        <v>42996.0</v>
      </c>
      <c r="M65" s="28"/>
      <c r="N65" s="28"/>
      <c r="O65" s="28"/>
      <c r="P65" s="28"/>
      <c r="Q65" s="28"/>
      <c r="R65" s="28"/>
      <c r="S65" s="28"/>
      <c r="T65" s="28"/>
      <c r="U65" s="28"/>
    </row>
    <row r="66" ht="71.25">
      <c r="A66" s="14" t="s">
        <v>1465</v>
      </c>
      <c r="B66" s="14" t="s">
        <v>1358</v>
      </c>
      <c r="C66" s="14" t="s">
        <v>1466</v>
      </c>
      <c r="D66" s="14" t="s">
        <v>27</v>
      </c>
      <c r="E66" s="28"/>
      <c r="F66" s="23" t="str">
        <f t="shared" si="1"/>
        <v>Office of Government Ethics</v>
      </c>
      <c r="G66" s="43">
        <v>42936.0</v>
      </c>
      <c r="H66" s="25"/>
      <c r="I66" s="26"/>
      <c r="J66" s="25"/>
      <c r="K66" s="26"/>
      <c r="L66" s="27">
        <v>42996.0</v>
      </c>
      <c r="M66" s="28"/>
      <c r="N66" s="28"/>
      <c r="O66" s="28"/>
      <c r="P66" s="28"/>
      <c r="Q66" s="28"/>
      <c r="R66" s="28"/>
      <c r="S66" s="28"/>
      <c r="T66" s="28"/>
      <c r="U66" s="28"/>
    </row>
    <row r="67" ht="71.25">
      <c r="A67" s="14" t="s">
        <v>1467</v>
      </c>
      <c r="B67" s="14" t="s">
        <v>1358</v>
      </c>
      <c r="C67" s="14" t="s">
        <v>1466</v>
      </c>
      <c r="D67" s="14" t="s">
        <v>27</v>
      </c>
      <c r="E67" s="28"/>
      <c r="F67" s="23" t="str">
        <f t="shared" si="1"/>
        <v>Office of Government Ethics</v>
      </c>
      <c r="G67" s="43">
        <v>42936.0</v>
      </c>
      <c r="H67" s="25"/>
      <c r="I67" s="26"/>
      <c r="J67" s="25"/>
      <c r="K67" s="26"/>
      <c r="L67" s="27">
        <v>42996.0</v>
      </c>
      <c r="M67" s="28"/>
      <c r="N67" s="28"/>
      <c r="O67" s="28"/>
      <c r="P67" s="28"/>
      <c r="Q67" s="28"/>
      <c r="R67" s="28"/>
      <c r="S67" s="28"/>
      <c r="T67" s="28"/>
      <c r="U67" s="28"/>
    </row>
    <row r="68" ht="60.0">
      <c r="A68" s="14" t="s">
        <v>1468</v>
      </c>
      <c r="B68" s="14" t="s">
        <v>1358</v>
      </c>
      <c r="C68" s="14" t="s">
        <v>1469</v>
      </c>
      <c r="D68" s="14" t="s">
        <v>1263</v>
      </c>
      <c r="E68" s="14" t="s">
        <v>1460</v>
      </c>
      <c r="F68" s="23" t="str">
        <f t="shared" si="1"/>
        <v>Office of Government Ethics</v>
      </c>
      <c r="G68" s="43">
        <v>42936.0</v>
      </c>
      <c r="H68" s="25"/>
      <c r="I68" s="26"/>
      <c r="J68" s="25"/>
      <c r="K68" s="26"/>
      <c r="L68" s="27">
        <v>42996.0</v>
      </c>
      <c r="M68" s="28"/>
      <c r="N68" s="28"/>
      <c r="O68" s="28"/>
      <c r="P68" s="28"/>
      <c r="Q68" s="28"/>
      <c r="R68" s="28"/>
      <c r="S68" s="28"/>
      <c r="T68" s="28"/>
      <c r="U68" s="28"/>
    </row>
    <row r="69" ht="60.0">
      <c r="A69" s="14" t="s">
        <v>1470</v>
      </c>
      <c r="B69" s="14" t="s">
        <v>1358</v>
      </c>
      <c r="C69" s="14" t="s">
        <v>1469</v>
      </c>
      <c r="D69" s="14" t="s">
        <v>1263</v>
      </c>
      <c r="E69" s="14" t="s">
        <v>1460</v>
      </c>
      <c r="F69" s="23" t="str">
        <f t="shared" si="1"/>
        <v>Office of Government Ethics</v>
      </c>
      <c r="G69" s="43">
        <v>42936.0</v>
      </c>
      <c r="H69" s="25"/>
      <c r="I69" s="26"/>
      <c r="J69" s="25"/>
      <c r="K69" s="26"/>
      <c r="L69" s="27">
        <v>42996.0</v>
      </c>
      <c r="M69" s="28"/>
      <c r="N69" s="28"/>
      <c r="O69" s="28"/>
      <c r="P69" s="28"/>
      <c r="Q69" s="28"/>
      <c r="R69" s="28"/>
      <c r="S69" s="28"/>
      <c r="T69" s="28"/>
      <c r="U69" s="28"/>
    </row>
    <row r="70" ht="60.0">
      <c r="A70" s="14" t="s">
        <v>1468</v>
      </c>
      <c r="B70" s="14" t="s">
        <v>1358</v>
      </c>
      <c r="C70" s="14" t="s">
        <v>1469</v>
      </c>
      <c r="D70" s="14" t="s">
        <v>1263</v>
      </c>
      <c r="E70" s="14" t="s">
        <v>1460</v>
      </c>
      <c r="F70" s="23" t="str">
        <f t="shared" si="1"/>
        <v>Office of Government Ethics</v>
      </c>
      <c r="G70" s="43">
        <v>42936.0</v>
      </c>
      <c r="H70" s="25"/>
      <c r="I70" s="26"/>
      <c r="J70" s="25"/>
      <c r="K70" s="26"/>
      <c r="L70" s="27">
        <v>42996.0</v>
      </c>
      <c r="M70" s="28"/>
      <c r="N70" s="28"/>
      <c r="O70" s="28"/>
      <c r="P70" s="28"/>
      <c r="Q70" s="28"/>
      <c r="R70" s="28"/>
      <c r="S70" s="28"/>
      <c r="T70" s="28"/>
      <c r="U70" s="28"/>
    </row>
    <row r="71" ht="71.25">
      <c r="A71" s="14" t="s">
        <v>1471</v>
      </c>
      <c r="B71" s="14" t="s">
        <v>1358</v>
      </c>
      <c r="C71" s="14" t="s">
        <v>1472</v>
      </c>
      <c r="D71" s="14" t="s">
        <v>27</v>
      </c>
      <c r="E71" s="28"/>
      <c r="F71" s="23" t="str">
        <f t="shared" si="1"/>
        <v>Office of Government Ethics</v>
      </c>
      <c r="G71" s="43">
        <v>42936.0</v>
      </c>
      <c r="H71" s="25"/>
      <c r="I71" s="26"/>
      <c r="J71" s="25"/>
      <c r="K71" s="26"/>
      <c r="L71" s="27">
        <v>42996.0</v>
      </c>
      <c r="M71" s="28"/>
      <c r="N71" s="28"/>
      <c r="O71" s="28"/>
      <c r="P71" s="28"/>
      <c r="Q71" s="28"/>
      <c r="R71" s="28"/>
      <c r="S71" s="28"/>
      <c r="T71" s="28"/>
      <c r="U71" s="28"/>
    </row>
    <row r="72" ht="71.25">
      <c r="A72" s="14" t="s">
        <v>1473</v>
      </c>
      <c r="B72" s="14" t="s">
        <v>1358</v>
      </c>
      <c r="C72" s="14" t="s">
        <v>1472</v>
      </c>
      <c r="D72" s="14" t="s">
        <v>27</v>
      </c>
      <c r="E72" s="28"/>
      <c r="F72" s="23" t="str">
        <f t="shared" si="1"/>
        <v>Office of Government Ethics</v>
      </c>
      <c r="G72" s="43">
        <v>42936.0</v>
      </c>
      <c r="H72" s="25"/>
      <c r="I72" s="26"/>
      <c r="J72" s="25"/>
      <c r="K72" s="26"/>
      <c r="L72" s="27">
        <v>42996.0</v>
      </c>
      <c r="M72" s="28"/>
      <c r="N72" s="28"/>
      <c r="O72" s="28"/>
      <c r="P72" s="28"/>
      <c r="Q72" s="28"/>
      <c r="R72" s="28"/>
      <c r="S72" s="28"/>
      <c r="T72" s="28"/>
      <c r="U72" s="28"/>
    </row>
    <row r="73" ht="71.25">
      <c r="A73" s="14" t="s">
        <v>1474</v>
      </c>
      <c r="B73" s="14" t="s">
        <v>1358</v>
      </c>
      <c r="C73" s="14" t="s">
        <v>1472</v>
      </c>
      <c r="D73" s="14" t="s">
        <v>27</v>
      </c>
      <c r="E73" s="28"/>
      <c r="F73" s="23" t="str">
        <f t="shared" si="1"/>
        <v>Office of Government Ethics</v>
      </c>
      <c r="G73" s="43">
        <v>42936.0</v>
      </c>
      <c r="H73" s="25"/>
      <c r="I73" s="26"/>
      <c r="J73" s="25"/>
      <c r="K73" s="26"/>
      <c r="L73" s="27">
        <v>42996.0</v>
      </c>
      <c r="M73" s="28"/>
      <c r="N73" s="28"/>
      <c r="O73" s="28"/>
      <c r="P73" s="28"/>
      <c r="Q73" s="28"/>
      <c r="R73" s="28"/>
      <c r="S73" s="28"/>
      <c r="T73" s="28"/>
      <c r="U73" s="28"/>
    </row>
    <row r="74" ht="71.25">
      <c r="A74" s="14" t="s">
        <v>1475</v>
      </c>
      <c r="B74" s="14" t="s">
        <v>1358</v>
      </c>
      <c r="C74" s="14" t="s">
        <v>1476</v>
      </c>
      <c r="D74" s="14" t="s">
        <v>27</v>
      </c>
      <c r="E74" s="28"/>
      <c r="F74" s="23" t="str">
        <f t="shared" si="1"/>
        <v>Office of Government Ethics</v>
      </c>
      <c r="G74" s="43">
        <v>42936.0</v>
      </c>
      <c r="H74" s="25"/>
      <c r="I74" s="26"/>
      <c r="J74" s="25"/>
      <c r="K74" s="26"/>
      <c r="L74" s="27">
        <v>42996.0</v>
      </c>
      <c r="M74" s="28"/>
      <c r="N74" s="28"/>
      <c r="O74" s="28"/>
      <c r="P74" s="28"/>
      <c r="Q74" s="28"/>
      <c r="R74" s="28"/>
      <c r="S74" s="28"/>
      <c r="T74" s="28"/>
      <c r="U74" s="28"/>
    </row>
    <row r="75" ht="71.25">
      <c r="A75" s="14" t="s">
        <v>1477</v>
      </c>
      <c r="B75" s="14" t="s">
        <v>1358</v>
      </c>
      <c r="C75" s="14" t="s">
        <v>1476</v>
      </c>
      <c r="D75" s="14" t="s">
        <v>27</v>
      </c>
      <c r="E75" s="28"/>
      <c r="F75" s="23" t="str">
        <f t="shared" si="1"/>
        <v>Office of Government Ethics</v>
      </c>
      <c r="G75" s="43">
        <v>42936.0</v>
      </c>
      <c r="H75" s="25"/>
      <c r="I75" s="26"/>
      <c r="J75" s="25"/>
      <c r="K75" s="26"/>
      <c r="L75" s="27">
        <v>42996.0</v>
      </c>
      <c r="M75" s="28"/>
      <c r="N75" s="28"/>
      <c r="O75" s="28"/>
      <c r="P75" s="28"/>
      <c r="Q75" s="28"/>
      <c r="R75" s="28"/>
      <c r="S75" s="28"/>
      <c r="T75" s="28"/>
      <c r="U75" s="28"/>
    </row>
    <row r="76" ht="71.25">
      <c r="A76" s="14" t="s">
        <v>1477</v>
      </c>
      <c r="B76" s="14" t="s">
        <v>1358</v>
      </c>
      <c r="C76" s="14" t="s">
        <v>1476</v>
      </c>
      <c r="D76" s="14" t="s">
        <v>27</v>
      </c>
      <c r="E76" s="28"/>
      <c r="F76" s="23" t="str">
        <f t="shared" si="1"/>
        <v>Office of Government Ethics</v>
      </c>
      <c r="G76" s="43">
        <v>42936.0</v>
      </c>
      <c r="H76" s="25"/>
      <c r="I76" s="26"/>
      <c r="J76" s="25"/>
      <c r="K76" s="26"/>
      <c r="L76" s="27">
        <v>42996.0</v>
      </c>
      <c r="M76" s="28"/>
      <c r="N76" s="28"/>
      <c r="O76" s="28"/>
      <c r="P76" s="28"/>
      <c r="Q76" s="28"/>
      <c r="R76" s="28"/>
      <c r="S76" s="28"/>
      <c r="T76" s="28"/>
      <c r="U76" s="28"/>
    </row>
    <row r="77" ht="71.25">
      <c r="A77" s="14" t="s">
        <v>1478</v>
      </c>
      <c r="B77" s="14" t="s">
        <v>1358</v>
      </c>
      <c r="C77" s="14" t="s">
        <v>1479</v>
      </c>
      <c r="D77" s="14" t="s">
        <v>27</v>
      </c>
      <c r="E77" s="28"/>
      <c r="F77" s="23" t="str">
        <f t="shared" si="1"/>
        <v>Office of Government Ethics</v>
      </c>
      <c r="G77" s="43">
        <v>42936.0</v>
      </c>
      <c r="H77" s="25"/>
      <c r="I77" s="26"/>
      <c r="J77" s="25"/>
      <c r="K77" s="26"/>
      <c r="L77" s="27">
        <v>42996.0</v>
      </c>
      <c r="M77" s="28"/>
      <c r="N77" s="28"/>
      <c r="O77" s="28"/>
      <c r="P77" s="28"/>
      <c r="Q77" s="28"/>
      <c r="R77" s="28"/>
      <c r="S77" s="28"/>
      <c r="T77" s="28"/>
      <c r="U77" s="28"/>
    </row>
    <row r="78" ht="71.25">
      <c r="A78" s="14" t="s">
        <v>1478</v>
      </c>
      <c r="B78" s="14" t="s">
        <v>1358</v>
      </c>
      <c r="C78" s="14" t="s">
        <v>1479</v>
      </c>
      <c r="D78" s="14" t="s">
        <v>27</v>
      </c>
      <c r="E78" s="28"/>
      <c r="F78" s="23" t="str">
        <f t="shared" si="1"/>
        <v>Office of Government Ethics</v>
      </c>
      <c r="G78" s="43">
        <v>42936.0</v>
      </c>
      <c r="H78" s="25"/>
      <c r="I78" s="26"/>
      <c r="J78" s="25"/>
      <c r="K78" s="26"/>
      <c r="L78" s="27">
        <v>42996.0</v>
      </c>
      <c r="M78" s="28"/>
      <c r="N78" s="28"/>
      <c r="O78" s="28"/>
      <c r="P78" s="28"/>
      <c r="Q78" s="28"/>
      <c r="R78" s="28"/>
      <c r="S78" s="28"/>
      <c r="T78" s="28"/>
      <c r="U78" s="28"/>
    </row>
    <row r="79" ht="71.25">
      <c r="A79" s="14" t="s">
        <v>1478</v>
      </c>
      <c r="B79" s="14" t="s">
        <v>1358</v>
      </c>
      <c r="C79" s="14" t="s">
        <v>1479</v>
      </c>
      <c r="D79" s="14" t="s">
        <v>27</v>
      </c>
      <c r="E79" s="28"/>
      <c r="F79" s="23" t="str">
        <f t="shared" si="1"/>
        <v>Office of Government Ethics</v>
      </c>
      <c r="G79" s="43">
        <v>42936.0</v>
      </c>
      <c r="H79" s="25"/>
      <c r="I79" s="26"/>
      <c r="J79" s="25"/>
      <c r="K79" s="26"/>
      <c r="L79" s="27">
        <v>42996.0</v>
      </c>
      <c r="M79" s="28"/>
      <c r="N79" s="28"/>
      <c r="O79" s="28"/>
      <c r="P79" s="28"/>
      <c r="Q79" s="28"/>
      <c r="R79" s="28"/>
      <c r="S79" s="28"/>
      <c r="T79" s="28"/>
      <c r="U79" s="28"/>
    </row>
    <row r="80" ht="60.0">
      <c r="A80" s="14" t="s">
        <v>1480</v>
      </c>
      <c r="B80" s="14" t="s">
        <v>1358</v>
      </c>
      <c r="C80" s="14" t="s">
        <v>1481</v>
      </c>
      <c r="D80" s="14" t="s">
        <v>27</v>
      </c>
      <c r="E80" s="28"/>
      <c r="F80" s="23" t="str">
        <f t="shared" si="1"/>
        <v>Office of Government Ethics</v>
      </c>
      <c r="G80" s="43">
        <v>42936.0</v>
      </c>
      <c r="H80" s="25"/>
      <c r="I80" s="26"/>
      <c r="J80" s="25"/>
      <c r="K80" s="26"/>
      <c r="L80" s="27">
        <v>42996.0</v>
      </c>
      <c r="M80" s="28"/>
      <c r="N80" s="28"/>
      <c r="O80" s="28"/>
      <c r="P80" s="28"/>
      <c r="Q80" s="28"/>
      <c r="R80" s="28"/>
      <c r="S80" s="28"/>
      <c r="T80" s="28"/>
      <c r="U80" s="28"/>
    </row>
    <row r="81" ht="60.0">
      <c r="A81" s="14" t="s">
        <v>1482</v>
      </c>
      <c r="B81" s="14" t="s">
        <v>1358</v>
      </c>
      <c r="C81" s="14" t="s">
        <v>1481</v>
      </c>
      <c r="D81" s="14" t="s">
        <v>27</v>
      </c>
      <c r="E81" s="28"/>
      <c r="F81" s="23" t="str">
        <f t="shared" si="1"/>
        <v>Office of Government Ethics</v>
      </c>
      <c r="G81" s="43">
        <v>42936.0</v>
      </c>
      <c r="H81" s="25"/>
      <c r="I81" s="26"/>
      <c r="J81" s="25"/>
      <c r="K81" s="26"/>
      <c r="L81" s="27">
        <v>42996.0</v>
      </c>
      <c r="M81" s="28"/>
      <c r="N81" s="28"/>
      <c r="O81" s="28"/>
      <c r="P81" s="28"/>
      <c r="Q81" s="28"/>
      <c r="R81" s="28"/>
      <c r="S81" s="28"/>
      <c r="T81" s="28"/>
      <c r="U81" s="28"/>
    </row>
    <row r="82" ht="71.25">
      <c r="A82" s="14" t="s">
        <v>1483</v>
      </c>
      <c r="B82" s="14" t="s">
        <v>1358</v>
      </c>
      <c r="C82" s="14" t="s">
        <v>1481</v>
      </c>
      <c r="D82" s="14" t="s">
        <v>27</v>
      </c>
      <c r="E82" s="28"/>
      <c r="F82" s="23" t="str">
        <f t="shared" si="1"/>
        <v>Office of Government Ethics</v>
      </c>
      <c r="G82" s="43">
        <v>42936.0</v>
      </c>
      <c r="H82" s="25"/>
      <c r="I82" s="26"/>
      <c r="J82" s="25"/>
      <c r="K82" s="26"/>
      <c r="L82" s="27">
        <v>42996.0</v>
      </c>
      <c r="M82" s="28"/>
      <c r="N82" s="28"/>
      <c r="O82" s="28"/>
      <c r="P82" s="28"/>
      <c r="Q82" s="28"/>
      <c r="R82" s="28"/>
      <c r="S82" s="28"/>
      <c r="T82" s="28"/>
      <c r="U82" s="28"/>
    </row>
    <row r="83" ht="71.25">
      <c r="A83" s="14" t="s">
        <v>1484</v>
      </c>
      <c r="B83" s="14" t="s">
        <v>1358</v>
      </c>
      <c r="C83" s="14" t="s">
        <v>1485</v>
      </c>
      <c r="D83" s="14" t="s">
        <v>27</v>
      </c>
      <c r="E83" s="28"/>
      <c r="F83" s="23" t="str">
        <f t="shared" si="1"/>
        <v>Office of Government Ethics</v>
      </c>
      <c r="G83" s="43">
        <v>42936.0</v>
      </c>
      <c r="H83" s="25"/>
      <c r="I83" s="26"/>
      <c r="J83" s="25"/>
      <c r="K83" s="26"/>
      <c r="L83" s="27">
        <v>42996.0</v>
      </c>
      <c r="M83" s="28"/>
      <c r="N83" s="28"/>
      <c r="O83" s="28"/>
      <c r="P83" s="28"/>
      <c r="Q83" s="28"/>
      <c r="R83" s="28"/>
      <c r="S83" s="28"/>
      <c r="T83" s="28"/>
      <c r="U83" s="28"/>
    </row>
    <row r="84" ht="82.5">
      <c r="A84" s="14" t="s">
        <v>1486</v>
      </c>
      <c r="B84" s="14" t="s">
        <v>1358</v>
      </c>
      <c r="C84" s="14" t="s">
        <v>1487</v>
      </c>
      <c r="D84" s="14" t="s">
        <v>27</v>
      </c>
      <c r="E84" s="28"/>
      <c r="F84" s="23" t="str">
        <f t="shared" si="1"/>
        <v>Office of Government Ethics</v>
      </c>
      <c r="G84" s="43">
        <v>42936.0</v>
      </c>
      <c r="H84" s="25"/>
      <c r="I84" s="26"/>
      <c r="J84" s="25"/>
      <c r="K84" s="26"/>
      <c r="L84" s="27">
        <v>42996.0</v>
      </c>
      <c r="M84" s="28"/>
      <c r="N84" s="28"/>
      <c r="O84" s="28"/>
      <c r="P84" s="28"/>
      <c r="Q84" s="28"/>
      <c r="R84" s="28"/>
      <c r="S84" s="28"/>
      <c r="T84" s="28"/>
      <c r="U84" s="28"/>
    </row>
    <row r="85" ht="82.5">
      <c r="A85" s="14" t="s">
        <v>1488</v>
      </c>
      <c r="B85" s="14" t="s">
        <v>1358</v>
      </c>
      <c r="C85" s="14" t="s">
        <v>1489</v>
      </c>
      <c r="D85" s="14" t="s">
        <v>27</v>
      </c>
      <c r="E85" s="28"/>
      <c r="F85" s="23" t="str">
        <f t="shared" si="1"/>
        <v>Office of Government Ethics</v>
      </c>
      <c r="G85" s="43">
        <v>42936.0</v>
      </c>
      <c r="H85" s="25"/>
      <c r="I85" s="26"/>
      <c r="J85" s="25"/>
      <c r="K85" s="26"/>
      <c r="L85" s="27">
        <v>42996.0</v>
      </c>
      <c r="M85" s="28"/>
      <c r="N85" s="28"/>
      <c r="O85" s="28"/>
      <c r="P85" s="28"/>
      <c r="Q85" s="28"/>
      <c r="R85" s="28"/>
      <c r="S85" s="28"/>
      <c r="T85" s="28"/>
      <c r="U85" s="28"/>
    </row>
    <row r="86" ht="82.5">
      <c r="A86" s="14" t="s">
        <v>1490</v>
      </c>
      <c r="B86" s="14" t="s">
        <v>1358</v>
      </c>
      <c r="C86" s="14" t="s">
        <v>1489</v>
      </c>
      <c r="D86" s="14" t="s">
        <v>27</v>
      </c>
      <c r="E86" s="28"/>
      <c r="F86" s="23" t="str">
        <f t="shared" si="1"/>
        <v>Office of Government Ethics</v>
      </c>
      <c r="G86" s="43">
        <v>42936.0</v>
      </c>
      <c r="H86" s="25"/>
      <c r="I86" s="26"/>
      <c r="J86" s="25"/>
      <c r="K86" s="26"/>
      <c r="L86" s="27">
        <v>42996.0</v>
      </c>
      <c r="M86" s="28"/>
      <c r="N86" s="28"/>
      <c r="O86" s="28"/>
      <c r="P86" s="28"/>
      <c r="Q86" s="28"/>
      <c r="R86" s="28"/>
      <c r="S86" s="28"/>
      <c r="T86" s="28"/>
      <c r="U86" s="28"/>
    </row>
    <row r="87" ht="60.0">
      <c r="A87" s="14" t="s">
        <v>1491</v>
      </c>
      <c r="B87" s="14" t="s">
        <v>1358</v>
      </c>
      <c r="C87" s="14" t="s">
        <v>1492</v>
      </c>
      <c r="D87" s="14" t="s">
        <v>1263</v>
      </c>
      <c r="E87" s="14" t="s">
        <v>1460</v>
      </c>
      <c r="F87" s="23" t="str">
        <f t="shared" si="1"/>
        <v>Office of Government Ethics</v>
      </c>
      <c r="G87" s="43">
        <v>42936.0</v>
      </c>
      <c r="H87" s="25"/>
      <c r="I87" s="26"/>
      <c r="J87" s="25"/>
      <c r="K87" s="26"/>
      <c r="L87" s="27">
        <v>42996.0</v>
      </c>
      <c r="M87" s="28"/>
      <c r="N87" s="28"/>
      <c r="O87" s="28"/>
      <c r="P87" s="28"/>
      <c r="Q87" s="28"/>
      <c r="R87" s="28"/>
      <c r="S87" s="28"/>
      <c r="T87" s="28"/>
      <c r="U87" s="28"/>
    </row>
    <row r="88" ht="60.0">
      <c r="A88" s="14" t="s">
        <v>1493</v>
      </c>
      <c r="B88" s="14" t="s">
        <v>1358</v>
      </c>
      <c r="C88" s="14" t="s">
        <v>1492</v>
      </c>
      <c r="D88" s="14" t="s">
        <v>1263</v>
      </c>
      <c r="E88" s="14" t="s">
        <v>1460</v>
      </c>
      <c r="F88" s="23" t="str">
        <f t="shared" si="1"/>
        <v>Office of Government Ethics</v>
      </c>
      <c r="G88" s="43">
        <v>42936.0</v>
      </c>
      <c r="H88" s="25"/>
      <c r="I88" s="26"/>
      <c r="J88" s="25"/>
      <c r="K88" s="26"/>
      <c r="L88" s="27">
        <v>42996.0</v>
      </c>
      <c r="M88" s="28"/>
      <c r="N88" s="28"/>
      <c r="O88" s="28"/>
      <c r="P88" s="28"/>
      <c r="Q88" s="28"/>
      <c r="R88" s="28"/>
      <c r="S88" s="28"/>
      <c r="T88" s="28"/>
      <c r="U88" s="28"/>
    </row>
    <row r="89" ht="60.0">
      <c r="A89" s="14" t="s">
        <v>1491</v>
      </c>
      <c r="B89" s="14" t="s">
        <v>1358</v>
      </c>
      <c r="C89" s="14" t="s">
        <v>1492</v>
      </c>
      <c r="D89" s="14" t="s">
        <v>1263</v>
      </c>
      <c r="E89" s="14" t="s">
        <v>1460</v>
      </c>
      <c r="F89" s="23" t="str">
        <f t="shared" si="1"/>
        <v>Office of Government Ethics</v>
      </c>
      <c r="G89" s="43">
        <v>42936.0</v>
      </c>
      <c r="H89" s="25"/>
      <c r="I89" s="26"/>
      <c r="J89" s="25"/>
      <c r="K89" s="26"/>
      <c r="L89" s="27">
        <v>42996.0</v>
      </c>
      <c r="M89" s="28"/>
      <c r="N89" s="28"/>
      <c r="O89" s="28"/>
      <c r="P89" s="28"/>
      <c r="Q89" s="28"/>
      <c r="R89" s="28"/>
      <c r="S89" s="28"/>
      <c r="T89" s="28"/>
      <c r="U89" s="28"/>
    </row>
    <row r="90" ht="60.0">
      <c r="A90" s="14" t="s">
        <v>1494</v>
      </c>
      <c r="B90" s="14" t="s">
        <v>1358</v>
      </c>
      <c r="C90" s="14" t="s">
        <v>1495</v>
      </c>
      <c r="D90" s="14" t="s">
        <v>27</v>
      </c>
      <c r="E90" s="28"/>
      <c r="F90" s="23" t="str">
        <f t="shared" si="1"/>
        <v>Office of Government Ethics</v>
      </c>
      <c r="G90" s="43">
        <v>42936.0</v>
      </c>
      <c r="H90" s="25"/>
      <c r="I90" s="26"/>
      <c r="J90" s="25"/>
      <c r="K90" s="26"/>
      <c r="L90" s="27">
        <v>42996.0</v>
      </c>
      <c r="M90" s="28"/>
      <c r="N90" s="28"/>
      <c r="O90" s="28"/>
      <c r="P90" s="28"/>
      <c r="Q90" s="28"/>
      <c r="R90" s="28"/>
      <c r="S90" s="28"/>
      <c r="T90" s="28"/>
      <c r="U90" s="28"/>
    </row>
    <row r="91" ht="60.0">
      <c r="A91" s="14" t="s">
        <v>1496</v>
      </c>
      <c r="B91" s="14" t="s">
        <v>1358</v>
      </c>
      <c r="C91" s="14" t="s">
        <v>1497</v>
      </c>
      <c r="D91" s="14" t="s">
        <v>27</v>
      </c>
      <c r="E91" s="28"/>
      <c r="F91" s="23" t="str">
        <f t="shared" si="1"/>
        <v>Office of Government Ethics</v>
      </c>
      <c r="G91" s="43">
        <v>42936.0</v>
      </c>
      <c r="H91" s="25"/>
      <c r="I91" s="26"/>
      <c r="J91" s="25"/>
      <c r="K91" s="26"/>
      <c r="L91" s="27">
        <v>42996.0</v>
      </c>
      <c r="M91" s="28"/>
      <c r="N91" s="28"/>
      <c r="O91" s="28"/>
      <c r="P91" s="28"/>
      <c r="Q91" s="28"/>
      <c r="R91" s="28"/>
      <c r="S91" s="28"/>
      <c r="T91" s="28"/>
      <c r="U91" s="28"/>
    </row>
    <row r="92" ht="60.0">
      <c r="A92" s="14" t="s">
        <v>1496</v>
      </c>
      <c r="B92" s="14" t="s">
        <v>1358</v>
      </c>
      <c r="C92" s="14" t="s">
        <v>1497</v>
      </c>
      <c r="D92" s="14" t="s">
        <v>27</v>
      </c>
      <c r="E92" s="28"/>
      <c r="F92" s="23" t="str">
        <f t="shared" si="1"/>
        <v>Office of Government Ethics</v>
      </c>
      <c r="G92" s="43">
        <v>42936.0</v>
      </c>
      <c r="H92" s="25"/>
      <c r="I92" s="26"/>
      <c r="J92" s="25"/>
      <c r="K92" s="26"/>
      <c r="L92" s="27">
        <v>42996.0</v>
      </c>
      <c r="M92" s="28"/>
      <c r="N92" s="28"/>
      <c r="O92" s="28"/>
      <c r="P92" s="28"/>
      <c r="Q92" s="28"/>
      <c r="R92" s="28"/>
      <c r="S92" s="28"/>
      <c r="T92" s="28"/>
      <c r="U92" s="28"/>
    </row>
    <row r="93" ht="60.0">
      <c r="A93" s="14" t="s">
        <v>1496</v>
      </c>
      <c r="B93" s="14" t="s">
        <v>1358</v>
      </c>
      <c r="C93" s="14" t="s">
        <v>1497</v>
      </c>
      <c r="D93" s="14" t="s">
        <v>27</v>
      </c>
      <c r="E93" s="28"/>
      <c r="F93" s="23" t="str">
        <f t="shared" si="1"/>
        <v>Office of Government Ethics</v>
      </c>
      <c r="G93" s="43">
        <v>42936.0</v>
      </c>
      <c r="H93" s="25"/>
      <c r="I93" s="26"/>
      <c r="J93" s="25"/>
      <c r="K93" s="26"/>
      <c r="L93" s="27">
        <v>42996.0</v>
      </c>
      <c r="M93" s="28"/>
      <c r="N93" s="28"/>
      <c r="O93" s="28"/>
      <c r="P93" s="28"/>
      <c r="Q93" s="28"/>
      <c r="R93" s="28"/>
      <c r="S93" s="28"/>
      <c r="T93" s="28"/>
      <c r="U93" s="28"/>
    </row>
    <row r="94" ht="105.0">
      <c r="A94" s="14" t="s">
        <v>1498</v>
      </c>
      <c r="B94" s="14" t="s">
        <v>1358</v>
      </c>
      <c r="C94" s="14" t="s">
        <v>1499</v>
      </c>
      <c r="D94" s="14" t="s">
        <v>27</v>
      </c>
      <c r="E94" s="28"/>
      <c r="F94" s="23" t="str">
        <f t="shared" si="1"/>
        <v>Office of Government Ethics</v>
      </c>
      <c r="G94" s="43">
        <v>42936.0</v>
      </c>
      <c r="H94" s="25"/>
      <c r="I94" s="26"/>
      <c r="J94" s="25"/>
      <c r="K94" s="26"/>
      <c r="L94" s="27">
        <v>42996.0</v>
      </c>
      <c r="M94" s="28"/>
      <c r="N94" s="28"/>
      <c r="O94" s="28"/>
      <c r="P94" s="28"/>
      <c r="Q94" s="28"/>
      <c r="R94" s="28"/>
      <c r="S94" s="28"/>
      <c r="T94" s="28"/>
      <c r="U94" s="28"/>
    </row>
    <row r="95" ht="48.75">
      <c r="A95" s="14" t="s">
        <v>1500</v>
      </c>
      <c r="B95" s="14" t="s">
        <v>1358</v>
      </c>
      <c r="C95" s="14" t="s">
        <v>1501</v>
      </c>
      <c r="D95" s="14" t="s">
        <v>27</v>
      </c>
      <c r="E95" s="28"/>
      <c r="F95" s="23" t="str">
        <f t="shared" si="1"/>
        <v>Office of Government Ethics</v>
      </c>
      <c r="G95" s="43">
        <v>42936.0</v>
      </c>
      <c r="H95" s="25"/>
      <c r="I95" s="26"/>
      <c r="J95" s="25"/>
      <c r="K95" s="26"/>
      <c r="L95" s="27">
        <v>42996.0</v>
      </c>
      <c r="M95" s="28"/>
      <c r="N95" s="28"/>
      <c r="O95" s="28"/>
      <c r="P95" s="28"/>
      <c r="Q95" s="28"/>
      <c r="R95" s="28"/>
      <c r="S95" s="28"/>
      <c r="T95" s="28"/>
      <c r="U95" s="28"/>
    </row>
    <row r="96" ht="93.75">
      <c r="A96" s="14" t="s">
        <v>1502</v>
      </c>
      <c r="B96" s="14" t="s">
        <v>1358</v>
      </c>
      <c r="C96" s="14" t="s">
        <v>1503</v>
      </c>
      <c r="D96" s="14" t="s">
        <v>27</v>
      </c>
      <c r="E96" s="28"/>
      <c r="F96" s="23" t="str">
        <f t="shared" si="1"/>
        <v>Office of Government Ethics</v>
      </c>
      <c r="G96" s="43">
        <v>42936.0</v>
      </c>
      <c r="H96" s="25"/>
      <c r="I96" s="26"/>
      <c r="J96" s="25"/>
      <c r="K96" s="26"/>
      <c r="L96" s="27">
        <v>42996.0</v>
      </c>
      <c r="M96" s="28"/>
      <c r="N96" s="28"/>
      <c r="O96" s="28"/>
      <c r="P96" s="28"/>
      <c r="Q96" s="28"/>
      <c r="R96" s="28"/>
      <c r="S96" s="28"/>
      <c r="T96" s="28"/>
      <c r="U96" s="28"/>
    </row>
    <row r="97" ht="60.0">
      <c r="A97" s="14" t="s">
        <v>1504</v>
      </c>
      <c r="B97" s="14" t="s">
        <v>1358</v>
      </c>
      <c r="C97" s="14" t="s">
        <v>1505</v>
      </c>
      <c r="D97" s="14" t="s">
        <v>1263</v>
      </c>
      <c r="E97" s="14" t="s">
        <v>1460</v>
      </c>
      <c r="F97" s="23" t="str">
        <f t="shared" si="1"/>
        <v>Office of Government Ethics</v>
      </c>
      <c r="G97" s="43">
        <v>42936.0</v>
      </c>
      <c r="H97" s="25"/>
      <c r="I97" s="26"/>
      <c r="J97" s="25"/>
      <c r="K97" s="26"/>
      <c r="L97" s="27">
        <v>42996.0</v>
      </c>
      <c r="M97" s="28"/>
      <c r="N97" s="28"/>
      <c r="O97" s="28"/>
      <c r="P97" s="28"/>
      <c r="Q97" s="28"/>
      <c r="R97" s="28"/>
      <c r="S97" s="28"/>
      <c r="T97" s="28"/>
      <c r="U97" s="28"/>
    </row>
    <row r="98" ht="60.0">
      <c r="A98" s="14" t="s">
        <v>1506</v>
      </c>
      <c r="B98" s="14" t="s">
        <v>1358</v>
      </c>
      <c r="C98" s="14" t="s">
        <v>1507</v>
      </c>
      <c r="D98" s="14" t="s">
        <v>1263</v>
      </c>
      <c r="E98" s="14" t="s">
        <v>1460</v>
      </c>
      <c r="F98" s="23" t="str">
        <f t="shared" si="1"/>
        <v>Office of Government Ethics</v>
      </c>
      <c r="G98" s="43">
        <v>42936.0</v>
      </c>
      <c r="H98" s="25"/>
      <c r="I98" s="26"/>
      <c r="J98" s="25"/>
      <c r="K98" s="26"/>
      <c r="L98" s="27">
        <v>42996.0</v>
      </c>
      <c r="M98" s="28"/>
      <c r="N98" s="28"/>
      <c r="O98" s="28"/>
      <c r="P98" s="28"/>
      <c r="Q98" s="28"/>
      <c r="R98" s="28"/>
      <c r="S98" s="28"/>
      <c r="T98" s="28"/>
      <c r="U98" s="28"/>
    </row>
    <row r="99" ht="60.0">
      <c r="A99" s="14" t="s">
        <v>1508</v>
      </c>
      <c r="B99" s="14" t="s">
        <v>1358</v>
      </c>
      <c r="C99" s="14" t="s">
        <v>1509</v>
      </c>
      <c r="D99" s="14" t="s">
        <v>1263</v>
      </c>
      <c r="E99" s="14" t="s">
        <v>1460</v>
      </c>
      <c r="F99" s="23" t="str">
        <f t="shared" si="1"/>
        <v>Office of Government Ethics</v>
      </c>
      <c r="G99" s="43">
        <v>42936.0</v>
      </c>
      <c r="H99" s="25"/>
      <c r="I99" s="26"/>
      <c r="J99" s="25"/>
      <c r="K99" s="26"/>
      <c r="L99" s="27">
        <v>42996.0</v>
      </c>
      <c r="M99" s="28"/>
      <c r="N99" s="28"/>
      <c r="O99" s="28"/>
      <c r="P99" s="28"/>
      <c r="Q99" s="28"/>
      <c r="R99" s="28"/>
      <c r="S99" s="28"/>
      <c r="T99" s="28"/>
      <c r="U99" s="28"/>
    </row>
    <row r="100" ht="82.5">
      <c r="A100" s="14" t="s">
        <v>1510</v>
      </c>
      <c r="B100" s="14" t="s">
        <v>1358</v>
      </c>
      <c r="C100" s="14" t="s">
        <v>1511</v>
      </c>
      <c r="D100" s="14" t="s">
        <v>27</v>
      </c>
      <c r="E100" s="28"/>
      <c r="F100" s="23" t="str">
        <f t="shared" si="1"/>
        <v>Office of Government Ethics</v>
      </c>
      <c r="G100" s="43">
        <v>42936.0</v>
      </c>
      <c r="H100" s="25"/>
      <c r="I100" s="26"/>
      <c r="J100" s="25"/>
      <c r="K100" s="26"/>
      <c r="L100" s="27">
        <v>42996.0</v>
      </c>
      <c r="M100" s="28"/>
      <c r="N100" s="28"/>
      <c r="O100" s="28"/>
      <c r="P100" s="28"/>
      <c r="Q100" s="28"/>
      <c r="R100" s="28"/>
      <c r="S100" s="28"/>
      <c r="T100" s="28"/>
      <c r="U100" s="28"/>
    </row>
    <row r="101" ht="82.5">
      <c r="A101" s="14" t="s">
        <v>1512</v>
      </c>
      <c r="B101" s="14" t="s">
        <v>1358</v>
      </c>
      <c r="C101" s="14" t="s">
        <v>1513</v>
      </c>
      <c r="D101" s="14" t="s">
        <v>27</v>
      </c>
      <c r="E101" s="28"/>
      <c r="F101" s="23" t="str">
        <f t="shared" si="1"/>
        <v>Office of Government Ethics</v>
      </c>
      <c r="G101" s="43">
        <v>42936.0</v>
      </c>
      <c r="H101" s="25"/>
      <c r="I101" s="26"/>
      <c r="J101" s="25"/>
      <c r="K101" s="26"/>
      <c r="L101" s="27">
        <v>42996.0</v>
      </c>
      <c r="M101" s="28"/>
      <c r="N101" s="28"/>
      <c r="O101" s="28"/>
      <c r="P101" s="28"/>
      <c r="Q101" s="28"/>
      <c r="R101" s="28"/>
      <c r="S101" s="28"/>
      <c r="T101" s="28"/>
      <c r="U101" s="28"/>
    </row>
    <row r="102" ht="71.25">
      <c r="A102" s="14" t="s">
        <v>1514</v>
      </c>
      <c r="B102" s="14" t="s">
        <v>1358</v>
      </c>
      <c r="C102" s="14" t="s">
        <v>1515</v>
      </c>
      <c r="D102" s="14" t="s">
        <v>27</v>
      </c>
      <c r="E102" s="28"/>
      <c r="F102" s="23" t="str">
        <f t="shared" si="1"/>
        <v>Office of Government Ethics</v>
      </c>
      <c r="G102" s="43">
        <v>42936.0</v>
      </c>
      <c r="H102" s="25"/>
      <c r="I102" s="26"/>
      <c r="J102" s="25"/>
      <c r="K102" s="26"/>
      <c r="L102" s="27">
        <v>42996.0</v>
      </c>
      <c r="M102" s="28"/>
      <c r="N102" s="28"/>
      <c r="O102" s="28"/>
      <c r="P102" s="28"/>
      <c r="Q102" s="28"/>
      <c r="R102" s="28"/>
      <c r="S102" s="28"/>
      <c r="T102" s="28"/>
      <c r="U102" s="28"/>
    </row>
    <row r="103" ht="71.25">
      <c r="A103" s="14" t="s">
        <v>1516</v>
      </c>
      <c r="B103" s="14" t="s">
        <v>1358</v>
      </c>
      <c r="C103" s="14" t="s">
        <v>1517</v>
      </c>
      <c r="D103" s="14" t="s">
        <v>27</v>
      </c>
      <c r="E103" s="28"/>
      <c r="F103" s="23" t="str">
        <f t="shared" si="1"/>
        <v>Office of Government Ethics</v>
      </c>
      <c r="G103" s="43">
        <v>42936.0</v>
      </c>
      <c r="H103" s="25"/>
      <c r="I103" s="26"/>
      <c r="J103" s="25"/>
      <c r="K103" s="26"/>
      <c r="L103" s="27">
        <v>42996.0</v>
      </c>
      <c r="M103" s="28"/>
      <c r="N103" s="28"/>
      <c r="O103" s="28"/>
      <c r="P103" s="28"/>
      <c r="Q103" s="28"/>
      <c r="R103" s="28"/>
      <c r="S103" s="28"/>
      <c r="T103" s="28"/>
      <c r="U103" s="28"/>
    </row>
    <row r="104" ht="71.25">
      <c r="A104" s="14" t="s">
        <v>1518</v>
      </c>
      <c r="B104" s="14" t="s">
        <v>1358</v>
      </c>
      <c r="C104" s="14" t="s">
        <v>1519</v>
      </c>
      <c r="D104" s="14" t="s">
        <v>27</v>
      </c>
      <c r="E104" s="28"/>
      <c r="F104" s="23" t="str">
        <f t="shared" si="1"/>
        <v>Office of Government Ethics</v>
      </c>
      <c r="G104" s="43">
        <v>42936.0</v>
      </c>
      <c r="H104" s="25"/>
      <c r="I104" s="26"/>
      <c r="J104" s="25"/>
      <c r="K104" s="26"/>
      <c r="L104" s="27">
        <v>42996.0</v>
      </c>
      <c r="M104" s="28"/>
      <c r="N104" s="28"/>
      <c r="O104" s="28"/>
      <c r="P104" s="28"/>
      <c r="Q104" s="28"/>
      <c r="R104" s="28"/>
      <c r="S104" s="28"/>
      <c r="T104" s="28"/>
      <c r="U104" s="28"/>
    </row>
    <row r="105" ht="82.5">
      <c r="A105" s="14" t="s">
        <v>1520</v>
      </c>
      <c r="B105" s="14" t="s">
        <v>1358</v>
      </c>
      <c r="C105" s="14" t="s">
        <v>1521</v>
      </c>
      <c r="D105" s="14" t="s">
        <v>27</v>
      </c>
      <c r="E105" s="28"/>
      <c r="F105" s="23" t="str">
        <f t="shared" si="1"/>
        <v>Office of Government Ethics</v>
      </c>
      <c r="G105" s="43">
        <v>42936.0</v>
      </c>
      <c r="H105" s="25"/>
      <c r="I105" s="26"/>
      <c r="J105" s="25"/>
      <c r="K105" s="26"/>
      <c r="L105" s="27">
        <v>42996.0</v>
      </c>
      <c r="M105" s="28"/>
      <c r="N105" s="28"/>
      <c r="O105" s="28"/>
      <c r="P105" s="28"/>
      <c r="Q105" s="28"/>
      <c r="R105" s="28"/>
      <c r="S105" s="28"/>
      <c r="T105" s="28"/>
      <c r="U105" s="28"/>
    </row>
    <row r="106" ht="93.75">
      <c r="A106" s="14" t="s">
        <v>1522</v>
      </c>
      <c r="B106" s="14" t="s">
        <v>1358</v>
      </c>
      <c r="C106" s="14" t="s">
        <v>1523</v>
      </c>
      <c r="D106" s="14" t="s">
        <v>27</v>
      </c>
      <c r="E106" s="28"/>
      <c r="F106" s="23" t="str">
        <f t="shared" si="1"/>
        <v>Office of Government Ethics</v>
      </c>
      <c r="G106" s="43">
        <v>42936.0</v>
      </c>
      <c r="H106" s="25"/>
      <c r="I106" s="26"/>
      <c r="J106" s="25"/>
      <c r="K106" s="26"/>
      <c r="L106" s="27">
        <v>42996.0</v>
      </c>
      <c r="M106" s="28"/>
      <c r="N106" s="28"/>
      <c r="O106" s="28"/>
      <c r="P106" s="28"/>
      <c r="Q106" s="28"/>
      <c r="R106" s="28"/>
      <c r="S106" s="28"/>
      <c r="T106" s="28"/>
      <c r="U106" s="28"/>
    </row>
    <row r="107" ht="93.75">
      <c r="A107" s="14" t="s">
        <v>1524</v>
      </c>
      <c r="B107" s="14" t="s">
        <v>1358</v>
      </c>
      <c r="C107" s="14" t="s">
        <v>1523</v>
      </c>
      <c r="D107" s="14" t="s">
        <v>27</v>
      </c>
      <c r="E107" s="28"/>
      <c r="F107" s="23" t="str">
        <f t="shared" si="1"/>
        <v>Office of Government Ethics</v>
      </c>
      <c r="G107" s="43">
        <v>42936.0</v>
      </c>
      <c r="H107" s="25"/>
      <c r="I107" s="26"/>
      <c r="J107" s="25"/>
      <c r="K107" s="26"/>
      <c r="L107" s="27">
        <v>42996.0</v>
      </c>
      <c r="M107" s="28"/>
      <c r="N107" s="28"/>
      <c r="O107" s="28"/>
      <c r="P107" s="28"/>
      <c r="Q107" s="28"/>
      <c r="R107" s="28"/>
      <c r="S107" s="28"/>
      <c r="T107" s="28"/>
      <c r="U107" s="28"/>
    </row>
    <row r="108" ht="71.25">
      <c r="A108" s="14" t="s">
        <v>1525</v>
      </c>
      <c r="B108" s="14" t="s">
        <v>1358</v>
      </c>
      <c r="C108" s="14" t="s">
        <v>1526</v>
      </c>
      <c r="D108" s="14" t="s">
        <v>27</v>
      </c>
      <c r="E108" s="28"/>
      <c r="F108" s="23" t="str">
        <f t="shared" si="1"/>
        <v>Office of Government Ethics</v>
      </c>
      <c r="G108" s="43">
        <v>42936.0</v>
      </c>
      <c r="H108" s="25"/>
      <c r="I108" s="26"/>
      <c r="J108" s="25"/>
      <c r="K108" s="26"/>
      <c r="L108" s="27">
        <v>42996.0</v>
      </c>
      <c r="M108" s="28"/>
      <c r="N108" s="28"/>
      <c r="O108" s="28"/>
      <c r="P108" s="28"/>
      <c r="Q108" s="28"/>
      <c r="R108" s="28"/>
      <c r="S108" s="28"/>
      <c r="T108" s="28"/>
      <c r="U108" s="28"/>
    </row>
    <row r="109" ht="71.25">
      <c r="A109" s="14" t="s">
        <v>1527</v>
      </c>
      <c r="B109" s="14" t="s">
        <v>1358</v>
      </c>
      <c r="C109" s="14" t="s">
        <v>1526</v>
      </c>
      <c r="D109" s="14" t="s">
        <v>27</v>
      </c>
      <c r="E109" s="28"/>
      <c r="F109" s="23" t="str">
        <f t="shared" si="1"/>
        <v>Office of Government Ethics</v>
      </c>
      <c r="G109" s="43">
        <v>42936.0</v>
      </c>
      <c r="H109" s="25"/>
      <c r="I109" s="26"/>
      <c r="J109" s="25"/>
      <c r="K109" s="26"/>
      <c r="L109" s="27">
        <v>42996.0</v>
      </c>
      <c r="M109" s="28"/>
      <c r="N109" s="28"/>
      <c r="O109" s="28"/>
      <c r="P109" s="28"/>
      <c r="Q109" s="28"/>
      <c r="R109" s="28"/>
      <c r="S109" s="28"/>
      <c r="T109" s="28"/>
      <c r="U109" s="28"/>
    </row>
    <row r="110" ht="71.25">
      <c r="A110" s="14" t="s">
        <v>1528</v>
      </c>
      <c r="B110" s="14" t="s">
        <v>1358</v>
      </c>
      <c r="C110" s="14" t="s">
        <v>1526</v>
      </c>
      <c r="D110" s="14" t="s">
        <v>27</v>
      </c>
      <c r="E110" s="28"/>
      <c r="F110" s="23" t="str">
        <f t="shared" si="1"/>
        <v>Office of Government Ethics</v>
      </c>
      <c r="G110" s="43">
        <v>42936.0</v>
      </c>
      <c r="H110" s="25"/>
      <c r="I110" s="26"/>
      <c r="J110" s="25"/>
      <c r="K110" s="26"/>
      <c r="L110" s="27">
        <v>42996.0</v>
      </c>
      <c r="M110" s="28"/>
      <c r="N110" s="28"/>
      <c r="O110" s="28"/>
      <c r="P110" s="28"/>
      <c r="Q110" s="28"/>
      <c r="R110" s="28"/>
      <c r="S110" s="28"/>
      <c r="T110" s="28"/>
      <c r="U110" s="28"/>
    </row>
    <row r="111" ht="60.0">
      <c r="A111" s="14" t="s">
        <v>1529</v>
      </c>
      <c r="B111" s="14" t="s">
        <v>1358</v>
      </c>
      <c r="C111" s="14" t="s">
        <v>1530</v>
      </c>
      <c r="D111" s="14" t="s">
        <v>1263</v>
      </c>
      <c r="E111" s="14" t="s">
        <v>1460</v>
      </c>
      <c r="F111" s="23" t="str">
        <f t="shared" si="1"/>
        <v>Office of Government Ethics</v>
      </c>
      <c r="G111" s="43">
        <v>42936.0</v>
      </c>
      <c r="H111" s="25"/>
      <c r="I111" s="26"/>
      <c r="J111" s="25"/>
      <c r="K111" s="26"/>
      <c r="L111" s="27">
        <v>42996.0</v>
      </c>
      <c r="M111" s="28"/>
      <c r="N111" s="28"/>
      <c r="O111" s="28"/>
      <c r="P111" s="28"/>
      <c r="Q111" s="28"/>
      <c r="R111" s="28"/>
      <c r="S111" s="28"/>
      <c r="T111" s="28"/>
      <c r="U111" s="28"/>
    </row>
    <row r="112" ht="60.0">
      <c r="A112" s="14" t="s">
        <v>1531</v>
      </c>
      <c r="B112" s="14" t="s">
        <v>1358</v>
      </c>
      <c r="C112" s="14" t="s">
        <v>1530</v>
      </c>
      <c r="D112" s="14" t="s">
        <v>1263</v>
      </c>
      <c r="E112" s="14" t="s">
        <v>1460</v>
      </c>
      <c r="F112" s="23" t="str">
        <f t="shared" si="1"/>
        <v>Office of Government Ethics</v>
      </c>
      <c r="G112" s="43">
        <v>42936.0</v>
      </c>
      <c r="H112" s="25"/>
      <c r="I112" s="26"/>
      <c r="J112" s="25"/>
      <c r="K112" s="26"/>
      <c r="L112" s="27">
        <v>42996.0</v>
      </c>
      <c r="M112" s="28"/>
      <c r="N112" s="28"/>
      <c r="O112" s="28"/>
      <c r="P112" s="28"/>
      <c r="Q112" s="28"/>
      <c r="R112" s="28"/>
      <c r="S112" s="28"/>
      <c r="T112" s="28"/>
      <c r="U112" s="28"/>
    </row>
    <row r="113" ht="60.0">
      <c r="A113" s="14" t="s">
        <v>1529</v>
      </c>
      <c r="B113" s="14" t="s">
        <v>1358</v>
      </c>
      <c r="C113" s="14" t="s">
        <v>1530</v>
      </c>
      <c r="D113" s="14" t="s">
        <v>1263</v>
      </c>
      <c r="E113" s="14" t="s">
        <v>1460</v>
      </c>
      <c r="F113" s="23" t="str">
        <f t="shared" si="1"/>
        <v>Office of Government Ethics</v>
      </c>
      <c r="G113" s="43">
        <v>42936.0</v>
      </c>
      <c r="H113" s="25"/>
      <c r="I113" s="26"/>
      <c r="J113" s="25"/>
      <c r="K113" s="26"/>
      <c r="L113" s="27">
        <v>42996.0</v>
      </c>
      <c r="M113" s="28"/>
      <c r="N113" s="28"/>
      <c r="O113" s="28"/>
      <c r="P113" s="28"/>
      <c r="Q113" s="28"/>
      <c r="R113" s="28"/>
      <c r="S113" s="28"/>
      <c r="T113" s="28"/>
      <c r="U113" s="28"/>
    </row>
    <row r="114" ht="48.75">
      <c r="A114" s="14" t="s">
        <v>1532</v>
      </c>
      <c r="B114" s="14" t="s">
        <v>1358</v>
      </c>
      <c r="C114" s="14" t="s">
        <v>1533</v>
      </c>
      <c r="D114" s="14" t="s">
        <v>1263</v>
      </c>
      <c r="E114" s="14" t="s">
        <v>1460</v>
      </c>
      <c r="F114" s="23" t="str">
        <f t="shared" si="1"/>
        <v>Office of Government Ethics</v>
      </c>
      <c r="G114" s="43">
        <v>42936.0</v>
      </c>
      <c r="H114" s="25"/>
      <c r="I114" s="26"/>
      <c r="J114" s="25"/>
      <c r="K114" s="26"/>
      <c r="L114" s="27">
        <v>42996.0</v>
      </c>
      <c r="M114" s="28"/>
      <c r="N114" s="28"/>
      <c r="O114" s="28"/>
      <c r="P114" s="28"/>
      <c r="Q114" s="28"/>
      <c r="R114" s="28"/>
      <c r="S114" s="28"/>
      <c r="T114" s="28"/>
      <c r="U114" s="28"/>
    </row>
    <row r="115" ht="48.75">
      <c r="A115" s="14" t="s">
        <v>1534</v>
      </c>
      <c r="B115" s="14" t="s">
        <v>1358</v>
      </c>
      <c r="C115" s="14" t="s">
        <v>1533</v>
      </c>
      <c r="D115" s="14" t="s">
        <v>1263</v>
      </c>
      <c r="E115" s="14" t="s">
        <v>1460</v>
      </c>
      <c r="F115" s="23" t="str">
        <f t="shared" si="1"/>
        <v>Office of Government Ethics</v>
      </c>
      <c r="G115" s="43">
        <v>42936.0</v>
      </c>
      <c r="H115" s="25"/>
      <c r="I115" s="26"/>
      <c r="J115" s="25"/>
      <c r="K115" s="26"/>
      <c r="L115" s="27">
        <v>42996.0</v>
      </c>
      <c r="M115" s="28"/>
      <c r="N115" s="28"/>
      <c r="O115" s="28"/>
      <c r="P115" s="28"/>
      <c r="Q115" s="28"/>
      <c r="R115" s="28"/>
      <c r="S115" s="28"/>
      <c r="T115" s="28"/>
      <c r="U115" s="28"/>
    </row>
    <row r="116" ht="48.75">
      <c r="A116" s="14" t="s">
        <v>1535</v>
      </c>
      <c r="B116" s="14" t="s">
        <v>1358</v>
      </c>
      <c r="C116" s="14" t="s">
        <v>1533</v>
      </c>
      <c r="D116" s="14" t="s">
        <v>1263</v>
      </c>
      <c r="E116" s="14" t="s">
        <v>1460</v>
      </c>
      <c r="F116" s="23" t="str">
        <f t="shared" si="1"/>
        <v>Office of Government Ethics</v>
      </c>
      <c r="G116" s="43">
        <v>42936.0</v>
      </c>
      <c r="H116" s="25"/>
      <c r="I116" s="26"/>
      <c r="J116" s="25"/>
      <c r="K116" s="26"/>
      <c r="L116" s="27">
        <v>42996.0</v>
      </c>
      <c r="M116" s="28"/>
      <c r="N116" s="28"/>
      <c r="O116" s="28"/>
      <c r="P116" s="28"/>
      <c r="Q116" s="28"/>
      <c r="R116" s="28"/>
      <c r="S116" s="28"/>
      <c r="T116" s="28"/>
      <c r="U116" s="28"/>
    </row>
    <row r="117" ht="60.0">
      <c r="A117" s="14" t="s">
        <v>1536</v>
      </c>
      <c r="B117" s="14" t="s">
        <v>1358</v>
      </c>
      <c r="C117" s="14" t="s">
        <v>1537</v>
      </c>
      <c r="D117" s="14" t="s">
        <v>1263</v>
      </c>
      <c r="E117" s="14" t="s">
        <v>1460</v>
      </c>
      <c r="F117" s="23" t="str">
        <f t="shared" si="1"/>
        <v>Office of Government Ethics</v>
      </c>
      <c r="G117" s="43">
        <v>42936.0</v>
      </c>
      <c r="H117" s="25"/>
      <c r="I117" s="26"/>
      <c r="J117" s="25"/>
      <c r="K117" s="26"/>
      <c r="L117" s="27">
        <v>42996.0</v>
      </c>
      <c r="M117" s="28"/>
      <c r="N117" s="28"/>
      <c r="O117" s="28"/>
      <c r="P117" s="28"/>
      <c r="Q117" s="28"/>
      <c r="R117" s="28"/>
      <c r="S117" s="28"/>
      <c r="T117" s="28"/>
      <c r="U117" s="28"/>
    </row>
    <row r="118" ht="60.0">
      <c r="A118" s="14" t="s">
        <v>1538</v>
      </c>
      <c r="B118" s="14" t="s">
        <v>1358</v>
      </c>
      <c r="C118" s="14" t="s">
        <v>1537</v>
      </c>
      <c r="D118" s="14" t="s">
        <v>1263</v>
      </c>
      <c r="E118" s="14" t="s">
        <v>1460</v>
      </c>
      <c r="F118" s="23" t="str">
        <f t="shared" si="1"/>
        <v>Office of Government Ethics</v>
      </c>
      <c r="G118" s="43">
        <v>42936.0</v>
      </c>
      <c r="H118" s="25"/>
      <c r="I118" s="26"/>
      <c r="J118" s="25"/>
      <c r="K118" s="26"/>
      <c r="L118" s="27">
        <v>42996.0</v>
      </c>
      <c r="M118" s="28"/>
      <c r="N118" s="28"/>
      <c r="O118" s="28"/>
      <c r="P118" s="28"/>
      <c r="Q118" s="28"/>
      <c r="R118" s="28"/>
      <c r="S118" s="28"/>
      <c r="T118" s="28"/>
      <c r="U118" s="28"/>
    </row>
    <row r="119" ht="60.0">
      <c r="A119" s="14" t="s">
        <v>1536</v>
      </c>
      <c r="B119" s="14" t="s">
        <v>1358</v>
      </c>
      <c r="C119" s="14" t="s">
        <v>1537</v>
      </c>
      <c r="D119" s="14" t="s">
        <v>1263</v>
      </c>
      <c r="E119" s="14" t="s">
        <v>1460</v>
      </c>
      <c r="F119" s="23" t="str">
        <f t="shared" si="1"/>
        <v>Office of Government Ethics</v>
      </c>
      <c r="G119" s="43">
        <v>42936.0</v>
      </c>
      <c r="H119" s="25"/>
      <c r="I119" s="26"/>
      <c r="J119" s="25"/>
      <c r="K119" s="26"/>
      <c r="L119" s="27">
        <v>42996.0</v>
      </c>
      <c r="M119" s="28"/>
      <c r="N119" s="28"/>
      <c r="O119" s="28"/>
      <c r="P119" s="28"/>
      <c r="Q119" s="28"/>
      <c r="R119" s="28"/>
      <c r="S119" s="28"/>
      <c r="T119" s="28"/>
      <c r="U119" s="28"/>
    </row>
    <row r="120" ht="71.25">
      <c r="A120" s="14" t="s">
        <v>1539</v>
      </c>
      <c r="B120" s="14" t="s">
        <v>1358</v>
      </c>
      <c r="C120" s="14" t="s">
        <v>1540</v>
      </c>
      <c r="D120" s="14" t="s">
        <v>27</v>
      </c>
      <c r="E120" s="28"/>
      <c r="F120" s="23" t="str">
        <f t="shared" si="1"/>
        <v>Office of Government Ethics</v>
      </c>
      <c r="G120" s="43">
        <v>42936.0</v>
      </c>
      <c r="H120" s="25"/>
      <c r="I120" s="26"/>
      <c r="J120" s="25"/>
      <c r="K120" s="26"/>
      <c r="L120" s="27">
        <v>42996.0</v>
      </c>
      <c r="M120" s="28"/>
      <c r="N120" s="28"/>
      <c r="O120" s="28"/>
      <c r="P120" s="28"/>
      <c r="Q120" s="28"/>
      <c r="R120" s="28"/>
      <c r="S120" s="28"/>
      <c r="T120" s="28"/>
      <c r="U120" s="28"/>
    </row>
    <row r="121" ht="71.25">
      <c r="A121" s="14" t="s">
        <v>1541</v>
      </c>
      <c r="B121" s="14" t="s">
        <v>1358</v>
      </c>
      <c r="C121" s="14" t="s">
        <v>1540</v>
      </c>
      <c r="D121" s="14" t="s">
        <v>27</v>
      </c>
      <c r="E121" s="28"/>
      <c r="F121" s="23" t="str">
        <f t="shared" si="1"/>
        <v>Office of Government Ethics</v>
      </c>
      <c r="G121" s="43">
        <v>42936.0</v>
      </c>
      <c r="H121" s="25"/>
      <c r="I121" s="26"/>
      <c r="J121" s="25"/>
      <c r="K121" s="26"/>
      <c r="L121" s="27">
        <v>42996.0</v>
      </c>
      <c r="M121" s="28"/>
      <c r="N121" s="28"/>
      <c r="O121" s="28"/>
      <c r="P121" s="28"/>
      <c r="Q121" s="28"/>
      <c r="R121" s="28"/>
      <c r="S121" s="28"/>
      <c r="T121" s="28"/>
      <c r="U121" s="28"/>
    </row>
    <row r="122" ht="71.25">
      <c r="A122" s="14" t="s">
        <v>1542</v>
      </c>
      <c r="B122" s="14" t="s">
        <v>1358</v>
      </c>
      <c r="C122" s="14" t="s">
        <v>1543</v>
      </c>
      <c r="D122" s="14" t="s">
        <v>27</v>
      </c>
      <c r="E122" s="28"/>
      <c r="F122" s="23" t="str">
        <f t="shared" si="1"/>
        <v>Office of Government Ethics</v>
      </c>
      <c r="G122" s="43">
        <v>42936.0</v>
      </c>
      <c r="H122" s="25"/>
      <c r="I122" s="26"/>
      <c r="J122" s="25"/>
      <c r="K122" s="26"/>
      <c r="L122" s="27">
        <v>42996.0</v>
      </c>
      <c r="M122" s="28"/>
      <c r="N122" s="28"/>
      <c r="O122" s="28"/>
      <c r="P122" s="28"/>
      <c r="Q122" s="28"/>
      <c r="R122" s="28"/>
      <c r="S122" s="28"/>
      <c r="T122" s="28"/>
      <c r="U122" s="28"/>
    </row>
    <row r="123" ht="71.25">
      <c r="A123" s="14" t="s">
        <v>1542</v>
      </c>
      <c r="B123" s="14" t="s">
        <v>1358</v>
      </c>
      <c r="C123" s="14" t="s">
        <v>1543</v>
      </c>
      <c r="D123" s="14" t="s">
        <v>27</v>
      </c>
      <c r="E123" s="28"/>
      <c r="F123" s="23" t="str">
        <f t="shared" si="1"/>
        <v>Office of Government Ethics</v>
      </c>
      <c r="G123" s="43">
        <v>42936.0</v>
      </c>
      <c r="H123" s="25"/>
      <c r="I123" s="26"/>
      <c r="J123" s="25"/>
      <c r="K123" s="26"/>
      <c r="L123" s="27">
        <v>42996.0</v>
      </c>
      <c r="M123" s="28"/>
      <c r="N123" s="28"/>
      <c r="O123" s="28"/>
      <c r="P123" s="28"/>
      <c r="Q123" s="28"/>
      <c r="R123" s="28"/>
      <c r="S123" s="28"/>
      <c r="T123" s="28"/>
      <c r="U123" s="28"/>
    </row>
    <row r="124" ht="71.25">
      <c r="A124" s="14" t="s">
        <v>1542</v>
      </c>
      <c r="B124" s="14" t="s">
        <v>1358</v>
      </c>
      <c r="C124" s="14" t="s">
        <v>1543</v>
      </c>
      <c r="D124" s="14" t="s">
        <v>27</v>
      </c>
      <c r="E124" s="28"/>
      <c r="F124" s="23" t="str">
        <f t="shared" si="1"/>
        <v>Office of Government Ethics</v>
      </c>
      <c r="G124" s="43">
        <v>42936.0</v>
      </c>
      <c r="H124" s="25"/>
      <c r="I124" s="26"/>
      <c r="J124" s="25"/>
      <c r="K124" s="26"/>
      <c r="L124" s="27">
        <v>42996.0</v>
      </c>
      <c r="M124" s="28"/>
      <c r="N124" s="28"/>
      <c r="O124" s="28"/>
      <c r="P124" s="28"/>
      <c r="Q124" s="28"/>
      <c r="R124" s="28"/>
      <c r="S124" s="28"/>
      <c r="T124" s="28"/>
      <c r="U124" s="28"/>
    </row>
    <row r="125" ht="71.25">
      <c r="A125" s="14" t="s">
        <v>1544</v>
      </c>
      <c r="B125" s="14" t="s">
        <v>1358</v>
      </c>
      <c r="C125" s="14" t="s">
        <v>1545</v>
      </c>
      <c r="D125" s="14" t="s">
        <v>27</v>
      </c>
      <c r="E125" s="28"/>
      <c r="F125" s="23" t="str">
        <f t="shared" si="1"/>
        <v>Office of Government Ethics</v>
      </c>
      <c r="G125" s="43">
        <v>42936.0</v>
      </c>
      <c r="H125" s="25"/>
      <c r="I125" s="26"/>
      <c r="J125" s="25"/>
      <c r="K125" s="26"/>
      <c r="L125" s="27">
        <v>42996.0</v>
      </c>
      <c r="M125" s="28"/>
      <c r="N125" s="28"/>
      <c r="O125" s="28"/>
      <c r="P125" s="28"/>
      <c r="Q125" s="28"/>
      <c r="R125" s="28"/>
      <c r="S125" s="28"/>
      <c r="T125" s="28"/>
      <c r="U125" s="28"/>
    </row>
    <row r="126" ht="60.0">
      <c r="A126" s="14" t="s">
        <v>1546</v>
      </c>
      <c r="B126" s="14" t="s">
        <v>1358</v>
      </c>
      <c r="C126" s="14" t="s">
        <v>1547</v>
      </c>
      <c r="D126" s="14" t="s">
        <v>27</v>
      </c>
      <c r="E126" s="28"/>
      <c r="F126" s="23" t="str">
        <f t="shared" si="1"/>
        <v>Office of Government Ethics</v>
      </c>
      <c r="G126" s="43">
        <v>42936.0</v>
      </c>
      <c r="H126" s="25"/>
      <c r="I126" s="26"/>
      <c r="J126" s="25"/>
      <c r="K126" s="26"/>
      <c r="L126" s="27">
        <v>42996.0</v>
      </c>
      <c r="M126" s="28"/>
      <c r="N126" s="28"/>
      <c r="O126" s="28"/>
      <c r="P126" s="28"/>
      <c r="Q126" s="28"/>
      <c r="R126" s="28"/>
      <c r="S126" s="28"/>
      <c r="T126" s="28"/>
      <c r="U126" s="28"/>
    </row>
    <row r="127" ht="60.0">
      <c r="A127" s="14" t="s">
        <v>1546</v>
      </c>
      <c r="B127" s="14" t="s">
        <v>1358</v>
      </c>
      <c r="C127" s="14" t="s">
        <v>1547</v>
      </c>
      <c r="D127" s="14" t="s">
        <v>27</v>
      </c>
      <c r="E127" s="28"/>
      <c r="F127" s="23" t="str">
        <f t="shared" si="1"/>
        <v>Office of Government Ethics</v>
      </c>
      <c r="G127" s="43">
        <v>42936.0</v>
      </c>
      <c r="H127" s="25"/>
      <c r="I127" s="26"/>
      <c r="J127" s="25"/>
      <c r="K127" s="26"/>
      <c r="L127" s="27">
        <v>42996.0</v>
      </c>
      <c r="M127" s="28"/>
      <c r="N127" s="28"/>
      <c r="O127" s="28"/>
      <c r="P127" s="28"/>
      <c r="Q127" s="28"/>
      <c r="R127" s="28"/>
      <c r="S127" s="28"/>
      <c r="T127" s="28"/>
      <c r="U127" s="28"/>
    </row>
    <row r="128" ht="71.25">
      <c r="A128" s="14" t="s">
        <v>1548</v>
      </c>
      <c r="B128" s="14" t="s">
        <v>1358</v>
      </c>
      <c r="C128" s="14" t="s">
        <v>1547</v>
      </c>
      <c r="D128" s="14" t="s">
        <v>27</v>
      </c>
      <c r="E128" s="28"/>
      <c r="F128" s="23" t="str">
        <f t="shared" si="1"/>
        <v>Office of Government Ethics</v>
      </c>
      <c r="G128" s="43">
        <v>42936.0</v>
      </c>
      <c r="H128" s="25"/>
      <c r="I128" s="26"/>
      <c r="J128" s="25"/>
      <c r="K128" s="26"/>
      <c r="L128" s="27">
        <v>42996.0</v>
      </c>
      <c r="M128" s="28"/>
      <c r="N128" s="28"/>
      <c r="O128" s="28"/>
      <c r="P128" s="28"/>
      <c r="Q128" s="28"/>
      <c r="R128" s="28"/>
      <c r="S128" s="28"/>
      <c r="T128" s="28"/>
      <c r="U128" s="28"/>
    </row>
    <row r="129" ht="60.0">
      <c r="A129" s="14" t="s">
        <v>1549</v>
      </c>
      <c r="B129" s="14" t="s">
        <v>1358</v>
      </c>
      <c r="C129" s="14" t="s">
        <v>1550</v>
      </c>
      <c r="D129" s="14" t="s">
        <v>27</v>
      </c>
      <c r="E129" s="28"/>
      <c r="F129" s="23" t="str">
        <f t="shared" si="1"/>
        <v>Office of Government Ethics</v>
      </c>
      <c r="G129" s="43">
        <v>42936.0</v>
      </c>
      <c r="H129" s="25"/>
      <c r="I129" s="26"/>
      <c r="J129" s="25"/>
      <c r="K129" s="26"/>
      <c r="L129" s="27">
        <v>42996.0</v>
      </c>
      <c r="M129" s="28"/>
      <c r="N129" s="28"/>
      <c r="O129" s="28"/>
      <c r="P129" s="28"/>
      <c r="Q129" s="28"/>
      <c r="R129" s="28"/>
      <c r="S129" s="28"/>
      <c r="T129" s="28"/>
      <c r="U129" s="28"/>
    </row>
    <row r="130" ht="60.0">
      <c r="A130" s="14" t="s">
        <v>1551</v>
      </c>
      <c r="B130" s="14" t="s">
        <v>1358</v>
      </c>
      <c r="C130" s="14" t="s">
        <v>1552</v>
      </c>
      <c r="D130" s="14" t="s">
        <v>27</v>
      </c>
      <c r="E130" s="28"/>
      <c r="F130" s="23" t="str">
        <f t="shared" si="1"/>
        <v>Office of Government Ethics</v>
      </c>
      <c r="G130" s="43">
        <v>42936.0</v>
      </c>
      <c r="H130" s="25"/>
      <c r="I130" s="26"/>
      <c r="J130" s="25"/>
      <c r="K130" s="26"/>
      <c r="L130" s="27">
        <v>42996.0</v>
      </c>
      <c r="M130" s="28"/>
      <c r="N130" s="28"/>
      <c r="O130" s="28"/>
      <c r="P130" s="28"/>
      <c r="Q130" s="28"/>
      <c r="R130" s="28"/>
      <c r="S130" s="28"/>
      <c r="T130" s="28"/>
      <c r="U130" s="28"/>
    </row>
    <row r="131" ht="71.25">
      <c r="A131" s="14" t="s">
        <v>1553</v>
      </c>
      <c r="B131" s="14" t="s">
        <v>1358</v>
      </c>
      <c r="C131" s="14" t="s">
        <v>1554</v>
      </c>
      <c r="D131" s="14" t="s">
        <v>27</v>
      </c>
      <c r="E131" s="28"/>
      <c r="F131" s="23" t="str">
        <f t="shared" si="1"/>
        <v>Office of Government Ethics</v>
      </c>
      <c r="G131" s="43">
        <v>42936.0</v>
      </c>
      <c r="H131" s="25"/>
      <c r="I131" s="26"/>
      <c r="J131" s="25"/>
      <c r="K131" s="26"/>
      <c r="L131" s="27">
        <v>42996.0</v>
      </c>
      <c r="M131" s="28"/>
      <c r="N131" s="28"/>
      <c r="O131" s="28"/>
      <c r="P131" s="28"/>
      <c r="Q131" s="28"/>
      <c r="R131" s="28"/>
      <c r="S131" s="28"/>
      <c r="T131" s="28"/>
      <c r="U131" s="28"/>
    </row>
    <row r="132" ht="71.25">
      <c r="A132" s="14" t="s">
        <v>1555</v>
      </c>
      <c r="B132" s="14" t="s">
        <v>1358</v>
      </c>
      <c r="C132" s="14" t="s">
        <v>1554</v>
      </c>
      <c r="D132" s="14" t="s">
        <v>27</v>
      </c>
      <c r="E132" s="28"/>
      <c r="F132" s="23" t="str">
        <f t="shared" si="1"/>
        <v>Office of Government Ethics</v>
      </c>
      <c r="G132" s="43">
        <v>42936.0</v>
      </c>
      <c r="H132" s="25"/>
      <c r="I132" s="26"/>
      <c r="J132" s="25"/>
      <c r="K132" s="26"/>
      <c r="L132" s="27">
        <v>42996.0</v>
      </c>
      <c r="M132" s="28"/>
      <c r="N132" s="28"/>
      <c r="O132" s="28"/>
      <c r="P132" s="28"/>
      <c r="Q132" s="28"/>
      <c r="R132" s="28"/>
      <c r="S132" s="28"/>
      <c r="T132" s="28"/>
      <c r="U132" s="28"/>
    </row>
    <row r="133" ht="71.25">
      <c r="A133" s="14" t="s">
        <v>1555</v>
      </c>
      <c r="B133" s="14" t="s">
        <v>1358</v>
      </c>
      <c r="C133" s="14" t="s">
        <v>1554</v>
      </c>
      <c r="D133" s="14" t="s">
        <v>27</v>
      </c>
      <c r="E133" s="28"/>
      <c r="F133" s="23" t="str">
        <f t="shared" si="1"/>
        <v>Office of Government Ethics</v>
      </c>
      <c r="G133" s="43">
        <v>42936.0</v>
      </c>
      <c r="H133" s="25"/>
      <c r="I133" s="26"/>
      <c r="J133" s="25"/>
      <c r="K133" s="26"/>
      <c r="L133" s="27">
        <v>42996.0</v>
      </c>
      <c r="M133" s="28"/>
      <c r="N133" s="28"/>
      <c r="O133" s="28"/>
      <c r="P133" s="28"/>
      <c r="Q133" s="28"/>
      <c r="R133" s="28"/>
      <c r="S133" s="28"/>
      <c r="T133" s="28"/>
      <c r="U133" s="28"/>
    </row>
    <row r="134" ht="60.0">
      <c r="A134" s="14" t="s">
        <v>1556</v>
      </c>
      <c r="B134" s="14" t="s">
        <v>1358</v>
      </c>
      <c r="C134" s="14" t="s">
        <v>1557</v>
      </c>
      <c r="D134" s="14" t="s">
        <v>1263</v>
      </c>
      <c r="E134" s="14" t="s">
        <v>1460</v>
      </c>
      <c r="F134" s="23" t="str">
        <f t="shared" si="1"/>
        <v>Office of Government Ethics</v>
      </c>
      <c r="G134" s="43">
        <v>42936.0</v>
      </c>
      <c r="H134" s="25"/>
      <c r="I134" s="26"/>
      <c r="J134" s="25"/>
      <c r="K134" s="26"/>
      <c r="L134" s="27">
        <v>42996.0</v>
      </c>
      <c r="M134" s="28"/>
      <c r="N134" s="28"/>
      <c r="O134" s="28"/>
      <c r="P134" s="28"/>
      <c r="Q134" s="28"/>
      <c r="R134" s="28"/>
      <c r="S134" s="28"/>
      <c r="T134" s="28"/>
      <c r="U134" s="28"/>
    </row>
    <row r="135" ht="60.0">
      <c r="A135" s="14" t="s">
        <v>1558</v>
      </c>
      <c r="B135" s="14" t="s">
        <v>1358</v>
      </c>
      <c r="C135" s="14" t="s">
        <v>1557</v>
      </c>
      <c r="D135" s="14" t="s">
        <v>1263</v>
      </c>
      <c r="E135" s="14" t="s">
        <v>1460</v>
      </c>
      <c r="F135" s="23" t="str">
        <f t="shared" si="1"/>
        <v>Office of Government Ethics</v>
      </c>
      <c r="G135" s="43">
        <v>42936.0</v>
      </c>
      <c r="H135" s="25"/>
      <c r="I135" s="26"/>
      <c r="J135" s="25"/>
      <c r="K135" s="26"/>
      <c r="L135" s="27">
        <v>42996.0</v>
      </c>
      <c r="M135" s="28"/>
      <c r="N135" s="28"/>
      <c r="O135" s="28"/>
      <c r="P135" s="28"/>
      <c r="Q135" s="28"/>
      <c r="R135" s="28"/>
      <c r="S135" s="28"/>
      <c r="T135" s="28"/>
      <c r="U135" s="28"/>
    </row>
    <row r="136" ht="60.0">
      <c r="A136" s="14" t="s">
        <v>1556</v>
      </c>
      <c r="B136" s="14" t="s">
        <v>1358</v>
      </c>
      <c r="C136" s="14" t="s">
        <v>1557</v>
      </c>
      <c r="D136" s="14" t="s">
        <v>1263</v>
      </c>
      <c r="E136" s="14" t="s">
        <v>1460</v>
      </c>
      <c r="F136" s="23" t="str">
        <f t="shared" si="1"/>
        <v>Office of Government Ethics</v>
      </c>
      <c r="G136" s="43">
        <v>42936.0</v>
      </c>
      <c r="H136" s="25"/>
      <c r="I136" s="26"/>
      <c r="J136" s="25"/>
      <c r="K136" s="26"/>
      <c r="L136" s="27">
        <v>42996.0</v>
      </c>
      <c r="M136" s="28"/>
      <c r="N136" s="28"/>
      <c r="O136" s="28"/>
      <c r="P136" s="28"/>
      <c r="Q136" s="28"/>
      <c r="R136" s="28"/>
      <c r="S136" s="28"/>
      <c r="T136" s="28"/>
      <c r="U136" s="28"/>
    </row>
    <row r="137" ht="71.25">
      <c r="A137" s="14" t="s">
        <v>1559</v>
      </c>
      <c r="B137" s="14" t="s">
        <v>1358</v>
      </c>
      <c r="C137" s="14" t="s">
        <v>1560</v>
      </c>
      <c r="D137" s="14" t="s">
        <v>27</v>
      </c>
      <c r="E137" s="28"/>
      <c r="F137" s="23" t="str">
        <f t="shared" si="1"/>
        <v>Office of Government Ethics</v>
      </c>
      <c r="G137" s="43">
        <v>42936.0</v>
      </c>
      <c r="H137" s="25"/>
      <c r="I137" s="26"/>
      <c r="J137" s="25"/>
      <c r="K137" s="26"/>
      <c r="L137" s="27">
        <v>42996.0</v>
      </c>
      <c r="M137" s="28"/>
      <c r="N137" s="28"/>
      <c r="O137" s="28"/>
      <c r="P137" s="28"/>
      <c r="Q137" s="28"/>
      <c r="R137" s="28"/>
      <c r="S137" s="28"/>
      <c r="T137" s="28"/>
      <c r="U137" s="28"/>
    </row>
    <row r="138" ht="71.25">
      <c r="A138" s="14" t="s">
        <v>1561</v>
      </c>
      <c r="B138" s="14" t="s">
        <v>1358</v>
      </c>
      <c r="C138" s="14" t="s">
        <v>1560</v>
      </c>
      <c r="D138" s="14" t="s">
        <v>27</v>
      </c>
      <c r="E138" s="28"/>
      <c r="F138" s="23" t="str">
        <f t="shared" si="1"/>
        <v>Office of Government Ethics</v>
      </c>
      <c r="G138" s="43">
        <v>42936.0</v>
      </c>
      <c r="H138" s="25"/>
      <c r="I138" s="26"/>
      <c r="J138" s="25"/>
      <c r="K138" s="26"/>
      <c r="L138" s="27">
        <v>42996.0</v>
      </c>
      <c r="M138" s="28"/>
      <c r="N138" s="28"/>
      <c r="O138" s="28"/>
      <c r="P138" s="28"/>
      <c r="Q138" s="28"/>
      <c r="R138" s="28"/>
      <c r="S138" s="28"/>
      <c r="T138" s="28"/>
      <c r="U138" s="28"/>
    </row>
    <row r="139" ht="60.0">
      <c r="A139" s="14" t="s">
        <v>1562</v>
      </c>
      <c r="B139" s="14" t="s">
        <v>1358</v>
      </c>
      <c r="C139" s="14" t="s">
        <v>1563</v>
      </c>
      <c r="D139" s="14" t="s">
        <v>1263</v>
      </c>
      <c r="E139" s="14" t="s">
        <v>1460</v>
      </c>
      <c r="F139" s="23" t="str">
        <f t="shared" si="1"/>
        <v>Office of Government Ethics</v>
      </c>
      <c r="G139" s="43">
        <v>42936.0</v>
      </c>
      <c r="H139" s="25"/>
      <c r="I139" s="26"/>
      <c r="J139" s="25"/>
      <c r="K139" s="26"/>
      <c r="L139" s="27">
        <v>42996.0</v>
      </c>
      <c r="M139" s="28"/>
      <c r="N139" s="28"/>
      <c r="O139" s="28"/>
      <c r="P139" s="28"/>
      <c r="Q139" s="28"/>
      <c r="R139" s="28"/>
      <c r="S139" s="28"/>
      <c r="T139" s="28"/>
      <c r="U139" s="28"/>
    </row>
    <row r="140" ht="71.25">
      <c r="A140" s="14" t="s">
        <v>1564</v>
      </c>
      <c r="B140" s="14" t="s">
        <v>1358</v>
      </c>
      <c r="C140" s="14" t="s">
        <v>1563</v>
      </c>
      <c r="D140" s="14" t="s">
        <v>1263</v>
      </c>
      <c r="E140" s="14" t="s">
        <v>1460</v>
      </c>
      <c r="F140" s="23" t="str">
        <f t="shared" si="1"/>
        <v>Office of Government Ethics</v>
      </c>
      <c r="G140" s="43">
        <v>42936.0</v>
      </c>
      <c r="H140" s="25"/>
      <c r="I140" s="26"/>
      <c r="J140" s="25"/>
      <c r="K140" s="26"/>
      <c r="L140" s="27">
        <v>42996.0</v>
      </c>
      <c r="M140" s="28"/>
      <c r="N140" s="28"/>
      <c r="O140" s="28"/>
      <c r="P140" s="28"/>
      <c r="Q140" s="28"/>
      <c r="R140" s="28"/>
      <c r="S140" s="28"/>
      <c r="T140" s="28"/>
      <c r="U140" s="28"/>
    </row>
    <row r="141" ht="60.0">
      <c r="A141" s="14" t="s">
        <v>1562</v>
      </c>
      <c r="B141" s="14" t="s">
        <v>1358</v>
      </c>
      <c r="C141" s="14" t="s">
        <v>1563</v>
      </c>
      <c r="D141" s="14" t="s">
        <v>1263</v>
      </c>
      <c r="E141" s="14" t="s">
        <v>1460</v>
      </c>
      <c r="F141" s="23" t="str">
        <f t="shared" si="1"/>
        <v>Office of Government Ethics</v>
      </c>
      <c r="G141" s="43">
        <v>42936.0</v>
      </c>
      <c r="H141" s="25"/>
      <c r="I141" s="26"/>
      <c r="J141" s="25"/>
      <c r="K141" s="26"/>
      <c r="L141" s="27">
        <v>42996.0</v>
      </c>
      <c r="M141" s="28"/>
      <c r="N141" s="28"/>
      <c r="O141" s="28"/>
      <c r="P141" s="28"/>
      <c r="Q141" s="28"/>
      <c r="R141" s="28"/>
      <c r="S141" s="28"/>
      <c r="T141" s="28"/>
      <c r="U141" s="28"/>
    </row>
    <row r="142" ht="60.0">
      <c r="A142" s="14" t="s">
        <v>1565</v>
      </c>
      <c r="B142" s="14" t="s">
        <v>1358</v>
      </c>
      <c r="C142" s="14" t="s">
        <v>1566</v>
      </c>
      <c r="D142" s="14" t="s">
        <v>27</v>
      </c>
      <c r="E142" s="28"/>
      <c r="F142" s="23" t="str">
        <f t="shared" si="1"/>
        <v>Office of Government Ethics</v>
      </c>
      <c r="G142" s="43">
        <v>42936.0</v>
      </c>
      <c r="H142" s="25"/>
      <c r="I142" s="26"/>
      <c r="J142" s="25"/>
      <c r="K142" s="26"/>
      <c r="L142" s="27">
        <v>42996.0</v>
      </c>
      <c r="M142" s="28"/>
      <c r="N142" s="28"/>
      <c r="O142" s="28"/>
      <c r="P142" s="28"/>
      <c r="Q142" s="28"/>
      <c r="R142" s="28"/>
      <c r="S142" s="28"/>
      <c r="T142" s="28"/>
      <c r="U142" s="28"/>
    </row>
    <row r="143" ht="60.0">
      <c r="A143" s="14" t="s">
        <v>1567</v>
      </c>
      <c r="B143" s="14" t="s">
        <v>1358</v>
      </c>
      <c r="C143" s="14" t="s">
        <v>1566</v>
      </c>
      <c r="D143" s="14" t="s">
        <v>27</v>
      </c>
      <c r="E143" s="14" t="s">
        <v>1457</v>
      </c>
      <c r="F143" s="23" t="str">
        <f t="shared" si="1"/>
        <v>Office of Government Ethics</v>
      </c>
      <c r="G143" s="43">
        <v>42936.0</v>
      </c>
      <c r="H143" s="25"/>
      <c r="I143" s="26"/>
      <c r="J143" s="25"/>
      <c r="K143" s="26"/>
      <c r="L143" s="27">
        <v>42996.0</v>
      </c>
      <c r="M143" s="28"/>
      <c r="N143" s="28"/>
      <c r="O143" s="28"/>
      <c r="P143" s="28"/>
      <c r="Q143" s="28"/>
      <c r="R143" s="28"/>
      <c r="S143" s="28"/>
      <c r="T143" s="28"/>
      <c r="U143" s="28"/>
    </row>
    <row r="144" ht="60.0">
      <c r="A144" s="14" t="s">
        <v>1568</v>
      </c>
      <c r="B144" s="14" t="s">
        <v>1358</v>
      </c>
      <c r="C144" s="14" t="s">
        <v>1569</v>
      </c>
      <c r="D144" s="14" t="s">
        <v>1263</v>
      </c>
      <c r="E144" s="14" t="s">
        <v>1460</v>
      </c>
      <c r="F144" s="23" t="str">
        <f t="shared" si="1"/>
        <v>Office of Government Ethics</v>
      </c>
      <c r="G144" s="43">
        <v>42936.0</v>
      </c>
      <c r="H144" s="25"/>
      <c r="I144" s="26"/>
      <c r="J144" s="25"/>
      <c r="K144" s="26"/>
      <c r="L144" s="27">
        <v>42996.0</v>
      </c>
      <c r="M144" s="28"/>
      <c r="N144" s="28"/>
      <c r="O144" s="28"/>
      <c r="P144" s="28"/>
      <c r="Q144" s="28"/>
      <c r="R144" s="28"/>
      <c r="S144" s="28"/>
      <c r="T144" s="28"/>
      <c r="U144" s="28"/>
    </row>
    <row r="145" ht="60.0">
      <c r="A145" s="14" t="s">
        <v>1568</v>
      </c>
      <c r="B145" s="14" t="s">
        <v>1358</v>
      </c>
      <c r="C145" s="14" t="s">
        <v>1569</v>
      </c>
      <c r="D145" s="14" t="s">
        <v>1263</v>
      </c>
      <c r="E145" s="14" t="s">
        <v>1460</v>
      </c>
      <c r="F145" s="23" t="str">
        <f t="shared" si="1"/>
        <v>Office of Government Ethics</v>
      </c>
      <c r="G145" s="43">
        <v>42936.0</v>
      </c>
      <c r="H145" s="25"/>
      <c r="I145" s="26"/>
      <c r="J145" s="25"/>
      <c r="K145" s="26"/>
      <c r="L145" s="27">
        <v>42996.0</v>
      </c>
      <c r="M145" s="28"/>
      <c r="N145" s="28"/>
      <c r="O145" s="28"/>
      <c r="P145" s="28"/>
      <c r="Q145" s="28"/>
      <c r="R145" s="28"/>
      <c r="S145" s="28"/>
      <c r="T145" s="28"/>
      <c r="U145" s="28"/>
    </row>
    <row r="146" ht="60.0">
      <c r="A146" s="14" t="s">
        <v>1570</v>
      </c>
      <c r="B146" s="14" t="s">
        <v>1358</v>
      </c>
      <c r="C146" s="14" t="s">
        <v>1569</v>
      </c>
      <c r="D146" s="14" t="s">
        <v>1263</v>
      </c>
      <c r="E146" s="14" t="s">
        <v>1460</v>
      </c>
      <c r="F146" s="23" t="str">
        <f t="shared" si="1"/>
        <v>Office of Government Ethics</v>
      </c>
      <c r="G146" s="43">
        <v>42936.0</v>
      </c>
      <c r="H146" s="25"/>
      <c r="I146" s="26"/>
      <c r="J146" s="25"/>
      <c r="K146" s="26"/>
      <c r="L146" s="27">
        <v>42996.0</v>
      </c>
      <c r="M146" s="28"/>
      <c r="N146" s="28"/>
      <c r="O146" s="28"/>
      <c r="P146" s="28"/>
      <c r="Q146" s="28"/>
      <c r="R146" s="28"/>
      <c r="S146" s="28"/>
      <c r="T146" s="28"/>
      <c r="U146" s="28"/>
    </row>
    <row r="147" ht="60.0">
      <c r="A147" s="14" t="s">
        <v>1571</v>
      </c>
      <c r="B147" s="14" t="s">
        <v>1358</v>
      </c>
      <c r="C147" s="14" t="s">
        <v>1569</v>
      </c>
      <c r="D147" s="14" t="s">
        <v>1263</v>
      </c>
      <c r="E147" s="14" t="s">
        <v>1460</v>
      </c>
      <c r="F147" s="23" t="str">
        <f t="shared" si="1"/>
        <v>Office of Government Ethics</v>
      </c>
      <c r="G147" s="43">
        <v>42936.0</v>
      </c>
      <c r="H147" s="25"/>
      <c r="I147" s="26"/>
      <c r="J147" s="25"/>
      <c r="K147" s="26"/>
      <c r="L147" s="27">
        <v>42996.0</v>
      </c>
      <c r="M147" s="28"/>
      <c r="N147" s="28"/>
      <c r="O147" s="28"/>
      <c r="P147" s="28"/>
      <c r="Q147" s="28"/>
      <c r="R147" s="28"/>
      <c r="S147" s="28"/>
      <c r="T147" s="28"/>
      <c r="U147" s="28"/>
    </row>
    <row r="148" ht="71.25">
      <c r="A148" s="14" t="s">
        <v>1572</v>
      </c>
      <c r="B148" s="14" t="s">
        <v>1358</v>
      </c>
      <c r="C148" s="14" t="s">
        <v>1573</v>
      </c>
      <c r="D148" s="14" t="s">
        <v>1263</v>
      </c>
      <c r="E148" s="14" t="s">
        <v>1460</v>
      </c>
      <c r="F148" s="23" t="str">
        <f t="shared" si="1"/>
        <v>Office of Government Ethics</v>
      </c>
      <c r="G148" s="43">
        <v>42936.0</v>
      </c>
      <c r="H148" s="25"/>
      <c r="I148" s="26"/>
      <c r="J148" s="25"/>
      <c r="K148" s="26"/>
      <c r="L148" s="27">
        <v>42996.0</v>
      </c>
      <c r="M148" s="28"/>
      <c r="N148" s="28"/>
      <c r="O148" s="28"/>
      <c r="P148" s="28"/>
      <c r="Q148" s="28"/>
      <c r="R148" s="28"/>
      <c r="S148" s="28"/>
      <c r="T148" s="28"/>
      <c r="U148" s="28"/>
    </row>
    <row r="149" ht="71.25">
      <c r="A149" s="14" t="s">
        <v>1574</v>
      </c>
      <c r="B149" s="14" t="s">
        <v>1358</v>
      </c>
      <c r="C149" s="14" t="s">
        <v>1575</v>
      </c>
      <c r="D149" s="14" t="s">
        <v>1263</v>
      </c>
      <c r="E149" s="14" t="s">
        <v>1460</v>
      </c>
      <c r="F149" s="23" t="str">
        <f t="shared" si="1"/>
        <v>Office of Government Ethics</v>
      </c>
      <c r="G149" s="43">
        <v>42936.0</v>
      </c>
      <c r="H149" s="25"/>
      <c r="I149" s="26"/>
      <c r="J149" s="25"/>
      <c r="K149" s="26"/>
      <c r="L149" s="27">
        <v>42996.0</v>
      </c>
      <c r="M149" s="28"/>
      <c r="N149" s="28"/>
      <c r="O149" s="28"/>
      <c r="P149" s="28"/>
      <c r="Q149" s="28"/>
      <c r="R149" s="28"/>
      <c r="S149" s="28"/>
      <c r="T149" s="28"/>
      <c r="U149" s="28"/>
    </row>
    <row r="150" ht="71.25">
      <c r="A150" s="14" t="s">
        <v>1576</v>
      </c>
      <c r="B150" s="14" t="s">
        <v>1358</v>
      </c>
      <c r="C150" s="14" t="s">
        <v>1577</v>
      </c>
      <c r="D150" s="14" t="s">
        <v>27</v>
      </c>
      <c r="E150" s="28"/>
      <c r="F150" s="23" t="str">
        <f t="shared" si="1"/>
        <v>Office of Government Ethics</v>
      </c>
      <c r="G150" s="43">
        <v>42936.0</v>
      </c>
      <c r="H150" s="25"/>
      <c r="I150" s="26"/>
      <c r="J150" s="25"/>
      <c r="K150" s="26"/>
      <c r="L150" s="27">
        <v>42996.0</v>
      </c>
      <c r="M150" s="28"/>
      <c r="N150" s="28"/>
      <c r="O150" s="28"/>
      <c r="P150" s="28"/>
      <c r="Q150" s="28"/>
      <c r="R150" s="28"/>
      <c r="S150" s="28"/>
      <c r="T150" s="28"/>
      <c r="U150" s="28"/>
    </row>
    <row r="151" ht="71.25">
      <c r="A151" s="14" t="s">
        <v>1576</v>
      </c>
      <c r="B151" s="14" t="s">
        <v>1358</v>
      </c>
      <c r="C151" s="14" t="s">
        <v>1577</v>
      </c>
      <c r="D151" s="14" t="s">
        <v>27</v>
      </c>
      <c r="E151" s="28"/>
      <c r="F151" s="23" t="str">
        <f t="shared" si="1"/>
        <v>Office of Government Ethics</v>
      </c>
      <c r="G151" s="43">
        <v>42936.0</v>
      </c>
      <c r="H151" s="25"/>
      <c r="I151" s="26"/>
      <c r="J151" s="25"/>
      <c r="K151" s="26"/>
      <c r="L151" s="27">
        <v>42996.0</v>
      </c>
      <c r="M151" s="28"/>
      <c r="N151" s="28"/>
      <c r="O151" s="28"/>
      <c r="P151" s="28"/>
      <c r="Q151" s="28"/>
      <c r="R151" s="28"/>
      <c r="S151" s="28"/>
      <c r="T151" s="28"/>
      <c r="U151" s="28"/>
    </row>
    <row r="152" ht="60.0">
      <c r="A152" s="14" t="s">
        <v>1578</v>
      </c>
      <c r="B152" s="14" t="s">
        <v>1358</v>
      </c>
      <c r="C152" s="14" t="s">
        <v>1579</v>
      </c>
      <c r="D152" s="14" t="s">
        <v>27</v>
      </c>
      <c r="E152" s="28"/>
      <c r="F152" s="23" t="str">
        <f t="shared" si="1"/>
        <v>Office of Government Ethics</v>
      </c>
      <c r="G152" s="43">
        <v>42936.0</v>
      </c>
      <c r="H152" s="25"/>
      <c r="I152" s="26"/>
      <c r="J152" s="25"/>
      <c r="K152" s="26"/>
      <c r="L152" s="27">
        <v>42996.0</v>
      </c>
      <c r="M152" s="28"/>
      <c r="N152" s="28"/>
      <c r="O152" s="28"/>
      <c r="P152" s="28"/>
      <c r="Q152" s="28"/>
      <c r="R152" s="28"/>
      <c r="S152" s="28"/>
      <c r="T152" s="28"/>
      <c r="U152" s="28"/>
    </row>
    <row r="153" ht="60.0">
      <c r="A153" s="14" t="s">
        <v>1578</v>
      </c>
      <c r="B153" s="14" t="s">
        <v>1358</v>
      </c>
      <c r="C153" s="14" t="s">
        <v>1579</v>
      </c>
      <c r="D153" s="14" t="s">
        <v>27</v>
      </c>
      <c r="E153" s="28"/>
      <c r="F153" s="23" t="str">
        <f t="shared" si="1"/>
        <v>Office of Government Ethics</v>
      </c>
      <c r="G153" s="43">
        <v>42936.0</v>
      </c>
      <c r="H153" s="25"/>
      <c r="I153" s="26"/>
      <c r="J153" s="25"/>
      <c r="K153" s="26"/>
      <c r="L153" s="27">
        <v>42996.0</v>
      </c>
      <c r="M153" s="28"/>
      <c r="N153" s="28"/>
      <c r="O153" s="28"/>
      <c r="P153" s="28"/>
      <c r="Q153" s="28"/>
      <c r="R153" s="28"/>
      <c r="S153" s="28"/>
      <c r="T153" s="28"/>
      <c r="U153" s="28"/>
    </row>
    <row r="154" ht="60.0">
      <c r="A154" s="14" t="s">
        <v>1578</v>
      </c>
      <c r="B154" s="14" t="s">
        <v>1358</v>
      </c>
      <c r="C154" s="14" t="s">
        <v>1579</v>
      </c>
      <c r="D154" s="14" t="s">
        <v>27</v>
      </c>
      <c r="E154" s="28"/>
      <c r="F154" s="23" t="str">
        <f t="shared" si="1"/>
        <v>Office of Government Ethics</v>
      </c>
      <c r="G154" s="43">
        <v>42936.0</v>
      </c>
      <c r="H154" s="25"/>
      <c r="I154" s="26"/>
      <c r="J154" s="25"/>
      <c r="K154" s="26"/>
      <c r="L154" s="27">
        <v>42996.0</v>
      </c>
      <c r="M154" s="28"/>
      <c r="N154" s="28"/>
      <c r="O154" s="28"/>
      <c r="P154" s="28"/>
      <c r="Q154" s="28"/>
      <c r="R154" s="28"/>
      <c r="S154" s="28"/>
      <c r="T154" s="28"/>
      <c r="U154" s="28"/>
    </row>
    <row r="155" ht="60.0">
      <c r="A155" s="14" t="s">
        <v>1578</v>
      </c>
      <c r="B155" s="14" t="s">
        <v>1358</v>
      </c>
      <c r="C155" s="14" t="s">
        <v>1579</v>
      </c>
      <c r="D155" s="14" t="s">
        <v>27</v>
      </c>
      <c r="E155" s="28"/>
      <c r="F155" s="23" t="str">
        <f t="shared" si="1"/>
        <v>Office of Government Ethics</v>
      </c>
      <c r="G155" s="43">
        <v>42936.0</v>
      </c>
      <c r="H155" s="25"/>
      <c r="I155" s="26"/>
      <c r="J155" s="25"/>
      <c r="K155" s="26"/>
      <c r="L155" s="27">
        <v>42996.0</v>
      </c>
      <c r="M155" s="28"/>
      <c r="N155" s="28"/>
      <c r="O155" s="28"/>
      <c r="P155" s="28"/>
      <c r="Q155" s="28"/>
      <c r="R155" s="28"/>
      <c r="S155" s="28"/>
      <c r="T155" s="28"/>
      <c r="U155" s="28"/>
    </row>
    <row r="156" ht="60.0">
      <c r="A156" s="14" t="s">
        <v>1578</v>
      </c>
      <c r="B156" s="14" t="s">
        <v>1358</v>
      </c>
      <c r="C156" s="14" t="s">
        <v>1579</v>
      </c>
      <c r="D156" s="14" t="s">
        <v>27</v>
      </c>
      <c r="E156" s="28"/>
      <c r="F156" s="23" t="str">
        <f t="shared" si="1"/>
        <v>Office of Government Ethics</v>
      </c>
      <c r="G156" s="43">
        <v>42936.0</v>
      </c>
      <c r="H156" s="25"/>
      <c r="I156" s="26"/>
      <c r="J156" s="25"/>
      <c r="K156" s="26"/>
      <c r="L156" s="27">
        <v>42996.0</v>
      </c>
      <c r="M156" s="28"/>
      <c r="N156" s="28"/>
      <c r="O156" s="28"/>
      <c r="P156" s="28"/>
      <c r="Q156" s="28"/>
      <c r="R156" s="28"/>
      <c r="S156" s="28"/>
      <c r="T156" s="28"/>
      <c r="U156" s="28"/>
    </row>
    <row r="157" ht="60.0">
      <c r="A157" s="14" t="s">
        <v>1578</v>
      </c>
      <c r="B157" s="14" t="s">
        <v>1358</v>
      </c>
      <c r="C157" s="14" t="s">
        <v>1579</v>
      </c>
      <c r="D157" s="14" t="s">
        <v>27</v>
      </c>
      <c r="E157" s="28"/>
      <c r="F157" s="23" t="str">
        <f t="shared" si="1"/>
        <v>Office of Government Ethics</v>
      </c>
      <c r="G157" s="43">
        <v>42936.0</v>
      </c>
      <c r="H157" s="25"/>
      <c r="I157" s="26"/>
      <c r="J157" s="25"/>
      <c r="K157" s="26"/>
      <c r="L157" s="27">
        <v>42996.0</v>
      </c>
      <c r="M157" s="28"/>
      <c r="N157" s="28"/>
      <c r="O157" s="28"/>
      <c r="P157" s="28"/>
      <c r="Q157" s="28"/>
      <c r="R157" s="28"/>
      <c r="S157" s="28"/>
      <c r="T157" s="28"/>
      <c r="U157" s="28"/>
    </row>
    <row r="158" ht="60.0">
      <c r="A158" s="14" t="s">
        <v>1578</v>
      </c>
      <c r="B158" s="14" t="s">
        <v>1358</v>
      </c>
      <c r="C158" s="14" t="s">
        <v>1579</v>
      </c>
      <c r="D158" s="14" t="s">
        <v>27</v>
      </c>
      <c r="E158" s="28"/>
      <c r="F158" s="23" t="str">
        <f t="shared" si="1"/>
        <v>Office of Government Ethics</v>
      </c>
      <c r="G158" s="43">
        <v>42936.0</v>
      </c>
      <c r="H158" s="25"/>
      <c r="I158" s="26"/>
      <c r="J158" s="25"/>
      <c r="K158" s="26"/>
      <c r="L158" s="27">
        <v>42996.0</v>
      </c>
      <c r="M158" s="28"/>
      <c r="N158" s="28"/>
      <c r="O158" s="28"/>
      <c r="P158" s="28"/>
      <c r="Q158" s="28"/>
      <c r="R158" s="28"/>
      <c r="S158" s="28"/>
      <c r="T158" s="28"/>
      <c r="U158" s="28"/>
    </row>
    <row r="159" ht="60.0">
      <c r="A159" s="14" t="s">
        <v>1578</v>
      </c>
      <c r="B159" s="14" t="s">
        <v>1358</v>
      </c>
      <c r="C159" s="14" t="s">
        <v>1579</v>
      </c>
      <c r="D159" s="14" t="s">
        <v>27</v>
      </c>
      <c r="E159" s="28"/>
      <c r="F159" s="23" t="str">
        <f t="shared" si="1"/>
        <v>Office of Government Ethics</v>
      </c>
      <c r="G159" s="43">
        <v>42936.0</v>
      </c>
      <c r="H159" s="25"/>
      <c r="I159" s="26"/>
      <c r="J159" s="25"/>
      <c r="K159" s="26"/>
      <c r="L159" s="27">
        <v>42996.0</v>
      </c>
      <c r="M159" s="28"/>
      <c r="N159" s="28"/>
      <c r="O159" s="28"/>
      <c r="P159" s="28"/>
      <c r="Q159" s="28"/>
      <c r="R159" s="28"/>
      <c r="S159" s="28"/>
      <c r="T159" s="28"/>
      <c r="U159" s="28"/>
    </row>
    <row r="160" ht="60.0">
      <c r="A160" s="14" t="s">
        <v>1578</v>
      </c>
      <c r="B160" s="14" t="s">
        <v>1358</v>
      </c>
      <c r="C160" s="14" t="s">
        <v>1579</v>
      </c>
      <c r="D160" s="14" t="s">
        <v>27</v>
      </c>
      <c r="E160" s="28"/>
      <c r="F160" s="23" t="str">
        <f t="shared" si="1"/>
        <v>Office of Government Ethics</v>
      </c>
      <c r="G160" s="43">
        <v>42936.0</v>
      </c>
      <c r="H160" s="25"/>
      <c r="I160" s="26"/>
      <c r="J160" s="25"/>
      <c r="K160" s="26"/>
      <c r="L160" s="27">
        <v>42996.0</v>
      </c>
      <c r="M160" s="28"/>
      <c r="N160" s="28"/>
      <c r="O160" s="28"/>
      <c r="P160" s="28"/>
      <c r="Q160" s="28"/>
      <c r="R160" s="28"/>
      <c r="S160" s="28"/>
      <c r="T160" s="28"/>
      <c r="U160" s="28"/>
    </row>
    <row r="161" ht="60.0">
      <c r="A161" s="14" t="s">
        <v>1578</v>
      </c>
      <c r="B161" s="14" t="s">
        <v>1358</v>
      </c>
      <c r="C161" s="14" t="s">
        <v>1579</v>
      </c>
      <c r="D161" s="14" t="s">
        <v>27</v>
      </c>
      <c r="E161" s="28"/>
      <c r="F161" s="23" t="str">
        <f t="shared" si="1"/>
        <v>Office of Government Ethics</v>
      </c>
      <c r="G161" s="43">
        <v>42936.0</v>
      </c>
      <c r="H161" s="25"/>
      <c r="I161" s="26"/>
      <c r="J161" s="25"/>
      <c r="K161" s="26"/>
      <c r="L161" s="27">
        <v>42996.0</v>
      </c>
      <c r="M161" s="28"/>
      <c r="N161" s="28"/>
      <c r="O161" s="28"/>
      <c r="P161" s="28"/>
      <c r="Q161" s="28"/>
      <c r="R161" s="28"/>
      <c r="S161" s="28"/>
      <c r="T161" s="28"/>
      <c r="U161" s="28"/>
    </row>
    <row r="162" ht="60.0">
      <c r="A162" s="14" t="s">
        <v>1578</v>
      </c>
      <c r="B162" s="14" t="s">
        <v>1358</v>
      </c>
      <c r="C162" s="14" t="s">
        <v>1579</v>
      </c>
      <c r="D162" s="14" t="s">
        <v>27</v>
      </c>
      <c r="E162" s="28"/>
      <c r="F162" s="23" t="str">
        <f t="shared" si="1"/>
        <v>Office of Government Ethics</v>
      </c>
      <c r="G162" s="43">
        <v>42936.0</v>
      </c>
      <c r="H162" s="25"/>
      <c r="I162" s="26"/>
      <c r="J162" s="25"/>
      <c r="K162" s="26"/>
      <c r="L162" s="27">
        <v>42996.0</v>
      </c>
      <c r="M162" s="28"/>
      <c r="N162" s="28"/>
      <c r="O162" s="28"/>
      <c r="P162" s="28"/>
      <c r="Q162" s="28"/>
      <c r="R162" s="28"/>
      <c r="S162" s="28"/>
      <c r="T162" s="28"/>
      <c r="U162" s="28"/>
    </row>
    <row r="163" ht="60.0">
      <c r="A163" s="14" t="s">
        <v>1578</v>
      </c>
      <c r="B163" s="14" t="s">
        <v>1358</v>
      </c>
      <c r="C163" s="14" t="s">
        <v>1579</v>
      </c>
      <c r="D163" s="14" t="s">
        <v>27</v>
      </c>
      <c r="E163" s="28"/>
      <c r="F163" s="23" t="str">
        <f t="shared" si="1"/>
        <v>Office of Government Ethics</v>
      </c>
      <c r="G163" s="43">
        <v>42936.0</v>
      </c>
      <c r="H163" s="25"/>
      <c r="I163" s="26"/>
      <c r="J163" s="25"/>
      <c r="K163" s="26"/>
      <c r="L163" s="27">
        <v>42996.0</v>
      </c>
      <c r="M163" s="28"/>
      <c r="N163" s="28"/>
      <c r="O163" s="28"/>
      <c r="P163" s="28"/>
      <c r="Q163" s="28"/>
      <c r="R163" s="28"/>
      <c r="S163" s="28"/>
      <c r="T163" s="28"/>
      <c r="U163" s="28"/>
    </row>
    <row r="164" ht="60.0">
      <c r="A164" s="14" t="s">
        <v>1578</v>
      </c>
      <c r="B164" s="14" t="s">
        <v>1358</v>
      </c>
      <c r="C164" s="14" t="s">
        <v>1579</v>
      </c>
      <c r="D164" s="14" t="s">
        <v>27</v>
      </c>
      <c r="E164" s="28"/>
      <c r="F164" s="23" t="str">
        <f t="shared" si="1"/>
        <v>Office of Government Ethics</v>
      </c>
      <c r="G164" s="43">
        <v>42936.0</v>
      </c>
      <c r="H164" s="25"/>
      <c r="I164" s="26"/>
      <c r="J164" s="25"/>
      <c r="K164" s="26"/>
      <c r="L164" s="27">
        <v>42996.0</v>
      </c>
      <c r="M164" s="28"/>
      <c r="N164" s="28"/>
      <c r="O164" s="28"/>
      <c r="P164" s="28"/>
      <c r="Q164" s="28"/>
      <c r="R164" s="28"/>
      <c r="S164" s="28"/>
      <c r="T164" s="28"/>
      <c r="U164" s="28"/>
    </row>
    <row r="165" ht="60.0">
      <c r="A165" s="14" t="s">
        <v>1578</v>
      </c>
      <c r="B165" s="14" t="s">
        <v>1358</v>
      </c>
      <c r="C165" s="14" t="s">
        <v>1579</v>
      </c>
      <c r="D165" s="14" t="s">
        <v>27</v>
      </c>
      <c r="E165" s="28"/>
      <c r="F165" s="23" t="str">
        <f t="shared" si="1"/>
        <v>Office of Government Ethics</v>
      </c>
      <c r="G165" s="43">
        <v>42936.0</v>
      </c>
      <c r="H165" s="25"/>
      <c r="I165" s="26"/>
      <c r="J165" s="25"/>
      <c r="K165" s="26"/>
      <c r="L165" s="27">
        <v>42996.0</v>
      </c>
      <c r="M165" s="28"/>
      <c r="N165" s="28"/>
      <c r="O165" s="28"/>
      <c r="P165" s="28"/>
      <c r="Q165" s="28"/>
      <c r="R165" s="28"/>
      <c r="S165" s="28"/>
      <c r="T165" s="28"/>
      <c r="U165" s="28"/>
    </row>
    <row r="166" ht="71.25">
      <c r="A166" s="14" t="s">
        <v>1580</v>
      </c>
      <c r="B166" s="14" t="s">
        <v>1358</v>
      </c>
      <c r="C166" s="14" t="s">
        <v>1581</v>
      </c>
      <c r="D166" s="14" t="s">
        <v>27</v>
      </c>
      <c r="E166" s="28"/>
      <c r="F166" s="23" t="str">
        <f t="shared" si="1"/>
        <v>Office of Government Ethics</v>
      </c>
      <c r="G166" s="43">
        <v>42936.0</v>
      </c>
      <c r="H166" s="25"/>
      <c r="I166" s="26"/>
      <c r="J166" s="25"/>
      <c r="K166" s="26"/>
      <c r="L166" s="27">
        <v>42996.0</v>
      </c>
      <c r="M166" s="28"/>
      <c r="N166" s="28"/>
      <c r="O166" s="28"/>
      <c r="P166" s="28"/>
      <c r="Q166" s="28"/>
      <c r="R166" s="28"/>
      <c r="S166" s="28"/>
      <c r="T166" s="28"/>
      <c r="U166" s="28"/>
    </row>
    <row r="167" ht="71.25">
      <c r="A167" s="14" t="s">
        <v>1582</v>
      </c>
      <c r="B167" s="14" t="s">
        <v>1358</v>
      </c>
      <c r="C167" s="14" t="s">
        <v>1583</v>
      </c>
      <c r="D167" s="14" t="s">
        <v>27</v>
      </c>
      <c r="E167" s="28"/>
      <c r="F167" s="23" t="str">
        <f t="shared" si="1"/>
        <v>Office of Government Ethics</v>
      </c>
      <c r="G167" s="43">
        <v>42936.0</v>
      </c>
      <c r="H167" s="25"/>
      <c r="I167" s="26"/>
      <c r="J167" s="25"/>
      <c r="K167" s="26"/>
      <c r="L167" s="27">
        <v>42996.0</v>
      </c>
      <c r="M167" s="28"/>
      <c r="N167" s="28"/>
      <c r="O167" s="28"/>
      <c r="P167" s="28"/>
      <c r="Q167" s="28"/>
      <c r="R167" s="28"/>
      <c r="S167" s="28"/>
      <c r="T167" s="28"/>
      <c r="U167" s="28"/>
    </row>
    <row r="168" ht="60.0">
      <c r="A168" s="14" t="s">
        <v>1584</v>
      </c>
      <c r="B168" s="14" t="s">
        <v>1358</v>
      </c>
      <c r="C168" s="14" t="s">
        <v>1585</v>
      </c>
      <c r="D168" s="14" t="s">
        <v>27</v>
      </c>
      <c r="E168" s="28"/>
      <c r="F168" s="23" t="str">
        <f t="shared" si="1"/>
        <v>Office of Government Ethics</v>
      </c>
      <c r="G168" s="43">
        <v>42936.0</v>
      </c>
      <c r="H168" s="25"/>
      <c r="I168" s="26"/>
      <c r="J168" s="25"/>
      <c r="K168" s="26"/>
      <c r="L168" s="27">
        <v>42996.0</v>
      </c>
      <c r="M168" s="28"/>
      <c r="N168" s="28"/>
      <c r="O168" s="28"/>
      <c r="P168" s="28"/>
      <c r="Q168" s="28"/>
      <c r="R168" s="28"/>
      <c r="S168" s="28"/>
      <c r="T168" s="28"/>
      <c r="U168" s="28"/>
    </row>
    <row r="169" ht="60.0">
      <c r="A169" s="14" t="s">
        <v>1584</v>
      </c>
      <c r="B169" s="14" t="s">
        <v>1358</v>
      </c>
      <c r="C169" s="14" t="s">
        <v>1585</v>
      </c>
      <c r="D169" s="14" t="s">
        <v>27</v>
      </c>
      <c r="E169" s="28"/>
      <c r="F169" s="23" t="str">
        <f t="shared" si="1"/>
        <v>Office of Government Ethics</v>
      </c>
      <c r="G169" s="43">
        <v>42936.0</v>
      </c>
      <c r="H169" s="25"/>
      <c r="I169" s="26"/>
      <c r="J169" s="25"/>
      <c r="K169" s="26"/>
      <c r="L169" s="27">
        <v>42996.0</v>
      </c>
      <c r="M169" s="28"/>
      <c r="N169" s="28"/>
      <c r="O169" s="28"/>
      <c r="P169" s="28"/>
      <c r="Q169" s="28"/>
      <c r="R169" s="28"/>
      <c r="S169" s="28"/>
      <c r="T169" s="28"/>
      <c r="U169" s="28"/>
    </row>
    <row r="170" ht="60.0">
      <c r="A170" s="14" t="s">
        <v>1584</v>
      </c>
      <c r="B170" s="14" t="s">
        <v>1358</v>
      </c>
      <c r="C170" s="14" t="s">
        <v>1585</v>
      </c>
      <c r="D170" s="14" t="s">
        <v>27</v>
      </c>
      <c r="E170" s="28"/>
      <c r="F170" s="23" t="str">
        <f t="shared" si="1"/>
        <v>Office of Government Ethics</v>
      </c>
      <c r="G170" s="43">
        <v>42936.0</v>
      </c>
      <c r="H170" s="25"/>
      <c r="I170" s="26"/>
      <c r="J170" s="25"/>
      <c r="K170" s="26"/>
      <c r="L170" s="27">
        <v>42996.0</v>
      </c>
      <c r="M170" s="28"/>
      <c r="N170" s="28"/>
      <c r="O170" s="28"/>
      <c r="P170" s="28"/>
      <c r="Q170" s="28"/>
      <c r="R170" s="28"/>
      <c r="S170" s="28"/>
      <c r="T170" s="28"/>
      <c r="U170" s="28"/>
    </row>
    <row r="171" ht="60.0">
      <c r="A171" s="14" t="s">
        <v>1586</v>
      </c>
      <c r="B171" s="14" t="s">
        <v>1358</v>
      </c>
      <c r="C171" s="14" t="s">
        <v>1585</v>
      </c>
      <c r="D171" s="14" t="s">
        <v>27</v>
      </c>
      <c r="E171" s="28"/>
      <c r="F171" s="23" t="str">
        <f t="shared" si="1"/>
        <v>Office of Government Ethics</v>
      </c>
      <c r="G171" s="43">
        <v>42936.0</v>
      </c>
      <c r="H171" s="25"/>
      <c r="I171" s="26"/>
      <c r="J171" s="25"/>
      <c r="K171" s="26"/>
      <c r="L171" s="27">
        <v>42996.0</v>
      </c>
      <c r="M171" s="28"/>
      <c r="N171" s="28"/>
      <c r="O171" s="28"/>
      <c r="P171" s="28"/>
      <c r="Q171" s="28"/>
      <c r="R171" s="28"/>
      <c r="S171" s="28"/>
      <c r="T171" s="28"/>
      <c r="U171" s="28"/>
    </row>
    <row r="172" ht="60.0">
      <c r="A172" s="14" t="s">
        <v>1587</v>
      </c>
      <c r="B172" s="14" t="s">
        <v>1358</v>
      </c>
      <c r="C172" s="14" t="s">
        <v>1588</v>
      </c>
      <c r="D172" s="14" t="s">
        <v>27</v>
      </c>
      <c r="E172" s="28"/>
      <c r="F172" s="23" t="str">
        <f t="shared" si="1"/>
        <v>Office of Government Ethics</v>
      </c>
      <c r="G172" s="43">
        <v>42936.0</v>
      </c>
      <c r="H172" s="25"/>
      <c r="I172" s="26"/>
      <c r="J172" s="25"/>
      <c r="K172" s="26"/>
      <c r="L172" s="27">
        <v>42996.0</v>
      </c>
      <c r="M172" s="28"/>
      <c r="N172" s="28"/>
      <c r="O172" s="28"/>
      <c r="P172" s="28"/>
      <c r="Q172" s="28"/>
      <c r="R172" s="28"/>
      <c r="S172" s="28"/>
      <c r="T172" s="28"/>
      <c r="U172" s="28"/>
    </row>
    <row r="173" ht="60.0">
      <c r="A173" s="14" t="s">
        <v>1587</v>
      </c>
      <c r="B173" s="14" t="s">
        <v>1358</v>
      </c>
      <c r="C173" s="14" t="s">
        <v>1588</v>
      </c>
      <c r="D173" s="14" t="s">
        <v>27</v>
      </c>
      <c r="E173" s="28"/>
      <c r="F173" s="23" t="str">
        <f t="shared" si="1"/>
        <v>Office of Government Ethics</v>
      </c>
      <c r="G173" s="43">
        <v>42936.0</v>
      </c>
      <c r="H173" s="25"/>
      <c r="I173" s="26"/>
      <c r="J173" s="25"/>
      <c r="K173" s="26"/>
      <c r="L173" s="27">
        <v>42996.0</v>
      </c>
      <c r="M173" s="28"/>
      <c r="N173" s="28"/>
      <c r="O173" s="28"/>
      <c r="P173" s="28"/>
      <c r="Q173" s="28"/>
      <c r="R173" s="28"/>
      <c r="S173" s="28"/>
      <c r="T173" s="28"/>
      <c r="U173" s="28"/>
    </row>
    <row r="174" ht="60.0">
      <c r="A174" s="14" t="s">
        <v>1587</v>
      </c>
      <c r="B174" s="14" t="s">
        <v>1358</v>
      </c>
      <c r="C174" s="14" t="s">
        <v>1588</v>
      </c>
      <c r="D174" s="14" t="s">
        <v>27</v>
      </c>
      <c r="E174" s="28"/>
      <c r="F174" s="23" t="str">
        <f t="shared" si="1"/>
        <v>Office of Government Ethics</v>
      </c>
      <c r="G174" s="43">
        <v>42936.0</v>
      </c>
      <c r="H174" s="25"/>
      <c r="I174" s="26"/>
      <c r="J174" s="25"/>
      <c r="K174" s="26"/>
      <c r="L174" s="27">
        <v>42996.0</v>
      </c>
      <c r="M174" s="28"/>
      <c r="N174" s="28"/>
      <c r="O174" s="28"/>
      <c r="P174" s="28"/>
      <c r="Q174" s="28"/>
      <c r="R174" s="28"/>
      <c r="S174" s="28"/>
      <c r="T174" s="28"/>
      <c r="U174" s="28"/>
    </row>
    <row r="175" ht="60.0">
      <c r="A175" s="14" t="s">
        <v>1589</v>
      </c>
      <c r="B175" s="14" t="s">
        <v>1358</v>
      </c>
      <c r="C175" s="14" t="s">
        <v>1588</v>
      </c>
      <c r="D175" s="14" t="s">
        <v>27</v>
      </c>
      <c r="E175" s="28"/>
      <c r="F175" s="23" t="str">
        <f t="shared" si="1"/>
        <v>Office of Government Ethics</v>
      </c>
      <c r="G175" s="43">
        <v>42936.0</v>
      </c>
      <c r="H175" s="25"/>
      <c r="I175" s="26"/>
      <c r="J175" s="25"/>
      <c r="K175" s="26"/>
      <c r="L175" s="27">
        <v>42996.0</v>
      </c>
      <c r="M175" s="28"/>
      <c r="N175" s="28"/>
      <c r="O175" s="28"/>
      <c r="P175" s="28"/>
      <c r="Q175" s="28"/>
      <c r="R175" s="28"/>
      <c r="S175" s="28"/>
      <c r="T175" s="28"/>
      <c r="U175" s="28"/>
    </row>
    <row r="176" ht="71.25">
      <c r="A176" s="14" t="s">
        <v>1590</v>
      </c>
      <c r="B176" s="14" t="s">
        <v>1358</v>
      </c>
      <c r="C176" s="14" t="s">
        <v>1591</v>
      </c>
      <c r="D176" s="14" t="s">
        <v>27</v>
      </c>
      <c r="E176" s="28"/>
      <c r="F176" s="23" t="str">
        <f t="shared" si="1"/>
        <v>Office of Government Ethics</v>
      </c>
      <c r="G176" s="43">
        <v>42936.0</v>
      </c>
      <c r="H176" s="25"/>
      <c r="I176" s="26"/>
      <c r="J176" s="25"/>
      <c r="K176" s="26"/>
      <c r="L176" s="27">
        <v>42996.0</v>
      </c>
      <c r="M176" s="28"/>
      <c r="N176" s="28"/>
      <c r="O176" s="28"/>
      <c r="P176" s="28"/>
      <c r="Q176" s="28"/>
      <c r="R176" s="28"/>
      <c r="S176" s="28"/>
      <c r="T176" s="28"/>
      <c r="U176" s="28"/>
    </row>
    <row r="177" ht="71.25">
      <c r="A177" s="14" t="s">
        <v>1590</v>
      </c>
      <c r="B177" s="14" t="s">
        <v>1358</v>
      </c>
      <c r="C177" s="14" t="s">
        <v>1591</v>
      </c>
      <c r="D177" s="14" t="s">
        <v>27</v>
      </c>
      <c r="E177" s="28"/>
      <c r="F177" s="23" t="str">
        <f t="shared" si="1"/>
        <v>Office of Government Ethics</v>
      </c>
      <c r="G177" s="43">
        <v>42936.0</v>
      </c>
      <c r="H177" s="25"/>
      <c r="I177" s="26"/>
      <c r="J177" s="25"/>
      <c r="K177" s="26"/>
      <c r="L177" s="27">
        <v>42996.0</v>
      </c>
      <c r="M177" s="28"/>
      <c r="N177" s="28"/>
      <c r="O177" s="28"/>
      <c r="P177" s="28"/>
      <c r="Q177" s="28"/>
      <c r="R177" s="28"/>
      <c r="S177" s="28"/>
      <c r="T177" s="28"/>
      <c r="U177" s="28"/>
    </row>
    <row r="178" ht="37.5">
      <c r="A178" s="14" t="s">
        <v>1592</v>
      </c>
      <c r="B178" s="14" t="s">
        <v>1358</v>
      </c>
      <c r="C178" s="14" t="s">
        <v>1593</v>
      </c>
      <c r="D178" s="14" t="s">
        <v>27</v>
      </c>
      <c r="E178" s="28"/>
      <c r="F178" s="23" t="str">
        <f t="shared" si="1"/>
        <v>Office of Government Ethics</v>
      </c>
      <c r="G178" s="43">
        <v>42936.0</v>
      </c>
      <c r="H178" s="25"/>
      <c r="I178" s="26"/>
      <c r="J178" s="25"/>
      <c r="K178" s="26"/>
      <c r="L178" s="27">
        <v>42996.0</v>
      </c>
      <c r="M178" s="28"/>
      <c r="N178" s="28"/>
      <c r="O178" s="28"/>
      <c r="P178" s="28"/>
      <c r="Q178" s="28"/>
      <c r="R178" s="28"/>
      <c r="S178" s="28"/>
      <c r="T178" s="28"/>
      <c r="U178" s="28"/>
    </row>
    <row r="179" ht="37.5">
      <c r="A179" s="14" t="s">
        <v>1594</v>
      </c>
      <c r="B179" s="14" t="s">
        <v>1358</v>
      </c>
      <c r="C179" s="14" t="s">
        <v>1593</v>
      </c>
      <c r="D179" s="14" t="s">
        <v>27</v>
      </c>
      <c r="E179" s="28"/>
      <c r="F179" s="23" t="str">
        <f t="shared" si="1"/>
        <v>Office of Government Ethics</v>
      </c>
      <c r="G179" s="43">
        <v>42936.0</v>
      </c>
      <c r="H179" s="25"/>
      <c r="I179" s="26"/>
      <c r="J179" s="25"/>
      <c r="K179" s="26"/>
      <c r="L179" s="27">
        <v>42996.0</v>
      </c>
      <c r="M179" s="28"/>
      <c r="N179" s="28"/>
      <c r="O179" s="28"/>
      <c r="P179" s="28"/>
      <c r="Q179" s="28"/>
      <c r="R179" s="28"/>
      <c r="S179" s="28"/>
      <c r="T179" s="28"/>
      <c r="U179" s="28"/>
    </row>
    <row r="180" ht="60.0">
      <c r="A180" s="14" t="s">
        <v>1595</v>
      </c>
      <c r="B180" s="14" t="s">
        <v>1358</v>
      </c>
      <c r="C180" s="14" t="s">
        <v>1596</v>
      </c>
      <c r="D180" s="14" t="s">
        <v>1263</v>
      </c>
      <c r="E180" s="14" t="s">
        <v>1460</v>
      </c>
      <c r="F180" s="23" t="str">
        <f t="shared" si="1"/>
        <v>Office of Government Ethics</v>
      </c>
      <c r="G180" s="43">
        <v>42936.0</v>
      </c>
      <c r="H180" s="25"/>
      <c r="I180" s="26"/>
      <c r="J180" s="25"/>
      <c r="K180" s="26"/>
      <c r="L180" s="27">
        <v>42996.0</v>
      </c>
      <c r="M180" s="28"/>
      <c r="N180" s="28"/>
      <c r="O180" s="28"/>
      <c r="P180" s="28"/>
      <c r="Q180" s="28"/>
      <c r="R180" s="28"/>
      <c r="S180" s="28"/>
      <c r="T180" s="28"/>
      <c r="U180" s="28"/>
    </row>
    <row r="181" ht="48.75">
      <c r="A181" s="14" t="s">
        <v>1597</v>
      </c>
      <c r="B181" s="14" t="s">
        <v>1358</v>
      </c>
      <c r="C181" s="14" t="s">
        <v>1598</v>
      </c>
      <c r="D181" s="14" t="s">
        <v>1263</v>
      </c>
      <c r="E181" s="14" t="s">
        <v>1460</v>
      </c>
      <c r="F181" s="23" t="str">
        <f t="shared" si="1"/>
        <v>Office of Government Ethics</v>
      </c>
      <c r="G181" s="43">
        <v>42936.0</v>
      </c>
      <c r="H181" s="25"/>
      <c r="I181" s="26"/>
      <c r="J181" s="25"/>
      <c r="K181" s="26"/>
      <c r="L181" s="27">
        <v>42996.0</v>
      </c>
      <c r="M181" s="28"/>
      <c r="N181" s="28"/>
      <c r="O181" s="28"/>
      <c r="P181" s="28"/>
      <c r="Q181" s="28"/>
      <c r="R181" s="28"/>
      <c r="S181" s="28"/>
      <c r="T181" s="28"/>
      <c r="U181" s="28"/>
    </row>
    <row r="182" ht="82.5">
      <c r="A182" s="14" t="s">
        <v>1599</v>
      </c>
      <c r="B182" s="14" t="s">
        <v>1358</v>
      </c>
      <c r="C182" s="14" t="s">
        <v>1600</v>
      </c>
      <c r="D182" s="14" t="s">
        <v>27</v>
      </c>
      <c r="E182" s="28"/>
      <c r="F182" s="23" t="str">
        <f t="shared" si="1"/>
        <v>Office of Government Ethics</v>
      </c>
      <c r="G182" s="43">
        <v>42936.0</v>
      </c>
      <c r="H182" s="25"/>
      <c r="I182" s="26"/>
      <c r="J182" s="25"/>
      <c r="K182" s="26"/>
      <c r="L182" s="27">
        <v>42996.0</v>
      </c>
      <c r="M182" s="28"/>
      <c r="N182" s="28"/>
      <c r="O182" s="28"/>
      <c r="P182" s="28"/>
      <c r="Q182" s="28"/>
      <c r="R182" s="28"/>
      <c r="S182" s="28"/>
      <c r="T182" s="28"/>
      <c r="U182" s="28"/>
    </row>
    <row r="183" ht="82.5">
      <c r="A183" s="14" t="s">
        <v>1599</v>
      </c>
      <c r="B183" s="14" t="s">
        <v>1358</v>
      </c>
      <c r="C183" s="14" t="s">
        <v>1600</v>
      </c>
      <c r="D183" s="14" t="s">
        <v>27</v>
      </c>
      <c r="E183" s="28"/>
      <c r="F183" s="23" t="str">
        <f t="shared" si="1"/>
        <v>Office of Government Ethics</v>
      </c>
      <c r="G183" s="43">
        <v>42936.0</v>
      </c>
      <c r="H183" s="25"/>
      <c r="I183" s="26"/>
      <c r="J183" s="25"/>
      <c r="K183" s="26"/>
      <c r="L183" s="27">
        <v>42996.0</v>
      </c>
      <c r="M183" s="28"/>
      <c r="N183" s="28"/>
      <c r="O183" s="28"/>
      <c r="P183" s="28"/>
      <c r="Q183" s="28"/>
      <c r="R183" s="28"/>
      <c r="S183" s="28"/>
      <c r="T183" s="28"/>
      <c r="U183" s="28"/>
    </row>
    <row r="184" ht="71.25">
      <c r="A184" s="14" t="s">
        <v>1601</v>
      </c>
      <c r="B184" s="14" t="s">
        <v>1358</v>
      </c>
      <c r="C184" s="14" t="s">
        <v>1602</v>
      </c>
      <c r="D184" s="14" t="s">
        <v>27</v>
      </c>
      <c r="E184" s="28"/>
      <c r="F184" s="23" t="str">
        <f t="shared" si="1"/>
        <v>Office of Government Ethics</v>
      </c>
      <c r="G184" s="43">
        <v>42936.0</v>
      </c>
      <c r="H184" s="25"/>
      <c r="I184" s="26"/>
      <c r="J184" s="25"/>
      <c r="K184" s="26"/>
      <c r="L184" s="27">
        <v>42996.0</v>
      </c>
      <c r="M184" s="28"/>
      <c r="N184" s="28"/>
      <c r="O184" s="28"/>
      <c r="P184" s="28"/>
      <c r="Q184" s="28"/>
      <c r="R184" s="28"/>
      <c r="S184" s="28"/>
      <c r="T184" s="28"/>
      <c r="U184" s="28"/>
    </row>
    <row r="185" ht="71.25">
      <c r="A185" s="14" t="s">
        <v>1601</v>
      </c>
      <c r="B185" s="14" t="s">
        <v>1358</v>
      </c>
      <c r="C185" s="14" t="s">
        <v>1602</v>
      </c>
      <c r="D185" s="14" t="s">
        <v>27</v>
      </c>
      <c r="E185" s="28"/>
      <c r="F185" s="23" t="str">
        <f t="shared" si="1"/>
        <v>Office of Government Ethics</v>
      </c>
      <c r="G185" s="43">
        <v>42936.0</v>
      </c>
      <c r="H185" s="25"/>
      <c r="I185" s="26"/>
      <c r="J185" s="25"/>
      <c r="K185" s="26"/>
      <c r="L185" s="27">
        <v>42996.0</v>
      </c>
      <c r="M185" s="28"/>
      <c r="N185" s="28"/>
      <c r="O185" s="28"/>
      <c r="P185" s="28"/>
      <c r="Q185" s="28"/>
      <c r="R185" s="28"/>
      <c r="S185" s="28"/>
      <c r="T185" s="28"/>
      <c r="U185" s="28"/>
    </row>
    <row r="186" ht="71.25">
      <c r="A186" s="14" t="s">
        <v>1601</v>
      </c>
      <c r="B186" s="14" t="s">
        <v>1358</v>
      </c>
      <c r="C186" s="14" t="s">
        <v>1602</v>
      </c>
      <c r="D186" s="14" t="s">
        <v>27</v>
      </c>
      <c r="E186" s="28"/>
      <c r="F186" s="23" t="str">
        <f t="shared" si="1"/>
        <v>Office of Government Ethics</v>
      </c>
      <c r="G186" s="43">
        <v>42936.0</v>
      </c>
      <c r="H186" s="25"/>
      <c r="I186" s="26"/>
      <c r="J186" s="25"/>
      <c r="K186" s="26"/>
      <c r="L186" s="27">
        <v>42996.0</v>
      </c>
      <c r="M186" s="28"/>
      <c r="N186" s="28"/>
      <c r="O186" s="28"/>
      <c r="P186" s="28"/>
      <c r="Q186" s="28"/>
      <c r="R186" s="28"/>
      <c r="S186" s="28"/>
      <c r="T186" s="28"/>
      <c r="U186" s="28"/>
    </row>
    <row r="187" ht="194.25">
      <c r="A187" s="14" t="s">
        <v>1603</v>
      </c>
      <c r="B187" s="14" t="s">
        <v>1358</v>
      </c>
      <c r="C187" s="14" t="s">
        <v>1604</v>
      </c>
      <c r="D187" s="14" t="s">
        <v>1263</v>
      </c>
      <c r="E187" s="28"/>
      <c r="F187" s="23" t="str">
        <f t="shared" ref="F187:F188" si="2">HYPERLINK("http://www.nytimes.com/2016/12/04/us/politics/trump-family-ivanka-donald-jr.html","New York Times")</f>
        <v>New York Times</v>
      </c>
      <c r="G187" s="24">
        <v>42708.0</v>
      </c>
      <c r="H187" s="29" t="str">
        <f>HYPERLINK("http://money.cnn.com/2017/06/12/news/ivanka-trump-sanei-japan-talks/index.html","CNN Money")</f>
        <v>CNN Money</v>
      </c>
      <c r="I187" s="24">
        <v>42898.0</v>
      </c>
      <c r="J187" s="29" t="str">
        <f>HYPERLINK("http://www.japantimes.co.jp/news/2017/06/14/business/ivanka-trump-fashion-brand-halted-talks-japanese-firm-conflict-interest-concerns/#.WVReu9PyuHo","Japan Times")</f>
        <v>Japan Times</v>
      </c>
      <c r="K187" s="24">
        <v>42900.0</v>
      </c>
      <c r="L187" s="44">
        <v>42921.0</v>
      </c>
      <c r="M187" s="28"/>
      <c r="N187" s="28"/>
      <c r="O187" s="28"/>
      <c r="P187" s="28"/>
      <c r="Q187" s="28"/>
      <c r="R187" s="28"/>
      <c r="S187" s="28"/>
      <c r="T187" s="28"/>
      <c r="U187" s="28"/>
    </row>
    <row r="188" ht="71.25">
      <c r="A188" s="14" t="s">
        <v>1605</v>
      </c>
      <c r="B188" s="14" t="s">
        <v>1358</v>
      </c>
      <c r="C188" s="14"/>
      <c r="D188" s="14" t="s">
        <v>27</v>
      </c>
      <c r="E188" s="28"/>
      <c r="F188" s="23" t="str">
        <f t="shared" si="2"/>
        <v>New York Times</v>
      </c>
      <c r="G188" s="24">
        <v>42708.0</v>
      </c>
      <c r="H188" s="29" t="str">
        <f>HYPERLINK("https://www.forbes.com/sites/kellyphillipserb/2017/02/23/ivanka-trump-jewelry-licensee-hit-with-tax-lien/#7734ecf164f0","Forbes")</f>
        <v>Forbes</v>
      </c>
      <c r="I188" s="24">
        <v>42789.0</v>
      </c>
      <c r="J188" s="25"/>
      <c r="K188" s="26"/>
      <c r="L188" s="44">
        <v>42921.0</v>
      </c>
      <c r="M188" s="28"/>
      <c r="N188" s="28"/>
      <c r="O188" s="28"/>
      <c r="P188" s="28"/>
      <c r="Q188" s="28"/>
      <c r="R188" s="28"/>
      <c r="S188" s="28"/>
      <c r="T188" s="28"/>
      <c r="U188" s="28"/>
    </row>
    <row r="189" ht="26.25">
      <c r="A189" s="30" t="s">
        <v>1606</v>
      </c>
      <c r="B189" s="14" t="s">
        <v>1358</v>
      </c>
      <c r="C189" s="30"/>
      <c r="D189" s="14" t="s">
        <v>27</v>
      </c>
      <c r="E189" s="28"/>
      <c r="F189" s="23" t="str">
        <f>HYPERLINK("http://fortune.com/2016/11/16/ivanka-trump-jewelry-apology/","Fortune")</f>
        <v>Fortune</v>
      </c>
      <c r="G189" s="24">
        <v>42690.0</v>
      </c>
      <c r="H189" s="25"/>
      <c r="I189" s="26"/>
      <c r="J189" s="25"/>
      <c r="K189" s="26"/>
      <c r="L189" s="44">
        <v>42921.0</v>
      </c>
      <c r="M189" s="28"/>
      <c r="N189" s="28"/>
      <c r="O189" s="28"/>
      <c r="P189" s="28"/>
      <c r="Q189" s="28"/>
      <c r="R189" s="28"/>
      <c r="S189" s="28"/>
      <c r="T189" s="28"/>
      <c r="U189" s="28"/>
    </row>
    <row r="190" ht="26.25">
      <c r="A190" s="14" t="s">
        <v>1607</v>
      </c>
      <c r="B190" s="14" t="s">
        <v>1358</v>
      </c>
      <c r="C190" s="14"/>
      <c r="D190" s="14" t="s">
        <v>27</v>
      </c>
      <c r="E190" s="28"/>
      <c r="F190" s="23" t="str">
        <f>HYPERLINK("https://www.nytimes.com/2017/01/07/us/politics/jared-kushner-trump-business.html?_r=0","New York Times")</f>
        <v>New York Times</v>
      </c>
      <c r="G190" s="24">
        <v>42742.0</v>
      </c>
      <c r="H190" s="25"/>
      <c r="I190" s="26"/>
      <c r="J190" s="25"/>
      <c r="K190" s="26"/>
      <c r="L190" s="44">
        <v>42921.0</v>
      </c>
      <c r="M190" s="28"/>
      <c r="N190" s="28"/>
      <c r="O190" s="28"/>
      <c r="P190" s="28"/>
      <c r="Q190" s="28"/>
      <c r="R190" s="28"/>
      <c r="S190" s="28"/>
      <c r="T190" s="28"/>
      <c r="U190" s="28"/>
    </row>
    <row r="191" ht="26.25">
      <c r="A191" s="30" t="s">
        <v>1608</v>
      </c>
      <c r="B191" s="14" t="s">
        <v>1358</v>
      </c>
      <c r="C191" s="30"/>
      <c r="D191" s="14" t="s">
        <v>27</v>
      </c>
      <c r="E191" s="28"/>
      <c r="F191" s="23" t="str">
        <f>HYPERLINK("https://www.nytimes.com/2016/11/19/us/politics/ivanka-trump-shinzo-abe.html","New York Times")</f>
        <v>New York Times</v>
      </c>
      <c r="G191" s="24">
        <v>42692.0</v>
      </c>
      <c r="H191" s="25"/>
      <c r="I191" s="26"/>
      <c r="J191" s="25"/>
      <c r="K191" s="26"/>
      <c r="L191" s="44">
        <v>42921.0</v>
      </c>
      <c r="M191" s="28"/>
      <c r="N191" s="28"/>
      <c r="O191" s="28"/>
      <c r="P191" s="28"/>
      <c r="Q191" s="28"/>
      <c r="R191" s="28"/>
      <c r="S191" s="28"/>
      <c r="T191" s="28"/>
      <c r="U191" s="28"/>
    </row>
    <row r="192" ht="37.5">
      <c r="A192" s="30" t="s">
        <v>1609</v>
      </c>
      <c r="B192" s="14" t="s">
        <v>1358</v>
      </c>
      <c r="C192" s="30"/>
      <c r="D192" s="14" t="s">
        <v>27</v>
      </c>
      <c r="E192" s="28"/>
      <c r="F192" s="23" t="str">
        <f>HYPERLINK("http://thehill.com/homenews/news/307143-argentine-leader-ivanka-joined-my-call-with-trump","The Hill ")</f>
        <v>The Hill </v>
      </c>
      <c r="G192" s="24">
        <v>42695.0</v>
      </c>
      <c r="H192" s="25"/>
      <c r="I192" s="26"/>
      <c r="J192" s="25"/>
      <c r="K192" s="26"/>
      <c r="L192" s="44">
        <v>42921.0</v>
      </c>
      <c r="M192" s="28"/>
      <c r="N192" s="28"/>
      <c r="O192" s="28"/>
      <c r="P192" s="28"/>
      <c r="Q192" s="28"/>
      <c r="R192" s="28"/>
      <c r="S192" s="28"/>
      <c r="T192" s="28"/>
      <c r="U192" s="28"/>
    </row>
    <row r="193" ht="26.25">
      <c r="A193" s="30" t="s">
        <v>1610</v>
      </c>
      <c r="B193" s="14" t="s">
        <v>1358</v>
      </c>
      <c r="C193" s="30"/>
      <c r="D193" s="14" t="s">
        <v>1263</v>
      </c>
      <c r="E193" s="28"/>
      <c r="F193" s="23" t="str">
        <f>HYPERLINK("https://www.nytimes.com/2016/12/16/us/politics/ivanka-trump-charity-auction.html","New York Times")</f>
        <v>New York Times</v>
      </c>
      <c r="G193" s="24">
        <v>42720.0</v>
      </c>
      <c r="H193" s="25"/>
      <c r="I193" s="26"/>
      <c r="J193" s="25"/>
      <c r="K193" s="26"/>
      <c r="L193" s="44">
        <v>42921.0</v>
      </c>
      <c r="M193" s="28"/>
      <c r="N193" s="28"/>
      <c r="O193" s="28"/>
      <c r="P193" s="28"/>
      <c r="Q193" s="28"/>
      <c r="R193" s="28"/>
      <c r="S193" s="28"/>
      <c r="T193" s="28"/>
      <c r="U193" s="28"/>
    </row>
    <row r="194" ht="82.5">
      <c r="A194" s="14" t="s">
        <v>1611</v>
      </c>
      <c r="B194" s="14" t="s">
        <v>1358</v>
      </c>
      <c r="C194" s="14" t="s">
        <v>1612</v>
      </c>
      <c r="D194" s="14" t="s">
        <v>27</v>
      </c>
      <c r="E194" s="28"/>
      <c r="F194" s="23" t="str">
        <f t="shared" ref="F194:F715" si="3">HYPERLINK("https://www.documentcloud.org/documents/4053458-OGE-Ivanka-20170720.html","Office of Government Ethics")</f>
        <v>Office of Government Ethics</v>
      </c>
      <c r="G194" s="43">
        <v>42936.0</v>
      </c>
      <c r="H194" s="25"/>
      <c r="I194" s="26"/>
      <c r="J194" s="25"/>
      <c r="K194" s="26"/>
      <c r="L194" s="27">
        <v>42996.0</v>
      </c>
      <c r="M194" s="28"/>
      <c r="N194" s="28"/>
      <c r="O194" s="28"/>
      <c r="P194" s="28"/>
      <c r="Q194" s="28"/>
      <c r="R194" s="28"/>
      <c r="S194" s="28"/>
      <c r="T194" s="28"/>
      <c r="U194" s="28"/>
    </row>
    <row r="195" ht="71.25">
      <c r="A195" s="14" t="s">
        <v>1613</v>
      </c>
      <c r="B195" s="14" t="s">
        <v>1358</v>
      </c>
      <c r="C195" s="14" t="s">
        <v>1614</v>
      </c>
      <c r="D195" s="14" t="s">
        <v>27</v>
      </c>
      <c r="E195" s="28"/>
      <c r="F195" s="23" t="str">
        <f t="shared" si="3"/>
        <v>Office of Government Ethics</v>
      </c>
      <c r="G195" s="43">
        <v>42936.0</v>
      </c>
      <c r="H195" s="25"/>
      <c r="I195" s="26"/>
      <c r="J195" s="25"/>
      <c r="K195" s="26"/>
      <c r="L195" s="27">
        <v>42996.0</v>
      </c>
      <c r="M195" s="28"/>
      <c r="N195" s="28"/>
      <c r="O195" s="28"/>
      <c r="P195" s="28"/>
      <c r="Q195" s="28"/>
      <c r="R195" s="28"/>
      <c r="S195" s="28"/>
      <c r="T195" s="28"/>
      <c r="U195" s="28"/>
    </row>
    <row r="196" ht="60.0">
      <c r="A196" s="14" t="s">
        <v>1615</v>
      </c>
      <c r="B196" s="14" t="s">
        <v>1358</v>
      </c>
      <c r="C196" s="14" t="s">
        <v>1616</v>
      </c>
      <c r="D196" s="14" t="s">
        <v>1263</v>
      </c>
      <c r="E196" s="14" t="s">
        <v>1460</v>
      </c>
      <c r="F196" s="23" t="str">
        <f t="shared" si="3"/>
        <v>Office of Government Ethics</v>
      </c>
      <c r="G196" s="43">
        <v>42936.0</v>
      </c>
      <c r="H196" s="25"/>
      <c r="I196" s="26"/>
      <c r="J196" s="25"/>
      <c r="K196" s="26"/>
      <c r="L196" s="27">
        <v>42996.0</v>
      </c>
      <c r="M196" s="28"/>
      <c r="N196" s="28"/>
      <c r="O196" s="28"/>
      <c r="P196" s="28"/>
      <c r="Q196" s="28"/>
      <c r="R196" s="28"/>
      <c r="S196" s="28"/>
      <c r="T196" s="28"/>
      <c r="U196" s="28"/>
    </row>
    <row r="197" ht="71.25">
      <c r="A197" s="14" t="s">
        <v>1617</v>
      </c>
      <c r="B197" s="14" t="s">
        <v>1358</v>
      </c>
      <c r="C197" s="14" t="s">
        <v>1618</v>
      </c>
      <c r="D197" s="14" t="s">
        <v>27</v>
      </c>
      <c r="E197" s="28"/>
      <c r="F197" s="23" t="str">
        <f t="shared" si="3"/>
        <v>Office of Government Ethics</v>
      </c>
      <c r="G197" s="43">
        <v>42936.0</v>
      </c>
      <c r="H197" s="25"/>
      <c r="I197" s="26"/>
      <c r="J197" s="25"/>
      <c r="K197" s="26"/>
      <c r="L197" s="27">
        <v>42996.0</v>
      </c>
      <c r="M197" s="28"/>
      <c r="N197" s="28"/>
      <c r="O197" s="28"/>
      <c r="P197" s="28"/>
      <c r="Q197" s="28"/>
      <c r="R197" s="28"/>
      <c r="S197" s="28"/>
      <c r="T197" s="28"/>
      <c r="U197" s="28"/>
    </row>
    <row r="198" ht="71.25">
      <c r="A198" s="14" t="s">
        <v>1619</v>
      </c>
      <c r="B198" s="14" t="s">
        <v>1358</v>
      </c>
      <c r="C198" s="14" t="s">
        <v>1620</v>
      </c>
      <c r="D198" s="14" t="s">
        <v>27</v>
      </c>
      <c r="E198" s="28"/>
      <c r="F198" s="23" t="str">
        <f t="shared" si="3"/>
        <v>Office of Government Ethics</v>
      </c>
      <c r="G198" s="43">
        <v>42936.0</v>
      </c>
      <c r="H198" s="25"/>
      <c r="I198" s="26"/>
      <c r="J198" s="25"/>
      <c r="K198" s="26"/>
      <c r="L198" s="27">
        <v>42996.0</v>
      </c>
      <c r="M198" s="28"/>
      <c r="N198" s="28"/>
      <c r="O198" s="28"/>
      <c r="P198" s="28"/>
      <c r="Q198" s="28"/>
      <c r="R198" s="28"/>
      <c r="S198" s="28"/>
      <c r="T198" s="28"/>
      <c r="U198" s="28"/>
    </row>
    <row r="199" ht="71.25">
      <c r="A199" s="14" t="s">
        <v>1621</v>
      </c>
      <c r="B199" s="14" t="s">
        <v>1358</v>
      </c>
      <c r="C199" s="14" t="s">
        <v>1622</v>
      </c>
      <c r="D199" s="14" t="s">
        <v>27</v>
      </c>
      <c r="E199" s="28"/>
      <c r="F199" s="23" t="str">
        <f t="shared" si="3"/>
        <v>Office of Government Ethics</v>
      </c>
      <c r="G199" s="43">
        <v>42936.0</v>
      </c>
      <c r="H199" s="25"/>
      <c r="I199" s="26"/>
      <c r="J199" s="25"/>
      <c r="K199" s="26"/>
      <c r="L199" s="27">
        <v>42996.0</v>
      </c>
      <c r="M199" s="28"/>
      <c r="N199" s="28"/>
      <c r="O199" s="28"/>
      <c r="P199" s="28"/>
      <c r="Q199" s="28"/>
      <c r="R199" s="28"/>
      <c r="S199" s="28"/>
      <c r="T199" s="28"/>
      <c r="U199" s="28"/>
    </row>
    <row r="200" ht="71.25">
      <c r="A200" s="14" t="s">
        <v>1623</v>
      </c>
      <c r="B200" s="14" t="s">
        <v>1358</v>
      </c>
      <c r="C200" s="14" t="s">
        <v>1624</v>
      </c>
      <c r="D200" s="14" t="s">
        <v>27</v>
      </c>
      <c r="E200" s="28"/>
      <c r="F200" s="23" t="str">
        <f t="shared" si="3"/>
        <v>Office of Government Ethics</v>
      </c>
      <c r="G200" s="43">
        <v>42936.0</v>
      </c>
      <c r="H200" s="25"/>
      <c r="I200" s="26"/>
      <c r="J200" s="25"/>
      <c r="K200" s="26"/>
      <c r="L200" s="27">
        <v>42996.0</v>
      </c>
      <c r="M200" s="28"/>
      <c r="N200" s="28"/>
      <c r="O200" s="28"/>
      <c r="P200" s="28"/>
      <c r="Q200" s="28"/>
      <c r="R200" s="28"/>
      <c r="S200" s="28"/>
      <c r="T200" s="28"/>
      <c r="U200" s="28"/>
    </row>
    <row r="201" ht="71.25">
      <c r="A201" s="14" t="s">
        <v>1625</v>
      </c>
      <c r="B201" s="14" t="s">
        <v>1358</v>
      </c>
      <c r="C201" s="14" t="s">
        <v>1626</v>
      </c>
      <c r="D201" s="14" t="s">
        <v>27</v>
      </c>
      <c r="E201" s="28"/>
      <c r="F201" s="23" t="str">
        <f t="shared" si="3"/>
        <v>Office of Government Ethics</v>
      </c>
      <c r="G201" s="43">
        <v>42936.0</v>
      </c>
      <c r="H201" s="25"/>
      <c r="I201" s="26"/>
      <c r="J201" s="25"/>
      <c r="K201" s="26"/>
      <c r="L201" s="27">
        <v>42996.0</v>
      </c>
      <c r="M201" s="28"/>
      <c r="N201" s="28"/>
      <c r="O201" s="28"/>
      <c r="P201" s="28"/>
      <c r="Q201" s="28"/>
      <c r="R201" s="28"/>
      <c r="S201" s="28"/>
      <c r="T201" s="28"/>
      <c r="U201" s="28"/>
    </row>
    <row r="202" ht="71.25">
      <c r="A202" s="14" t="s">
        <v>1627</v>
      </c>
      <c r="B202" s="14" t="s">
        <v>1358</v>
      </c>
      <c r="C202" s="14" t="s">
        <v>1628</v>
      </c>
      <c r="D202" s="14" t="s">
        <v>27</v>
      </c>
      <c r="E202" s="28"/>
      <c r="F202" s="23" t="str">
        <f t="shared" si="3"/>
        <v>Office of Government Ethics</v>
      </c>
      <c r="G202" s="43">
        <v>42936.0</v>
      </c>
      <c r="H202" s="25"/>
      <c r="I202" s="26"/>
      <c r="J202" s="25"/>
      <c r="K202" s="26"/>
      <c r="L202" s="27">
        <v>42996.0</v>
      </c>
      <c r="M202" s="28"/>
      <c r="N202" s="28"/>
      <c r="O202" s="28"/>
      <c r="P202" s="28"/>
      <c r="Q202" s="28"/>
      <c r="R202" s="28"/>
      <c r="S202" s="28"/>
      <c r="T202" s="28"/>
      <c r="U202" s="28"/>
    </row>
    <row r="203" ht="48.75">
      <c r="A203" s="14" t="s">
        <v>1629</v>
      </c>
      <c r="B203" s="14" t="s">
        <v>1358</v>
      </c>
      <c r="C203" s="14" t="s">
        <v>1630</v>
      </c>
      <c r="D203" s="14" t="s">
        <v>1263</v>
      </c>
      <c r="E203" s="14" t="s">
        <v>1460</v>
      </c>
      <c r="F203" s="23" t="str">
        <f t="shared" si="3"/>
        <v>Office of Government Ethics</v>
      </c>
      <c r="G203" s="43">
        <v>42936.0</v>
      </c>
      <c r="H203" s="25"/>
      <c r="I203" s="26"/>
      <c r="J203" s="25"/>
      <c r="K203" s="26"/>
      <c r="L203" s="27">
        <v>42996.0</v>
      </c>
      <c r="M203" s="28"/>
      <c r="N203" s="28"/>
      <c r="O203" s="28"/>
      <c r="P203" s="28"/>
      <c r="Q203" s="28"/>
      <c r="R203" s="28"/>
      <c r="S203" s="28"/>
      <c r="T203" s="28"/>
      <c r="U203" s="28"/>
    </row>
    <row r="204" ht="71.25">
      <c r="A204" s="14" t="s">
        <v>1631</v>
      </c>
      <c r="B204" s="14" t="s">
        <v>1358</v>
      </c>
      <c r="C204" s="14" t="s">
        <v>1632</v>
      </c>
      <c r="D204" s="14" t="s">
        <v>27</v>
      </c>
      <c r="E204" s="28"/>
      <c r="F204" s="23" t="str">
        <f t="shared" si="3"/>
        <v>Office of Government Ethics</v>
      </c>
      <c r="G204" s="43">
        <v>42936.0</v>
      </c>
      <c r="H204" s="25"/>
      <c r="I204" s="26"/>
      <c r="J204" s="25"/>
      <c r="K204" s="26"/>
      <c r="L204" s="27">
        <v>42996.0</v>
      </c>
      <c r="M204" s="28"/>
      <c r="N204" s="28"/>
      <c r="O204" s="28"/>
      <c r="P204" s="28"/>
      <c r="Q204" s="28"/>
      <c r="R204" s="28"/>
      <c r="S204" s="28"/>
      <c r="T204" s="28"/>
      <c r="U204" s="28"/>
    </row>
    <row r="205" ht="71.25">
      <c r="A205" s="14" t="s">
        <v>1633</v>
      </c>
      <c r="B205" s="14" t="s">
        <v>1358</v>
      </c>
      <c r="C205" s="14" t="s">
        <v>1634</v>
      </c>
      <c r="D205" s="14" t="s">
        <v>27</v>
      </c>
      <c r="E205" s="28"/>
      <c r="F205" s="23" t="str">
        <f t="shared" si="3"/>
        <v>Office of Government Ethics</v>
      </c>
      <c r="G205" s="43">
        <v>42936.0</v>
      </c>
      <c r="H205" s="25"/>
      <c r="I205" s="26"/>
      <c r="J205" s="25"/>
      <c r="K205" s="26"/>
      <c r="L205" s="27">
        <v>42996.0</v>
      </c>
      <c r="M205" s="28"/>
      <c r="N205" s="28"/>
      <c r="O205" s="28"/>
      <c r="P205" s="28"/>
      <c r="Q205" s="28"/>
      <c r="R205" s="28"/>
      <c r="S205" s="28"/>
      <c r="T205" s="28"/>
      <c r="U205" s="28"/>
    </row>
    <row r="206" ht="71.25">
      <c r="A206" s="14" t="s">
        <v>1635</v>
      </c>
      <c r="B206" s="14" t="s">
        <v>1358</v>
      </c>
      <c r="C206" s="14" t="s">
        <v>1636</v>
      </c>
      <c r="D206" s="14" t="s">
        <v>1263</v>
      </c>
      <c r="E206" s="14" t="s">
        <v>1637</v>
      </c>
      <c r="F206" s="23" t="str">
        <f t="shared" si="3"/>
        <v>Office of Government Ethics</v>
      </c>
      <c r="G206" s="43">
        <v>42936.0</v>
      </c>
      <c r="H206" s="25"/>
      <c r="I206" s="26"/>
      <c r="J206" s="25"/>
      <c r="K206" s="26"/>
      <c r="L206" s="27">
        <v>42996.0</v>
      </c>
      <c r="M206" s="28"/>
      <c r="N206" s="28"/>
      <c r="O206" s="28"/>
      <c r="P206" s="28"/>
      <c r="Q206" s="28"/>
      <c r="R206" s="28"/>
      <c r="S206" s="28"/>
      <c r="T206" s="28"/>
      <c r="U206" s="28"/>
    </row>
    <row r="207" ht="71.25">
      <c r="A207" s="14" t="s">
        <v>1638</v>
      </c>
      <c r="B207" s="14" t="s">
        <v>1358</v>
      </c>
      <c r="C207" s="14" t="s">
        <v>1639</v>
      </c>
      <c r="D207" s="14" t="s">
        <v>1263</v>
      </c>
      <c r="E207" s="14" t="s">
        <v>1637</v>
      </c>
      <c r="F207" s="23" t="str">
        <f t="shared" si="3"/>
        <v>Office of Government Ethics</v>
      </c>
      <c r="G207" s="43">
        <v>42936.0</v>
      </c>
      <c r="H207" s="25"/>
      <c r="I207" s="26"/>
      <c r="J207" s="25"/>
      <c r="K207" s="26"/>
      <c r="L207" s="27">
        <v>42996.0</v>
      </c>
      <c r="M207" s="28"/>
      <c r="N207" s="28"/>
      <c r="O207" s="28"/>
      <c r="P207" s="28"/>
      <c r="Q207" s="28"/>
      <c r="R207" s="28"/>
      <c r="S207" s="28"/>
      <c r="T207" s="28"/>
      <c r="U207" s="28"/>
    </row>
    <row r="208" ht="71.25">
      <c r="A208" s="14" t="s">
        <v>1640</v>
      </c>
      <c r="B208" s="14" t="s">
        <v>1358</v>
      </c>
      <c r="C208" s="14" t="s">
        <v>1641</v>
      </c>
      <c r="D208" s="14" t="s">
        <v>1263</v>
      </c>
      <c r="E208" s="14" t="s">
        <v>1637</v>
      </c>
      <c r="F208" s="23" t="str">
        <f t="shared" si="3"/>
        <v>Office of Government Ethics</v>
      </c>
      <c r="G208" s="43">
        <v>42936.0</v>
      </c>
      <c r="H208" s="25"/>
      <c r="I208" s="26"/>
      <c r="J208" s="25"/>
      <c r="K208" s="26"/>
      <c r="L208" s="27">
        <v>42996.0</v>
      </c>
      <c r="M208" s="28"/>
      <c r="N208" s="28"/>
      <c r="O208" s="28"/>
      <c r="P208" s="28"/>
      <c r="Q208" s="28"/>
      <c r="R208" s="28"/>
      <c r="S208" s="28"/>
      <c r="T208" s="28"/>
      <c r="U208" s="28"/>
    </row>
    <row r="209" ht="71.25">
      <c r="A209" s="14" t="s">
        <v>1642</v>
      </c>
      <c r="B209" s="14" t="s">
        <v>1358</v>
      </c>
      <c r="C209" s="14" t="s">
        <v>1643</v>
      </c>
      <c r="D209" s="14" t="s">
        <v>27</v>
      </c>
      <c r="E209" s="28"/>
      <c r="F209" s="23" t="str">
        <f t="shared" si="3"/>
        <v>Office of Government Ethics</v>
      </c>
      <c r="G209" s="43">
        <v>42936.0</v>
      </c>
      <c r="H209" s="25"/>
      <c r="I209" s="26"/>
      <c r="J209" s="25"/>
      <c r="K209" s="26"/>
      <c r="L209" s="27">
        <v>42996.0</v>
      </c>
      <c r="M209" s="28"/>
      <c r="N209" s="28"/>
      <c r="O209" s="28"/>
      <c r="P209" s="28"/>
      <c r="Q209" s="28"/>
      <c r="R209" s="28"/>
      <c r="S209" s="28"/>
      <c r="T209" s="28"/>
      <c r="U209" s="28"/>
    </row>
    <row r="210" ht="105.0">
      <c r="A210" s="14" t="s">
        <v>1644</v>
      </c>
      <c r="B210" s="14" t="s">
        <v>1358</v>
      </c>
      <c r="C210" s="14" t="s">
        <v>1645</v>
      </c>
      <c r="D210" s="14" t="s">
        <v>27</v>
      </c>
      <c r="E210" s="28"/>
      <c r="F210" s="23" t="str">
        <f t="shared" si="3"/>
        <v>Office of Government Ethics</v>
      </c>
      <c r="G210" s="43">
        <v>42936.0</v>
      </c>
      <c r="H210" s="25"/>
      <c r="I210" s="26"/>
      <c r="J210" s="25"/>
      <c r="K210" s="26"/>
      <c r="L210" s="27">
        <v>42996.0</v>
      </c>
      <c r="M210" s="28"/>
      <c r="N210" s="28"/>
      <c r="O210" s="28"/>
      <c r="P210" s="28"/>
      <c r="Q210" s="28"/>
      <c r="R210" s="28"/>
      <c r="S210" s="28"/>
      <c r="T210" s="28"/>
      <c r="U210" s="28"/>
    </row>
    <row r="211" ht="105.0">
      <c r="A211" s="14" t="s">
        <v>1646</v>
      </c>
      <c r="B211" s="14" t="s">
        <v>1358</v>
      </c>
      <c r="C211" s="14" t="s">
        <v>1647</v>
      </c>
      <c r="D211" s="14" t="s">
        <v>27</v>
      </c>
      <c r="E211" s="28"/>
      <c r="F211" s="23" t="str">
        <f t="shared" si="3"/>
        <v>Office of Government Ethics</v>
      </c>
      <c r="G211" s="43">
        <v>42936.0</v>
      </c>
      <c r="H211" s="25"/>
      <c r="I211" s="26"/>
      <c r="J211" s="25"/>
      <c r="K211" s="26"/>
      <c r="L211" s="27">
        <v>42996.0</v>
      </c>
      <c r="M211" s="28"/>
      <c r="N211" s="28"/>
      <c r="O211" s="28"/>
      <c r="P211" s="28"/>
      <c r="Q211" s="28"/>
      <c r="R211" s="28"/>
      <c r="S211" s="28"/>
      <c r="T211" s="28"/>
      <c r="U211" s="28"/>
    </row>
    <row r="212" ht="82.5">
      <c r="A212" s="14" t="s">
        <v>1648</v>
      </c>
      <c r="B212" s="14" t="s">
        <v>1358</v>
      </c>
      <c r="C212" s="14" t="s">
        <v>1649</v>
      </c>
      <c r="D212" s="14" t="s">
        <v>27</v>
      </c>
      <c r="E212" s="28"/>
      <c r="F212" s="23" t="str">
        <f t="shared" si="3"/>
        <v>Office of Government Ethics</v>
      </c>
      <c r="G212" s="43">
        <v>42936.0</v>
      </c>
      <c r="H212" s="25"/>
      <c r="I212" s="26"/>
      <c r="J212" s="25"/>
      <c r="K212" s="26"/>
      <c r="L212" s="27">
        <v>42996.0</v>
      </c>
      <c r="M212" s="28"/>
      <c r="N212" s="28"/>
      <c r="O212" s="28"/>
      <c r="P212" s="28"/>
      <c r="Q212" s="28"/>
      <c r="R212" s="28"/>
      <c r="S212" s="28"/>
      <c r="T212" s="28"/>
      <c r="U212" s="28"/>
    </row>
    <row r="213" ht="71.25">
      <c r="A213" s="14" t="s">
        <v>1650</v>
      </c>
      <c r="B213" s="14" t="s">
        <v>1358</v>
      </c>
      <c r="C213" s="14" t="s">
        <v>1651</v>
      </c>
      <c r="D213" s="14" t="s">
        <v>27</v>
      </c>
      <c r="E213" s="28"/>
      <c r="F213" s="23" t="str">
        <f t="shared" si="3"/>
        <v>Office of Government Ethics</v>
      </c>
      <c r="G213" s="43">
        <v>42936.0</v>
      </c>
      <c r="H213" s="25"/>
      <c r="I213" s="26"/>
      <c r="J213" s="25"/>
      <c r="K213" s="26"/>
      <c r="L213" s="27">
        <v>42996.0</v>
      </c>
      <c r="M213" s="28"/>
      <c r="N213" s="28"/>
      <c r="O213" s="28"/>
      <c r="P213" s="28"/>
      <c r="Q213" s="28"/>
      <c r="R213" s="28"/>
      <c r="S213" s="28"/>
      <c r="T213" s="28"/>
      <c r="U213" s="28"/>
    </row>
    <row r="214" ht="71.25">
      <c r="A214" s="14" t="s">
        <v>1652</v>
      </c>
      <c r="B214" s="14" t="s">
        <v>1358</v>
      </c>
      <c r="C214" s="14" t="s">
        <v>1653</v>
      </c>
      <c r="D214" s="14" t="s">
        <v>1263</v>
      </c>
      <c r="E214" s="14" t="s">
        <v>1460</v>
      </c>
      <c r="F214" s="23" t="str">
        <f t="shared" si="3"/>
        <v>Office of Government Ethics</v>
      </c>
      <c r="G214" s="43">
        <v>42936.0</v>
      </c>
      <c r="H214" s="25"/>
      <c r="I214" s="26"/>
      <c r="J214" s="25"/>
      <c r="K214" s="26"/>
      <c r="L214" s="27">
        <v>42996.0</v>
      </c>
      <c r="M214" s="28"/>
      <c r="N214" s="28"/>
      <c r="O214" s="28"/>
      <c r="P214" s="28"/>
      <c r="Q214" s="28"/>
      <c r="R214" s="28"/>
      <c r="S214" s="28"/>
      <c r="T214" s="28"/>
      <c r="U214" s="28"/>
    </row>
    <row r="215" ht="71.25">
      <c r="A215" s="14" t="s">
        <v>1654</v>
      </c>
      <c r="B215" s="14" t="s">
        <v>1358</v>
      </c>
      <c r="C215" s="14" t="s">
        <v>1655</v>
      </c>
      <c r="D215" s="14" t="s">
        <v>27</v>
      </c>
      <c r="E215" s="28"/>
      <c r="F215" s="23" t="str">
        <f t="shared" si="3"/>
        <v>Office of Government Ethics</v>
      </c>
      <c r="G215" s="43">
        <v>42936.0</v>
      </c>
      <c r="H215" s="25"/>
      <c r="I215" s="26"/>
      <c r="J215" s="25"/>
      <c r="K215" s="26"/>
      <c r="L215" s="27">
        <v>42996.0</v>
      </c>
      <c r="M215" s="28"/>
      <c r="N215" s="28"/>
      <c r="O215" s="28"/>
      <c r="P215" s="28"/>
      <c r="Q215" s="28"/>
      <c r="R215" s="28"/>
      <c r="S215" s="28"/>
      <c r="T215" s="28"/>
      <c r="U215" s="28"/>
    </row>
    <row r="216" ht="71.25">
      <c r="A216" s="14" t="s">
        <v>1656</v>
      </c>
      <c r="B216" s="14" t="s">
        <v>1358</v>
      </c>
      <c r="C216" s="14" t="s">
        <v>1657</v>
      </c>
      <c r="D216" s="14" t="s">
        <v>1263</v>
      </c>
      <c r="E216" s="14" t="s">
        <v>1637</v>
      </c>
      <c r="F216" s="23" t="str">
        <f t="shared" si="3"/>
        <v>Office of Government Ethics</v>
      </c>
      <c r="G216" s="43">
        <v>42936.0</v>
      </c>
      <c r="H216" s="25"/>
      <c r="I216" s="26"/>
      <c r="J216" s="25"/>
      <c r="K216" s="26"/>
      <c r="L216" s="27">
        <v>42996.0</v>
      </c>
      <c r="M216" s="28"/>
      <c r="N216" s="28"/>
      <c r="O216" s="28"/>
      <c r="P216" s="28"/>
      <c r="Q216" s="28"/>
      <c r="R216" s="28"/>
      <c r="S216" s="28"/>
      <c r="T216" s="28"/>
      <c r="U216" s="28"/>
    </row>
    <row r="217" ht="71.25">
      <c r="A217" s="14" t="s">
        <v>1658</v>
      </c>
      <c r="B217" s="14" t="s">
        <v>1358</v>
      </c>
      <c r="C217" s="14" t="s">
        <v>1659</v>
      </c>
      <c r="D217" s="14" t="s">
        <v>1263</v>
      </c>
      <c r="E217" s="14" t="s">
        <v>1637</v>
      </c>
      <c r="F217" s="23" t="str">
        <f t="shared" si="3"/>
        <v>Office of Government Ethics</v>
      </c>
      <c r="G217" s="43">
        <v>42936.0</v>
      </c>
      <c r="H217" s="25"/>
      <c r="I217" s="26"/>
      <c r="J217" s="25"/>
      <c r="K217" s="26"/>
      <c r="L217" s="27">
        <v>42996.0</v>
      </c>
      <c r="M217" s="28"/>
      <c r="N217" s="28"/>
      <c r="O217" s="28"/>
      <c r="P217" s="28"/>
      <c r="Q217" s="28"/>
      <c r="R217" s="28"/>
      <c r="S217" s="28"/>
      <c r="T217" s="28"/>
      <c r="U217" s="28"/>
    </row>
    <row r="218" ht="60.0">
      <c r="A218" s="14" t="s">
        <v>1660</v>
      </c>
      <c r="B218" s="14" t="s">
        <v>1358</v>
      </c>
      <c r="C218" s="14" t="s">
        <v>1661</v>
      </c>
      <c r="D218" s="14" t="s">
        <v>1263</v>
      </c>
      <c r="E218" s="14" t="s">
        <v>1460</v>
      </c>
      <c r="F218" s="23" t="str">
        <f t="shared" si="3"/>
        <v>Office of Government Ethics</v>
      </c>
      <c r="G218" s="43">
        <v>42936.0</v>
      </c>
      <c r="H218" s="25"/>
      <c r="I218" s="26"/>
      <c r="J218" s="25"/>
      <c r="K218" s="26"/>
      <c r="L218" s="27">
        <v>42996.0</v>
      </c>
      <c r="M218" s="28"/>
      <c r="N218" s="28"/>
      <c r="O218" s="28"/>
      <c r="P218" s="28"/>
      <c r="Q218" s="28"/>
      <c r="R218" s="28"/>
      <c r="S218" s="28"/>
      <c r="T218" s="28"/>
      <c r="U218" s="28"/>
    </row>
    <row r="219" ht="160.5">
      <c r="A219" s="14" t="s">
        <v>1662</v>
      </c>
      <c r="B219" s="14" t="s">
        <v>1358</v>
      </c>
      <c r="C219" s="14" t="s">
        <v>1663</v>
      </c>
      <c r="D219" s="14" t="s">
        <v>1263</v>
      </c>
      <c r="E219" s="14" t="s">
        <v>1664</v>
      </c>
      <c r="F219" s="23" t="str">
        <f t="shared" si="3"/>
        <v>Office of Government Ethics</v>
      </c>
      <c r="G219" s="43">
        <v>42936.0</v>
      </c>
      <c r="H219" s="25"/>
      <c r="I219" s="26"/>
      <c r="J219" s="25"/>
      <c r="K219" s="26"/>
      <c r="L219" s="27">
        <v>42996.0</v>
      </c>
      <c r="M219" s="28"/>
      <c r="N219" s="28"/>
      <c r="O219" s="28"/>
      <c r="P219" s="28"/>
      <c r="Q219" s="28"/>
      <c r="R219" s="28"/>
      <c r="S219" s="28"/>
      <c r="T219" s="28"/>
      <c r="U219" s="28"/>
    </row>
    <row r="220" ht="60.0">
      <c r="A220" s="14" t="s">
        <v>1665</v>
      </c>
      <c r="B220" s="14" t="s">
        <v>1358</v>
      </c>
      <c r="C220" s="14" t="s">
        <v>1666</v>
      </c>
      <c r="D220" s="14" t="s">
        <v>1263</v>
      </c>
      <c r="E220" s="14" t="s">
        <v>1460</v>
      </c>
      <c r="F220" s="23" t="str">
        <f t="shared" si="3"/>
        <v>Office of Government Ethics</v>
      </c>
      <c r="G220" s="43">
        <v>42936.0</v>
      </c>
      <c r="H220" s="25"/>
      <c r="I220" s="26"/>
      <c r="J220" s="25"/>
      <c r="K220" s="26"/>
      <c r="L220" s="27">
        <v>42996.0</v>
      </c>
      <c r="M220" s="28"/>
      <c r="N220" s="28"/>
      <c r="O220" s="28"/>
      <c r="P220" s="28"/>
      <c r="Q220" s="28"/>
      <c r="R220" s="28"/>
      <c r="S220" s="28"/>
      <c r="T220" s="28"/>
      <c r="U220" s="28"/>
    </row>
    <row r="221" ht="60.0">
      <c r="A221" s="14" t="s">
        <v>1667</v>
      </c>
      <c r="B221" s="14" t="s">
        <v>1358</v>
      </c>
      <c r="C221" s="14" t="s">
        <v>1668</v>
      </c>
      <c r="D221" s="14" t="s">
        <v>27</v>
      </c>
      <c r="E221" s="28"/>
      <c r="F221" s="23" t="str">
        <f t="shared" si="3"/>
        <v>Office of Government Ethics</v>
      </c>
      <c r="G221" s="43">
        <v>42936.0</v>
      </c>
      <c r="H221" s="25"/>
      <c r="I221" s="26"/>
      <c r="J221" s="25"/>
      <c r="K221" s="26"/>
      <c r="L221" s="27">
        <v>42996.0</v>
      </c>
      <c r="M221" s="28"/>
      <c r="N221" s="28"/>
      <c r="O221" s="28"/>
      <c r="P221" s="28"/>
      <c r="Q221" s="28"/>
      <c r="R221" s="28"/>
      <c r="S221" s="28"/>
      <c r="T221" s="28"/>
      <c r="U221" s="28"/>
    </row>
    <row r="222" ht="71.25">
      <c r="A222" s="14" t="s">
        <v>1669</v>
      </c>
      <c r="B222" s="14" t="s">
        <v>1358</v>
      </c>
      <c r="C222" s="14" t="s">
        <v>1670</v>
      </c>
      <c r="D222" s="14" t="s">
        <v>1263</v>
      </c>
      <c r="E222" s="14" t="s">
        <v>1460</v>
      </c>
      <c r="F222" s="23" t="str">
        <f t="shared" si="3"/>
        <v>Office of Government Ethics</v>
      </c>
      <c r="G222" s="43">
        <v>42936.0</v>
      </c>
      <c r="H222" s="25"/>
      <c r="I222" s="26"/>
      <c r="J222" s="25"/>
      <c r="K222" s="26"/>
      <c r="L222" s="27">
        <v>42996.0</v>
      </c>
      <c r="M222" s="28"/>
      <c r="N222" s="28"/>
      <c r="O222" s="28"/>
      <c r="P222" s="28"/>
      <c r="Q222" s="28"/>
      <c r="R222" s="28"/>
      <c r="S222" s="28"/>
      <c r="T222" s="28"/>
      <c r="U222" s="28"/>
    </row>
    <row r="223" ht="60.0">
      <c r="A223" s="14" t="s">
        <v>1671</v>
      </c>
      <c r="B223" s="14" t="s">
        <v>1358</v>
      </c>
      <c r="C223" s="14" t="s">
        <v>1672</v>
      </c>
      <c r="D223" s="14" t="s">
        <v>1263</v>
      </c>
      <c r="E223" s="14" t="s">
        <v>1460</v>
      </c>
      <c r="F223" s="23" t="str">
        <f t="shared" si="3"/>
        <v>Office of Government Ethics</v>
      </c>
      <c r="G223" s="43">
        <v>42936.0</v>
      </c>
      <c r="H223" s="25"/>
      <c r="I223" s="26"/>
      <c r="J223" s="25"/>
      <c r="K223" s="26"/>
      <c r="L223" s="27">
        <v>42996.0</v>
      </c>
      <c r="M223" s="28"/>
      <c r="N223" s="28"/>
      <c r="O223" s="28"/>
      <c r="P223" s="28"/>
      <c r="Q223" s="28"/>
      <c r="R223" s="28"/>
      <c r="S223" s="28"/>
      <c r="T223" s="28"/>
      <c r="U223" s="28"/>
    </row>
    <row r="224" ht="93.75">
      <c r="A224" s="14" t="s">
        <v>1673</v>
      </c>
      <c r="B224" s="14" t="s">
        <v>1358</v>
      </c>
      <c r="C224" s="14" t="s">
        <v>1674</v>
      </c>
      <c r="D224" s="14" t="s">
        <v>27</v>
      </c>
      <c r="E224" s="14" t="s">
        <v>1675</v>
      </c>
      <c r="F224" s="23" t="str">
        <f t="shared" si="3"/>
        <v>Office of Government Ethics</v>
      </c>
      <c r="G224" s="43">
        <v>42936.0</v>
      </c>
      <c r="H224" s="25"/>
      <c r="I224" s="26"/>
      <c r="J224" s="25"/>
      <c r="K224" s="26"/>
      <c r="L224" s="27">
        <v>42996.0</v>
      </c>
      <c r="M224" s="28"/>
      <c r="N224" s="28"/>
      <c r="O224" s="28"/>
      <c r="P224" s="28"/>
      <c r="Q224" s="28"/>
      <c r="R224" s="28"/>
      <c r="S224" s="28"/>
      <c r="T224" s="28"/>
      <c r="U224" s="28"/>
    </row>
    <row r="225" ht="115.5">
      <c r="A225" s="14" t="s">
        <v>1676</v>
      </c>
      <c r="B225" s="14" t="s">
        <v>1358</v>
      </c>
      <c r="C225" s="14" t="s">
        <v>1677</v>
      </c>
      <c r="D225" s="14" t="s">
        <v>1263</v>
      </c>
      <c r="E225" s="14" t="s">
        <v>1678</v>
      </c>
      <c r="F225" s="23" t="str">
        <f t="shared" si="3"/>
        <v>Office of Government Ethics</v>
      </c>
      <c r="G225" s="43">
        <v>42936.0</v>
      </c>
      <c r="H225" s="25"/>
      <c r="I225" s="26"/>
      <c r="J225" s="25"/>
      <c r="K225" s="26"/>
      <c r="L225" s="27">
        <v>42996.0</v>
      </c>
      <c r="M225" s="28"/>
      <c r="N225" s="28"/>
      <c r="O225" s="28"/>
      <c r="P225" s="28"/>
      <c r="Q225" s="28"/>
      <c r="R225" s="28"/>
      <c r="S225" s="28"/>
      <c r="T225" s="28"/>
      <c r="U225" s="28"/>
    </row>
    <row r="226" ht="48.75">
      <c r="A226" s="14" t="s">
        <v>1679</v>
      </c>
      <c r="B226" s="14" t="s">
        <v>1358</v>
      </c>
      <c r="C226" s="14" t="s">
        <v>1680</v>
      </c>
      <c r="D226" s="14" t="s">
        <v>1263</v>
      </c>
      <c r="E226" s="14" t="s">
        <v>1460</v>
      </c>
      <c r="F226" s="23" t="str">
        <f t="shared" si="3"/>
        <v>Office of Government Ethics</v>
      </c>
      <c r="G226" s="43">
        <v>42936.0</v>
      </c>
      <c r="H226" s="25"/>
      <c r="I226" s="26"/>
      <c r="J226" s="25"/>
      <c r="K226" s="26"/>
      <c r="L226" s="27">
        <v>42996.0</v>
      </c>
      <c r="M226" s="28"/>
      <c r="N226" s="28"/>
      <c r="O226" s="28"/>
      <c r="P226" s="28"/>
      <c r="Q226" s="28"/>
      <c r="R226" s="28"/>
      <c r="S226" s="28"/>
      <c r="T226" s="28"/>
      <c r="U226" s="28"/>
    </row>
    <row r="227" ht="71.25">
      <c r="A227" s="14" t="s">
        <v>1681</v>
      </c>
      <c r="B227" s="14" t="s">
        <v>1358</v>
      </c>
      <c r="C227" s="14" t="s">
        <v>1682</v>
      </c>
      <c r="D227" s="14" t="s">
        <v>27</v>
      </c>
      <c r="E227" s="14" t="s">
        <v>1683</v>
      </c>
      <c r="F227" s="23" t="str">
        <f t="shared" si="3"/>
        <v>Office of Government Ethics</v>
      </c>
      <c r="G227" s="43">
        <v>42936.0</v>
      </c>
      <c r="H227" s="25"/>
      <c r="I227" s="26"/>
      <c r="J227" s="25"/>
      <c r="K227" s="26"/>
      <c r="L227" s="27">
        <v>42996.0</v>
      </c>
      <c r="M227" s="28"/>
      <c r="N227" s="28"/>
      <c r="O227" s="28"/>
      <c r="P227" s="28"/>
      <c r="Q227" s="28"/>
      <c r="R227" s="28"/>
      <c r="S227" s="28"/>
      <c r="T227" s="28"/>
      <c r="U227" s="28"/>
    </row>
    <row r="228" ht="71.25">
      <c r="A228" s="14" t="s">
        <v>1684</v>
      </c>
      <c r="B228" s="14" t="s">
        <v>1358</v>
      </c>
      <c r="C228" s="14" t="s">
        <v>1685</v>
      </c>
      <c r="D228" s="14" t="s">
        <v>1263</v>
      </c>
      <c r="E228" s="14" t="s">
        <v>1460</v>
      </c>
      <c r="F228" s="23" t="str">
        <f t="shared" si="3"/>
        <v>Office of Government Ethics</v>
      </c>
      <c r="G228" s="43">
        <v>42936.0</v>
      </c>
      <c r="H228" s="25"/>
      <c r="I228" s="26"/>
      <c r="J228" s="25"/>
      <c r="K228" s="26"/>
      <c r="L228" s="27">
        <v>42996.0</v>
      </c>
      <c r="M228" s="28"/>
      <c r="N228" s="28"/>
      <c r="O228" s="28"/>
      <c r="P228" s="28"/>
      <c r="Q228" s="28"/>
      <c r="R228" s="28"/>
      <c r="S228" s="28"/>
      <c r="T228" s="28"/>
      <c r="U228" s="28"/>
    </row>
    <row r="229" ht="82.5">
      <c r="A229" s="14" t="s">
        <v>1686</v>
      </c>
      <c r="B229" s="14" t="s">
        <v>1358</v>
      </c>
      <c r="C229" s="14" t="s">
        <v>1687</v>
      </c>
      <c r="D229" s="14" t="s">
        <v>1263</v>
      </c>
      <c r="E229" s="14" t="s">
        <v>1460</v>
      </c>
      <c r="F229" s="23" t="str">
        <f t="shared" si="3"/>
        <v>Office of Government Ethics</v>
      </c>
      <c r="G229" s="43">
        <v>42936.0</v>
      </c>
      <c r="H229" s="25"/>
      <c r="I229" s="26"/>
      <c r="J229" s="25"/>
      <c r="K229" s="26"/>
      <c r="L229" s="27">
        <v>42996.0</v>
      </c>
      <c r="M229" s="28"/>
      <c r="N229" s="28"/>
      <c r="O229" s="28"/>
      <c r="P229" s="28"/>
      <c r="Q229" s="28"/>
      <c r="R229" s="28"/>
      <c r="S229" s="28"/>
      <c r="T229" s="28"/>
      <c r="U229" s="28"/>
    </row>
    <row r="230" ht="71.25">
      <c r="A230" s="14" t="s">
        <v>1688</v>
      </c>
      <c r="B230" s="14" t="s">
        <v>1358</v>
      </c>
      <c r="C230" s="14" t="s">
        <v>1689</v>
      </c>
      <c r="D230" s="14" t="s">
        <v>27</v>
      </c>
      <c r="E230" s="28"/>
      <c r="F230" s="23" t="str">
        <f t="shared" si="3"/>
        <v>Office of Government Ethics</v>
      </c>
      <c r="G230" s="43">
        <v>42936.0</v>
      </c>
      <c r="H230" s="25"/>
      <c r="I230" s="26"/>
      <c r="J230" s="25"/>
      <c r="K230" s="26"/>
      <c r="L230" s="27">
        <v>42996.0</v>
      </c>
      <c r="M230" s="28"/>
      <c r="N230" s="28"/>
      <c r="O230" s="28"/>
      <c r="P230" s="28"/>
      <c r="Q230" s="28"/>
      <c r="R230" s="28"/>
      <c r="S230" s="28"/>
      <c r="T230" s="28"/>
      <c r="U230" s="28"/>
    </row>
    <row r="231" ht="71.25">
      <c r="A231" s="14" t="s">
        <v>1690</v>
      </c>
      <c r="B231" s="14" t="s">
        <v>1358</v>
      </c>
      <c r="C231" s="14" t="s">
        <v>1691</v>
      </c>
      <c r="D231" s="14" t="s">
        <v>1263</v>
      </c>
      <c r="E231" s="14" t="s">
        <v>1637</v>
      </c>
      <c r="F231" s="23" t="str">
        <f t="shared" si="3"/>
        <v>Office of Government Ethics</v>
      </c>
      <c r="G231" s="43">
        <v>42936.0</v>
      </c>
      <c r="H231" s="25"/>
      <c r="I231" s="26"/>
      <c r="J231" s="25"/>
      <c r="K231" s="26"/>
      <c r="L231" s="27">
        <v>42996.0</v>
      </c>
      <c r="M231" s="28"/>
      <c r="N231" s="28"/>
      <c r="O231" s="28"/>
      <c r="P231" s="28"/>
      <c r="Q231" s="28"/>
      <c r="R231" s="28"/>
      <c r="S231" s="28"/>
      <c r="T231" s="28"/>
      <c r="U231" s="28"/>
    </row>
    <row r="232" ht="71.25">
      <c r="A232" s="14" t="s">
        <v>1692</v>
      </c>
      <c r="B232" s="14" t="s">
        <v>1358</v>
      </c>
      <c r="C232" s="14" t="s">
        <v>1693</v>
      </c>
      <c r="D232" s="14" t="s">
        <v>1263</v>
      </c>
      <c r="E232" s="14" t="s">
        <v>1637</v>
      </c>
      <c r="F232" s="23" t="str">
        <f t="shared" si="3"/>
        <v>Office of Government Ethics</v>
      </c>
      <c r="G232" s="43">
        <v>42936.0</v>
      </c>
      <c r="H232" s="25"/>
      <c r="I232" s="26"/>
      <c r="J232" s="25"/>
      <c r="K232" s="26"/>
      <c r="L232" s="27">
        <v>42996.0</v>
      </c>
      <c r="M232" s="28"/>
      <c r="N232" s="28"/>
      <c r="O232" s="28"/>
      <c r="P232" s="28"/>
      <c r="Q232" s="28"/>
      <c r="R232" s="28"/>
      <c r="S232" s="28"/>
      <c r="T232" s="28"/>
      <c r="U232" s="28"/>
    </row>
    <row r="233" ht="71.25">
      <c r="A233" s="14" t="s">
        <v>1694</v>
      </c>
      <c r="B233" s="14" t="s">
        <v>1358</v>
      </c>
      <c r="C233" s="14" t="s">
        <v>1695</v>
      </c>
      <c r="D233" s="14" t="s">
        <v>1263</v>
      </c>
      <c r="E233" s="14" t="s">
        <v>1696</v>
      </c>
      <c r="F233" s="23" t="str">
        <f t="shared" si="3"/>
        <v>Office of Government Ethics</v>
      </c>
      <c r="G233" s="43">
        <v>42936.0</v>
      </c>
      <c r="H233" s="25"/>
      <c r="I233" s="26"/>
      <c r="J233" s="25"/>
      <c r="K233" s="26"/>
      <c r="L233" s="27">
        <v>42996.0</v>
      </c>
      <c r="M233" s="28"/>
      <c r="N233" s="28"/>
      <c r="O233" s="28"/>
      <c r="P233" s="28"/>
      <c r="Q233" s="28"/>
      <c r="R233" s="28"/>
      <c r="S233" s="28"/>
      <c r="T233" s="28"/>
      <c r="U233" s="28"/>
    </row>
    <row r="234" ht="71.25">
      <c r="A234" s="14" t="s">
        <v>1697</v>
      </c>
      <c r="B234" s="14" t="s">
        <v>1358</v>
      </c>
      <c r="C234" s="14" t="s">
        <v>1698</v>
      </c>
      <c r="D234" s="14" t="s">
        <v>1263</v>
      </c>
      <c r="E234" s="14" t="s">
        <v>1460</v>
      </c>
      <c r="F234" s="23" t="str">
        <f t="shared" si="3"/>
        <v>Office of Government Ethics</v>
      </c>
      <c r="G234" s="43">
        <v>42936.0</v>
      </c>
      <c r="H234" s="25"/>
      <c r="I234" s="26"/>
      <c r="J234" s="25"/>
      <c r="K234" s="26"/>
      <c r="L234" s="27">
        <v>42996.0</v>
      </c>
      <c r="M234" s="28"/>
      <c r="N234" s="28"/>
      <c r="O234" s="28"/>
      <c r="P234" s="28"/>
      <c r="Q234" s="28"/>
      <c r="R234" s="28"/>
      <c r="S234" s="28"/>
      <c r="T234" s="28"/>
      <c r="U234" s="28"/>
    </row>
    <row r="235" ht="48.75">
      <c r="A235" s="14" t="s">
        <v>1699</v>
      </c>
      <c r="B235" s="14" t="s">
        <v>1358</v>
      </c>
      <c r="C235" s="14" t="s">
        <v>1700</v>
      </c>
      <c r="D235" s="14" t="s">
        <v>1263</v>
      </c>
      <c r="E235" s="14" t="s">
        <v>1460</v>
      </c>
      <c r="F235" s="23" t="str">
        <f t="shared" si="3"/>
        <v>Office of Government Ethics</v>
      </c>
      <c r="G235" s="43">
        <v>42936.0</v>
      </c>
      <c r="H235" s="25"/>
      <c r="I235" s="26"/>
      <c r="J235" s="25"/>
      <c r="K235" s="26"/>
      <c r="L235" s="27">
        <v>42996.0</v>
      </c>
      <c r="M235" s="28"/>
      <c r="N235" s="28"/>
      <c r="O235" s="28"/>
      <c r="P235" s="28"/>
      <c r="Q235" s="28"/>
      <c r="R235" s="28"/>
      <c r="S235" s="28"/>
      <c r="T235" s="28"/>
      <c r="U235" s="28"/>
    </row>
    <row r="236" ht="60.0">
      <c r="A236" s="14" t="s">
        <v>1701</v>
      </c>
      <c r="B236" s="14" t="s">
        <v>1358</v>
      </c>
      <c r="C236" s="14" t="s">
        <v>1702</v>
      </c>
      <c r="D236" s="14" t="s">
        <v>1263</v>
      </c>
      <c r="E236" s="14" t="s">
        <v>1460</v>
      </c>
      <c r="F236" s="23" t="str">
        <f t="shared" si="3"/>
        <v>Office of Government Ethics</v>
      </c>
      <c r="G236" s="43">
        <v>42936.0</v>
      </c>
      <c r="H236" s="25"/>
      <c r="I236" s="26"/>
      <c r="J236" s="25"/>
      <c r="K236" s="26"/>
      <c r="L236" s="27">
        <v>42996.0</v>
      </c>
      <c r="M236" s="28"/>
      <c r="N236" s="28"/>
      <c r="O236" s="28"/>
      <c r="P236" s="28"/>
      <c r="Q236" s="28"/>
      <c r="R236" s="28"/>
      <c r="S236" s="28"/>
      <c r="T236" s="28"/>
      <c r="U236" s="28"/>
    </row>
    <row r="237" ht="71.25">
      <c r="A237" s="14" t="s">
        <v>1703</v>
      </c>
      <c r="B237" s="14" t="s">
        <v>1358</v>
      </c>
      <c r="C237" s="14" t="s">
        <v>1704</v>
      </c>
      <c r="D237" s="14" t="s">
        <v>27</v>
      </c>
      <c r="E237" s="28"/>
      <c r="F237" s="23" t="str">
        <f t="shared" si="3"/>
        <v>Office of Government Ethics</v>
      </c>
      <c r="G237" s="43">
        <v>42936.0</v>
      </c>
      <c r="H237" s="25"/>
      <c r="I237" s="26"/>
      <c r="J237" s="25"/>
      <c r="K237" s="26"/>
      <c r="L237" s="27">
        <v>42996.0</v>
      </c>
      <c r="M237" s="28"/>
      <c r="N237" s="28"/>
      <c r="O237" s="28"/>
      <c r="P237" s="28"/>
      <c r="Q237" s="28"/>
      <c r="R237" s="28"/>
      <c r="S237" s="28"/>
      <c r="T237" s="28"/>
      <c r="U237" s="28"/>
    </row>
    <row r="238" ht="48.75">
      <c r="A238" s="14" t="s">
        <v>1705</v>
      </c>
      <c r="B238" s="14" t="s">
        <v>1358</v>
      </c>
      <c r="C238" s="14" t="s">
        <v>1706</v>
      </c>
      <c r="D238" s="14" t="s">
        <v>1263</v>
      </c>
      <c r="E238" s="14" t="s">
        <v>1460</v>
      </c>
      <c r="F238" s="23" t="str">
        <f t="shared" si="3"/>
        <v>Office of Government Ethics</v>
      </c>
      <c r="G238" s="43">
        <v>42936.0</v>
      </c>
      <c r="H238" s="25"/>
      <c r="I238" s="26"/>
      <c r="J238" s="25"/>
      <c r="K238" s="26"/>
      <c r="L238" s="27">
        <v>42996.0</v>
      </c>
      <c r="M238" s="28"/>
      <c r="N238" s="28"/>
      <c r="O238" s="28"/>
      <c r="P238" s="28"/>
      <c r="Q238" s="28"/>
      <c r="R238" s="28"/>
      <c r="S238" s="28"/>
      <c r="T238" s="28"/>
      <c r="U238" s="28"/>
    </row>
    <row r="239" ht="48.75">
      <c r="A239" s="14" t="s">
        <v>1707</v>
      </c>
      <c r="B239" s="14" t="s">
        <v>1358</v>
      </c>
      <c r="C239" s="14" t="s">
        <v>1708</v>
      </c>
      <c r="D239" s="14" t="s">
        <v>27</v>
      </c>
      <c r="E239" s="14" t="s">
        <v>1709</v>
      </c>
      <c r="F239" s="23" t="str">
        <f t="shared" si="3"/>
        <v>Office of Government Ethics</v>
      </c>
      <c r="G239" s="43">
        <v>42936.0</v>
      </c>
      <c r="H239" s="25"/>
      <c r="I239" s="26"/>
      <c r="J239" s="25"/>
      <c r="K239" s="26"/>
      <c r="L239" s="27">
        <v>42996.0</v>
      </c>
      <c r="M239" s="28"/>
      <c r="N239" s="28"/>
      <c r="O239" s="28"/>
      <c r="P239" s="28"/>
      <c r="Q239" s="28"/>
      <c r="R239" s="28"/>
      <c r="S239" s="28"/>
      <c r="T239" s="28"/>
      <c r="U239" s="28"/>
    </row>
    <row r="240" ht="82.5">
      <c r="A240" s="14" t="s">
        <v>1710</v>
      </c>
      <c r="B240" s="14" t="s">
        <v>1358</v>
      </c>
      <c r="C240" s="14" t="s">
        <v>1711</v>
      </c>
      <c r="D240" s="14" t="s">
        <v>27</v>
      </c>
      <c r="E240" s="28"/>
      <c r="F240" s="23" t="str">
        <f t="shared" si="3"/>
        <v>Office of Government Ethics</v>
      </c>
      <c r="G240" s="43">
        <v>42936.0</v>
      </c>
      <c r="H240" s="25"/>
      <c r="I240" s="26"/>
      <c r="J240" s="25"/>
      <c r="K240" s="26"/>
      <c r="L240" s="27">
        <v>42996.0</v>
      </c>
      <c r="M240" s="28"/>
      <c r="N240" s="28"/>
      <c r="O240" s="28"/>
      <c r="P240" s="28"/>
      <c r="Q240" s="28"/>
      <c r="R240" s="28"/>
      <c r="S240" s="28"/>
      <c r="T240" s="28"/>
      <c r="U240" s="28"/>
    </row>
    <row r="241" ht="71.25">
      <c r="A241" s="14" t="s">
        <v>1712</v>
      </c>
      <c r="B241" s="14" t="s">
        <v>1358</v>
      </c>
      <c r="C241" s="14" t="s">
        <v>1713</v>
      </c>
      <c r="D241" s="14" t="s">
        <v>27</v>
      </c>
      <c r="E241" s="28"/>
      <c r="F241" s="23" t="str">
        <f t="shared" si="3"/>
        <v>Office of Government Ethics</v>
      </c>
      <c r="G241" s="43">
        <v>42936.0</v>
      </c>
      <c r="H241" s="25"/>
      <c r="I241" s="26"/>
      <c r="J241" s="25"/>
      <c r="K241" s="26"/>
      <c r="L241" s="27">
        <v>42996.0</v>
      </c>
      <c r="M241" s="28"/>
      <c r="N241" s="28"/>
      <c r="O241" s="28"/>
      <c r="P241" s="28"/>
      <c r="Q241" s="28"/>
      <c r="R241" s="28"/>
      <c r="S241" s="28"/>
      <c r="T241" s="28"/>
      <c r="U241" s="28"/>
    </row>
    <row r="242" ht="82.5">
      <c r="A242" s="14" t="s">
        <v>1714</v>
      </c>
      <c r="B242" s="14" t="s">
        <v>1358</v>
      </c>
      <c r="C242" s="14" t="s">
        <v>1715</v>
      </c>
      <c r="D242" s="14" t="s">
        <v>1263</v>
      </c>
      <c r="E242" s="14" t="s">
        <v>1460</v>
      </c>
      <c r="F242" s="23" t="str">
        <f t="shared" si="3"/>
        <v>Office of Government Ethics</v>
      </c>
      <c r="G242" s="43">
        <v>42936.0</v>
      </c>
      <c r="H242" s="25"/>
      <c r="I242" s="26"/>
      <c r="J242" s="25"/>
      <c r="K242" s="26"/>
      <c r="L242" s="27">
        <v>42996.0</v>
      </c>
      <c r="M242" s="28"/>
      <c r="N242" s="28"/>
      <c r="O242" s="28"/>
      <c r="P242" s="28"/>
      <c r="Q242" s="28"/>
      <c r="R242" s="28"/>
      <c r="S242" s="28"/>
      <c r="T242" s="28"/>
      <c r="U242" s="28"/>
    </row>
    <row r="243" ht="60.0">
      <c r="A243" s="14" t="s">
        <v>1716</v>
      </c>
      <c r="B243" s="14" t="s">
        <v>1358</v>
      </c>
      <c r="C243" s="14" t="s">
        <v>1717</v>
      </c>
      <c r="D243" s="14" t="s">
        <v>1263</v>
      </c>
      <c r="E243" s="14" t="s">
        <v>1460</v>
      </c>
      <c r="F243" s="23" t="str">
        <f t="shared" si="3"/>
        <v>Office of Government Ethics</v>
      </c>
      <c r="G243" s="43">
        <v>42936.0</v>
      </c>
      <c r="H243" s="25"/>
      <c r="I243" s="26"/>
      <c r="J243" s="25"/>
      <c r="K243" s="26"/>
      <c r="L243" s="27">
        <v>42996.0</v>
      </c>
      <c r="M243" s="28"/>
      <c r="N243" s="28"/>
      <c r="O243" s="28"/>
      <c r="P243" s="28"/>
      <c r="Q243" s="28"/>
      <c r="R243" s="28"/>
      <c r="S243" s="28"/>
      <c r="T243" s="28"/>
      <c r="U243" s="28"/>
    </row>
    <row r="244" ht="48.75">
      <c r="A244" s="14" t="s">
        <v>1718</v>
      </c>
      <c r="B244" s="14" t="s">
        <v>1358</v>
      </c>
      <c r="C244" s="14" t="s">
        <v>1719</v>
      </c>
      <c r="D244" s="14" t="s">
        <v>1263</v>
      </c>
      <c r="E244" s="14" t="s">
        <v>1460</v>
      </c>
      <c r="F244" s="23" t="str">
        <f t="shared" si="3"/>
        <v>Office of Government Ethics</v>
      </c>
      <c r="G244" s="43">
        <v>42936.0</v>
      </c>
      <c r="H244" s="25"/>
      <c r="I244" s="26"/>
      <c r="J244" s="25"/>
      <c r="K244" s="26"/>
      <c r="L244" s="27">
        <v>42996.0</v>
      </c>
      <c r="M244" s="28"/>
      <c r="N244" s="28"/>
      <c r="O244" s="28"/>
      <c r="P244" s="28"/>
      <c r="Q244" s="28"/>
      <c r="R244" s="28"/>
      <c r="S244" s="28"/>
      <c r="T244" s="28"/>
      <c r="U244" s="28"/>
    </row>
    <row r="245" ht="71.25">
      <c r="A245" s="14" t="s">
        <v>1720</v>
      </c>
      <c r="B245" s="14" t="s">
        <v>1358</v>
      </c>
      <c r="C245" s="14" t="s">
        <v>1721</v>
      </c>
      <c r="D245" s="14" t="s">
        <v>27</v>
      </c>
      <c r="E245" s="28"/>
      <c r="F245" s="23" t="str">
        <f t="shared" si="3"/>
        <v>Office of Government Ethics</v>
      </c>
      <c r="G245" s="43">
        <v>42936.0</v>
      </c>
      <c r="H245" s="25"/>
      <c r="I245" s="26"/>
      <c r="J245" s="25"/>
      <c r="K245" s="26"/>
      <c r="L245" s="27">
        <v>42996.0</v>
      </c>
      <c r="M245" s="28"/>
      <c r="N245" s="28"/>
      <c r="O245" s="28"/>
      <c r="P245" s="28"/>
      <c r="Q245" s="28"/>
      <c r="R245" s="28"/>
      <c r="S245" s="28"/>
      <c r="T245" s="28"/>
      <c r="U245" s="28"/>
    </row>
    <row r="246" ht="82.5">
      <c r="A246" s="14" t="s">
        <v>1722</v>
      </c>
      <c r="B246" s="14" t="s">
        <v>1358</v>
      </c>
      <c r="C246" s="14" t="s">
        <v>1723</v>
      </c>
      <c r="D246" s="14" t="s">
        <v>27</v>
      </c>
      <c r="E246" s="28"/>
      <c r="F246" s="23" t="str">
        <f t="shared" si="3"/>
        <v>Office of Government Ethics</v>
      </c>
      <c r="G246" s="43">
        <v>42936.0</v>
      </c>
      <c r="H246" s="25"/>
      <c r="I246" s="26"/>
      <c r="J246" s="25"/>
      <c r="K246" s="26"/>
      <c r="L246" s="27">
        <v>42996.0</v>
      </c>
      <c r="M246" s="28"/>
      <c r="N246" s="28"/>
      <c r="O246" s="28"/>
      <c r="P246" s="28"/>
      <c r="Q246" s="28"/>
      <c r="R246" s="28"/>
      <c r="S246" s="28"/>
      <c r="T246" s="28"/>
      <c r="U246" s="28"/>
    </row>
    <row r="247" ht="82.5">
      <c r="A247" s="14" t="s">
        <v>1724</v>
      </c>
      <c r="B247" s="14" t="s">
        <v>1358</v>
      </c>
      <c r="C247" s="14" t="s">
        <v>1725</v>
      </c>
      <c r="D247" s="14" t="s">
        <v>27</v>
      </c>
      <c r="E247" s="28"/>
      <c r="F247" s="23" t="str">
        <f t="shared" si="3"/>
        <v>Office of Government Ethics</v>
      </c>
      <c r="G247" s="43">
        <v>42936.0</v>
      </c>
      <c r="H247" s="25"/>
      <c r="I247" s="26"/>
      <c r="J247" s="25"/>
      <c r="K247" s="26"/>
      <c r="L247" s="27">
        <v>42996.0</v>
      </c>
      <c r="M247" s="28"/>
      <c r="N247" s="28"/>
      <c r="O247" s="28"/>
      <c r="P247" s="28"/>
      <c r="Q247" s="28"/>
      <c r="R247" s="28"/>
      <c r="S247" s="28"/>
      <c r="T247" s="28"/>
      <c r="U247" s="28"/>
    </row>
    <row r="248" ht="71.25">
      <c r="A248" s="14" t="s">
        <v>1726</v>
      </c>
      <c r="B248" s="14" t="s">
        <v>1358</v>
      </c>
      <c r="C248" s="14" t="s">
        <v>1727</v>
      </c>
      <c r="D248" s="14" t="s">
        <v>1263</v>
      </c>
      <c r="E248" s="14" t="s">
        <v>1460</v>
      </c>
      <c r="F248" s="23" t="str">
        <f t="shared" si="3"/>
        <v>Office of Government Ethics</v>
      </c>
      <c r="G248" s="43">
        <v>42936.0</v>
      </c>
      <c r="H248" s="25"/>
      <c r="I248" s="26"/>
      <c r="J248" s="25"/>
      <c r="K248" s="26"/>
      <c r="L248" s="27">
        <v>42996.0</v>
      </c>
      <c r="M248" s="28"/>
      <c r="N248" s="28"/>
      <c r="O248" s="28"/>
      <c r="P248" s="28"/>
      <c r="Q248" s="28"/>
      <c r="R248" s="28"/>
      <c r="S248" s="28"/>
      <c r="T248" s="28"/>
      <c r="U248" s="28"/>
    </row>
    <row r="249" ht="93.75">
      <c r="A249" s="14" t="s">
        <v>1728</v>
      </c>
      <c r="B249" s="14" t="s">
        <v>1358</v>
      </c>
      <c r="C249" s="14" t="s">
        <v>1729</v>
      </c>
      <c r="D249" s="14" t="s">
        <v>27</v>
      </c>
      <c r="E249" s="28"/>
      <c r="F249" s="23" t="str">
        <f t="shared" si="3"/>
        <v>Office of Government Ethics</v>
      </c>
      <c r="G249" s="43">
        <v>42936.0</v>
      </c>
      <c r="H249" s="25"/>
      <c r="I249" s="26"/>
      <c r="J249" s="25"/>
      <c r="K249" s="26"/>
      <c r="L249" s="27">
        <v>42996.0</v>
      </c>
      <c r="M249" s="28"/>
      <c r="N249" s="28"/>
      <c r="O249" s="28"/>
      <c r="P249" s="28"/>
      <c r="Q249" s="28"/>
      <c r="R249" s="28"/>
      <c r="S249" s="28"/>
      <c r="T249" s="28"/>
      <c r="U249" s="28"/>
    </row>
    <row r="250" ht="71.25">
      <c r="A250" s="14" t="s">
        <v>1730</v>
      </c>
      <c r="B250" s="14" t="s">
        <v>1358</v>
      </c>
      <c r="C250" s="14" t="s">
        <v>1731</v>
      </c>
      <c r="D250" s="14" t="s">
        <v>1263</v>
      </c>
      <c r="E250" s="14" t="s">
        <v>1460</v>
      </c>
      <c r="F250" s="23" t="str">
        <f t="shared" si="3"/>
        <v>Office of Government Ethics</v>
      </c>
      <c r="G250" s="43">
        <v>42936.0</v>
      </c>
      <c r="H250" s="25"/>
      <c r="I250" s="26"/>
      <c r="J250" s="25"/>
      <c r="K250" s="26"/>
      <c r="L250" s="27">
        <v>42996.0</v>
      </c>
      <c r="M250" s="28"/>
      <c r="N250" s="28"/>
      <c r="O250" s="28"/>
      <c r="P250" s="28"/>
      <c r="Q250" s="28"/>
      <c r="R250" s="28"/>
      <c r="S250" s="28"/>
      <c r="T250" s="28"/>
      <c r="U250" s="28"/>
    </row>
    <row r="251" ht="71.25">
      <c r="A251" s="14" t="s">
        <v>1732</v>
      </c>
      <c r="B251" s="14" t="s">
        <v>1358</v>
      </c>
      <c r="C251" s="14" t="s">
        <v>1733</v>
      </c>
      <c r="D251" s="14" t="s">
        <v>1263</v>
      </c>
      <c r="E251" s="14" t="s">
        <v>1637</v>
      </c>
      <c r="F251" s="23" t="str">
        <f t="shared" si="3"/>
        <v>Office of Government Ethics</v>
      </c>
      <c r="G251" s="43">
        <v>42936.0</v>
      </c>
      <c r="H251" s="25"/>
      <c r="I251" s="26"/>
      <c r="J251" s="25"/>
      <c r="K251" s="26"/>
      <c r="L251" s="27">
        <v>42996.0</v>
      </c>
      <c r="M251" s="28"/>
      <c r="N251" s="28"/>
      <c r="O251" s="28"/>
      <c r="P251" s="28"/>
      <c r="Q251" s="28"/>
      <c r="R251" s="28"/>
      <c r="S251" s="28"/>
      <c r="T251" s="28"/>
      <c r="U251" s="28"/>
    </row>
    <row r="252" ht="71.25">
      <c r="A252" s="14" t="s">
        <v>1734</v>
      </c>
      <c r="B252" s="14" t="s">
        <v>1358</v>
      </c>
      <c r="C252" s="14" t="s">
        <v>1735</v>
      </c>
      <c r="D252" s="14" t="s">
        <v>27</v>
      </c>
      <c r="E252" s="28"/>
      <c r="F252" s="23" t="str">
        <f t="shared" si="3"/>
        <v>Office of Government Ethics</v>
      </c>
      <c r="G252" s="43">
        <v>42936.0</v>
      </c>
      <c r="H252" s="25"/>
      <c r="I252" s="26"/>
      <c r="J252" s="25"/>
      <c r="K252" s="26"/>
      <c r="L252" s="27">
        <v>42996.0</v>
      </c>
      <c r="M252" s="28"/>
      <c r="N252" s="28"/>
      <c r="O252" s="28"/>
      <c r="P252" s="28"/>
      <c r="Q252" s="28"/>
      <c r="R252" s="28"/>
      <c r="S252" s="28"/>
      <c r="T252" s="28"/>
      <c r="U252" s="28"/>
    </row>
    <row r="253" ht="82.5">
      <c r="A253" s="14" t="s">
        <v>1736</v>
      </c>
      <c r="B253" s="14" t="s">
        <v>1358</v>
      </c>
      <c r="C253" s="14" t="s">
        <v>1737</v>
      </c>
      <c r="D253" s="14" t="s">
        <v>27</v>
      </c>
      <c r="E253" s="28"/>
      <c r="F253" s="23" t="str">
        <f t="shared" si="3"/>
        <v>Office of Government Ethics</v>
      </c>
      <c r="G253" s="43">
        <v>42936.0</v>
      </c>
      <c r="H253" s="25"/>
      <c r="I253" s="26"/>
      <c r="J253" s="25"/>
      <c r="K253" s="26"/>
      <c r="L253" s="27">
        <v>42996.0</v>
      </c>
      <c r="M253" s="28"/>
      <c r="N253" s="28"/>
      <c r="O253" s="28"/>
      <c r="P253" s="28"/>
      <c r="Q253" s="28"/>
      <c r="R253" s="28"/>
      <c r="S253" s="28"/>
      <c r="T253" s="28"/>
      <c r="U253" s="28"/>
    </row>
    <row r="254" ht="60.0">
      <c r="A254" s="14" t="s">
        <v>1738</v>
      </c>
      <c r="B254" s="14" t="s">
        <v>1358</v>
      </c>
      <c r="C254" s="14" t="s">
        <v>1739</v>
      </c>
      <c r="D254" s="14" t="s">
        <v>27</v>
      </c>
      <c r="E254" s="28"/>
      <c r="F254" s="23" t="str">
        <f t="shared" si="3"/>
        <v>Office of Government Ethics</v>
      </c>
      <c r="G254" s="43">
        <v>42936.0</v>
      </c>
      <c r="H254" s="25"/>
      <c r="I254" s="26"/>
      <c r="J254" s="25"/>
      <c r="K254" s="26"/>
      <c r="L254" s="27">
        <v>42996.0</v>
      </c>
      <c r="M254" s="28"/>
      <c r="N254" s="28"/>
      <c r="O254" s="28"/>
      <c r="P254" s="28"/>
      <c r="Q254" s="28"/>
      <c r="R254" s="28"/>
      <c r="S254" s="28"/>
      <c r="T254" s="28"/>
      <c r="U254" s="28"/>
    </row>
    <row r="255" ht="60.0">
      <c r="A255" s="14" t="s">
        <v>1740</v>
      </c>
      <c r="B255" s="14" t="s">
        <v>1358</v>
      </c>
      <c r="C255" s="14" t="s">
        <v>1741</v>
      </c>
      <c r="D255" s="14" t="s">
        <v>27</v>
      </c>
      <c r="E255" s="28"/>
      <c r="F255" s="23" t="str">
        <f t="shared" si="3"/>
        <v>Office of Government Ethics</v>
      </c>
      <c r="G255" s="43">
        <v>42936.0</v>
      </c>
      <c r="H255" s="25"/>
      <c r="I255" s="26"/>
      <c r="J255" s="25"/>
      <c r="K255" s="26"/>
      <c r="L255" s="27">
        <v>42996.0</v>
      </c>
      <c r="M255" s="28"/>
      <c r="N255" s="28"/>
      <c r="O255" s="28"/>
      <c r="P255" s="28"/>
      <c r="Q255" s="28"/>
      <c r="R255" s="28"/>
      <c r="S255" s="28"/>
      <c r="T255" s="28"/>
      <c r="U255" s="28"/>
    </row>
    <row r="256" ht="48.75">
      <c r="A256" s="14" t="s">
        <v>1742</v>
      </c>
      <c r="B256" s="14" t="s">
        <v>1358</v>
      </c>
      <c r="C256" s="14" t="s">
        <v>1743</v>
      </c>
      <c r="D256" s="14" t="s">
        <v>27</v>
      </c>
      <c r="E256" s="14" t="s">
        <v>1709</v>
      </c>
      <c r="F256" s="23" t="str">
        <f t="shared" si="3"/>
        <v>Office of Government Ethics</v>
      </c>
      <c r="G256" s="43">
        <v>42936.0</v>
      </c>
      <c r="H256" s="25"/>
      <c r="I256" s="26"/>
      <c r="J256" s="25"/>
      <c r="K256" s="26"/>
      <c r="L256" s="27">
        <v>42996.0</v>
      </c>
      <c r="M256" s="28"/>
      <c r="N256" s="28"/>
      <c r="O256" s="28"/>
      <c r="P256" s="28"/>
      <c r="Q256" s="28"/>
      <c r="R256" s="28"/>
      <c r="S256" s="28"/>
      <c r="T256" s="28"/>
      <c r="U256" s="28"/>
    </row>
    <row r="257" ht="60.0">
      <c r="A257" s="14" t="s">
        <v>1744</v>
      </c>
      <c r="B257" s="14" t="s">
        <v>1358</v>
      </c>
      <c r="C257" s="14" t="s">
        <v>1745</v>
      </c>
      <c r="D257" s="14" t="s">
        <v>1263</v>
      </c>
      <c r="E257" s="14" t="s">
        <v>1460</v>
      </c>
      <c r="F257" s="23" t="str">
        <f t="shared" si="3"/>
        <v>Office of Government Ethics</v>
      </c>
      <c r="G257" s="43">
        <v>42936.0</v>
      </c>
      <c r="H257" s="25"/>
      <c r="I257" s="26"/>
      <c r="J257" s="25"/>
      <c r="K257" s="26"/>
      <c r="L257" s="27">
        <v>42996.0</v>
      </c>
      <c r="M257" s="28"/>
      <c r="N257" s="28"/>
      <c r="O257" s="28"/>
      <c r="P257" s="28"/>
      <c r="Q257" s="28"/>
      <c r="R257" s="28"/>
      <c r="S257" s="28"/>
      <c r="T257" s="28"/>
      <c r="U257" s="28"/>
    </row>
    <row r="258" ht="60.0">
      <c r="A258" s="14" t="s">
        <v>1746</v>
      </c>
      <c r="B258" s="14" t="s">
        <v>1358</v>
      </c>
      <c r="C258" s="14" t="s">
        <v>1747</v>
      </c>
      <c r="D258" s="14" t="s">
        <v>27</v>
      </c>
      <c r="E258" s="28"/>
      <c r="F258" s="23" t="str">
        <f t="shared" si="3"/>
        <v>Office of Government Ethics</v>
      </c>
      <c r="G258" s="43">
        <v>42936.0</v>
      </c>
      <c r="H258" s="25"/>
      <c r="I258" s="26"/>
      <c r="J258" s="25"/>
      <c r="K258" s="26"/>
      <c r="L258" s="27">
        <v>42996.0</v>
      </c>
      <c r="M258" s="28"/>
      <c r="N258" s="28"/>
      <c r="O258" s="28"/>
      <c r="P258" s="28"/>
      <c r="Q258" s="28"/>
      <c r="R258" s="28"/>
      <c r="S258" s="28"/>
      <c r="T258" s="28"/>
      <c r="U258" s="28"/>
    </row>
    <row r="259" ht="60.0">
      <c r="A259" s="14" t="s">
        <v>1748</v>
      </c>
      <c r="B259" s="14" t="s">
        <v>1358</v>
      </c>
      <c r="C259" s="14" t="s">
        <v>1749</v>
      </c>
      <c r="D259" s="14" t="s">
        <v>27</v>
      </c>
      <c r="E259" s="28"/>
      <c r="F259" s="23" t="str">
        <f t="shared" si="3"/>
        <v>Office of Government Ethics</v>
      </c>
      <c r="G259" s="43">
        <v>42936.0</v>
      </c>
      <c r="H259" s="25"/>
      <c r="I259" s="26"/>
      <c r="J259" s="25"/>
      <c r="K259" s="26"/>
      <c r="L259" s="27">
        <v>42996.0</v>
      </c>
      <c r="M259" s="28"/>
      <c r="N259" s="28"/>
      <c r="O259" s="28"/>
      <c r="P259" s="28"/>
      <c r="Q259" s="28"/>
      <c r="R259" s="28"/>
      <c r="S259" s="28"/>
      <c r="T259" s="28"/>
      <c r="U259" s="28"/>
    </row>
    <row r="260" ht="60.0">
      <c r="A260" s="14" t="s">
        <v>1750</v>
      </c>
      <c r="B260" s="14" t="s">
        <v>1358</v>
      </c>
      <c r="C260" s="14" t="s">
        <v>1751</v>
      </c>
      <c r="D260" s="14" t="s">
        <v>1263</v>
      </c>
      <c r="E260" s="14" t="s">
        <v>1460</v>
      </c>
      <c r="F260" s="23" t="str">
        <f t="shared" si="3"/>
        <v>Office of Government Ethics</v>
      </c>
      <c r="G260" s="43">
        <v>42936.0</v>
      </c>
      <c r="H260" s="25"/>
      <c r="I260" s="26"/>
      <c r="J260" s="25"/>
      <c r="K260" s="26"/>
      <c r="L260" s="27">
        <v>42996.0</v>
      </c>
      <c r="M260" s="28"/>
      <c r="N260" s="28"/>
      <c r="O260" s="28"/>
      <c r="P260" s="28"/>
      <c r="Q260" s="28"/>
      <c r="R260" s="28"/>
      <c r="S260" s="28"/>
      <c r="T260" s="28"/>
      <c r="U260" s="28"/>
    </row>
    <row r="261" ht="71.25">
      <c r="A261" s="14" t="s">
        <v>1752</v>
      </c>
      <c r="B261" s="14" t="s">
        <v>1358</v>
      </c>
      <c r="C261" s="14" t="s">
        <v>1753</v>
      </c>
      <c r="D261" s="14" t="s">
        <v>1263</v>
      </c>
      <c r="E261" s="14" t="s">
        <v>1637</v>
      </c>
      <c r="F261" s="23" t="str">
        <f t="shared" si="3"/>
        <v>Office of Government Ethics</v>
      </c>
      <c r="G261" s="43">
        <v>42936.0</v>
      </c>
      <c r="H261" s="25"/>
      <c r="I261" s="26"/>
      <c r="J261" s="25"/>
      <c r="K261" s="26"/>
      <c r="L261" s="27">
        <v>42996.0</v>
      </c>
      <c r="M261" s="28"/>
      <c r="N261" s="28"/>
      <c r="O261" s="28"/>
      <c r="P261" s="28"/>
      <c r="Q261" s="28"/>
      <c r="R261" s="28"/>
      <c r="S261" s="28"/>
      <c r="T261" s="28"/>
      <c r="U261" s="28"/>
    </row>
    <row r="262" ht="71.25">
      <c r="A262" s="14" t="s">
        <v>1754</v>
      </c>
      <c r="B262" s="14" t="s">
        <v>1358</v>
      </c>
      <c r="C262" s="14" t="s">
        <v>1755</v>
      </c>
      <c r="D262" s="14" t="s">
        <v>1263</v>
      </c>
      <c r="E262" s="14" t="s">
        <v>1637</v>
      </c>
      <c r="F262" s="23" t="str">
        <f t="shared" si="3"/>
        <v>Office of Government Ethics</v>
      </c>
      <c r="G262" s="43">
        <v>42936.0</v>
      </c>
      <c r="H262" s="25"/>
      <c r="I262" s="26"/>
      <c r="J262" s="25"/>
      <c r="K262" s="26"/>
      <c r="L262" s="27">
        <v>42996.0</v>
      </c>
      <c r="M262" s="28"/>
      <c r="N262" s="28"/>
      <c r="O262" s="28"/>
      <c r="P262" s="28"/>
      <c r="Q262" s="28"/>
      <c r="R262" s="28"/>
      <c r="S262" s="28"/>
      <c r="T262" s="28"/>
      <c r="U262" s="28"/>
    </row>
    <row r="263" ht="71.25">
      <c r="A263" s="14" t="s">
        <v>1756</v>
      </c>
      <c r="B263" s="14" t="s">
        <v>1358</v>
      </c>
      <c r="C263" s="14" t="s">
        <v>1757</v>
      </c>
      <c r="D263" s="14" t="s">
        <v>1263</v>
      </c>
      <c r="E263" s="14" t="s">
        <v>1637</v>
      </c>
      <c r="F263" s="23" t="str">
        <f t="shared" si="3"/>
        <v>Office of Government Ethics</v>
      </c>
      <c r="G263" s="43">
        <v>42936.0</v>
      </c>
      <c r="H263" s="25"/>
      <c r="I263" s="26"/>
      <c r="J263" s="25"/>
      <c r="K263" s="26"/>
      <c r="L263" s="27">
        <v>42996.0</v>
      </c>
      <c r="M263" s="28"/>
      <c r="N263" s="28"/>
      <c r="O263" s="28"/>
      <c r="P263" s="28"/>
      <c r="Q263" s="28"/>
      <c r="R263" s="28"/>
      <c r="S263" s="28"/>
      <c r="T263" s="28"/>
      <c r="U263" s="28"/>
    </row>
    <row r="264" ht="71.25">
      <c r="A264" s="14" t="s">
        <v>1758</v>
      </c>
      <c r="B264" s="14" t="s">
        <v>1358</v>
      </c>
      <c r="C264" s="14" t="s">
        <v>1759</v>
      </c>
      <c r="D264" s="14" t="s">
        <v>1263</v>
      </c>
      <c r="E264" s="14" t="s">
        <v>1637</v>
      </c>
      <c r="F264" s="23" t="str">
        <f t="shared" si="3"/>
        <v>Office of Government Ethics</v>
      </c>
      <c r="G264" s="43">
        <v>42936.0</v>
      </c>
      <c r="H264" s="25"/>
      <c r="I264" s="26"/>
      <c r="J264" s="25"/>
      <c r="K264" s="26"/>
      <c r="L264" s="27">
        <v>42996.0</v>
      </c>
      <c r="M264" s="28"/>
      <c r="N264" s="28"/>
      <c r="O264" s="28"/>
      <c r="P264" s="28"/>
      <c r="Q264" s="28"/>
      <c r="R264" s="28"/>
      <c r="S264" s="28"/>
      <c r="T264" s="28"/>
      <c r="U264" s="28"/>
    </row>
    <row r="265" ht="71.25">
      <c r="A265" s="14" t="s">
        <v>1760</v>
      </c>
      <c r="B265" s="14" t="s">
        <v>1358</v>
      </c>
      <c r="C265" s="14" t="s">
        <v>1761</v>
      </c>
      <c r="D265" s="14" t="s">
        <v>1263</v>
      </c>
      <c r="E265" s="14" t="s">
        <v>1637</v>
      </c>
      <c r="F265" s="23" t="str">
        <f t="shared" si="3"/>
        <v>Office of Government Ethics</v>
      </c>
      <c r="G265" s="43">
        <v>42936.0</v>
      </c>
      <c r="H265" s="25"/>
      <c r="I265" s="26"/>
      <c r="J265" s="25"/>
      <c r="K265" s="26"/>
      <c r="L265" s="27">
        <v>42996.0</v>
      </c>
      <c r="M265" s="28"/>
      <c r="N265" s="28"/>
      <c r="O265" s="28"/>
      <c r="P265" s="28"/>
      <c r="Q265" s="28"/>
      <c r="R265" s="28"/>
      <c r="S265" s="28"/>
      <c r="T265" s="28"/>
      <c r="U265" s="28"/>
    </row>
    <row r="266" ht="71.25">
      <c r="A266" s="14" t="s">
        <v>1762</v>
      </c>
      <c r="B266" s="14" t="s">
        <v>1358</v>
      </c>
      <c r="C266" s="14" t="s">
        <v>1763</v>
      </c>
      <c r="D266" s="14" t="s">
        <v>1263</v>
      </c>
      <c r="E266" s="14" t="s">
        <v>1637</v>
      </c>
      <c r="F266" s="23" t="str">
        <f t="shared" si="3"/>
        <v>Office of Government Ethics</v>
      </c>
      <c r="G266" s="43">
        <v>42936.0</v>
      </c>
      <c r="H266" s="25"/>
      <c r="I266" s="26"/>
      <c r="J266" s="25"/>
      <c r="K266" s="26"/>
      <c r="L266" s="27">
        <v>42996.0</v>
      </c>
      <c r="M266" s="28"/>
      <c r="N266" s="28"/>
      <c r="O266" s="28"/>
      <c r="P266" s="28"/>
      <c r="Q266" s="28"/>
      <c r="R266" s="28"/>
      <c r="S266" s="28"/>
      <c r="T266" s="28"/>
      <c r="U266" s="28"/>
    </row>
    <row r="267" ht="71.25">
      <c r="A267" s="14" t="s">
        <v>1764</v>
      </c>
      <c r="B267" s="14" t="s">
        <v>1358</v>
      </c>
      <c r="C267" s="14" t="s">
        <v>1765</v>
      </c>
      <c r="D267" s="14" t="s">
        <v>1263</v>
      </c>
      <c r="E267" s="14" t="s">
        <v>1637</v>
      </c>
      <c r="F267" s="23" t="str">
        <f t="shared" si="3"/>
        <v>Office of Government Ethics</v>
      </c>
      <c r="G267" s="43">
        <v>42936.0</v>
      </c>
      <c r="H267" s="25"/>
      <c r="I267" s="26"/>
      <c r="J267" s="25"/>
      <c r="K267" s="26"/>
      <c r="L267" s="27">
        <v>42996.0</v>
      </c>
      <c r="M267" s="28"/>
      <c r="N267" s="28"/>
      <c r="O267" s="28"/>
      <c r="P267" s="28"/>
      <c r="Q267" s="28"/>
      <c r="R267" s="28"/>
      <c r="S267" s="28"/>
      <c r="T267" s="28"/>
      <c r="U267" s="28"/>
    </row>
    <row r="268" ht="71.25">
      <c r="A268" s="14" t="s">
        <v>1766</v>
      </c>
      <c r="B268" s="14" t="s">
        <v>1358</v>
      </c>
      <c r="C268" s="14" t="s">
        <v>1767</v>
      </c>
      <c r="D268" s="14" t="s">
        <v>1263</v>
      </c>
      <c r="E268" s="14" t="s">
        <v>1637</v>
      </c>
      <c r="F268" s="23" t="str">
        <f t="shared" si="3"/>
        <v>Office of Government Ethics</v>
      </c>
      <c r="G268" s="43">
        <v>42936.0</v>
      </c>
      <c r="H268" s="25"/>
      <c r="I268" s="26"/>
      <c r="J268" s="25"/>
      <c r="K268" s="26"/>
      <c r="L268" s="27">
        <v>42996.0</v>
      </c>
      <c r="M268" s="28"/>
      <c r="N268" s="28"/>
      <c r="O268" s="28"/>
      <c r="P268" s="28"/>
      <c r="Q268" s="28"/>
      <c r="R268" s="28"/>
      <c r="S268" s="28"/>
      <c r="T268" s="28"/>
      <c r="U268" s="28"/>
    </row>
    <row r="269" ht="71.25">
      <c r="A269" s="14" t="s">
        <v>1768</v>
      </c>
      <c r="B269" s="14" t="s">
        <v>1358</v>
      </c>
      <c r="C269" s="14" t="s">
        <v>1769</v>
      </c>
      <c r="D269" s="14" t="s">
        <v>1263</v>
      </c>
      <c r="E269" s="14" t="s">
        <v>1637</v>
      </c>
      <c r="F269" s="23" t="str">
        <f t="shared" si="3"/>
        <v>Office of Government Ethics</v>
      </c>
      <c r="G269" s="43">
        <v>42936.0</v>
      </c>
      <c r="H269" s="25"/>
      <c r="I269" s="26"/>
      <c r="J269" s="25"/>
      <c r="K269" s="26"/>
      <c r="L269" s="27">
        <v>42996.0</v>
      </c>
      <c r="M269" s="28"/>
      <c r="N269" s="28"/>
      <c r="O269" s="28"/>
      <c r="P269" s="28"/>
      <c r="Q269" s="28"/>
      <c r="R269" s="28"/>
      <c r="S269" s="28"/>
      <c r="T269" s="28"/>
      <c r="U269" s="28"/>
    </row>
    <row r="270" ht="71.25">
      <c r="A270" s="14" t="s">
        <v>1770</v>
      </c>
      <c r="B270" s="14" t="s">
        <v>1358</v>
      </c>
      <c r="C270" s="14" t="s">
        <v>1771</v>
      </c>
      <c r="D270" s="14" t="s">
        <v>1263</v>
      </c>
      <c r="E270" s="14" t="s">
        <v>1637</v>
      </c>
      <c r="F270" s="23" t="str">
        <f t="shared" si="3"/>
        <v>Office of Government Ethics</v>
      </c>
      <c r="G270" s="43">
        <v>42936.0</v>
      </c>
      <c r="H270" s="25"/>
      <c r="I270" s="26"/>
      <c r="J270" s="25"/>
      <c r="K270" s="26"/>
      <c r="L270" s="27">
        <v>42996.0</v>
      </c>
      <c r="M270" s="28"/>
      <c r="N270" s="28"/>
      <c r="O270" s="28"/>
      <c r="P270" s="28"/>
      <c r="Q270" s="28"/>
      <c r="R270" s="28"/>
      <c r="S270" s="28"/>
      <c r="T270" s="28"/>
      <c r="U270" s="28"/>
    </row>
    <row r="271" ht="71.25">
      <c r="A271" s="14" t="s">
        <v>1772</v>
      </c>
      <c r="B271" s="14" t="s">
        <v>1358</v>
      </c>
      <c r="C271" s="14" t="s">
        <v>1773</v>
      </c>
      <c r="D271" s="14" t="s">
        <v>1263</v>
      </c>
      <c r="E271" s="14" t="s">
        <v>1637</v>
      </c>
      <c r="F271" s="23" t="str">
        <f t="shared" si="3"/>
        <v>Office of Government Ethics</v>
      </c>
      <c r="G271" s="43">
        <v>42936.0</v>
      </c>
      <c r="H271" s="25"/>
      <c r="I271" s="26"/>
      <c r="J271" s="25"/>
      <c r="K271" s="26"/>
      <c r="L271" s="27">
        <v>42996.0</v>
      </c>
      <c r="M271" s="28"/>
      <c r="N271" s="28"/>
      <c r="O271" s="28"/>
      <c r="P271" s="28"/>
      <c r="Q271" s="28"/>
      <c r="R271" s="28"/>
      <c r="S271" s="28"/>
      <c r="T271" s="28"/>
      <c r="U271" s="28"/>
    </row>
    <row r="272" ht="71.25">
      <c r="A272" s="14" t="s">
        <v>1774</v>
      </c>
      <c r="B272" s="14" t="s">
        <v>1358</v>
      </c>
      <c r="C272" s="14" t="s">
        <v>1775</v>
      </c>
      <c r="D272" s="14" t="s">
        <v>1263</v>
      </c>
      <c r="E272" s="14" t="s">
        <v>1637</v>
      </c>
      <c r="F272" s="23" t="str">
        <f t="shared" si="3"/>
        <v>Office of Government Ethics</v>
      </c>
      <c r="G272" s="43">
        <v>42936.0</v>
      </c>
      <c r="H272" s="25"/>
      <c r="I272" s="26"/>
      <c r="J272" s="25"/>
      <c r="K272" s="26"/>
      <c r="L272" s="27">
        <v>42996.0</v>
      </c>
      <c r="M272" s="28"/>
      <c r="N272" s="28"/>
      <c r="O272" s="28"/>
      <c r="P272" s="28"/>
      <c r="Q272" s="28"/>
      <c r="R272" s="28"/>
      <c r="S272" s="28"/>
      <c r="T272" s="28"/>
      <c r="U272" s="28"/>
    </row>
    <row r="273" ht="71.25">
      <c r="A273" s="14" t="s">
        <v>1776</v>
      </c>
      <c r="B273" s="14" t="s">
        <v>1358</v>
      </c>
      <c r="C273" s="14" t="s">
        <v>1777</v>
      </c>
      <c r="D273" s="14" t="s">
        <v>1263</v>
      </c>
      <c r="E273" s="14" t="s">
        <v>1637</v>
      </c>
      <c r="F273" s="23" t="str">
        <f t="shared" si="3"/>
        <v>Office of Government Ethics</v>
      </c>
      <c r="G273" s="43">
        <v>42936.0</v>
      </c>
      <c r="H273" s="25"/>
      <c r="I273" s="26"/>
      <c r="J273" s="25"/>
      <c r="K273" s="26"/>
      <c r="L273" s="27">
        <v>42996.0</v>
      </c>
      <c r="M273" s="28"/>
      <c r="N273" s="28"/>
      <c r="O273" s="28"/>
      <c r="P273" s="28"/>
      <c r="Q273" s="28"/>
      <c r="R273" s="28"/>
      <c r="S273" s="28"/>
      <c r="T273" s="28"/>
      <c r="U273" s="28"/>
    </row>
    <row r="274" ht="71.25">
      <c r="A274" s="14" t="s">
        <v>1778</v>
      </c>
      <c r="B274" s="14" t="s">
        <v>1358</v>
      </c>
      <c r="C274" s="14" t="s">
        <v>1779</v>
      </c>
      <c r="D274" s="14" t="s">
        <v>1263</v>
      </c>
      <c r="E274" s="14" t="s">
        <v>1637</v>
      </c>
      <c r="F274" s="23" t="str">
        <f t="shared" si="3"/>
        <v>Office of Government Ethics</v>
      </c>
      <c r="G274" s="43">
        <v>42936.0</v>
      </c>
      <c r="H274" s="25"/>
      <c r="I274" s="26"/>
      <c r="J274" s="25"/>
      <c r="K274" s="26"/>
      <c r="L274" s="27">
        <v>42996.0</v>
      </c>
      <c r="M274" s="28"/>
      <c r="N274" s="28"/>
      <c r="O274" s="28"/>
      <c r="P274" s="28"/>
      <c r="Q274" s="28"/>
      <c r="R274" s="28"/>
      <c r="S274" s="28"/>
      <c r="T274" s="28"/>
      <c r="U274" s="28"/>
    </row>
    <row r="275" ht="71.25">
      <c r="A275" s="14" t="s">
        <v>1780</v>
      </c>
      <c r="B275" s="14" t="s">
        <v>1358</v>
      </c>
      <c r="C275" s="14" t="s">
        <v>1781</v>
      </c>
      <c r="D275" s="14" t="s">
        <v>1263</v>
      </c>
      <c r="E275" s="14" t="s">
        <v>1637</v>
      </c>
      <c r="F275" s="23" t="str">
        <f t="shared" si="3"/>
        <v>Office of Government Ethics</v>
      </c>
      <c r="G275" s="43">
        <v>42936.0</v>
      </c>
      <c r="H275" s="25"/>
      <c r="I275" s="26"/>
      <c r="J275" s="25"/>
      <c r="K275" s="26"/>
      <c r="L275" s="27">
        <v>42996.0</v>
      </c>
      <c r="M275" s="28"/>
      <c r="N275" s="28"/>
      <c r="O275" s="28"/>
      <c r="P275" s="28"/>
      <c r="Q275" s="28"/>
      <c r="R275" s="28"/>
      <c r="S275" s="28"/>
      <c r="T275" s="28"/>
      <c r="U275" s="28"/>
    </row>
    <row r="276" ht="71.25">
      <c r="A276" s="14" t="s">
        <v>1782</v>
      </c>
      <c r="B276" s="14" t="s">
        <v>1358</v>
      </c>
      <c r="C276" s="14" t="s">
        <v>1783</v>
      </c>
      <c r="D276" s="14" t="s">
        <v>1263</v>
      </c>
      <c r="E276" s="14" t="s">
        <v>1637</v>
      </c>
      <c r="F276" s="23" t="str">
        <f t="shared" si="3"/>
        <v>Office of Government Ethics</v>
      </c>
      <c r="G276" s="43">
        <v>42936.0</v>
      </c>
      <c r="H276" s="25"/>
      <c r="I276" s="26"/>
      <c r="J276" s="25"/>
      <c r="K276" s="26"/>
      <c r="L276" s="27">
        <v>42996.0</v>
      </c>
      <c r="M276" s="28"/>
      <c r="N276" s="28"/>
      <c r="O276" s="28"/>
      <c r="P276" s="28"/>
      <c r="Q276" s="28"/>
      <c r="R276" s="28"/>
      <c r="S276" s="28"/>
      <c r="T276" s="28"/>
      <c r="U276" s="28"/>
    </row>
    <row r="277" ht="71.25">
      <c r="A277" s="14" t="s">
        <v>1784</v>
      </c>
      <c r="B277" s="14" t="s">
        <v>1358</v>
      </c>
      <c r="C277" s="14" t="s">
        <v>1785</v>
      </c>
      <c r="D277" s="14" t="s">
        <v>1263</v>
      </c>
      <c r="E277" s="14" t="s">
        <v>1637</v>
      </c>
      <c r="F277" s="23" t="str">
        <f t="shared" si="3"/>
        <v>Office of Government Ethics</v>
      </c>
      <c r="G277" s="43">
        <v>42936.0</v>
      </c>
      <c r="H277" s="25"/>
      <c r="I277" s="26"/>
      <c r="J277" s="25"/>
      <c r="K277" s="26"/>
      <c r="L277" s="27">
        <v>42996.0</v>
      </c>
      <c r="M277" s="28"/>
      <c r="N277" s="28"/>
      <c r="O277" s="28"/>
      <c r="P277" s="28"/>
      <c r="Q277" s="28"/>
      <c r="R277" s="28"/>
      <c r="S277" s="28"/>
      <c r="T277" s="28"/>
      <c r="U277" s="28"/>
    </row>
    <row r="278" ht="71.25">
      <c r="A278" s="14" t="s">
        <v>1786</v>
      </c>
      <c r="B278" s="14" t="s">
        <v>1358</v>
      </c>
      <c r="C278" s="14" t="s">
        <v>1787</v>
      </c>
      <c r="D278" s="14" t="s">
        <v>1263</v>
      </c>
      <c r="E278" s="14" t="s">
        <v>1637</v>
      </c>
      <c r="F278" s="23" t="str">
        <f t="shared" si="3"/>
        <v>Office of Government Ethics</v>
      </c>
      <c r="G278" s="43">
        <v>42936.0</v>
      </c>
      <c r="H278" s="25"/>
      <c r="I278" s="26"/>
      <c r="J278" s="25"/>
      <c r="K278" s="26"/>
      <c r="L278" s="27">
        <v>42996.0</v>
      </c>
      <c r="M278" s="28"/>
      <c r="N278" s="28"/>
      <c r="O278" s="28"/>
      <c r="P278" s="28"/>
      <c r="Q278" s="28"/>
      <c r="R278" s="28"/>
      <c r="S278" s="28"/>
      <c r="T278" s="28"/>
      <c r="U278" s="28"/>
    </row>
    <row r="279" ht="71.25">
      <c r="A279" s="14" t="s">
        <v>1788</v>
      </c>
      <c r="B279" s="14" t="s">
        <v>1358</v>
      </c>
      <c r="C279" s="14" t="s">
        <v>1789</v>
      </c>
      <c r="D279" s="14" t="s">
        <v>1263</v>
      </c>
      <c r="E279" s="14" t="s">
        <v>1637</v>
      </c>
      <c r="F279" s="23" t="str">
        <f t="shared" si="3"/>
        <v>Office of Government Ethics</v>
      </c>
      <c r="G279" s="43">
        <v>42936.0</v>
      </c>
      <c r="H279" s="25"/>
      <c r="I279" s="26"/>
      <c r="J279" s="25"/>
      <c r="K279" s="26"/>
      <c r="L279" s="27">
        <v>42996.0</v>
      </c>
      <c r="M279" s="28"/>
      <c r="N279" s="28"/>
      <c r="O279" s="28"/>
      <c r="P279" s="28"/>
      <c r="Q279" s="28"/>
      <c r="R279" s="28"/>
      <c r="S279" s="28"/>
      <c r="T279" s="28"/>
      <c r="U279" s="28"/>
    </row>
    <row r="280" ht="71.25">
      <c r="A280" s="14" t="s">
        <v>1790</v>
      </c>
      <c r="B280" s="14" t="s">
        <v>1358</v>
      </c>
      <c r="C280" s="14" t="s">
        <v>1791</v>
      </c>
      <c r="D280" s="14" t="s">
        <v>1263</v>
      </c>
      <c r="E280" s="14" t="s">
        <v>1637</v>
      </c>
      <c r="F280" s="23" t="str">
        <f t="shared" si="3"/>
        <v>Office of Government Ethics</v>
      </c>
      <c r="G280" s="43">
        <v>42936.0</v>
      </c>
      <c r="H280" s="25"/>
      <c r="I280" s="26"/>
      <c r="J280" s="25"/>
      <c r="K280" s="26"/>
      <c r="L280" s="27">
        <v>42996.0</v>
      </c>
      <c r="M280" s="28"/>
      <c r="N280" s="28"/>
      <c r="O280" s="28"/>
      <c r="P280" s="28"/>
      <c r="Q280" s="28"/>
      <c r="R280" s="28"/>
      <c r="S280" s="28"/>
      <c r="T280" s="28"/>
      <c r="U280" s="28"/>
    </row>
    <row r="281" ht="71.25">
      <c r="A281" s="14" t="s">
        <v>1792</v>
      </c>
      <c r="B281" s="14" t="s">
        <v>1358</v>
      </c>
      <c r="C281" s="14" t="s">
        <v>1793</v>
      </c>
      <c r="D281" s="14" t="s">
        <v>1263</v>
      </c>
      <c r="E281" s="14" t="s">
        <v>1637</v>
      </c>
      <c r="F281" s="23" t="str">
        <f t="shared" si="3"/>
        <v>Office of Government Ethics</v>
      </c>
      <c r="G281" s="43">
        <v>42936.0</v>
      </c>
      <c r="H281" s="25"/>
      <c r="I281" s="26"/>
      <c r="J281" s="25"/>
      <c r="K281" s="26"/>
      <c r="L281" s="27">
        <v>42996.0</v>
      </c>
      <c r="M281" s="28"/>
      <c r="N281" s="28"/>
      <c r="O281" s="28"/>
      <c r="P281" s="28"/>
      <c r="Q281" s="28"/>
      <c r="R281" s="28"/>
      <c r="S281" s="28"/>
      <c r="T281" s="28"/>
      <c r="U281" s="28"/>
    </row>
    <row r="282" ht="71.25">
      <c r="A282" s="14" t="s">
        <v>1794</v>
      </c>
      <c r="B282" s="14" t="s">
        <v>1358</v>
      </c>
      <c r="C282" s="14" t="s">
        <v>1795</v>
      </c>
      <c r="D282" s="14" t="s">
        <v>1263</v>
      </c>
      <c r="E282" s="14" t="s">
        <v>1637</v>
      </c>
      <c r="F282" s="23" t="str">
        <f t="shared" si="3"/>
        <v>Office of Government Ethics</v>
      </c>
      <c r="G282" s="43">
        <v>42936.0</v>
      </c>
      <c r="H282" s="25"/>
      <c r="I282" s="26"/>
      <c r="J282" s="25"/>
      <c r="K282" s="26"/>
      <c r="L282" s="27">
        <v>42996.0</v>
      </c>
      <c r="M282" s="28"/>
      <c r="N282" s="28"/>
      <c r="O282" s="28"/>
      <c r="P282" s="28"/>
      <c r="Q282" s="28"/>
      <c r="R282" s="28"/>
      <c r="S282" s="28"/>
      <c r="T282" s="28"/>
      <c r="U282" s="28"/>
    </row>
    <row r="283" ht="71.25">
      <c r="A283" s="14" t="s">
        <v>1796</v>
      </c>
      <c r="B283" s="14" t="s">
        <v>1358</v>
      </c>
      <c r="C283" s="14" t="s">
        <v>1797</v>
      </c>
      <c r="D283" s="14" t="s">
        <v>1263</v>
      </c>
      <c r="E283" s="14" t="s">
        <v>1637</v>
      </c>
      <c r="F283" s="23" t="str">
        <f t="shared" si="3"/>
        <v>Office of Government Ethics</v>
      </c>
      <c r="G283" s="43">
        <v>42936.0</v>
      </c>
      <c r="H283" s="25"/>
      <c r="I283" s="26"/>
      <c r="J283" s="25"/>
      <c r="K283" s="26"/>
      <c r="L283" s="27">
        <v>42996.0</v>
      </c>
      <c r="M283" s="28"/>
      <c r="N283" s="28"/>
      <c r="O283" s="28"/>
      <c r="P283" s="28"/>
      <c r="Q283" s="28"/>
      <c r="R283" s="28"/>
      <c r="S283" s="28"/>
      <c r="T283" s="28"/>
      <c r="U283" s="28"/>
    </row>
    <row r="284" ht="71.25">
      <c r="A284" s="14" t="s">
        <v>1798</v>
      </c>
      <c r="B284" s="14" t="s">
        <v>1358</v>
      </c>
      <c r="C284" s="14" t="s">
        <v>1799</v>
      </c>
      <c r="D284" s="14" t="s">
        <v>1263</v>
      </c>
      <c r="E284" s="14" t="s">
        <v>1637</v>
      </c>
      <c r="F284" s="23" t="str">
        <f t="shared" si="3"/>
        <v>Office of Government Ethics</v>
      </c>
      <c r="G284" s="43">
        <v>42936.0</v>
      </c>
      <c r="H284" s="25"/>
      <c r="I284" s="26"/>
      <c r="J284" s="25"/>
      <c r="K284" s="26"/>
      <c r="L284" s="27">
        <v>42996.0</v>
      </c>
      <c r="M284" s="28"/>
      <c r="N284" s="28"/>
      <c r="O284" s="28"/>
      <c r="P284" s="28"/>
      <c r="Q284" s="28"/>
      <c r="R284" s="28"/>
      <c r="S284" s="28"/>
      <c r="T284" s="28"/>
      <c r="U284" s="28"/>
    </row>
    <row r="285" ht="71.25">
      <c r="A285" s="14" t="s">
        <v>1800</v>
      </c>
      <c r="B285" s="14" t="s">
        <v>1358</v>
      </c>
      <c r="C285" s="14" t="s">
        <v>1801</v>
      </c>
      <c r="D285" s="14" t="s">
        <v>1263</v>
      </c>
      <c r="E285" s="14" t="s">
        <v>1637</v>
      </c>
      <c r="F285" s="23" t="str">
        <f t="shared" si="3"/>
        <v>Office of Government Ethics</v>
      </c>
      <c r="G285" s="43">
        <v>42936.0</v>
      </c>
      <c r="H285" s="25"/>
      <c r="I285" s="26"/>
      <c r="J285" s="25"/>
      <c r="K285" s="26"/>
      <c r="L285" s="27">
        <v>42996.0</v>
      </c>
      <c r="M285" s="28"/>
      <c r="N285" s="28"/>
      <c r="O285" s="28"/>
      <c r="P285" s="28"/>
      <c r="Q285" s="28"/>
      <c r="R285" s="28"/>
      <c r="S285" s="28"/>
      <c r="T285" s="28"/>
      <c r="U285" s="28"/>
    </row>
    <row r="286" ht="71.25">
      <c r="A286" s="14" t="s">
        <v>1802</v>
      </c>
      <c r="B286" s="14" t="s">
        <v>1358</v>
      </c>
      <c r="C286" s="14" t="s">
        <v>1803</v>
      </c>
      <c r="D286" s="14" t="s">
        <v>1263</v>
      </c>
      <c r="E286" s="14" t="s">
        <v>1637</v>
      </c>
      <c r="F286" s="23" t="str">
        <f t="shared" si="3"/>
        <v>Office of Government Ethics</v>
      </c>
      <c r="G286" s="43">
        <v>42936.0</v>
      </c>
      <c r="H286" s="25"/>
      <c r="I286" s="26"/>
      <c r="J286" s="25"/>
      <c r="K286" s="26"/>
      <c r="L286" s="27">
        <v>42996.0</v>
      </c>
      <c r="M286" s="28"/>
      <c r="N286" s="28"/>
      <c r="O286" s="28"/>
      <c r="P286" s="28"/>
      <c r="Q286" s="28"/>
      <c r="R286" s="28"/>
      <c r="S286" s="28"/>
      <c r="T286" s="28"/>
      <c r="U286" s="28"/>
    </row>
    <row r="287" ht="71.25">
      <c r="A287" s="14" t="s">
        <v>1804</v>
      </c>
      <c r="B287" s="14" t="s">
        <v>1358</v>
      </c>
      <c r="C287" s="14" t="s">
        <v>1805</v>
      </c>
      <c r="D287" s="14" t="s">
        <v>1263</v>
      </c>
      <c r="E287" s="14" t="s">
        <v>1637</v>
      </c>
      <c r="F287" s="23" t="str">
        <f t="shared" si="3"/>
        <v>Office of Government Ethics</v>
      </c>
      <c r="G287" s="43">
        <v>42936.0</v>
      </c>
      <c r="H287" s="25"/>
      <c r="I287" s="26"/>
      <c r="J287" s="25"/>
      <c r="K287" s="26"/>
      <c r="L287" s="27">
        <v>42996.0</v>
      </c>
      <c r="M287" s="28"/>
      <c r="N287" s="28"/>
      <c r="O287" s="28"/>
      <c r="P287" s="28"/>
      <c r="Q287" s="28"/>
      <c r="R287" s="28"/>
      <c r="S287" s="28"/>
      <c r="T287" s="28"/>
      <c r="U287" s="28"/>
    </row>
    <row r="288" ht="71.25">
      <c r="A288" s="14" t="s">
        <v>1806</v>
      </c>
      <c r="B288" s="14" t="s">
        <v>1358</v>
      </c>
      <c r="C288" s="14" t="s">
        <v>1807</v>
      </c>
      <c r="D288" s="14" t="s">
        <v>1263</v>
      </c>
      <c r="E288" s="14" t="s">
        <v>1637</v>
      </c>
      <c r="F288" s="23" t="str">
        <f t="shared" si="3"/>
        <v>Office of Government Ethics</v>
      </c>
      <c r="G288" s="43">
        <v>42936.0</v>
      </c>
      <c r="H288" s="25"/>
      <c r="I288" s="26"/>
      <c r="J288" s="25"/>
      <c r="K288" s="26"/>
      <c r="L288" s="27">
        <v>42996.0</v>
      </c>
      <c r="M288" s="28"/>
      <c r="N288" s="28"/>
      <c r="O288" s="28"/>
      <c r="P288" s="28"/>
      <c r="Q288" s="28"/>
      <c r="R288" s="28"/>
      <c r="S288" s="28"/>
      <c r="T288" s="28"/>
      <c r="U288" s="28"/>
    </row>
    <row r="289" ht="71.25">
      <c r="A289" s="14" t="s">
        <v>1808</v>
      </c>
      <c r="B289" s="14" t="s">
        <v>1358</v>
      </c>
      <c r="C289" s="14" t="s">
        <v>1809</v>
      </c>
      <c r="D289" s="14" t="s">
        <v>1263</v>
      </c>
      <c r="E289" s="14" t="s">
        <v>1637</v>
      </c>
      <c r="F289" s="23" t="str">
        <f t="shared" si="3"/>
        <v>Office of Government Ethics</v>
      </c>
      <c r="G289" s="43">
        <v>42936.0</v>
      </c>
      <c r="H289" s="25"/>
      <c r="I289" s="26"/>
      <c r="J289" s="25"/>
      <c r="K289" s="26"/>
      <c r="L289" s="27">
        <v>42996.0</v>
      </c>
      <c r="M289" s="28"/>
      <c r="N289" s="28"/>
      <c r="O289" s="28"/>
      <c r="P289" s="28"/>
      <c r="Q289" s="28"/>
      <c r="R289" s="28"/>
      <c r="S289" s="28"/>
      <c r="T289" s="28"/>
      <c r="U289" s="28"/>
    </row>
    <row r="290" ht="71.25">
      <c r="A290" s="14" t="s">
        <v>1810</v>
      </c>
      <c r="B290" s="14" t="s">
        <v>1358</v>
      </c>
      <c r="C290" s="14" t="s">
        <v>1811</v>
      </c>
      <c r="D290" s="14" t="s">
        <v>1263</v>
      </c>
      <c r="E290" s="14" t="s">
        <v>1637</v>
      </c>
      <c r="F290" s="23" t="str">
        <f t="shared" si="3"/>
        <v>Office of Government Ethics</v>
      </c>
      <c r="G290" s="43">
        <v>42936.0</v>
      </c>
      <c r="H290" s="25"/>
      <c r="I290" s="26"/>
      <c r="J290" s="25"/>
      <c r="K290" s="26"/>
      <c r="L290" s="27">
        <v>42996.0</v>
      </c>
      <c r="M290" s="28"/>
      <c r="N290" s="28"/>
      <c r="O290" s="28"/>
      <c r="P290" s="28"/>
      <c r="Q290" s="28"/>
      <c r="R290" s="28"/>
      <c r="S290" s="28"/>
      <c r="T290" s="28"/>
      <c r="U290" s="28"/>
    </row>
    <row r="291" ht="71.25">
      <c r="A291" s="14" t="s">
        <v>1812</v>
      </c>
      <c r="B291" s="14" t="s">
        <v>1358</v>
      </c>
      <c r="C291" s="14" t="s">
        <v>1813</v>
      </c>
      <c r="D291" s="14" t="s">
        <v>1263</v>
      </c>
      <c r="E291" s="14" t="s">
        <v>1637</v>
      </c>
      <c r="F291" s="23" t="str">
        <f t="shared" si="3"/>
        <v>Office of Government Ethics</v>
      </c>
      <c r="G291" s="43">
        <v>42936.0</v>
      </c>
      <c r="H291" s="25"/>
      <c r="I291" s="26"/>
      <c r="J291" s="25"/>
      <c r="K291" s="26"/>
      <c r="L291" s="27">
        <v>42996.0</v>
      </c>
      <c r="M291" s="28"/>
      <c r="N291" s="28"/>
      <c r="O291" s="28"/>
      <c r="P291" s="28"/>
      <c r="Q291" s="28"/>
      <c r="R291" s="28"/>
      <c r="S291" s="28"/>
      <c r="T291" s="28"/>
      <c r="U291" s="28"/>
    </row>
    <row r="292" ht="71.25">
      <c r="A292" s="14" t="s">
        <v>1814</v>
      </c>
      <c r="B292" s="14" t="s">
        <v>1358</v>
      </c>
      <c r="C292" s="14" t="s">
        <v>1815</v>
      </c>
      <c r="D292" s="14" t="s">
        <v>1263</v>
      </c>
      <c r="E292" s="14" t="s">
        <v>1637</v>
      </c>
      <c r="F292" s="23" t="str">
        <f t="shared" si="3"/>
        <v>Office of Government Ethics</v>
      </c>
      <c r="G292" s="43">
        <v>42936.0</v>
      </c>
      <c r="H292" s="25"/>
      <c r="I292" s="26"/>
      <c r="J292" s="25"/>
      <c r="K292" s="26"/>
      <c r="L292" s="27">
        <v>42996.0</v>
      </c>
      <c r="M292" s="28"/>
      <c r="N292" s="28"/>
      <c r="O292" s="28"/>
      <c r="P292" s="28"/>
      <c r="Q292" s="28"/>
      <c r="R292" s="28"/>
      <c r="S292" s="28"/>
      <c r="T292" s="28"/>
      <c r="U292" s="28"/>
    </row>
    <row r="293" ht="71.25">
      <c r="A293" s="14" t="s">
        <v>1816</v>
      </c>
      <c r="B293" s="14" t="s">
        <v>1358</v>
      </c>
      <c r="C293" s="14" t="s">
        <v>1817</v>
      </c>
      <c r="D293" s="14" t="s">
        <v>1263</v>
      </c>
      <c r="E293" s="14" t="s">
        <v>1637</v>
      </c>
      <c r="F293" s="23" t="str">
        <f t="shared" si="3"/>
        <v>Office of Government Ethics</v>
      </c>
      <c r="G293" s="43">
        <v>42936.0</v>
      </c>
      <c r="H293" s="25"/>
      <c r="I293" s="26"/>
      <c r="J293" s="25"/>
      <c r="K293" s="26"/>
      <c r="L293" s="27">
        <v>42996.0</v>
      </c>
      <c r="M293" s="28"/>
      <c r="N293" s="28"/>
      <c r="O293" s="28"/>
      <c r="P293" s="28"/>
      <c r="Q293" s="28"/>
      <c r="R293" s="28"/>
      <c r="S293" s="28"/>
      <c r="T293" s="28"/>
      <c r="U293" s="28"/>
    </row>
    <row r="294" ht="71.25">
      <c r="A294" s="14" t="s">
        <v>1818</v>
      </c>
      <c r="B294" s="14" t="s">
        <v>1358</v>
      </c>
      <c r="C294" s="14" t="s">
        <v>1819</v>
      </c>
      <c r="D294" s="14" t="s">
        <v>1263</v>
      </c>
      <c r="E294" s="14" t="s">
        <v>1637</v>
      </c>
      <c r="F294" s="23" t="str">
        <f t="shared" si="3"/>
        <v>Office of Government Ethics</v>
      </c>
      <c r="G294" s="43">
        <v>42936.0</v>
      </c>
      <c r="H294" s="25"/>
      <c r="I294" s="26"/>
      <c r="J294" s="25"/>
      <c r="K294" s="26"/>
      <c r="L294" s="27">
        <v>42996.0</v>
      </c>
      <c r="M294" s="28"/>
      <c r="N294" s="28"/>
      <c r="O294" s="28"/>
      <c r="P294" s="28"/>
      <c r="Q294" s="28"/>
      <c r="R294" s="28"/>
      <c r="S294" s="28"/>
      <c r="T294" s="28"/>
      <c r="U294" s="28"/>
    </row>
    <row r="295" ht="71.25">
      <c r="A295" s="14" t="s">
        <v>1820</v>
      </c>
      <c r="B295" s="14" t="s">
        <v>1358</v>
      </c>
      <c r="C295" s="14" t="s">
        <v>1821</v>
      </c>
      <c r="D295" s="14" t="s">
        <v>1263</v>
      </c>
      <c r="E295" s="14" t="s">
        <v>1637</v>
      </c>
      <c r="F295" s="23" t="str">
        <f t="shared" si="3"/>
        <v>Office of Government Ethics</v>
      </c>
      <c r="G295" s="43">
        <v>42936.0</v>
      </c>
      <c r="H295" s="25"/>
      <c r="I295" s="26"/>
      <c r="J295" s="25"/>
      <c r="K295" s="26"/>
      <c r="L295" s="27">
        <v>42996.0</v>
      </c>
      <c r="M295" s="28"/>
      <c r="N295" s="28"/>
      <c r="O295" s="28"/>
      <c r="P295" s="28"/>
      <c r="Q295" s="28"/>
      <c r="R295" s="28"/>
      <c r="S295" s="28"/>
      <c r="T295" s="28"/>
      <c r="U295" s="28"/>
    </row>
    <row r="296" ht="71.25">
      <c r="A296" s="14" t="s">
        <v>1822</v>
      </c>
      <c r="B296" s="14" t="s">
        <v>1358</v>
      </c>
      <c r="C296" s="14" t="s">
        <v>1823</v>
      </c>
      <c r="D296" s="14" t="s">
        <v>1263</v>
      </c>
      <c r="E296" s="14" t="s">
        <v>1637</v>
      </c>
      <c r="F296" s="23" t="str">
        <f t="shared" si="3"/>
        <v>Office of Government Ethics</v>
      </c>
      <c r="G296" s="43">
        <v>42936.0</v>
      </c>
      <c r="H296" s="25"/>
      <c r="I296" s="26"/>
      <c r="J296" s="25"/>
      <c r="K296" s="26"/>
      <c r="L296" s="27">
        <v>42996.0</v>
      </c>
      <c r="M296" s="28"/>
      <c r="N296" s="28"/>
      <c r="O296" s="28"/>
      <c r="P296" s="28"/>
      <c r="Q296" s="28"/>
      <c r="R296" s="28"/>
      <c r="S296" s="28"/>
      <c r="T296" s="28"/>
      <c r="U296" s="28"/>
    </row>
    <row r="297" ht="71.25">
      <c r="A297" s="14" t="s">
        <v>1824</v>
      </c>
      <c r="B297" s="14" t="s">
        <v>1358</v>
      </c>
      <c r="C297" s="14" t="s">
        <v>1825</v>
      </c>
      <c r="D297" s="14" t="s">
        <v>1263</v>
      </c>
      <c r="E297" s="14" t="s">
        <v>1637</v>
      </c>
      <c r="F297" s="23" t="str">
        <f t="shared" si="3"/>
        <v>Office of Government Ethics</v>
      </c>
      <c r="G297" s="43">
        <v>42936.0</v>
      </c>
      <c r="H297" s="25"/>
      <c r="I297" s="26"/>
      <c r="J297" s="25"/>
      <c r="K297" s="26"/>
      <c r="L297" s="27">
        <v>42996.0</v>
      </c>
      <c r="M297" s="28"/>
      <c r="N297" s="28"/>
      <c r="O297" s="28"/>
      <c r="P297" s="28"/>
      <c r="Q297" s="28"/>
      <c r="R297" s="28"/>
      <c r="S297" s="28"/>
      <c r="T297" s="28"/>
      <c r="U297" s="28"/>
    </row>
    <row r="298" ht="71.25">
      <c r="A298" s="14" t="s">
        <v>1826</v>
      </c>
      <c r="B298" s="14" t="s">
        <v>1358</v>
      </c>
      <c r="C298" s="14" t="s">
        <v>1827</v>
      </c>
      <c r="D298" s="14" t="s">
        <v>1263</v>
      </c>
      <c r="E298" s="14" t="s">
        <v>1637</v>
      </c>
      <c r="F298" s="23" t="str">
        <f t="shared" si="3"/>
        <v>Office of Government Ethics</v>
      </c>
      <c r="G298" s="43">
        <v>42936.0</v>
      </c>
      <c r="H298" s="25"/>
      <c r="I298" s="26"/>
      <c r="J298" s="25"/>
      <c r="K298" s="26"/>
      <c r="L298" s="27">
        <v>42996.0</v>
      </c>
      <c r="M298" s="28"/>
      <c r="N298" s="28"/>
      <c r="O298" s="28"/>
      <c r="P298" s="28"/>
      <c r="Q298" s="28"/>
      <c r="R298" s="28"/>
      <c r="S298" s="28"/>
      <c r="T298" s="28"/>
      <c r="U298" s="28"/>
    </row>
    <row r="299" ht="71.25">
      <c r="A299" s="14" t="s">
        <v>1828</v>
      </c>
      <c r="B299" s="14" t="s">
        <v>1358</v>
      </c>
      <c r="C299" s="14" t="s">
        <v>1829</v>
      </c>
      <c r="D299" s="14" t="s">
        <v>1263</v>
      </c>
      <c r="E299" s="14" t="s">
        <v>1637</v>
      </c>
      <c r="F299" s="23" t="str">
        <f t="shared" si="3"/>
        <v>Office of Government Ethics</v>
      </c>
      <c r="G299" s="43">
        <v>42936.0</v>
      </c>
      <c r="H299" s="25"/>
      <c r="I299" s="26"/>
      <c r="J299" s="25"/>
      <c r="K299" s="26"/>
      <c r="L299" s="27">
        <v>42996.0</v>
      </c>
      <c r="M299" s="28"/>
      <c r="N299" s="28"/>
      <c r="O299" s="28"/>
      <c r="P299" s="28"/>
      <c r="Q299" s="28"/>
      <c r="R299" s="28"/>
      <c r="S299" s="28"/>
      <c r="T299" s="28"/>
      <c r="U299" s="28"/>
    </row>
    <row r="300" ht="71.25">
      <c r="A300" s="14" t="s">
        <v>1830</v>
      </c>
      <c r="B300" s="14" t="s">
        <v>1358</v>
      </c>
      <c r="C300" s="14" t="s">
        <v>1831</v>
      </c>
      <c r="D300" s="14" t="s">
        <v>1263</v>
      </c>
      <c r="E300" s="14" t="s">
        <v>1637</v>
      </c>
      <c r="F300" s="23" t="str">
        <f t="shared" si="3"/>
        <v>Office of Government Ethics</v>
      </c>
      <c r="G300" s="43">
        <v>42936.0</v>
      </c>
      <c r="H300" s="25"/>
      <c r="I300" s="26"/>
      <c r="J300" s="25"/>
      <c r="K300" s="26"/>
      <c r="L300" s="27">
        <v>42996.0</v>
      </c>
      <c r="M300" s="28"/>
      <c r="N300" s="28"/>
      <c r="O300" s="28"/>
      <c r="P300" s="28"/>
      <c r="Q300" s="28"/>
      <c r="R300" s="28"/>
      <c r="S300" s="28"/>
      <c r="T300" s="28"/>
      <c r="U300" s="28"/>
    </row>
    <row r="301" ht="71.25">
      <c r="A301" s="14" t="s">
        <v>1832</v>
      </c>
      <c r="B301" s="14" t="s">
        <v>1358</v>
      </c>
      <c r="C301" s="14" t="s">
        <v>1833</v>
      </c>
      <c r="D301" s="14" t="s">
        <v>1263</v>
      </c>
      <c r="E301" s="14" t="s">
        <v>1637</v>
      </c>
      <c r="F301" s="23" t="str">
        <f t="shared" si="3"/>
        <v>Office of Government Ethics</v>
      </c>
      <c r="G301" s="43">
        <v>42936.0</v>
      </c>
      <c r="H301" s="25"/>
      <c r="I301" s="26"/>
      <c r="J301" s="25"/>
      <c r="K301" s="26"/>
      <c r="L301" s="27">
        <v>42996.0</v>
      </c>
      <c r="M301" s="28"/>
      <c r="N301" s="28"/>
      <c r="O301" s="28"/>
      <c r="P301" s="28"/>
      <c r="Q301" s="28"/>
      <c r="R301" s="28"/>
      <c r="S301" s="28"/>
      <c r="T301" s="28"/>
      <c r="U301" s="28"/>
    </row>
    <row r="302" ht="71.25">
      <c r="A302" s="14" t="s">
        <v>1834</v>
      </c>
      <c r="B302" s="14" t="s">
        <v>1358</v>
      </c>
      <c r="C302" s="14" t="s">
        <v>1835</v>
      </c>
      <c r="D302" s="14" t="s">
        <v>1263</v>
      </c>
      <c r="E302" s="14" t="s">
        <v>1637</v>
      </c>
      <c r="F302" s="23" t="str">
        <f t="shared" si="3"/>
        <v>Office of Government Ethics</v>
      </c>
      <c r="G302" s="43">
        <v>42936.0</v>
      </c>
      <c r="H302" s="25"/>
      <c r="I302" s="26"/>
      <c r="J302" s="25"/>
      <c r="K302" s="26"/>
      <c r="L302" s="27">
        <v>42996.0</v>
      </c>
      <c r="M302" s="28"/>
      <c r="N302" s="28"/>
      <c r="O302" s="28"/>
      <c r="P302" s="28"/>
      <c r="Q302" s="28"/>
      <c r="R302" s="28"/>
      <c r="S302" s="28"/>
      <c r="T302" s="28"/>
      <c r="U302" s="28"/>
    </row>
    <row r="303" ht="60.0">
      <c r="A303" s="14" t="s">
        <v>1836</v>
      </c>
      <c r="B303" s="14" t="s">
        <v>1358</v>
      </c>
      <c r="C303" s="14" t="s">
        <v>1837</v>
      </c>
      <c r="D303" s="14" t="s">
        <v>1263</v>
      </c>
      <c r="E303" s="14" t="s">
        <v>1460</v>
      </c>
      <c r="F303" s="23" t="str">
        <f t="shared" si="3"/>
        <v>Office of Government Ethics</v>
      </c>
      <c r="G303" s="43">
        <v>42936.0</v>
      </c>
      <c r="H303" s="25"/>
      <c r="I303" s="26"/>
      <c r="J303" s="25"/>
      <c r="K303" s="26"/>
      <c r="L303" s="27">
        <v>42996.0</v>
      </c>
      <c r="M303" s="28"/>
      <c r="N303" s="28"/>
      <c r="O303" s="28"/>
      <c r="P303" s="28"/>
      <c r="Q303" s="28"/>
      <c r="R303" s="28"/>
      <c r="S303" s="28"/>
      <c r="T303" s="28"/>
      <c r="U303" s="28"/>
    </row>
    <row r="304" ht="60.0">
      <c r="A304" s="14" t="s">
        <v>1838</v>
      </c>
      <c r="B304" s="14" t="s">
        <v>1358</v>
      </c>
      <c r="C304" s="14" t="s">
        <v>1839</v>
      </c>
      <c r="D304" s="14" t="s">
        <v>1263</v>
      </c>
      <c r="E304" s="14" t="s">
        <v>1460</v>
      </c>
      <c r="F304" s="23" t="str">
        <f t="shared" si="3"/>
        <v>Office of Government Ethics</v>
      </c>
      <c r="G304" s="43">
        <v>42936.0</v>
      </c>
      <c r="H304" s="25"/>
      <c r="I304" s="26"/>
      <c r="J304" s="25"/>
      <c r="K304" s="26"/>
      <c r="L304" s="27">
        <v>42996.0</v>
      </c>
      <c r="M304" s="28"/>
      <c r="N304" s="28"/>
      <c r="O304" s="28"/>
      <c r="P304" s="28"/>
      <c r="Q304" s="28"/>
      <c r="R304" s="28"/>
      <c r="S304" s="28"/>
      <c r="T304" s="28"/>
      <c r="U304" s="28"/>
    </row>
    <row r="305" ht="71.25">
      <c r="A305" s="14" t="s">
        <v>1840</v>
      </c>
      <c r="B305" s="14" t="s">
        <v>1358</v>
      </c>
      <c r="C305" s="14" t="s">
        <v>1841</v>
      </c>
      <c r="D305" s="14" t="s">
        <v>27</v>
      </c>
      <c r="E305" s="28"/>
      <c r="F305" s="23" t="str">
        <f t="shared" si="3"/>
        <v>Office of Government Ethics</v>
      </c>
      <c r="G305" s="43">
        <v>42936.0</v>
      </c>
      <c r="H305" s="25"/>
      <c r="I305" s="26"/>
      <c r="J305" s="25"/>
      <c r="K305" s="26"/>
      <c r="L305" s="27">
        <v>42996.0</v>
      </c>
      <c r="M305" s="28"/>
      <c r="N305" s="28"/>
      <c r="O305" s="28"/>
      <c r="P305" s="28"/>
      <c r="Q305" s="28"/>
      <c r="R305" s="28"/>
      <c r="S305" s="28"/>
      <c r="T305" s="28"/>
      <c r="U305" s="28"/>
    </row>
    <row r="306" ht="71.25">
      <c r="A306" s="14" t="s">
        <v>1842</v>
      </c>
      <c r="B306" s="14" t="s">
        <v>1358</v>
      </c>
      <c r="C306" s="14" t="s">
        <v>1843</v>
      </c>
      <c r="D306" s="14" t="s">
        <v>1263</v>
      </c>
      <c r="E306" s="14" t="s">
        <v>1460</v>
      </c>
      <c r="F306" s="23" t="str">
        <f t="shared" si="3"/>
        <v>Office of Government Ethics</v>
      </c>
      <c r="G306" s="43">
        <v>42936.0</v>
      </c>
      <c r="H306" s="25"/>
      <c r="I306" s="26"/>
      <c r="J306" s="25"/>
      <c r="K306" s="26"/>
      <c r="L306" s="27">
        <v>42996.0</v>
      </c>
      <c r="M306" s="28"/>
      <c r="N306" s="28"/>
      <c r="O306" s="28"/>
      <c r="P306" s="28"/>
      <c r="Q306" s="28"/>
      <c r="R306" s="28"/>
      <c r="S306" s="28"/>
      <c r="T306" s="28"/>
      <c r="U306" s="28"/>
    </row>
    <row r="307" ht="48.75">
      <c r="A307" s="14" t="s">
        <v>1844</v>
      </c>
      <c r="B307" s="14" t="s">
        <v>1358</v>
      </c>
      <c r="C307" s="14" t="s">
        <v>1845</v>
      </c>
      <c r="D307" s="14" t="s">
        <v>1263</v>
      </c>
      <c r="E307" s="14" t="s">
        <v>1460</v>
      </c>
      <c r="F307" s="23" t="str">
        <f t="shared" si="3"/>
        <v>Office of Government Ethics</v>
      </c>
      <c r="G307" s="43">
        <v>42936.0</v>
      </c>
      <c r="H307" s="25"/>
      <c r="I307" s="26"/>
      <c r="J307" s="25"/>
      <c r="K307" s="26"/>
      <c r="L307" s="27">
        <v>42996.0</v>
      </c>
      <c r="M307" s="28"/>
      <c r="N307" s="28"/>
      <c r="O307" s="28"/>
      <c r="P307" s="28"/>
      <c r="Q307" s="28"/>
      <c r="R307" s="28"/>
      <c r="S307" s="28"/>
      <c r="T307" s="28"/>
      <c r="U307" s="28"/>
    </row>
    <row r="308" ht="71.25">
      <c r="A308" s="14" t="s">
        <v>1846</v>
      </c>
      <c r="B308" s="14" t="s">
        <v>1358</v>
      </c>
      <c r="C308" s="14" t="s">
        <v>1847</v>
      </c>
      <c r="D308" s="14" t="s">
        <v>1263</v>
      </c>
      <c r="E308" s="14" t="s">
        <v>1460</v>
      </c>
      <c r="F308" s="23" t="str">
        <f t="shared" si="3"/>
        <v>Office of Government Ethics</v>
      </c>
      <c r="G308" s="43">
        <v>42936.0</v>
      </c>
      <c r="H308" s="25"/>
      <c r="I308" s="26"/>
      <c r="J308" s="25"/>
      <c r="K308" s="26"/>
      <c r="L308" s="27">
        <v>42996.0</v>
      </c>
      <c r="M308" s="28"/>
      <c r="N308" s="28"/>
      <c r="O308" s="28"/>
      <c r="P308" s="28"/>
      <c r="Q308" s="28"/>
      <c r="R308" s="28"/>
      <c r="S308" s="28"/>
      <c r="T308" s="28"/>
      <c r="U308" s="28"/>
    </row>
    <row r="309" ht="60.0">
      <c r="A309" s="14" t="s">
        <v>1848</v>
      </c>
      <c r="B309" s="14" t="s">
        <v>1358</v>
      </c>
      <c r="C309" s="14" t="s">
        <v>1849</v>
      </c>
      <c r="D309" s="14" t="s">
        <v>1263</v>
      </c>
      <c r="E309" s="14" t="s">
        <v>1460</v>
      </c>
      <c r="F309" s="23" t="str">
        <f t="shared" si="3"/>
        <v>Office of Government Ethics</v>
      </c>
      <c r="G309" s="43">
        <v>42936.0</v>
      </c>
      <c r="H309" s="25"/>
      <c r="I309" s="26"/>
      <c r="J309" s="25"/>
      <c r="K309" s="26"/>
      <c r="L309" s="27">
        <v>42996.0</v>
      </c>
      <c r="M309" s="28"/>
      <c r="N309" s="28"/>
      <c r="O309" s="28"/>
      <c r="P309" s="28"/>
      <c r="Q309" s="28"/>
      <c r="R309" s="28"/>
      <c r="S309" s="28"/>
      <c r="T309" s="28"/>
      <c r="U309" s="28"/>
    </row>
    <row r="310" ht="71.25">
      <c r="A310" s="14" t="s">
        <v>1850</v>
      </c>
      <c r="B310" s="14" t="s">
        <v>1358</v>
      </c>
      <c r="C310" s="14" t="s">
        <v>1851</v>
      </c>
      <c r="D310" s="14" t="s">
        <v>1263</v>
      </c>
      <c r="E310" s="14" t="s">
        <v>1460</v>
      </c>
      <c r="F310" s="23" t="str">
        <f t="shared" si="3"/>
        <v>Office of Government Ethics</v>
      </c>
      <c r="G310" s="43">
        <v>42936.0</v>
      </c>
      <c r="H310" s="25"/>
      <c r="I310" s="26"/>
      <c r="J310" s="25"/>
      <c r="K310" s="26"/>
      <c r="L310" s="27">
        <v>42996.0</v>
      </c>
      <c r="M310" s="28"/>
      <c r="N310" s="28"/>
      <c r="O310" s="28"/>
      <c r="P310" s="28"/>
      <c r="Q310" s="28"/>
      <c r="R310" s="28"/>
      <c r="S310" s="28"/>
      <c r="T310" s="28"/>
      <c r="U310" s="28"/>
    </row>
    <row r="311" ht="71.25">
      <c r="A311" s="14" t="s">
        <v>1852</v>
      </c>
      <c r="B311" s="14" t="s">
        <v>1358</v>
      </c>
      <c r="C311" s="14" t="s">
        <v>1853</v>
      </c>
      <c r="D311" s="14" t="s">
        <v>27</v>
      </c>
      <c r="E311" s="28"/>
      <c r="F311" s="23" t="str">
        <f t="shared" si="3"/>
        <v>Office of Government Ethics</v>
      </c>
      <c r="G311" s="43">
        <v>42936.0</v>
      </c>
      <c r="H311" s="25"/>
      <c r="I311" s="26"/>
      <c r="J311" s="25"/>
      <c r="K311" s="26"/>
      <c r="L311" s="27">
        <v>42996.0</v>
      </c>
      <c r="M311" s="28"/>
      <c r="N311" s="28"/>
      <c r="O311" s="28"/>
      <c r="P311" s="28"/>
      <c r="Q311" s="28"/>
      <c r="R311" s="28"/>
      <c r="S311" s="28"/>
      <c r="T311" s="28"/>
      <c r="U311" s="28"/>
    </row>
    <row r="312" ht="82.5">
      <c r="A312" s="14" t="s">
        <v>1854</v>
      </c>
      <c r="B312" s="14" t="s">
        <v>1358</v>
      </c>
      <c r="C312" s="14" t="s">
        <v>1855</v>
      </c>
      <c r="D312" s="14" t="s">
        <v>27</v>
      </c>
      <c r="E312" s="28"/>
      <c r="F312" s="23" t="str">
        <f t="shared" si="3"/>
        <v>Office of Government Ethics</v>
      </c>
      <c r="G312" s="43">
        <v>42936.0</v>
      </c>
      <c r="H312" s="25"/>
      <c r="I312" s="26"/>
      <c r="J312" s="25"/>
      <c r="K312" s="26"/>
      <c r="L312" s="27">
        <v>42996.0</v>
      </c>
      <c r="M312" s="28"/>
      <c r="N312" s="28"/>
      <c r="O312" s="28"/>
      <c r="P312" s="28"/>
      <c r="Q312" s="28"/>
      <c r="R312" s="28"/>
      <c r="S312" s="28"/>
      <c r="T312" s="28"/>
      <c r="U312" s="28"/>
    </row>
    <row r="313" ht="82.5">
      <c r="A313" s="14" t="s">
        <v>1856</v>
      </c>
      <c r="B313" s="14" t="s">
        <v>1358</v>
      </c>
      <c r="C313" s="14" t="s">
        <v>1857</v>
      </c>
      <c r="D313" s="14" t="s">
        <v>27</v>
      </c>
      <c r="E313" s="28"/>
      <c r="F313" s="23" t="str">
        <f t="shared" si="3"/>
        <v>Office of Government Ethics</v>
      </c>
      <c r="G313" s="43">
        <v>42936.0</v>
      </c>
      <c r="H313" s="25"/>
      <c r="I313" s="26"/>
      <c r="J313" s="25"/>
      <c r="K313" s="26"/>
      <c r="L313" s="27">
        <v>42996.0</v>
      </c>
      <c r="M313" s="28"/>
      <c r="N313" s="28"/>
      <c r="O313" s="28"/>
      <c r="P313" s="28"/>
      <c r="Q313" s="28"/>
      <c r="R313" s="28"/>
      <c r="S313" s="28"/>
      <c r="T313" s="28"/>
      <c r="U313" s="28"/>
    </row>
    <row r="314" ht="82.5">
      <c r="A314" s="14" t="s">
        <v>1858</v>
      </c>
      <c r="B314" s="14" t="s">
        <v>1358</v>
      </c>
      <c r="C314" s="14" t="s">
        <v>1859</v>
      </c>
      <c r="D314" s="14" t="s">
        <v>27</v>
      </c>
      <c r="E314" s="28"/>
      <c r="F314" s="23" t="str">
        <f t="shared" si="3"/>
        <v>Office of Government Ethics</v>
      </c>
      <c r="G314" s="43">
        <v>42936.0</v>
      </c>
      <c r="H314" s="25"/>
      <c r="I314" s="26"/>
      <c r="J314" s="25"/>
      <c r="K314" s="26"/>
      <c r="L314" s="27">
        <v>42996.0</v>
      </c>
      <c r="M314" s="28"/>
      <c r="N314" s="28"/>
      <c r="O314" s="28"/>
      <c r="P314" s="28"/>
      <c r="Q314" s="28"/>
      <c r="R314" s="28"/>
      <c r="S314" s="28"/>
      <c r="T314" s="28"/>
      <c r="U314" s="28"/>
    </row>
    <row r="315" ht="82.5">
      <c r="A315" s="14" t="s">
        <v>1860</v>
      </c>
      <c r="B315" s="14" t="s">
        <v>1358</v>
      </c>
      <c r="C315" s="14" t="s">
        <v>1861</v>
      </c>
      <c r="D315" s="14" t="s">
        <v>27</v>
      </c>
      <c r="E315" s="28"/>
      <c r="F315" s="23" t="str">
        <f t="shared" si="3"/>
        <v>Office of Government Ethics</v>
      </c>
      <c r="G315" s="43">
        <v>42936.0</v>
      </c>
      <c r="H315" s="25"/>
      <c r="I315" s="26"/>
      <c r="J315" s="25"/>
      <c r="K315" s="26"/>
      <c r="L315" s="27">
        <v>42996.0</v>
      </c>
      <c r="M315" s="28"/>
      <c r="N315" s="28"/>
      <c r="O315" s="28"/>
      <c r="P315" s="28"/>
      <c r="Q315" s="28"/>
      <c r="R315" s="28"/>
      <c r="S315" s="28"/>
      <c r="T315" s="28"/>
      <c r="U315" s="28"/>
    </row>
    <row r="316" ht="82.5">
      <c r="A316" s="14" t="s">
        <v>1862</v>
      </c>
      <c r="B316" s="14" t="s">
        <v>1358</v>
      </c>
      <c r="C316" s="14" t="s">
        <v>1863</v>
      </c>
      <c r="D316" s="14" t="s">
        <v>27</v>
      </c>
      <c r="E316" s="28"/>
      <c r="F316" s="23" t="str">
        <f t="shared" si="3"/>
        <v>Office of Government Ethics</v>
      </c>
      <c r="G316" s="43">
        <v>42936.0</v>
      </c>
      <c r="H316" s="25"/>
      <c r="I316" s="26"/>
      <c r="J316" s="25"/>
      <c r="K316" s="26"/>
      <c r="L316" s="27">
        <v>42996.0</v>
      </c>
      <c r="M316" s="28"/>
      <c r="N316" s="28"/>
      <c r="O316" s="28"/>
      <c r="P316" s="28"/>
      <c r="Q316" s="28"/>
      <c r="R316" s="28"/>
      <c r="S316" s="28"/>
      <c r="T316" s="28"/>
      <c r="U316" s="28"/>
    </row>
    <row r="317" ht="71.25">
      <c r="A317" s="14" t="s">
        <v>1864</v>
      </c>
      <c r="B317" s="14" t="s">
        <v>1358</v>
      </c>
      <c r="C317" s="14" t="s">
        <v>1865</v>
      </c>
      <c r="D317" s="14" t="s">
        <v>1263</v>
      </c>
      <c r="E317" s="14" t="s">
        <v>1460</v>
      </c>
      <c r="F317" s="23" t="str">
        <f t="shared" si="3"/>
        <v>Office of Government Ethics</v>
      </c>
      <c r="G317" s="43">
        <v>42936.0</v>
      </c>
      <c r="H317" s="25"/>
      <c r="I317" s="26"/>
      <c r="J317" s="25"/>
      <c r="K317" s="26"/>
      <c r="L317" s="27">
        <v>42996.0</v>
      </c>
      <c r="M317" s="28"/>
      <c r="N317" s="28"/>
      <c r="O317" s="28"/>
      <c r="P317" s="28"/>
      <c r="Q317" s="28"/>
      <c r="R317" s="28"/>
      <c r="S317" s="28"/>
      <c r="T317" s="28"/>
      <c r="U317" s="28"/>
    </row>
    <row r="318" ht="60.0">
      <c r="A318" s="14" t="s">
        <v>1866</v>
      </c>
      <c r="B318" s="14" t="s">
        <v>1358</v>
      </c>
      <c r="C318" s="14" t="s">
        <v>1867</v>
      </c>
      <c r="D318" s="14" t="s">
        <v>27</v>
      </c>
      <c r="E318" s="28"/>
      <c r="F318" s="23" t="str">
        <f t="shared" si="3"/>
        <v>Office of Government Ethics</v>
      </c>
      <c r="G318" s="43">
        <v>42936.0</v>
      </c>
      <c r="H318" s="25"/>
      <c r="I318" s="26"/>
      <c r="J318" s="25"/>
      <c r="K318" s="26"/>
      <c r="L318" s="27">
        <v>42996.0</v>
      </c>
      <c r="M318" s="28"/>
      <c r="N318" s="28"/>
      <c r="O318" s="28"/>
      <c r="P318" s="28"/>
      <c r="Q318" s="28"/>
      <c r="R318" s="28"/>
      <c r="S318" s="28"/>
      <c r="T318" s="28"/>
      <c r="U318" s="28"/>
    </row>
    <row r="319" ht="82.5">
      <c r="A319" s="14" t="s">
        <v>1868</v>
      </c>
      <c r="B319" s="14" t="s">
        <v>1358</v>
      </c>
      <c r="C319" s="14" t="s">
        <v>1869</v>
      </c>
      <c r="D319" s="14" t="s">
        <v>27</v>
      </c>
      <c r="E319" s="28"/>
      <c r="F319" s="23" t="str">
        <f t="shared" si="3"/>
        <v>Office of Government Ethics</v>
      </c>
      <c r="G319" s="43">
        <v>42936.0</v>
      </c>
      <c r="H319" s="25"/>
      <c r="I319" s="26"/>
      <c r="J319" s="25"/>
      <c r="K319" s="26"/>
      <c r="L319" s="27">
        <v>42996.0</v>
      </c>
      <c r="M319" s="28"/>
      <c r="N319" s="28"/>
      <c r="O319" s="28"/>
      <c r="P319" s="28"/>
      <c r="Q319" s="28"/>
      <c r="R319" s="28"/>
      <c r="S319" s="28"/>
      <c r="T319" s="28"/>
      <c r="U319" s="28"/>
    </row>
    <row r="320" ht="48.75">
      <c r="A320" s="14" t="s">
        <v>1870</v>
      </c>
      <c r="B320" s="14" t="s">
        <v>1358</v>
      </c>
      <c r="C320" s="14" t="s">
        <v>1871</v>
      </c>
      <c r="D320" s="14" t="s">
        <v>1263</v>
      </c>
      <c r="E320" s="14" t="s">
        <v>1460</v>
      </c>
      <c r="F320" s="23" t="str">
        <f t="shared" si="3"/>
        <v>Office of Government Ethics</v>
      </c>
      <c r="G320" s="43">
        <v>42936.0</v>
      </c>
      <c r="H320" s="25"/>
      <c r="I320" s="26"/>
      <c r="J320" s="25"/>
      <c r="K320" s="26"/>
      <c r="L320" s="27">
        <v>42996.0</v>
      </c>
      <c r="M320" s="28"/>
      <c r="N320" s="28"/>
      <c r="O320" s="28"/>
      <c r="P320" s="28"/>
      <c r="Q320" s="28"/>
      <c r="R320" s="28"/>
      <c r="S320" s="28"/>
      <c r="T320" s="28"/>
      <c r="U320" s="28"/>
    </row>
    <row r="321" ht="82.5">
      <c r="A321" s="14" t="s">
        <v>1872</v>
      </c>
      <c r="B321" s="14" t="s">
        <v>1358</v>
      </c>
      <c r="C321" s="14" t="s">
        <v>1873</v>
      </c>
      <c r="D321" s="14" t="s">
        <v>1263</v>
      </c>
      <c r="E321" s="14" t="s">
        <v>1460</v>
      </c>
      <c r="F321" s="23" t="str">
        <f t="shared" si="3"/>
        <v>Office of Government Ethics</v>
      </c>
      <c r="G321" s="43">
        <v>42936.0</v>
      </c>
      <c r="H321" s="25"/>
      <c r="I321" s="26"/>
      <c r="J321" s="25"/>
      <c r="K321" s="26"/>
      <c r="L321" s="27">
        <v>42996.0</v>
      </c>
      <c r="M321" s="28"/>
      <c r="N321" s="28"/>
      <c r="O321" s="28"/>
      <c r="P321" s="28"/>
      <c r="Q321" s="28"/>
      <c r="R321" s="28"/>
      <c r="S321" s="28"/>
      <c r="T321" s="28"/>
      <c r="U321" s="28"/>
    </row>
    <row r="322" ht="48.75">
      <c r="A322" s="14" t="s">
        <v>1874</v>
      </c>
      <c r="B322" s="14" t="s">
        <v>1358</v>
      </c>
      <c r="C322" s="14" t="s">
        <v>1875</v>
      </c>
      <c r="D322" s="14" t="s">
        <v>1263</v>
      </c>
      <c r="E322" s="14" t="s">
        <v>1460</v>
      </c>
      <c r="F322" s="23" t="str">
        <f t="shared" si="3"/>
        <v>Office of Government Ethics</v>
      </c>
      <c r="G322" s="43">
        <v>42936.0</v>
      </c>
      <c r="H322" s="25"/>
      <c r="I322" s="26"/>
      <c r="J322" s="25"/>
      <c r="K322" s="26"/>
      <c r="L322" s="27">
        <v>42996.0</v>
      </c>
      <c r="M322" s="28"/>
      <c r="N322" s="28"/>
      <c r="O322" s="28"/>
      <c r="P322" s="28"/>
      <c r="Q322" s="28"/>
      <c r="R322" s="28"/>
      <c r="S322" s="28"/>
      <c r="T322" s="28"/>
      <c r="U322" s="28"/>
    </row>
    <row r="323" ht="60.0">
      <c r="A323" s="14" t="s">
        <v>1876</v>
      </c>
      <c r="B323" s="14" t="s">
        <v>1358</v>
      </c>
      <c r="C323" s="14" t="s">
        <v>1877</v>
      </c>
      <c r="D323" s="14" t="s">
        <v>1263</v>
      </c>
      <c r="E323" s="14" t="s">
        <v>1460</v>
      </c>
      <c r="F323" s="23" t="str">
        <f t="shared" si="3"/>
        <v>Office of Government Ethics</v>
      </c>
      <c r="G323" s="43">
        <v>42936.0</v>
      </c>
      <c r="H323" s="25"/>
      <c r="I323" s="26"/>
      <c r="J323" s="25"/>
      <c r="K323" s="26"/>
      <c r="L323" s="27">
        <v>42996.0</v>
      </c>
      <c r="M323" s="28"/>
      <c r="N323" s="28"/>
      <c r="O323" s="28"/>
      <c r="P323" s="28"/>
      <c r="Q323" s="28"/>
      <c r="R323" s="28"/>
      <c r="S323" s="28"/>
      <c r="T323" s="28"/>
      <c r="U323" s="28"/>
    </row>
    <row r="324" ht="71.25">
      <c r="A324" s="14" t="s">
        <v>1878</v>
      </c>
      <c r="B324" s="14" t="s">
        <v>1358</v>
      </c>
      <c r="C324" s="14" t="s">
        <v>1879</v>
      </c>
      <c r="D324" s="14" t="s">
        <v>1263</v>
      </c>
      <c r="E324" s="14" t="s">
        <v>1637</v>
      </c>
      <c r="F324" s="23" t="str">
        <f t="shared" si="3"/>
        <v>Office of Government Ethics</v>
      </c>
      <c r="G324" s="43">
        <v>42936.0</v>
      </c>
      <c r="H324" s="25"/>
      <c r="I324" s="26"/>
      <c r="J324" s="25"/>
      <c r="K324" s="26"/>
      <c r="L324" s="27">
        <v>42996.0</v>
      </c>
      <c r="M324" s="28"/>
      <c r="N324" s="28"/>
      <c r="O324" s="28"/>
      <c r="P324" s="28"/>
      <c r="Q324" s="28"/>
      <c r="R324" s="28"/>
      <c r="S324" s="28"/>
      <c r="T324" s="28"/>
      <c r="U324" s="28"/>
    </row>
    <row r="325" ht="71.25">
      <c r="A325" s="14" t="s">
        <v>1880</v>
      </c>
      <c r="B325" s="14" t="s">
        <v>1358</v>
      </c>
      <c r="C325" s="14" t="s">
        <v>1881</v>
      </c>
      <c r="D325" s="14" t="s">
        <v>1263</v>
      </c>
      <c r="E325" s="14" t="s">
        <v>1637</v>
      </c>
      <c r="F325" s="23" t="str">
        <f t="shared" si="3"/>
        <v>Office of Government Ethics</v>
      </c>
      <c r="G325" s="43">
        <v>42936.0</v>
      </c>
      <c r="H325" s="25"/>
      <c r="I325" s="26"/>
      <c r="J325" s="25"/>
      <c r="K325" s="26"/>
      <c r="L325" s="27">
        <v>42996.0</v>
      </c>
      <c r="M325" s="28"/>
      <c r="N325" s="28"/>
      <c r="O325" s="28"/>
      <c r="P325" s="28"/>
      <c r="Q325" s="28"/>
      <c r="R325" s="28"/>
      <c r="S325" s="28"/>
      <c r="T325" s="28"/>
      <c r="U325" s="28"/>
    </row>
    <row r="326" ht="71.25">
      <c r="A326" s="14" t="s">
        <v>1882</v>
      </c>
      <c r="B326" s="14" t="s">
        <v>1358</v>
      </c>
      <c r="C326" s="14" t="s">
        <v>1883</v>
      </c>
      <c r="D326" s="14" t="s">
        <v>27</v>
      </c>
      <c r="E326" s="28"/>
      <c r="F326" s="23" t="str">
        <f t="shared" si="3"/>
        <v>Office of Government Ethics</v>
      </c>
      <c r="G326" s="43">
        <v>42936.0</v>
      </c>
      <c r="H326" s="25"/>
      <c r="I326" s="26"/>
      <c r="J326" s="25"/>
      <c r="K326" s="26"/>
      <c r="L326" s="27">
        <v>42996.0</v>
      </c>
      <c r="M326" s="28"/>
      <c r="N326" s="28"/>
      <c r="O326" s="28"/>
      <c r="P326" s="28"/>
      <c r="Q326" s="28"/>
      <c r="R326" s="28"/>
      <c r="S326" s="28"/>
      <c r="T326" s="28"/>
      <c r="U326" s="28"/>
    </row>
    <row r="327" ht="48.75">
      <c r="A327" s="14" t="s">
        <v>1884</v>
      </c>
      <c r="B327" s="14" t="s">
        <v>1358</v>
      </c>
      <c r="C327" s="14" t="s">
        <v>1885</v>
      </c>
      <c r="D327" s="14" t="s">
        <v>1263</v>
      </c>
      <c r="E327" s="14" t="s">
        <v>1460</v>
      </c>
      <c r="F327" s="23" t="str">
        <f t="shared" si="3"/>
        <v>Office of Government Ethics</v>
      </c>
      <c r="G327" s="43">
        <v>42936.0</v>
      </c>
      <c r="H327" s="25"/>
      <c r="I327" s="26"/>
      <c r="J327" s="25"/>
      <c r="K327" s="26"/>
      <c r="L327" s="27">
        <v>42996.0</v>
      </c>
      <c r="M327" s="28"/>
      <c r="N327" s="28"/>
      <c r="O327" s="28"/>
      <c r="P327" s="28"/>
      <c r="Q327" s="28"/>
      <c r="R327" s="28"/>
      <c r="S327" s="28"/>
      <c r="T327" s="28"/>
      <c r="U327" s="28"/>
    </row>
    <row r="328" ht="60.0">
      <c r="A328" s="14" t="s">
        <v>1886</v>
      </c>
      <c r="B328" s="14" t="s">
        <v>1358</v>
      </c>
      <c r="C328" s="14" t="s">
        <v>1887</v>
      </c>
      <c r="D328" s="14" t="s">
        <v>27</v>
      </c>
      <c r="E328" s="28"/>
      <c r="F328" s="23" t="str">
        <f t="shared" si="3"/>
        <v>Office of Government Ethics</v>
      </c>
      <c r="G328" s="43">
        <v>42936.0</v>
      </c>
      <c r="H328" s="25"/>
      <c r="I328" s="26"/>
      <c r="J328" s="25"/>
      <c r="K328" s="26"/>
      <c r="L328" s="27">
        <v>42996.0</v>
      </c>
      <c r="M328" s="28"/>
      <c r="N328" s="28"/>
      <c r="O328" s="28"/>
      <c r="P328" s="28"/>
      <c r="Q328" s="28"/>
      <c r="R328" s="28"/>
      <c r="S328" s="28"/>
      <c r="T328" s="28"/>
      <c r="U328" s="28"/>
    </row>
    <row r="329" ht="71.25">
      <c r="A329" s="14" t="s">
        <v>1888</v>
      </c>
      <c r="B329" s="14" t="s">
        <v>1358</v>
      </c>
      <c r="C329" s="14" t="s">
        <v>1889</v>
      </c>
      <c r="D329" s="14" t="s">
        <v>1263</v>
      </c>
      <c r="E329" s="14" t="s">
        <v>1460</v>
      </c>
      <c r="F329" s="23" t="str">
        <f t="shared" si="3"/>
        <v>Office of Government Ethics</v>
      </c>
      <c r="G329" s="43">
        <v>42936.0</v>
      </c>
      <c r="H329" s="25"/>
      <c r="I329" s="26"/>
      <c r="J329" s="25"/>
      <c r="K329" s="26"/>
      <c r="L329" s="27">
        <v>42996.0</v>
      </c>
      <c r="M329" s="28"/>
      <c r="N329" s="28"/>
      <c r="O329" s="28"/>
      <c r="P329" s="28"/>
      <c r="Q329" s="28"/>
      <c r="R329" s="28"/>
      <c r="S329" s="28"/>
      <c r="T329" s="28"/>
      <c r="U329" s="28"/>
    </row>
    <row r="330" ht="48.75">
      <c r="A330" s="14" t="s">
        <v>1890</v>
      </c>
      <c r="B330" s="14" t="s">
        <v>1358</v>
      </c>
      <c r="C330" s="14" t="s">
        <v>1891</v>
      </c>
      <c r="D330" s="14" t="s">
        <v>27</v>
      </c>
      <c r="E330" s="14" t="s">
        <v>1457</v>
      </c>
      <c r="F330" s="23" t="str">
        <f t="shared" si="3"/>
        <v>Office of Government Ethics</v>
      </c>
      <c r="G330" s="43">
        <v>42936.0</v>
      </c>
      <c r="H330" s="25"/>
      <c r="I330" s="26"/>
      <c r="J330" s="25"/>
      <c r="K330" s="26"/>
      <c r="L330" s="27">
        <v>42996.0</v>
      </c>
      <c r="M330" s="28"/>
      <c r="N330" s="28"/>
      <c r="O330" s="28"/>
      <c r="P330" s="28"/>
      <c r="Q330" s="28"/>
      <c r="R330" s="28"/>
      <c r="S330" s="28"/>
      <c r="T330" s="28"/>
      <c r="U330" s="28"/>
    </row>
    <row r="331" ht="82.5">
      <c r="A331" s="14" t="s">
        <v>1892</v>
      </c>
      <c r="B331" s="14" t="s">
        <v>1358</v>
      </c>
      <c r="C331" s="14" t="s">
        <v>1893</v>
      </c>
      <c r="D331" s="14" t="s">
        <v>27</v>
      </c>
      <c r="E331" s="14" t="s">
        <v>1894</v>
      </c>
      <c r="F331" s="23" t="str">
        <f t="shared" si="3"/>
        <v>Office of Government Ethics</v>
      </c>
      <c r="G331" s="43">
        <v>42936.0</v>
      </c>
      <c r="H331" s="25"/>
      <c r="I331" s="26"/>
      <c r="J331" s="25"/>
      <c r="K331" s="26"/>
      <c r="L331" s="27">
        <v>42996.0</v>
      </c>
      <c r="M331" s="28"/>
      <c r="N331" s="28"/>
      <c r="O331" s="28"/>
      <c r="P331" s="28"/>
      <c r="Q331" s="28"/>
      <c r="R331" s="28"/>
      <c r="S331" s="28"/>
      <c r="T331" s="28"/>
      <c r="U331" s="28"/>
    </row>
    <row r="332" ht="82.5">
      <c r="A332" s="14" t="s">
        <v>1895</v>
      </c>
      <c r="B332" s="14" t="s">
        <v>1358</v>
      </c>
      <c r="C332" s="14" t="s">
        <v>1896</v>
      </c>
      <c r="D332" s="14" t="s">
        <v>27</v>
      </c>
      <c r="E332" s="14" t="s">
        <v>1894</v>
      </c>
      <c r="F332" s="23" t="str">
        <f t="shared" si="3"/>
        <v>Office of Government Ethics</v>
      </c>
      <c r="G332" s="43">
        <v>42936.0</v>
      </c>
      <c r="H332" s="25"/>
      <c r="I332" s="26"/>
      <c r="J332" s="25"/>
      <c r="K332" s="26"/>
      <c r="L332" s="27">
        <v>42996.0</v>
      </c>
      <c r="M332" s="28"/>
      <c r="N332" s="28"/>
      <c r="O332" s="28"/>
      <c r="P332" s="28"/>
      <c r="Q332" s="28"/>
      <c r="R332" s="28"/>
      <c r="S332" s="28"/>
      <c r="T332" s="28"/>
      <c r="U332" s="28"/>
    </row>
    <row r="333" ht="60.0">
      <c r="A333" s="14" t="s">
        <v>1897</v>
      </c>
      <c r="B333" s="14" t="s">
        <v>1358</v>
      </c>
      <c r="C333" s="14" t="s">
        <v>1898</v>
      </c>
      <c r="D333" s="14" t="s">
        <v>27</v>
      </c>
      <c r="E333" s="28"/>
      <c r="F333" s="23" t="str">
        <f t="shared" si="3"/>
        <v>Office of Government Ethics</v>
      </c>
      <c r="G333" s="43">
        <v>42936.0</v>
      </c>
      <c r="H333" s="25"/>
      <c r="I333" s="26"/>
      <c r="J333" s="25"/>
      <c r="K333" s="26"/>
      <c r="L333" s="27">
        <v>42996.0</v>
      </c>
      <c r="M333" s="28"/>
      <c r="N333" s="28"/>
      <c r="O333" s="28"/>
      <c r="P333" s="28"/>
      <c r="Q333" s="28"/>
      <c r="R333" s="28"/>
      <c r="S333" s="28"/>
      <c r="T333" s="28"/>
      <c r="U333" s="28"/>
    </row>
    <row r="334" ht="71.25">
      <c r="A334" s="14" t="s">
        <v>1899</v>
      </c>
      <c r="B334" s="14" t="s">
        <v>1358</v>
      </c>
      <c r="C334" s="14" t="s">
        <v>1900</v>
      </c>
      <c r="D334" s="14" t="s">
        <v>27</v>
      </c>
      <c r="E334" s="28"/>
      <c r="F334" s="23" t="str">
        <f t="shared" si="3"/>
        <v>Office of Government Ethics</v>
      </c>
      <c r="G334" s="43">
        <v>42936.0</v>
      </c>
      <c r="H334" s="25"/>
      <c r="I334" s="26"/>
      <c r="J334" s="25"/>
      <c r="K334" s="26"/>
      <c r="L334" s="27">
        <v>42996.0</v>
      </c>
      <c r="M334" s="28"/>
      <c r="N334" s="28"/>
      <c r="O334" s="28"/>
      <c r="P334" s="28"/>
      <c r="Q334" s="28"/>
      <c r="R334" s="28"/>
      <c r="S334" s="28"/>
      <c r="T334" s="28"/>
      <c r="U334" s="28"/>
    </row>
    <row r="335" ht="60.0">
      <c r="A335" s="14" t="s">
        <v>1901</v>
      </c>
      <c r="B335" s="14" t="s">
        <v>1358</v>
      </c>
      <c r="C335" s="14" t="s">
        <v>1902</v>
      </c>
      <c r="D335" s="14" t="s">
        <v>1263</v>
      </c>
      <c r="E335" s="14" t="s">
        <v>1460</v>
      </c>
      <c r="F335" s="23" t="str">
        <f t="shared" si="3"/>
        <v>Office of Government Ethics</v>
      </c>
      <c r="G335" s="43">
        <v>42936.0</v>
      </c>
      <c r="H335" s="25"/>
      <c r="I335" s="26"/>
      <c r="J335" s="25"/>
      <c r="K335" s="26"/>
      <c r="L335" s="27">
        <v>42996.0</v>
      </c>
      <c r="M335" s="28"/>
      <c r="N335" s="28"/>
      <c r="O335" s="28"/>
      <c r="P335" s="28"/>
      <c r="Q335" s="28"/>
      <c r="R335" s="28"/>
      <c r="S335" s="28"/>
      <c r="T335" s="28"/>
      <c r="U335" s="28"/>
    </row>
    <row r="336" ht="60.0">
      <c r="A336" s="14" t="s">
        <v>1903</v>
      </c>
      <c r="B336" s="14" t="s">
        <v>1358</v>
      </c>
      <c r="C336" s="14" t="s">
        <v>1904</v>
      </c>
      <c r="D336" s="14" t="s">
        <v>27</v>
      </c>
      <c r="E336" s="28"/>
      <c r="F336" s="23" t="str">
        <f t="shared" si="3"/>
        <v>Office of Government Ethics</v>
      </c>
      <c r="G336" s="43">
        <v>42936.0</v>
      </c>
      <c r="H336" s="25"/>
      <c r="I336" s="26"/>
      <c r="J336" s="25"/>
      <c r="K336" s="26"/>
      <c r="L336" s="27">
        <v>42996.0</v>
      </c>
      <c r="M336" s="28"/>
      <c r="N336" s="28"/>
      <c r="O336" s="28"/>
      <c r="P336" s="28"/>
      <c r="Q336" s="28"/>
      <c r="R336" s="28"/>
      <c r="S336" s="28"/>
      <c r="T336" s="28"/>
      <c r="U336" s="28"/>
    </row>
    <row r="337" ht="71.25">
      <c r="A337" s="14" t="s">
        <v>1905</v>
      </c>
      <c r="B337" s="14" t="s">
        <v>1358</v>
      </c>
      <c r="C337" s="14" t="s">
        <v>1906</v>
      </c>
      <c r="D337" s="14" t="s">
        <v>1263</v>
      </c>
      <c r="E337" s="14" t="s">
        <v>1637</v>
      </c>
      <c r="F337" s="23" t="str">
        <f t="shared" si="3"/>
        <v>Office of Government Ethics</v>
      </c>
      <c r="G337" s="43">
        <v>42936.0</v>
      </c>
      <c r="H337" s="25"/>
      <c r="I337" s="26"/>
      <c r="J337" s="25"/>
      <c r="K337" s="26"/>
      <c r="L337" s="27">
        <v>42996.0</v>
      </c>
      <c r="M337" s="28"/>
      <c r="N337" s="28"/>
      <c r="O337" s="28"/>
      <c r="P337" s="28"/>
      <c r="Q337" s="28"/>
      <c r="R337" s="28"/>
      <c r="S337" s="28"/>
      <c r="T337" s="28"/>
      <c r="U337" s="28"/>
    </row>
    <row r="338" ht="71.25">
      <c r="A338" s="14" t="s">
        <v>1907</v>
      </c>
      <c r="B338" s="14" t="s">
        <v>1358</v>
      </c>
      <c r="C338" s="14" t="s">
        <v>1908</v>
      </c>
      <c r="D338" s="14" t="s">
        <v>1263</v>
      </c>
      <c r="E338" s="14" t="s">
        <v>1637</v>
      </c>
      <c r="F338" s="23" t="str">
        <f t="shared" si="3"/>
        <v>Office of Government Ethics</v>
      </c>
      <c r="G338" s="43">
        <v>42936.0</v>
      </c>
      <c r="H338" s="25"/>
      <c r="I338" s="26"/>
      <c r="J338" s="25"/>
      <c r="K338" s="26"/>
      <c r="L338" s="27">
        <v>42996.0</v>
      </c>
      <c r="M338" s="28"/>
      <c r="N338" s="28"/>
      <c r="O338" s="28"/>
      <c r="P338" s="28"/>
      <c r="Q338" s="28"/>
      <c r="R338" s="28"/>
      <c r="S338" s="28"/>
      <c r="T338" s="28"/>
      <c r="U338" s="28"/>
    </row>
    <row r="339" ht="71.25">
      <c r="A339" s="14" t="s">
        <v>1909</v>
      </c>
      <c r="B339" s="14" t="s">
        <v>1358</v>
      </c>
      <c r="C339" s="14" t="s">
        <v>1910</v>
      </c>
      <c r="D339" s="14" t="s">
        <v>1263</v>
      </c>
      <c r="E339" s="14" t="s">
        <v>1637</v>
      </c>
      <c r="F339" s="23" t="str">
        <f t="shared" si="3"/>
        <v>Office of Government Ethics</v>
      </c>
      <c r="G339" s="43">
        <v>42936.0</v>
      </c>
      <c r="H339" s="25"/>
      <c r="I339" s="26"/>
      <c r="J339" s="25"/>
      <c r="K339" s="26"/>
      <c r="L339" s="27">
        <v>42996.0</v>
      </c>
      <c r="M339" s="28"/>
      <c r="N339" s="28"/>
      <c r="O339" s="28"/>
      <c r="P339" s="28"/>
      <c r="Q339" s="28"/>
      <c r="R339" s="28"/>
      <c r="S339" s="28"/>
      <c r="T339" s="28"/>
      <c r="U339" s="28"/>
    </row>
    <row r="340" ht="71.25">
      <c r="A340" s="14" t="s">
        <v>1911</v>
      </c>
      <c r="B340" s="14" t="s">
        <v>1358</v>
      </c>
      <c r="C340" s="14" t="s">
        <v>1912</v>
      </c>
      <c r="D340" s="14" t="s">
        <v>1263</v>
      </c>
      <c r="E340" s="14" t="s">
        <v>1637</v>
      </c>
      <c r="F340" s="23" t="str">
        <f t="shared" si="3"/>
        <v>Office of Government Ethics</v>
      </c>
      <c r="G340" s="43">
        <v>42936.0</v>
      </c>
      <c r="H340" s="25"/>
      <c r="I340" s="26"/>
      <c r="J340" s="25"/>
      <c r="K340" s="26"/>
      <c r="L340" s="27">
        <v>42996.0</v>
      </c>
      <c r="M340" s="28"/>
      <c r="N340" s="28"/>
      <c r="O340" s="28"/>
      <c r="P340" s="28"/>
      <c r="Q340" s="28"/>
      <c r="R340" s="28"/>
      <c r="S340" s="28"/>
      <c r="T340" s="28"/>
      <c r="U340" s="28"/>
    </row>
    <row r="341" ht="71.25">
      <c r="A341" s="14" t="s">
        <v>1913</v>
      </c>
      <c r="B341" s="14" t="s">
        <v>1358</v>
      </c>
      <c r="C341" s="14" t="s">
        <v>1914</v>
      </c>
      <c r="D341" s="14" t="s">
        <v>1263</v>
      </c>
      <c r="E341" s="14" t="s">
        <v>1637</v>
      </c>
      <c r="F341" s="23" t="str">
        <f t="shared" si="3"/>
        <v>Office of Government Ethics</v>
      </c>
      <c r="G341" s="43">
        <v>42936.0</v>
      </c>
      <c r="H341" s="25"/>
      <c r="I341" s="26"/>
      <c r="J341" s="25"/>
      <c r="K341" s="26"/>
      <c r="L341" s="27">
        <v>42996.0</v>
      </c>
      <c r="M341" s="28"/>
      <c r="N341" s="28"/>
      <c r="O341" s="28"/>
      <c r="P341" s="28"/>
      <c r="Q341" s="28"/>
      <c r="R341" s="28"/>
      <c r="S341" s="28"/>
      <c r="T341" s="28"/>
      <c r="U341" s="28"/>
    </row>
    <row r="342" ht="48.75">
      <c r="A342" s="14" t="s">
        <v>1915</v>
      </c>
      <c r="B342" s="14" t="s">
        <v>1358</v>
      </c>
      <c r="C342" s="14" t="s">
        <v>1916</v>
      </c>
      <c r="D342" s="14" t="s">
        <v>1263</v>
      </c>
      <c r="E342" s="14" t="s">
        <v>1917</v>
      </c>
      <c r="F342" s="23" t="str">
        <f t="shared" si="3"/>
        <v>Office of Government Ethics</v>
      </c>
      <c r="G342" s="43">
        <v>42936.0</v>
      </c>
      <c r="H342" s="25"/>
      <c r="I342" s="26"/>
      <c r="J342" s="25"/>
      <c r="K342" s="26"/>
      <c r="L342" s="27">
        <v>42996.0</v>
      </c>
      <c r="M342" s="28"/>
      <c r="N342" s="28"/>
      <c r="O342" s="28"/>
      <c r="P342" s="28"/>
      <c r="Q342" s="28"/>
      <c r="R342" s="28"/>
      <c r="S342" s="28"/>
      <c r="T342" s="28"/>
      <c r="U342" s="28"/>
    </row>
    <row r="343" ht="71.25">
      <c r="A343" s="14" t="s">
        <v>1918</v>
      </c>
      <c r="B343" s="14" t="s">
        <v>1358</v>
      </c>
      <c r="C343" s="14" t="s">
        <v>1919</v>
      </c>
      <c r="D343" s="14" t="s">
        <v>1263</v>
      </c>
      <c r="E343" s="14" t="s">
        <v>1637</v>
      </c>
      <c r="F343" s="23" t="str">
        <f t="shared" si="3"/>
        <v>Office of Government Ethics</v>
      </c>
      <c r="G343" s="43">
        <v>42936.0</v>
      </c>
      <c r="H343" s="25"/>
      <c r="I343" s="26"/>
      <c r="J343" s="25"/>
      <c r="K343" s="26"/>
      <c r="L343" s="27">
        <v>42996.0</v>
      </c>
      <c r="M343" s="28"/>
      <c r="N343" s="28"/>
      <c r="O343" s="28"/>
      <c r="P343" s="28"/>
      <c r="Q343" s="28"/>
      <c r="R343" s="28"/>
      <c r="S343" s="28"/>
      <c r="T343" s="28"/>
      <c r="U343" s="28"/>
    </row>
    <row r="344" ht="71.25">
      <c r="A344" s="14" t="s">
        <v>1920</v>
      </c>
      <c r="B344" s="14" t="s">
        <v>1358</v>
      </c>
      <c r="C344" s="14" t="s">
        <v>1921</v>
      </c>
      <c r="D344" s="14" t="s">
        <v>1263</v>
      </c>
      <c r="E344" s="14" t="s">
        <v>1637</v>
      </c>
      <c r="F344" s="23" t="str">
        <f t="shared" si="3"/>
        <v>Office of Government Ethics</v>
      </c>
      <c r="G344" s="43">
        <v>42936.0</v>
      </c>
      <c r="H344" s="25"/>
      <c r="I344" s="26"/>
      <c r="J344" s="25"/>
      <c r="K344" s="26"/>
      <c r="L344" s="27">
        <v>42996.0</v>
      </c>
      <c r="M344" s="28"/>
      <c r="N344" s="28"/>
      <c r="O344" s="28"/>
      <c r="P344" s="28"/>
      <c r="Q344" s="28"/>
      <c r="R344" s="28"/>
      <c r="S344" s="28"/>
      <c r="T344" s="28"/>
      <c r="U344" s="28"/>
    </row>
    <row r="345" ht="71.25">
      <c r="A345" s="14" t="s">
        <v>1922</v>
      </c>
      <c r="B345" s="14" t="s">
        <v>1358</v>
      </c>
      <c r="C345" s="14" t="s">
        <v>1923</v>
      </c>
      <c r="D345" s="14" t="s">
        <v>1263</v>
      </c>
      <c r="E345" s="14" t="s">
        <v>1637</v>
      </c>
      <c r="F345" s="23" t="str">
        <f t="shared" si="3"/>
        <v>Office of Government Ethics</v>
      </c>
      <c r="G345" s="43">
        <v>42936.0</v>
      </c>
      <c r="H345" s="25"/>
      <c r="I345" s="26"/>
      <c r="J345" s="25"/>
      <c r="K345" s="26"/>
      <c r="L345" s="27">
        <v>42996.0</v>
      </c>
      <c r="M345" s="28"/>
      <c r="N345" s="28"/>
      <c r="O345" s="28"/>
      <c r="P345" s="28"/>
      <c r="Q345" s="28"/>
      <c r="R345" s="28"/>
      <c r="S345" s="28"/>
      <c r="T345" s="28"/>
      <c r="U345" s="28"/>
    </row>
    <row r="346" ht="71.25">
      <c r="A346" s="14" t="s">
        <v>1924</v>
      </c>
      <c r="B346" s="14" t="s">
        <v>1358</v>
      </c>
      <c r="C346" s="14" t="s">
        <v>1925</v>
      </c>
      <c r="D346" s="14" t="s">
        <v>1263</v>
      </c>
      <c r="E346" s="14" t="s">
        <v>1637</v>
      </c>
      <c r="F346" s="23" t="str">
        <f t="shared" si="3"/>
        <v>Office of Government Ethics</v>
      </c>
      <c r="G346" s="43">
        <v>42936.0</v>
      </c>
      <c r="H346" s="25"/>
      <c r="I346" s="26"/>
      <c r="J346" s="25"/>
      <c r="K346" s="26"/>
      <c r="L346" s="27">
        <v>42996.0</v>
      </c>
      <c r="M346" s="28"/>
      <c r="N346" s="28"/>
      <c r="O346" s="28"/>
      <c r="P346" s="28"/>
      <c r="Q346" s="28"/>
      <c r="R346" s="28"/>
      <c r="S346" s="28"/>
      <c r="T346" s="28"/>
      <c r="U346" s="28"/>
    </row>
    <row r="347" ht="71.25">
      <c r="A347" s="14" t="s">
        <v>1926</v>
      </c>
      <c r="B347" s="14" t="s">
        <v>1358</v>
      </c>
      <c r="C347" s="14" t="s">
        <v>1927</v>
      </c>
      <c r="D347" s="14" t="s">
        <v>1263</v>
      </c>
      <c r="E347" s="14" t="s">
        <v>1637</v>
      </c>
      <c r="F347" s="23" t="str">
        <f t="shared" si="3"/>
        <v>Office of Government Ethics</v>
      </c>
      <c r="G347" s="43">
        <v>42936.0</v>
      </c>
      <c r="H347" s="25"/>
      <c r="I347" s="26"/>
      <c r="J347" s="25"/>
      <c r="K347" s="26"/>
      <c r="L347" s="27">
        <v>42996.0</v>
      </c>
      <c r="M347" s="28"/>
      <c r="N347" s="28"/>
      <c r="O347" s="28"/>
      <c r="P347" s="28"/>
      <c r="Q347" s="28"/>
      <c r="R347" s="28"/>
      <c r="S347" s="28"/>
      <c r="T347" s="28"/>
      <c r="U347" s="28"/>
    </row>
    <row r="348" ht="60.0">
      <c r="A348" s="14" t="s">
        <v>1928</v>
      </c>
      <c r="B348" s="14" t="s">
        <v>1358</v>
      </c>
      <c r="C348" s="14" t="s">
        <v>1929</v>
      </c>
      <c r="D348" s="14" t="s">
        <v>27</v>
      </c>
      <c r="E348" s="14" t="s">
        <v>1930</v>
      </c>
      <c r="F348" s="23" t="str">
        <f t="shared" si="3"/>
        <v>Office of Government Ethics</v>
      </c>
      <c r="G348" s="43">
        <v>42936.0</v>
      </c>
      <c r="H348" s="25"/>
      <c r="I348" s="26"/>
      <c r="J348" s="25"/>
      <c r="K348" s="26"/>
      <c r="L348" s="27">
        <v>42996.0</v>
      </c>
      <c r="M348" s="28"/>
      <c r="N348" s="28"/>
      <c r="O348" s="28"/>
      <c r="P348" s="28"/>
      <c r="Q348" s="28"/>
      <c r="R348" s="28"/>
      <c r="S348" s="28"/>
      <c r="T348" s="28"/>
      <c r="U348" s="28"/>
    </row>
    <row r="349" ht="60.0">
      <c r="A349" s="14" t="s">
        <v>1931</v>
      </c>
      <c r="B349" s="14" t="s">
        <v>1358</v>
      </c>
      <c r="C349" s="14" t="s">
        <v>1932</v>
      </c>
      <c r="D349" s="14" t="s">
        <v>27</v>
      </c>
      <c r="E349" s="28"/>
      <c r="F349" s="23" t="str">
        <f t="shared" si="3"/>
        <v>Office of Government Ethics</v>
      </c>
      <c r="G349" s="43">
        <v>42936.0</v>
      </c>
      <c r="H349" s="25"/>
      <c r="I349" s="26"/>
      <c r="J349" s="25"/>
      <c r="K349" s="26"/>
      <c r="L349" s="27">
        <v>42996.0</v>
      </c>
      <c r="M349" s="28"/>
      <c r="N349" s="28"/>
      <c r="O349" s="28"/>
      <c r="P349" s="28"/>
      <c r="Q349" s="28"/>
      <c r="R349" s="28"/>
      <c r="S349" s="28"/>
      <c r="T349" s="28"/>
      <c r="U349" s="28"/>
    </row>
    <row r="350" ht="71.25">
      <c r="A350" s="14" t="s">
        <v>1933</v>
      </c>
      <c r="B350" s="14" t="s">
        <v>1358</v>
      </c>
      <c r="C350" s="14" t="s">
        <v>1934</v>
      </c>
      <c r="D350" s="14" t="s">
        <v>27</v>
      </c>
      <c r="E350" s="28"/>
      <c r="F350" s="23" t="str">
        <f t="shared" si="3"/>
        <v>Office of Government Ethics</v>
      </c>
      <c r="G350" s="43">
        <v>42936.0</v>
      </c>
      <c r="H350" s="25"/>
      <c r="I350" s="26"/>
      <c r="J350" s="25"/>
      <c r="K350" s="26"/>
      <c r="L350" s="27">
        <v>42996.0</v>
      </c>
      <c r="M350" s="28"/>
      <c r="N350" s="28"/>
      <c r="O350" s="28"/>
      <c r="P350" s="28"/>
      <c r="Q350" s="28"/>
      <c r="R350" s="28"/>
      <c r="S350" s="28"/>
      <c r="T350" s="28"/>
      <c r="U350" s="28"/>
    </row>
    <row r="351" ht="71.25">
      <c r="A351" s="14" t="s">
        <v>1935</v>
      </c>
      <c r="B351" s="14" t="s">
        <v>1358</v>
      </c>
      <c r="C351" s="14" t="s">
        <v>1936</v>
      </c>
      <c r="D351" s="14" t="s">
        <v>1263</v>
      </c>
      <c r="E351" s="14" t="s">
        <v>1696</v>
      </c>
      <c r="F351" s="23" t="str">
        <f t="shared" si="3"/>
        <v>Office of Government Ethics</v>
      </c>
      <c r="G351" s="43">
        <v>42936.0</v>
      </c>
      <c r="H351" s="25"/>
      <c r="I351" s="26"/>
      <c r="J351" s="25"/>
      <c r="K351" s="26"/>
      <c r="L351" s="27">
        <v>42996.0</v>
      </c>
      <c r="M351" s="28"/>
      <c r="N351" s="28"/>
      <c r="O351" s="28"/>
      <c r="P351" s="28"/>
      <c r="Q351" s="28"/>
      <c r="R351" s="28"/>
      <c r="S351" s="28"/>
      <c r="T351" s="28"/>
      <c r="U351" s="28"/>
    </row>
    <row r="352" ht="60.0">
      <c r="A352" s="14" t="s">
        <v>1937</v>
      </c>
      <c r="B352" s="14" t="s">
        <v>1358</v>
      </c>
      <c r="C352" s="14" t="s">
        <v>1938</v>
      </c>
      <c r="D352" s="14" t="s">
        <v>1263</v>
      </c>
      <c r="E352" s="14" t="s">
        <v>1696</v>
      </c>
      <c r="F352" s="23" t="str">
        <f t="shared" si="3"/>
        <v>Office of Government Ethics</v>
      </c>
      <c r="G352" s="43">
        <v>42936.0</v>
      </c>
      <c r="H352" s="25"/>
      <c r="I352" s="26"/>
      <c r="J352" s="25"/>
      <c r="K352" s="26"/>
      <c r="L352" s="27">
        <v>42996.0</v>
      </c>
      <c r="M352" s="28"/>
      <c r="N352" s="28"/>
      <c r="O352" s="28"/>
      <c r="P352" s="28"/>
      <c r="Q352" s="28"/>
      <c r="R352" s="28"/>
      <c r="S352" s="28"/>
      <c r="T352" s="28"/>
      <c r="U352" s="28"/>
    </row>
    <row r="353" ht="71.25">
      <c r="A353" s="14" t="s">
        <v>1939</v>
      </c>
      <c r="B353" s="14" t="s">
        <v>1358</v>
      </c>
      <c r="C353" s="14" t="s">
        <v>1940</v>
      </c>
      <c r="D353" s="14" t="s">
        <v>1263</v>
      </c>
      <c r="E353" s="14" t="s">
        <v>1696</v>
      </c>
      <c r="F353" s="23" t="str">
        <f t="shared" si="3"/>
        <v>Office of Government Ethics</v>
      </c>
      <c r="G353" s="43">
        <v>42936.0</v>
      </c>
      <c r="H353" s="25"/>
      <c r="I353" s="26"/>
      <c r="J353" s="25"/>
      <c r="K353" s="26"/>
      <c r="L353" s="27">
        <v>42996.0</v>
      </c>
      <c r="M353" s="28"/>
      <c r="N353" s="28"/>
      <c r="O353" s="28"/>
      <c r="P353" s="28"/>
      <c r="Q353" s="28"/>
      <c r="R353" s="28"/>
      <c r="S353" s="28"/>
      <c r="T353" s="28"/>
      <c r="U353" s="28"/>
    </row>
    <row r="354" ht="60.0">
      <c r="A354" s="14" t="s">
        <v>1941</v>
      </c>
      <c r="B354" s="14" t="s">
        <v>1358</v>
      </c>
      <c r="C354" s="14" t="s">
        <v>1942</v>
      </c>
      <c r="D354" s="14" t="s">
        <v>27</v>
      </c>
      <c r="E354" s="28"/>
      <c r="F354" s="23" t="str">
        <f t="shared" si="3"/>
        <v>Office of Government Ethics</v>
      </c>
      <c r="G354" s="43">
        <v>42936.0</v>
      </c>
      <c r="H354" s="25"/>
      <c r="I354" s="26"/>
      <c r="J354" s="25"/>
      <c r="K354" s="26"/>
      <c r="L354" s="27">
        <v>42996.0</v>
      </c>
      <c r="M354" s="28"/>
      <c r="N354" s="28"/>
      <c r="O354" s="28"/>
      <c r="P354" s="28"/>
      <c r="Q354" s="28"/>
      <c r="R354" s="28"/>
      <c r="S354" s="28"/>
      <c r="T354" s="28"/>
      <c r="U354" s="28"/>
    </row>
    <row r="355" ht="71.25">
      <c r="A355" s="14" t="s">
        <v>1943</v>
      </c>
      <c r="B355" s="14" t="s">
        <v>1358</v>
      </c>
      <c r="C355" s="14" t="s">
        <v>1944</v>
      </c>
      <c r="D355" s="14" t="s">
        <v>1263</v>
      </c>
      <c r="E355" s="14" t="s">
        <v>1637</v>
      </c>
      <c r="F355" s="23" t="str">
        <f t="shared" si="3"/>
        <v>Office of Government Ethics</v>
      </c>
      <c r="G355" s="43">
        <v>42936.0</v>
      </c>
      <c r="H355" s="25"/>
      <c r="I355" s="26"/>
      <c r="J355" s="25"/>
      <c r="K355" s="26"/>
      <c r="L355" s="27">
        <v>42996.0</v>
      </c>
      <c r="M355" s="28"/>
      <c r="N355" s="28"/>
      <c r="O355" s="28"/>
      <c r="P355" s="28"/>
      <c r="Q355" s="28"/>
      <c r="R355" s="28"/>
      <c r="S355" s="28"/>
      <c r="T355" s="28"/>
      <c r="U355" s="28"/>
    </row>
    <row r="356" ht="71.25">
      <c r="A356" s="14" t="s">
        <v>1945</v>
      </c>
      <c r="B356" s="14" t="s">
        <v>1358</v>
      </c>
      <c r="C356" s="14" t="s">
        <v>1946</v>
      </c>
      <c r="D356" s="14" t="s">
        <v>1263</v>
      </c>
      <c r="E356" s="14" t="s">
        <v>1637</v>
      </c>
      <c r="F356" s="23" t="str">
        <f t="shared" si="3"/>
        <v>Office of Government Ethics</v>
      </c>
      <c r="G356" s="43">
        <v>42936.0</v>
      </c>
      <c r="H356" s="25"/>
      <c r="I356" s="26"/>
      <c r="J356" s="25"/>
      <c r="K356" s="26"/>
      <c r="L356" s="27">
        <v>42996.0</v>
      </c>
      <c r="M356" s="28"/>
      <c r="N356" s="28"/>
      <c r="O356" s="28"/>
      <c r="P356" s="28"/>
      <c r="Q356" s="28"/>
      <c r="R356" s="28"/>
      <c r="S356" s="28"/>
      <c r="T356" s="28"/>
      <c r="U356" s="28"/>
    </row>
    <row r="357" ht="71.25">
      <c r="A357" s="14" t="s">
        <v>1947</v>
      </c>
      <c r="B357" s="14" t="s">
        <v>1358</v>
      </c>
      <c r="C357" s="14" t="s">
        <v>1948</v>
      </c>
      <c r="D357" s="14" t="s">
        <v>27</v>
      </c>
      <c r="E357" s="28"/>
      <c r="F357" s="23" t="str">
        <f t="shared" si="3"/>
        <v>Office of Government Ethics</v>
      </c>
      <c r="G357" s="43">
        <v>42936.0</v>
      </c>
      <c r="H357" s="25"/>
      <c r="I357" s="26"/>
      <c r="J357" s="25"/>
      <c r="K357" s="26"/>
      <c r="L357" s="27">
        <v>42996.0</v>
      </c>
      <c r="M357" s="28"/>
      <c r="N357" s="28"/>
      <c r="O357" s="28"/>
      <c r="P357" s="28"/>
      <c r="Q357" s="28"/>
      <c r="R357" s="28"/>
      <c r="S357" s="28"/>
      <c r="T357" s="28"/>
      <c r="U357" s="28"/>
    </row>
    <row r="358" ht="71.25">
      <c r="A358" s="14" t="s">
        <v>1949</v>
      </c>
      <c r="B358" s="14" t="s">
        <v>1358</v>
      </c>
      <c r="C358" s="14" t="s">
        <v>1950</v>
      </c>
      <c r="D358" s="14" t="s">
        <v>27</v>
      </c>
      <c r="E358" s="28"/>
      <c r="F358" s="23" t="str">
        <f t="shared" si="3"/>
        <v>Office of Government Ethics</v>
      </c>
      <c r="G358" s="43">
        <v>42936.0</v>
      </c>
      <c r="H358" s="25"/>
      <c r="I358" s="26"/>
      <c r="J358" s="25"/>
      <c r="K358" s="26"/>
      <c r="L358" s="27">
        <v>42996.0</v>
      </c>
      <c r="M358" s="28"/>
      <c r="N358" s="28"/>
      <c r="O358" s="28"/>
      <c r="P358" s="28"/>
      <c r="Q358" s="28"/>
      <c r="R358" s="28"/>
      <c r="S358" s="28"/>
      <c r="T358" s="28"/>
      <c r="U358" s="28"/>
    </row>
    <row r="359" ht="71.25">
      <c r="A359" s="14" t="s">
        <v>1951</v>
      </c>
      <c r="B359" s="14" t="s">
        <v>1358</v>
      </c>
      <c r="C359" s="14" t="s">
        <v>1952</v>
      </c>
      <c r="D359" s="14" t="s">
        <v>27</v>
      </c>
      <c r="E359" s="28"/>
      <c r="F359" s="23" t="str">
        <f t="shared" si="3"/>
        <v>Office of Government Ethics</v>
      </c>
      <c r="G359" s="43">
        <v>42936.0</v>
      </c>
      <c r="H359" s="25"/>
      <c r="I359" s="26"/>
      <c r="J359" s="25"/>
      <c r="K359" s="26"/>
      <c r="L359" s="27">
        <v>42996.0</v>
      </c>
      <c r="M359" s="28"/>
      <c r="N359" s="28"/>
      <c r="O359" s="28"/>
      <c r="P359" s="28"/>
      <c r="Q359" s="28"/>
      <c r="R359" s="28"/>
      <c r="S359" s="28"/>
      <c r="T359" s="28"/>
      <c r="U359" s="28"/>
    </row>
    <row r="360" ht="71.25">
      <c r="A360" s="14" t="s">
        <v>1953</v>
      </c>
      <c r="B360" s="14" t="s">
        <v>1358</v>
      </c>
      <c r="C360" s="14" t="s">
        <v>1954</v>
      </c>
      <c r="D360" s="14" t="s">
        <v>27</v>
      </c>
      <c r="E360" s="28"/>
      <c r="F360" s="23" t="str">
        <f t="shared" si="3"/>
        <v>Office of Government Ethics</v>
      </c>
      <c r="G360" s="43">
        <v>42936.0</v>
      </c>
      <c r="H360" s="25"/>
      <c r="I360" s="26"/>
      <c r="J360" s="25"/>
      <c r="K360" s="26"/>
      <c r="L360" s="27">
        <v>42996.0</v>
      </c>
      <c r="M360" s="28"/>
      <c r="N360" s="28"/>
      <c r="O360" s="28"/>
      <c r="P360" s="28"/>
      <c r="Q360" s="28"/>
      <c r="R360" s="28"/>
      <c r="S360" s="28"/>
      <c r="T360" s="28"/>
      <c r="U360" s="28"/>
    </row>
    <row r="361" ht="71.25">
      <c r="A361" s="14" t="s">
        <v>1955</v>
      </c>
      <c r="B361" s="14" t="s">
        <v>1358</v>
      </c>
      <c r="C361" s="14" t="s">
        <v>1956</v>
      </c>
      <c r="D361" s="14" t="s">
        <v>27</v>
      </c>
      <c r="E361" s="28"/>
      <c r="F361" s="23" t="str">
        <f t="shared" si="3"/>
        <v>Office of Government Ethics</v>
      </c>
      <c r="G361" s="43">
        <v>42936.0</v>
      </c>
      <c r="H361" s="25"/>
      <c r="I361" s="26"/>
      <c r="J361" s="25"/>
      <c r="K361" s="26"/>
      <c r="L361" s="27">
        <v>42996.0</v>
      </c>
      <c r="M361" s="28"/>
      <c r="N361" s="28"/>
      <c r="O361" s="28"/>
      <c r="P361" s="28"/>
      <c r="Q361" s="28"/>
      <c r="R361" s="28"/>
      <c r="S361" s="28"/>
      <c r="T361" s="28"/>
      <c r="U361" s="28"/>
    </row>
    <row r="362" ht="71.25">
      <c r="A362" s="14" t="s">
        <v>1957</v>
      </c>
      <c r="B362" s="14" t="s">
        <v>1358</v>
      </c>
      <c r="C362" s="14" t="s">
        <v>1958</v>
      </c>
      <c r="D362" s="14" t="s">
        <v>27</v>
      </c>
      <c r="E362" s="28"/>
      <c r="F362" s="23" t="str">
        <f t="shared" si="3"/>
        <v>Office of Government Ethics</v>
      </c>
      <c r="G362" s="43">
        <v>42936.0</v>
      </c>
      <c r="H362" s="25"/>
      <c r="I362" s="26"/>
      <c r="J362" s="25"/>
      <c r="K362" s="26"/>
      <c r="L362" s="27">
        <v>42996.0</v>
      </c>
      <c r="M362" s="28"/>
      <c r="N362" s="28"/>
      <c r="O362" s="28"/>
      <c r="P362" s="28"/>
      <c r="Q362" s="28"/>
      <c r="R362" s="28"/>
      <c r="S362" s="28"/>
      <c r="T362" s="28"/>
      <c r="U362" s="28"/>
    </row>
    <row r="363" ht="71.25">
      <c r="A363" s="14" t="s">
        <v>1959</v>
      </c>
      <c r="B363" s="14" t="s">
        <v>1358</v>
      </c>
      <c r="C363" s="14" t="s">
        <v>1960</v>
      </c>
      <c r="D363" s="14" t="s">
        <v>27</v>
      </c>
      <c r="E363" s="28"/>
      <c r="F363" s="23" t="str">
        <f t="shared" si="3"/>
        <v>Office of Government Ethics</v>
      </c>
      <c r="G363" s="43">
        <v>42936.0</v>
      </c>
      <c r="H363" s="25"/>
      <c r="I363" s="26"/>
      <c r="J363" s="25"/>
      <c r="K363" s="26"/>
      <c r="L363" s="27">
        <v>42996.0</v>
      </c>
      <c r="M363" s="28"/>
      <c r="N363" s="28"/>
      <c r="O363" s="28"/>
      <c r="P363" s="28"/>
      <c r="Q363" s="28"/>
      <c r="R363" s="28"/>
      <c r="S363" s="28"/>
      <c r="T363" s="28"/>
      <c r="U363" s="28"/>
    </row>
    <row r="364" ht="71.25">
      <c r="A364" s="14" t="s">
        <v>1961</v>
      </c>
      <c r="B364" s="14" t="s">
        <v>1358</v>
      </c>
      <c r="C364" s="14" t="s">
        <v>1962</v>
      </c>
      <c r="D364" s="14" t="s">
        <v>27</v>
      </c>
      <c r="E364" s="28"/>
      <c r="F364" s="23" t="str">
        <f t="shared" si="3"/>
        <v>Office of Government Ethics</v>
      </c>
      <c r="G364" s="43">
        <v>42936.0</v>
      </c>
      <c r="H364" s="25"/>
      <c r="I364" s="26"/>
      <c r="J364" s="25"/>
      <c r="K364" s="26"/>
      <c r="L364" s="27">
        <v>42996.0</v>
      </c>
      <c r="M364" s="28"/>
      <c r="N364" s="28"/>
      <c r="O364" s="28"/>
      <c r="P364" s="28"/>
      <c r="Q364" s="28"/>
      <c r="R364" s="28"/>
      <c r="S364" s="28"/>
      <c r="T364" s="28"/>
      <c r="U364" s="28"/>
    </row>
    <row r="365" ht="60.0">
      <c r="A365" s="14" t="s">
        <v>1963</v>
      </c>
      <c r="B365" s="14" t="s">
        <v>1358</v>
      </c>
      <c r="C365" s="14" t="s">
        <v>1964</v>
      </c>
      <c r="D365" s="14" t="s">
        <v>1263</v>
      </c>
      <c r="E365" s="14" t="s">
        <v>1460</v>
      </c>
      <c r="F365" s="23" t="str">
        <f t="shared" si="3"/>
        <v>Office of Government Ethics</v>
      </c>
      <c r="G365" s="43">
        <v>42936.0</v>
      </c>
      <c r="H365" s="25"/>
      <c r="I365" s="26"/>
      <c r="J365" s="25"/>
      <c r="K365" s="26"/>
      <c r="L365" s="27">
        <v>42996.0</v>
      </c>
      <c r="M365" s="28"/>
      <c r="N365" s="28"/>
      <c r="O365" s="28"/>
      <c r="P365" s="28"/>
      <c r="Q365" s="28"/>
      <c r="R365" s="28"/>
      <c r="S365" s="28"/>
      <c r="T365" s="28"/>
      <c r="U365" s="28"/>
    </row>
    <row r="366" ht="71.25">
      <c r="A366" s="14" t="s">
        <v>1965</v>
      </c>
      <c r="B366" s="14" t="s">
        <v>1358</v>
      </c>
      <c r="C366" s="14" t="s">
        <v>1966</v>
      </c>
      <c r="D366" s="14" t="s">
        <v>27</v>
      </c>
      <c r="E366" s="28"/>
      <c r="F366" s="23" t="str">
        <f t="shared" si="3"/>
        <v>Office of Government Ethics</v>
      </c>
      <c r="G366" s="43">
        <v>42936.0</v>
      </c>
      <c r="H366" s="25"/>
      <c r="I366" s="26"/>
      <c r="J366" s="25"/>
      <c r="K366" s="26"/>
      <c r="L366" s="27">
        <v>42996.0</v>
      </c>
      <c r="M366" s="28"/>
      <c r="N366" s="28"/>
      <c r="O366" s="28"/>
      <c r="P366" s="28"/>
      <c r="Q366" s="28"/>
      <c r="R366" s="28"/>
      <c r="S366" s="28"/>
      <c r="T366" s="28"/>
      <c r="U366" s="28"/>
    </row>
    <row r="367" ht="82.5">
      <c r="A367" s="14" t="s">
        <v>1967</v>
      </c>
      <c r="B367" s="14" t="s">
        <v>1358</v>
      </c>
      <c r="C367" s="14" t="s">
        <v>1968</v>
      </c>
      <c r="D367" s="14" t="s">
        <v>27</v>
      </c>
      <c r="E367" s="28"/>
      <c r="F367" s="23" t="str">
        <f t="shared" si="3"/>
        <v>Office of Government Ethics</v>
      </c>
      <c r="G367" s="43">
        <v>42936.0</v>
      </c>
      <c r="H367" s="25"/>
      <c r="I367" s="26"/>
      <c r="J367" s="25"/>
      <c r="K367" s="26"/>
      <c r="L367" s="27">
        <v>42996.0</v>
      </c>
      <c r="M367" s="28"/>
      <c r="N367" s="28"/>
      <c r="O367" s="28"/>
      <c r="P367" s="28"/>
      <c r="Q367" s="28"/>
      <c r="R367" s="28"/>
      <c r="S367" s="28"/>
      <c r="T367" s="28"/>
      <c r="U367" s="28"/>
    </row>
    <row r="368" ht="71.25">
      <c r="A368" s="14" t="s">
        <v>1969</v>
      </c>
      <c r="B368" s="14" t="s">
        <v>1358</v>
      </c>
      <c r="C368" s="14" t="s">
        <v>1970</v>
      </c>
      <c r="D368" s="14" t="s">
        <v>27</v>
      </c>
      <c r="E368" s="28"/>
      <c r="F368" s="23" t="str">
        <f t="shared" si="3"/>
        <v>Office of Government Ethics</v>
      </c>
      <c r="G368" s="43">
        <v>42936.0</v>
      </c>
      <c r="H368" s="25"/>
      <c r="I368" s="26"/>
      <c r="J368" s="25"/>
      <c r="K368" s="26"/>
      <c r="L368" s="27">
        <v>42996.0</v>
      </c>
      <c r="M368" s="28"/>
      <c r="N368" s="28"/>
      <c r="O368" s="28"/>
      <c r="P368" s="28"/>
      <c r="Q368" s="28"/>
      <c r="R368" s="28"/>
      <c r="S368" s="28"/>
      <c r="T368" s="28"/>
      <c r="U368" s="28"/>
    </row>
    <row r="369" ht="71.25">
      <c r="A369" s="14" t="s">
        <v>1971</v>
      </c>
      <c r="B369" s="14" t="s">
        <v>1358</v>
      </c>
      <c r="C369" s="14" t="s">
        <v>1972</v>
      </c>
      <c r="D369" s="14" t="s">
        <v>27</v>
      </c>
      <c r="E369" s="28"/>
      <c r="F369" s="23" t="str">
        <f t="shared" si="3"/>
        <v>Office of Government Ethics</v>
      </c>
      <c r="G369" s="43">
        <v>42936.0</v>
      </c>
      <c r="H369" s="25"/>
      <c r="I369" s="26"/>
      <c r="J369" s="25"/>
      <c r="K369" s="26"/>
      <c r="L369" s="27">
        <v>42996.0</v>
      </c>
      <c r="M369" s="28"/>
      <c r="N369" s="28"/>
      <c r="O369" s="28"/>
      <c r="P369" s="28"/>
      <c r="Q369" s="28"/>
      <c r="R369" s="28"/>
      <c r="S369" s="28"/>
      <c r="T369" s="28"/>
      <c r="U369" s="28"/>
    </row>
    <row r="370" ht="71.25">
      <c r="A370" s="14" t="s">
        <v>1973</v>
      </c>
      <c r="B370" s="14" t="s">
        <v>1358</v>
      </c>
      <c r="C370" s="14" t="s">
        <v>1974</v>
      </c>
      <c r="D370" s="14" t="s">
        <v>1263</v>
      </c>
      <c r="E370" s="14" t="s">
        <v>1460</v>
      </c>
      <c r="F370" s="23" t="str">
        <f t="shared" si="3"/>
        <v>Office of Government Ethics</v>
      </c>
      <c r="G370" s="43">
        <v>42936.0</v>
      </c>
      <c r="H370" s="25"/>
      <c r="I370" s="26"/>
      <c r="J370" s="25"/>
      <c r="K370" s="26"/>
      <c r="L370" s="27">
        <v>42996.0</v>
      </c>
      <c r="M370" s="28"/>
      <c r="N370" s="28"/>
      <c r="O370" s="28"/>
      <c r="P370" s="28"/>
      <c r="Q370" s="28"/>
      <c r="R370" s="28"/>
      <c r="S370" s="28"/>
      <c r="T370" s="28"/>
      <c r="U370" s="28"/>
    </row>
    <row r="371" ht="71.25">
      <c r="A371" s="14" t="s">
        <v>1975</v>
      </c>
      <c r="B371" s="14" t="s">
        <v>1358</v>
      </c>
      <c r="C371" s="14" t="s">
        <v>1976</v>
      </c>
      <c r="D371" s="14" t="s">
        <v>1263</v>
      </c>
      <c r="E371" s="14" t="s">
        <v>1460</v>
      </c>
      <c r="F371" s="23" t="str">
        <f t="shared" si="3"/>
        <v>Office of Government Ethics</v>
      </c>
      <c r="G371" s="43">
        <v>42936.0</v>
      </c>
      <c r="H371" s="25"/>
      <c r="I371" s="26"/>
      <c r="J371" s="25"/>
      <c r="K371" s="26"/>
      <c r="L371" s="27">
        <v>42996.0</v>
      </c>
      <c r="M371" s="28"/>
      <c r="N371" s="28"/>
      <c r="O371" s="28"/>
      <c r="P371" s="28"/>
      <c r="Q371" s="28"/>
      <c r="R371" s="28"/>
      <c r="S371" s="28"/>
      <c r="T371" s="28"/>
      <c r="U371" s="28"/>
    </row>
    <row r="372" ht="82.5">
      <c r="A372" s="14" t="s">
        <v>1977</v>
      </c>
      <c r="B372" s="14" t="s">
        <v>1358</v>
      </c>
      <c r="C372" s="14" t="s">
        <v>1978</v>
      </c>
      <c r="D372" s="14" t="s">
        <v>1263</v>
      </c>
      <c r="E372" s="14" t="s">
        <v>1460</v>
      </c>
      <c r="F372" s="23" t="str">
        <f t="shared" si="3"/>
        <v>Office of Government Ethics</v>
      </c>
      <c r="G372" s="43">
        <v>42936.0</v>
      </c>
      <c r="H372" s="25"/>
      <c r="I372" s="26"/>
      <c r="J372" s="25"/>
      <c r="K372" s="26"/>
      <c r="L372" s="27">
        <v>42996.0</v>
      </c>
      <c r="M372" s="28"/>
      <c r="N372" s="28"/>
      <c r="O372" s="28"/>
      <c r="P372" s="28"/>
      <c r="Q372" s="28"/>
      <c r="R372" s="28"/>
      <c r="S372" s="28"/>
      <c r="T372" s="28"/>
      <c r="U372" s="28"/>
    </row>
    <row r="373" ht="82.5">
      <c r="A373" s="14" t="s">
        <v>1979</v>
      </c>
      <c r="B373" s="14" t="s">
        <v>1358</v>
      </c>
      <c r="C373" s="14" t="s">
        <v>1980</v>
      </c>
      <c r="D373" s="14" t="s">
        <v>1263</v>
      </c>
      <c r="E373" s="14" t="s">
        <v>1460</v>
      </c>
      <c r="F373" s="23" t="str">
        <f t="shared" si="3"/>
        <v>Office of Government Ethics</v>
      </c>
      <c r="G373" s="43">
        <v>42936.0</v>
      </c>
      <c r="H373" s="25"/>
      <c r="I373" s="26"/>
      <c r="J373" s="25"/>
      <c r="K373" s="26"/>
      <c r="L373" s="27">
        <v>42996.0</v>
      </c>
      <c r="M373" s="28"/>
      <c r="N373" s="28"/>
      <c r="O373" s="28"/>
      <c r="P373" s="28"/>
      <c r="Q373" s="28"/>
      <c r="R373" s="28"/>
      <c r="S373" s="28"/>
      <c r="T373" s="28"/>
      <c r="U373" s="28"/>
    </row>
    <row r="374" ht="71.25">
      <c r="A374" s="14" t="s">
        <v>1981</v>
      </c>
      <c r="B374" s="14" t="s">
        <v>1358</v>
      </c>
      <c r="C374" s="14" t="s">
        <v>1982</v>
      </c>
      <c r="D374" s="14" t="s">
        <v>27</v>
      </c>
      <c r="E374" s="28"/>
      <c r="F374" s="23" t="str">
        <f t="shared" si="3"/>
        <v>Office of Government Ethics</v>
      </c>
      <c r="G374" s="43">
        <v>42936.0</v>
      </c>
      <c r="H374" s="25"/>
      <c r="I374" s="26"/>
      <c r="J374" s="25"/>
      <c r="K374" s="26"/>
      <c r="L374" s="27">
        <v>42996.0</v>
      </c>
      <c r="M374" s="28"/>
      <c r="N374" s="28"/>
      <c r="O374" s="28"/>
      <c r="P374" s="28"/>
      <c r="Q374" s="28"/>
      <c r="R374" s="28"/>
      <c r="S374" s="28"/>
      <c r="T374" s="28"/>
      <c r="U374" s="28"/>
    </row>
    <row r="375" ht="71.25">
      <c r="A375" s="14" t="s">
        <v>1983</v>
      </c>
      <c r="B375" s="14" t="s">
        <v>1358</v>
      </c>
      <c r="C375" s="14" t="s">
        <v>1984</v>
      </c>
      <c r="D375" s="14" t="s">
        <v>1263</v>
      </c>
      <c r="E375" s="14" t="s">
        <v>1460</v>
      </c>
      <c r="F375" s="23" t="str">
        <f t="shared" si="3"/>
        <v>Office of Government Ethics</v>
      </c>
      <c r="G375" s="43">
        <v>42936.0</v>
      </c>
      <c r="H375" s="25"/>
      <c r="I375" s="26"/>
      <c r="J375" s="25"/>
      <c r="K375" s="26"/>
      <c r="L375" s="27">
        <v>42996.0</v>
      </c>
      <c r="M375" s="28"/>
      <c r="N375" s="28"/>
      <c r="O375" s="28"/>
      <c r="P375" s="28"/>
      <c r="Q375" s="28"/>
      <c r="R375" s="28"/>
      <c r="S375" s="28"/>
      <c r="T375" s="28"/>
      <c r="U375" s="28"/>
    </row>
    <row r="376" ht="71.25">
      <c r="A376" s="14" t="s">
        <v>1985</v>
      </c>
      <c r="B376" s="14" t="s">
        <v>1358</v>
      </c>
      <c r="C376" s="14" t="s">
        <v>1986</v>
      </c>
      <c r="D376" s="14" t="s">
        <v>27</v>
      </c>
      <c r="E376" s="28"/>
      <c r="F376" s="23" t="str">
        <f t="shared" si="3"/>
        <v>Office of Government Ethics</v>
      </c>
      <c r="G376" s="43">
        <v>42936.0</v>
      </c>
      <c r="H376" s="25"/>
      <c r="I376" s="26"/>
      <c r="J376" s="25"/>
      <c r="K376" s="26"/>
      <c r="L376" s="27">
        <v>42996.0</v>
      </c>
      <c r="M376" s="28"/>
      <c r="N376" s="28"/>
      <c r="O376" s="28"/>
      <c r="P376" s="28"/>
      <c r="Q376" s="28"/>
      <c r="R376" s="28"/>
      <c r="S376" s="28"/>
      <c r="T376" s="28"/>
      <c r="U376" s="28"/>
    </row>
    <row r="377" ht="71.25">
      <c r="A377" s="14" t="s">
        <v>1987</v>
      </c>
      <c r="B377" s="14" t="s">
        <v>1358</v>
      </c>
      <c r="C377" s="14" t="s">
        <v>1988</v>
      </c>
      <c r="D377" s="14" t="s">
        <v>27</v>
      </c>
      <c r="E377" s="28"/>
      <c r="F377" s="23" t="str">
        <f t="shared" si="3"/>
        <v>Office of Government Ethics</v>
      </c>
      <c r="G377" s="43">
        <v>42936.0</v>
      </c>
      <c r="H377" s="25"/>
      <c r="I377" s="26"/>
      <c r="J377" s="25"/>
      <c r="K377" s="26"/>
      <c r="L377" s="27">
        <v>42996.0</v>
      </c>
      <c r="M377" s="28"/>
      <c r="N377" s="28"/>
      <c r="O377" s="28"/>
      <c r="P377" s="28"/>
      <c r="Q377" s="28"/>
      <c r="R377" s="28"/>
      <c r="S377" s="28"/>
      <c r="T377" s="28"/>
      <c r="U377" s="28"/>
    </row>
    <row r="378" ht="71.25">
      <c r="A378" s="14" t="s">
        <v>1989</v>
      </c>
      <c r="B378" s="14" t="s">
        <v>1358</v>
      </c>
      <c r="C378" s="14" t="s">
        <v>1990</v>
      </c>
      <c r="D378" s="14" t="s">
        <v>27</v>
      </c>
      <c r="E378" s="28"/>
      <c r="F378" s="23" t="str">
        <f t="shared" si="3"/>
        <v>Office of Government Ethics</v>
      </c>
      <c r="G378" s="43">
        <v>42936.0</v>
      </c>
      <c r="H378" s="25"/>
      <c r="I378" s="26"/>
      <c r="J378" s="25"/>
      <c r="K378" s="26"/>
      <c r="L378" s="27">
        <v>42996.0</v>
      </c>
      <c r="M378" s="28"/>
      <c r="N378" s="28"/>
      <c r="O378" s="28"/>
      <c r="P378" s="28"/>
      <c r="Q378" s="28"/>
      <c r="R378" s="28"/>
      <c r="S378" s="28"/>
      <c r="T378" s="28"/>
      <c r="U378" s="28"/>
    </row>
    <row r="379" ht="71.25">
      <c r="A379" s="14" t="s">
        <v>1991</v>
      </c>
      <c r="B379" s="14" t="s">
        <v>1358</v>
      </c>
      <c r="C379" s="14" t="s">
        <v>1992</v>
      </c>
      <c r="D379" s="14" t="s">
        <v>27</v>
      </c>
      <c r="E379" s="14" t="s">
        <v>1993</v>
      </c>
      <c r="F379" s="23" t="str">
        <f t="shared" si="3"/>
        <v>Office of Government Ethics</v>
      </c>
      <c r="G379" s="43">
        <v>42936.0</v>
      </c>
      <c r="H379" s="25"/>
      <c r="I379" s="26"/>
      <c r="J379" s="25"/>
      <c r="K379" s="26"/>
      <c r="L379" s="27">
        <v>42996.0</v>
      </c>
      <c r="M379" s="28"/>
      <c r="N379" s="28"/>
      <c r="O379" s="28"/>
      <c r="P379" s="28"/>
      <c r="Q379" s="28"/>
      <c r="R379" s="28"/>
      <c r="S379" s="28"/>
      <c r="T379" s="28"/>
      <c r="U379" s="28"/>
    </row>
    <row r="380" ht="82.5">
      <c r="A380" s="14" t="s">
        <v>1994</v>
      </c>
      <c r="B380" s="14" t="s">
        <v>1358</v>
      </c>
      <c r="C380" s="14" t="s">
        <v>1995</v>
      </c>
      <c r="D380" s="14" t="s">
        <v>1263</v>
      </c>
      <c r="E380" s="14" t="s">
        <v>1460</v>
      </c>
      <c r="F380" s="23" t="str">
        <f t="shared" si="3"/>
        <v>Office of Government Ethics</v>
      </c>
      <c r="G380" s="43">
        <v>42936.0</v>
      </c>
      <c r="H380" s="25"/>
      <c r="I380" s="26"/>
      <c r="J380" s="25"/>
      <c r="K380" s="26"/>
      <c r="L380" s="27">
        <v>42996.0</v>
      </c>
      <c r="M380" s="28"/>
      <c r="N380" s="28"/>
      <c r="O380" s="28"/>
      <c r="P380" s="28"/>
      <c r="Q380" s="28"/>
      <c r="R380" s="28"/>
      <c r="S380" s="28"/>
      <c r="T380" s="28"/>
      <c r="U380" s="28"/>
    </row>
    <row r="381" ht="82.5">
      <c r="A381" s="14" t="s">
        <v>1996</v>
      </c>
      <c r="B381" s="14" t="s">
        <v>1358</v>
      </c>
      <c r="C381" s="14" t="s">
        <v>1997</v>
      </c>
      <c r="D381" s="14" t="s">
        <v>27</v>
      </c>
      <c r="E381" s="28"/>
      <c r="F381" s="23" t="str">
        <f t="shared" si="3"/>
        <v>Office of Government Ethics</v>
      </c>
      <c r="G381" s="43">
        <v>42936.0</v>
      </c>
      <c r="H381" s="25"/>
      <c r="I381" s="26"/>
      <c r="J381" s="25"/>
      <c r="K381" s="26"/>
      <c r="L381" s="27">
        <v>42996.0</v>
      </c>
      <c r="M381" s="28"/>
      <c r="N381" s="28"/>
      <c r="O381" s="28"/>
      <c r="P381" s="28"/>
      <c r="Q381" s="28"/>
      <c r="R381" s="28"/>
      <c r="S381" s="28"/>
      <c r="T381" s="28"/>
      <c r="U381" s="28"/>
    </row>
    <row r="382" ht="71.25">
      <c r="A382" s="14" t="s">
        <v>1998</v>
      </c>
      <c r="B382" s="14" t="s">
        <v>1358</v>
      </c>
      <c r="C382" s="14" t="s">
        <v>1999</v>
      </c>
      <c r="D382" s="14" t="s">
        <v>1263</v>
      </c>
      <c r="E382" s="14" t="s">
        <v>1460</v>
      </c>
      <c r="F382" s="23" t="str">
        <f t="shared" si="3"/>
        <v>Office of Government Ethics</v>
      </c>
      <c r="G382" s="43">
        <v>42936.0</v>
      </c>
      <c r="H382" s="25"/>
      <c r="I382" s="26"/>
      <c r="J382" s="25"/>
      <c r="K382" s="26"/>
      <c r="L382" s="27">
        <v>42996.0</v>
      </c>
      <c r="M382" s="28"/>
      <c r="N382" s="28"/>
      <c r="O382" s="28"/>
      <c r="P382" s="28"/>
      <c r="Q382" s="28"/>
      <c r="R382" s="28"/>
      <c r="S382" s="28"/>
      <c r="T382" s="28"/>
      <c r="U382" s="28"/>
    </row>
    <row r="383" ht="71.25">
      <c r="A383" s="14" t="s">
        <v>2000</v>
      </c>
      <c r="B383" s="14" t="s">
        <v>1358</v>
      </c>
      <c r="C383" s="14" t="s">
        <v>2001</v>
      </c>
      <c r="D383" s="14" t="s">
        <v>27</v>
      </c>
      <c r="E383" s="28"/>
      <c r="F383" s="23" t="str">
        <f t="shared" si="3"/>
        <v>Office of Government Ethics</v>
      </c>
      <c r="G383" s="43">
        <v>42936.0</v>
      </c>
      <c r="H383" s="25"/>
      <c r="I383" s="26"/>
      <c r="J383" s="25"/>
      <c r="K383" s="26"/>
      <c r="L383" s="27">
        <v>42996.0</v>
      </c>
      <c r="M383" s="28"/>
      <c r="N383" s="28"/>
      <c r="O383" s="28"/>
      <c r="P383" s="28"/>
      <c r="Q383" s="28"/>
      <c r="R383" s="28"/>
      <c r="S383" s="28"/>
      <c r="T383" s="28"/>
      <c r="U383" s="28"/>
    </row>
    <row r="384" ht="71.25">
      <c r="A384" s="14" t="s">
        <v>2002</v>
      </c>
      <c r="B384" s="14" t="s">
        <v>1358</v>
      </c>
      <c r="C384" s="14" t="s">
        <v>2003</v>
      </c>
      <c r="D384" s="14" t="s">
        <v>1263</v>
      </c>
      <c r="E384" s="14" t="s">
        <v>1637</v>
      </c>
      <c r="F384" s="23" t="str">
        <f t="shared" si="3"/>
        <v>Office of Government Ethics</v>
      </c>
      <c r="G384" s="43">
        <v>42936.0</v>
      </c>
      <c r="H384" s="25"/>
      <c r="I384" s="26"/>
      <c r="J384" s="25"/>
      <c r="K384" s="26"/>
      <c r="L384" s="27">
        <v>42996.0</v>
      </c>
      <c r="M384" s="28"/>
      <c r="N384" s="28"/>
      <c r="O384" s="28"/>
      <c r="P384" s="28"/>
      <c r="Q384" s="28"/>
      <c r="R384" s="28"/>
      <c r="S384" s="28"/>
      <c r="T384" s="28"/>
      <c r="U384" s="28"/>
    </row>
    <row r="385" ht="71.25">
      <c r="A385" s="14" t="s">
        <v>2004</v>
      </c>
      <c r="B385" s="14" t="s">
        <v>1358</v>
      </c>
      <c r="C385" s="14" t="s">
        <v>2005</v>
      </c>
      <c r="D385" s="14" t="s">
        <v>27</v>
      </c>
      <c r="E385" s="28"/>
      <c r="F385" s="23" t="str">
        <f t="shared" si="3"/>
        <v>Office of Government Ethics</v>
      </c>
      <c r="G385" s="43">
        <v>42936.0</v>
      </c>
      <c r="H385" s="25"/>
      <c r="I385" s="26"/>
      <c r="J385" s="25"/>
      <c r="K385" s="26"/>
      <c r="L385" s="27">
        <v>42996.0</v>
      </c>
      <c r="M385" s="28"/>
      <c r="N385" s="28"/>
      <c r="O385" s="28"/>
      <c r="P385" s="28"/>
      <c r="Q385" s="28"/>
      <c r="R385" s="28"/>
      <c r="S385" s="28"/>
      <c r="T385" s="28"/>
      <c r="U385" s="28"/>
    </row>
    <row r="386" ht="82.5">
      <c r="A386" s="14" t="s">
        <v>2006</v>
      </c>
      <c r="B386" s="14" t="s">
        <v>1358</v>
      </c>
      <c r="C386" s="14" t="s">
        <v>2007</v>
      </c>
      <c r="D386" s="14" t="s">
        <v>27</v>
      </c>
      <c r="E386" s="28"/>
      <c r="F386" s="23" t="str">
        <f t="shared" si="3"/>
        <v>Office of Government Ethics</v>
      </c>
      <c r="G386" s="43">
        <v>42936.0</v>
      </c>
      <c r="H386" s="25"/>
      <c r="I386" s="26"/>
      <c r="J386" s="25"/>
      <c r="K386" s="26"/>
      <c r="L386" s="27">
        <v>42996.0</v>
      </c>
      <c r="M386" s="28"/>
      <c r="N386" s="28"/>
      <c r="O386" s="28"/>
      <c r="P386" s="28"/>
      <c r="Q386" s="28"/>
      <c r="R386" s="28"/>
      <c r="S386" s="28"/>
      <c r="T386" s="28"/>
      <c r="U386" s="28"/>
    </row>
    <row r="387" ht="82.5">
      <c r="A387" s="14" t="s">
        <v>2008</v>
      </c>
      <c r="B387" s="14" t="s">
        <v>1358</v>
      </c>
      <c r="C387" s="14" t="s">
        <v>2009</v>
      </c>
      <c r="D387" s="14" t="s">
        <v>27</v>
      </c>
      <c r="E387" s="28"/>
      <c r="F387" s="23" t="str">
        <f t="shared" si="3"/>
        <v>Office of Government Ethics</v>
      </c>
      <c r="G387" s="43">
        <v>42936.0</v>
      </c>
      <c r="H387" s="25"/>
      <c r="I387" s="26"/>
      <c r="J387" s="25"/>
      <c r="K387" s="26"/>
      <c r="L387" s="27">
        <v>42996.0</v>
      </c>
      <c r="M387" s="28"/>
      <c r="N387" s="28"/>
      <c r="O387" s="28"/>
      <c r="P387" s="28"/>
      <c r="Q387" s="28"/>
      <c r="R387" s="28"/>
      <c r="S387" s="28"/>
      <c r="T387" s="28"/>
      <c r="U387" s="28"/>
    </row>
    <row r="388" ht="60.0">
      <c r="A388" s="14" t="s">
        <v>2010</v>
      </c>
      <c r="B388" s="14" t="s">
        <v>1358</v>
      </c>
      <c r="C388" s="14" t="s">
        <v>2011</v>
      </c>
      <c r="D388" s="14" t="s">
        <v>27</v>
      </c>
      <c r="E388" s="28"/>
      <c r="F388" s="23" t="str">
        <f t="shared" si="3"/>
        <v>Office of Government Ethics</v>
      </c>
      <c r="G388" s="43">
        <v>42936.0</v>
      </c>
      <c r="H388" s="25"/>
      <c r="I388" s="26"/>
      <c r="J388" s="25"/>
      <c r="K388" s="26"/>
      <c r="L388" s="27">
        <v>42996.0</v>
      </c>
      <c r="M388" s="28"/>
      <c r="N388" s="28"/>
      <c r="O388" s="28"/>
      <c r="P388" s="28"/>
      <c r="Q388" s="28"/>
      <c r="R388" s="28"/>
      <c r="S388" s="28"/>
      <c r="T388" s="28"/>
      <c r="U388" s="28"/>
    </row>
    <row r="389" ht="71.25">
      <c r="A389" s="14" t="s">
        <v>2012</v>
      </c>
      <c r="B389" s="14" t="s">
        <v>1358</v>
      </c>
      <c r="C389" s="14" t="s">
        <v>2013</v>
      </c>
      <c r="D389" s="14" t="s">
        <v>27</v>
      </c>
      <c r="E389" s="28"/>
      <c r="F389" s="23" t="str">
        <f t="shared" si="3"/>
        <v>Office of Government Ethics</v>
      </c>
      <c r="G389" s="43">
        <v>42936.0</v>
      </c>
      <c r="H389" s="25"/>
      <c r="I389" s="26"/>
      <c r="J389" s="25"/>
      <c r="K389" s="26"/>
      <c r="L389" s="27">
        <v>42996.0</v>
      </c>
      <c r="M389" s="28"/>
      <c r="N389" s="28"/>
      <c r="O389" s="28"/>
      <c r="P389" s="28"/>
      <c r="Q389" s="28"/>
      <c r="R389" s="28"/>
      <c r="S389" s="28"/>
      <c r="T389" s="28"/>
      <c r="U389" s="28"/>
    </row>
    <row r="390" ht="60.0">
      <c r="A390" s="14" t="s">
        <v>2014</v>
      </c>
      <c r="B390" s="14" t="s">
        <v>1358</v>
      </c>
      <c r="C390" s="14" t="s">
        <v>2015</v>
      </c>
      <c r="D390" s="14" t="s">
        <v>27</v>
      </c>
      <c r="E390" s="28"/>
      <c r="F390" s="23" t="str">
        <f t="shared" si="3"/>
        <v>Office of Government Ethics</v>
      </c>
      <c r="G390" s="43">
        <v>42936.0</v>
      </c>
      <c r="H390" s="25"/>
      <c r="I390" s="26"/>
      <c r="J390" s="25"/>
      <c r="K390" s="26"/>
      <c r="L390" s="27">
        <v>42996.0</v>
      </c>
      <c r="M390" s="28"/>
      <c r="N390" s="28"/>
      <c r="O390" s="28"/>
      <c r="P390" s="28"/>
      <c r="Q390" s="28"/>
      <c r="R390" s="28"/>
      <c r="S390" s="28"/>
      <c r="T390" s="28"/>
      <c r="U390" s="28"/>
    </row>
    <row r="391" ht="71.25">
      <c r="A391" s="14" t="s">
        <v>2016</v>
      </c>
      <c r="B391" s="14" t="s">
        <v>1358</v>
      </c>
      <c r="C391" s="14" t="s">
        <v>2017</v>
      </c>
      <c r="D391" s="14" t="s">
        <v>27</v>
      </c>
      <c r="E391" s="28"/>
      <c r="F391" s="23" t="str">
        <f t="shared" si="3"/>
        <v>Office of Government Ethics</v>
      </c>
      <c r="G391" s="43">
        <v>42936.0</v>
      </c>
      <c r="H391" s="25"/>
      <c r="I391" s="26"/>
      <c r="J391" s="25"/>
      <c r="K391" s="26"/>
      <c r="L391" s="27">
        <v>42996.0</v>
      </c>
      <c r="M391" s="28"/>
      <c r="N391" s="28"/>
      <c r="O391" s="28"/>
      <c r="P391" s="28"/>
      <c r="Q391" s="28"/>
      <c r="R391" s="28"/>
      <c r="S391" s="28"/>
      <c r="T391" s="28"/>
      <c r="U391" s="28"/>
    </row>
    <row r="392" ht="71.25">
      <c r="A392" s="14" t="s">
        <v>2018</v>
      </c>
      <c r="B392" s="14" t="s">
        <v>1358</v>
      </c>
      <c r="C392" s="14" t="s">
        <v>2019</v>
      </c>
      <c r="D392" s="14" t="s">
        <v>1263</v>
      </c>
      <c r="E392" s="14" t="s">
        <v>1460</v>
      </c>
      <c r="F392" s="23" t="str">
        <f t="shared" si="3"/>
        <v>Office of Government Ethics</v>
      </c>
      <c r="G392" s="43">
        <v>42936.0</v>
      </c>
      <c r="H392" s="25"/>
      <c r="I392" s="26"/>
      <c r="J392" s="25"/>
      <c r="K392" s="26"/>
      <c r="L392" s="27">
        <v>42996.0</v>
      </c>
      <c r="M392" s="28"/>
      <c r="N392" s="28"/>
      <c r="O392" s="28"/>
      <c r="P392" s="28"/>
      <c r="Q392" s="28"/>
      <c r="R392" s="28"/>
      <c r="S392" s="28"/>
      <c r="T392" s="28"/>
      <c r="U392" s="28"/>
    </row>
    <row r="393" ht="71.25">
      <c r="A393" s="14" t="s">
        <v>2020</v>
      </c>
      <c r="B393" s="14" t="s">
        <v>1358</v>
      </c>
      <c r="C393" s="14" t="s">
        <v>2021</v>
      </c>
      <c r="D393" s="14" t="s">
        <v>27</v>
      </c>
      <c r="E393" s="28"/>
      <c r="F393" s="23" t="str">
        <f t="shared" si="3"/>
        <v>Office of Government Ethics</v>
      </c>
      <c r="G393" s="43">
        <v>42936.0</v>
      </c>
      <c r="H393" s="25"/>
      <c r="I393" s="26"/>
      <c r="J393" s="25"/>
      <c r="K393" s="26"/>
      <c r="L393" s="27">
        <v>42996.0</v>
      </c>
      <c r="M393" s="28"/>
      <c r="N393" s="28"/>
      <c r="O393" s="28"/>
      <c r="P393" s="28"/>
      <c r="Q393" s="28"/>
      <c r="R393" s="28"/>
      <c r="S393" s="28"/>
      <c r="T393" s="28"/>
      <c r="U393" s="28"/>
    </row>
    <row r="394" ht="71.25">
      <c r="A394" s="14" t="s">
        <v>2022</v>
      </c>
      <c r="B394" s="14" t="s">
        <v>1358</v>
      </c>
      <c r="C394" s="14" t="s">
        <v>2023</v>
      </c>
      <c r="D394" s="14" t="s">
        <v>1263</v>
      </c>
      <c r="E394" s="14" t="s">
        <v>1637</v>
      </c>
      <c r="F394" s="23" t="str">
        <f t="shared" si="3"/>
        <v>Office of Government Ethics</v>
      </c>
      <c r="G394" s="43">
        <v>42936.0</v>
      </c>
      <c r="H394" s="25"/>
      <c r="I394" s="26"/>
      <c r="J394" s="25"/>
      <c r="K394" s="26"/>
      <c r="L394" s="27">
        <v>42996.0</v>
      </c>
      <c r="M394" s="28"/>
      <c r="N394" s="28"/>
      <c r="O394" s="28"/>
      <c r="P394" s="28"/>
      <c r="Q394" s="28"/>
      <c r="R394" s="28"/>
      <c r="S394" s="28"/>
      <c r="T394" s="28"/>
      <c r="U394" s="28"/>
    </row>
    <row r="395" ht="71.25">
      <c r="A395" s="14" t="s">
        <v>2024</v>
      </c>
      <c r="B395" s="14" t="s">
        <v>1358</v>
      </c>
      <c r="C395" s="14" t="s">
        <v>2025</v>
      </c>
      <c r="D395" s="14" t="s">
        <v>27</v>
      </c>
      <c r="E395" s="28"/>
      <c r="F395" s="23" t="str">
        <f t="shared" si="3"/>
        <v>Office of Government Ethics</v>
      </c>
      <c r="G395" s="43">
        <v>42936.0</v>
      </c>
      <c r="H395" s="25"/>
      <c r="I395" s="26"/>
      <c r="J395" s="25"/>
      <c r="K395" s="26"/>
      <c r="L395" s="27">
        <v>42996.0</v>
      </c>
      <c r="M395" s="28"/>
      <c r="N395" s="28"/>
      <c r="O395" s="28"/>
      <c r="P395" s="28"/>
      <c r="Q395" s="28"/>
      <c r="R395" s="28"/>
      <c r="S395" s="28"/>
      <c r="T395" s="28"/>
      <c r="U395" s="28"/>
    </row>
    <row r="396" ht="60.0">
      <c r="A396" s="14" t="s">
        <v>2026</v>
      </c>
      <c r="B396" s="14" t="s">
        <v>1358</v>
      </c>
      <c r="C396" s="14" t="s">
        <v>2027</v>
      </c>
      <c r="D396" s="14" t="s">
        <v>1263</v>
      </c>
      <c r="E396" s="14" t="s">
        <v>1460</v>
      </c>
      <c r="F396" s="23" t="str">
        <f t="shared" si="3"/>
        <v>Office of Government Ethics</v>
      </c>
      <c r="G396" s="43">
        <v>42936.0</v>
      </c>
      <c r="H396" s="25"/>
      <c r="I396" s="26"/>
      <c r="J396" s="25"/>
      <c r="K396" s="26"/>
      <c r="L396" s="27">
        <v>42996.0</v>
      </c>
      <c r="M396" s="28"/>
      <c r="N396" s="28"/>
      <c r="O396" s="28"/>
      <c r="P396" s="28"/>
      <c r="Q396" s="28"/>
      <c r="R396" s="28"/>
      <c r="S396" s="28"/>
      <c r="T396" s="28"/>
      <c r="U396" s="28"/>
    </row>
    <row r="397" ht="60.0">
      <c r="A397" s="14" t="s">
        <v>2028</v>
      </c>
      <c r="B397" s="14" t="s">
        <v>1358</v>
      </c>
      <c r="C397" s="14" t="s">
        <v>2029</v>
      </c>
      <c r="D397" s="14" t="s">
        <v>1263</v>
      </c>
      <c r="E397" s="14" t="s">
        <v>1460</v>
      </c>
      <c r="F397" s="23" t="str">
        <f t="shared" si="3"/>
        <v>Office of Government Ethics</v>
      </c>
      <c r="G397" s="43">
        <v>42936.0</v>
      </c>
      <c r="H397" s="25"/>
      <c r="I397" s="26"/>
      <c r="J397" s="25"/>
      <c r="K397" s="26"/>
      <c r="L397" s="27">
        <v>42996.0</v>
      </c>
      <c r="M397" s="28"/>
      <c r="N397" s="28"/>
      <c r="O397" s="28"/>
      <c r="P397" s="28"/>
      <c r="Q397" s="28"/>
      <c r="R397" s="28"/>
      <c r="S397" s="28"/>
      <c r="T397" s="28"/>
      <c r="U397" s="28"/>
    </row>
    <row r="398" ht="60.0">
      <c r="A398" s="14" t="s">
        <v>2030</v>
      </c>
      <c r="B398" s="14" t="s">
        <v>1358</v>
      </c>
      <c r="C398" s="14" t="s">
        <v>2031</v>
      </c>
      <c r="D398" s="14" t="s">
        <v>1263</v>
      </c>
      <c r="E398" s="14" t="s">
        <v>1460</v>
      </c>
      <c r="F398" s="23" t="str">
        <f t="shared" si="3"/>
        <v>Office of Government Ethics</v>
      </c>
      <c r="G398" s="43">
        <v>42936.0</v>
      </c>
      <c r="H398" s="25"/>
      <c r="I398" s="26"/>
      <c r="J398" s="25"/>
      <c r="K398" s="26"/>
      <c r="L398" s="27">
        <v>42996.0</v>
      </c>
      <c r="M398" s="28"/>
      <c r="N398" s="28"/>
      <c r="O398" s="28"/>
      <c r="P398" s="28"/>
      <c r="Q398" s="28"/>
      <c r="R398" s="28"/>
      <c r="S398" s="28"/>
      <c r="T398" s="28"/>
      <c r="U398" s="28"/>
    </row>
    <row r="399" ht="71.25">
      <c r="A399" s="14" t="s">
        <v>2032</v>
      </c>
      <c r="B399" s="14" t="s">
        <v>1358</v>
      </c>
      <c r="C399" s="14" t="s">
        <v>2033</v>
      </c>
      <c r="D399" s="14" t="s">
        <v>27</v>
      </c>
      <c r="E399" s="28"/>
      <c r="F399" s="23" t="str">
        <f t="shared" si="3"/>
        <v>Office of Government Ethics</v>
      </c>
      <c r="G399" s="43">
        <v>42936.0</v>
      </c>
      <c r="H399" s="25"/>
      <c r="I399" s="26"/>
      <c r="J399" s="25"/>
      <c r="K399" s="26"/>
      <c r="L399" s="27">
        <v>42996.0</v>
      </c>
      <c r="M399" s="28"/>
      <c r="N399" s="28"/>
      <c r="O399" s="28"/>
      <c r="P399" s="28"/>
      <c r="Q399" s="28"/>
      <c r="R399" s="28"/>
      <c r="S399" s="28"/>
      <c r="T399" s="28"/>
      <c r="U399" s="28"/>
    </row>
    <row r="400" ht="71.25">
      <c r="A400" s="14" t="s">
        <v>2034</v>
      </c>
      <c r="B400" s="14" t="s">
        <v>1358</v>
      </c>
      <c r="C400" s="14" t="s">
        <v>2035</v>
      </c>
      <c r="D400" s="14" t="s">
        <v>1263</v>
      </c>
      <c r="E400" s="14" t="s">
        <v>1460</v>
      </c>
      <c r="F400" s="23" t="str">
        <f t="shared" si="3"/>
        <v>Office of Government Ethics</v>
      </c>
      <c r="G400" s="43">
        <v>42936.0</v>
      </c>
      <c r="H400" s="25"/>
      <c r="I400" s="26"/>
      <c r="J400" s="25"/>
      <c r="K400" s="26"/>
      <c r="L400" s="27">
        <v>42996.0</v>
      </c>
      <c r="M400" s="28"/>
      <c r="N400" s="28"/>
      <c r="O400" s="28"/>
      <c r="P400" s="28"/>
      <c r="Q400" s="28"/>
      <c r="R400" s="28"/>
      <c r="S400" s="28"/>
      <c r="T400" s="28"/>
      <c r="U400" s="28"/>
    </row>
    <row r="401" ht="60.0">
      <c r="A401" s="14" t="s">
        <v>2036</v>
      </c>
      <c r="B401" s="14" t="s">
        <v>1358</v>
      </c>
      <c r="C401" s="14" t="s">
        <v>2037</v>
      </c>
      <c r="D401" s="14" t="s">
        <v>1263</v>
      </c>
      <c r="E401" s="14" t="s">
        <v>1460</v>
      </c>
      <c r="F401" s="23" t="str">
        <f t="shared" si="3"/>
        <v>Office of Government Ethics</v>
      </c>
      <c r="G401" s="43">
        <v>42936.0</v>
      </c>
      <c r="H401" s="25"/>
      <c r="I401" s="26"/>
      <c r="J401" s="25"/>
      <c r="K401" s="26"/>
      <c r="L401" s="27">
        <v>42996.0</v>
      </c>
      <c r="M401" s="28"/>
      <c r="N401" s="28"/>
      <c r="O401" s="28"/>
      <c r="P401" s="28"/>
      <c r="Q401" s="28"/>
      <c r="R401" s="28"/>
      <c r="S401" s="28"/>
      <c r="T401" s="28"/>
      <c r="U401" s="28"/>
    </row>
    <row r="402" ht="48.75">
      <c r="A402" s="14" t="s">
        <v>2038</v>
      </c>
      <c r="B402" s="14" t="s">
        <v>1358</v>
      </c>
      <c r="C402" s="14" t="s">
        <v>2039</v>
      </c>
      <c r="D402" s="14" t="s">
        <v>1263</v>
      </c>
      <c r="E402" s="14" t="s">
        <v>1460</v>
      </c>
      <c r="F402" s="23" t="str">
        <f t="shared" si="3"/>
        <v>Office of Government Ethics</v>
      </c>
      <c r="G402" s="43">
        <v>42936.0</v>
      </c>
      <c r="H402" s="25"/>
      <c r="I402" s="26"/>
      <c r="J402" s="25"/>
      <c r="K402" s="26"/>
      <c r="L402" s="27">
        <v>42996.0</v>
      </c>
      <c r="M402" s="28"/>
      <c r="N402" s="28"/>
      <c r="O402" s="28"/>
      <c r="P402" s="28"/>
      <c r="Q402" s="28"/>
      <c r="R402" s="28"/>
      <c r="S402" s="28"/>
      <c r="T402" s="28"/>
      <c r="U402" s="28"/>
    </row>
    <row r="403" ht="105.0">
      <c r="A403" s="14" t="s">
        <v>2040</v>
      </c>
      <c r="B403" s="14" t="s">
        <v>1358</v>
      </c>
      <c r="C403" s="14" t="s">
        <v>2041</v>
      </c>
      <c r="D403" s="14" t="s">
        <v>27</v>
      </c>
      <c r="E403" s="28"/>
      <c r="F403" s="23" t="str">
        <f t="shared" si="3"/>
        <v>Office of Government Ethics</v>
      </c>
      <c r="G403" s="43">
        <v>42936.0</v>
      </c>
      <c r="H403" s="25"/>
      <c r="I403" s="26"/>
      <c r="J403" s="25"/>
      <c r="K403" s="26"/>
      <c r="L403" s="27">
        <v>42996.0</v>
      </c>
      <c r="M403" s="28"/>
      <c r="N403" s="28"/>
      <c r="O403" s="28"/>
      <c r="P403" s="28"/>
      <c r="Q403" s="28"/>
      <c r="R403" s="28"/>
      <c r="S403" s="28"/>
      <c r="T403" s="28"/>
      <c r="U403" s="28"/>
    </row>
    <row r="404" ht="60.0">
      <c r="A404" s="14" t="s">
        <v>2042</v>
      </c>
      <c r="B404" s="14" t="s">
        <v>1358</v>
      </c>
      <c r="C404" s="14" t="s">
        <v>2043</v>
      </c>
      <c r="D404" s="14" t="s">
        <v>27</v>
      </c>
      <c r="E404" s="28"/>
      <c r="F404" s="23" t="str">
        <f t="shared" si="3"/>
        <v>Office of Government Ethics</v>
      </c>
      <c r="G404" s="43">
        <v>42936.0</v>
      </c>
      <c r="H404" s="25"/>
      <c r="I404" s="26"/>
      <c r="J404" s="25"/>
      <c r="K404" s="26"/>
      <c r="L404" s="27">
        <v>42996.0</v>
      </c>
      <c r="M404" s="28"/>
      <c r="N404" s="28"/>
      <c r="O404" s="28"/>
      <c r="P404" s="28"/>
      <c r="Q404" s="28"/>
      <c r="R404" s="28"/>
      <c r="S404" s="28"/>
      <c r="T404" s="28"/>
      <c r="U404" s="28"/>
    </row>
    <row r="405" ht="71.25">
      <c r="A405" s="14" t="s">
        <v>2044</v>
      </c>
      <c r="B405" s="14" t="s">
        <v>1358</v>
      </c>
      <c r="C405" s="14" t="s">
        <v>2045</v>
      </c>
      <c r="D405" s="14" t="s">
        <v>27</v>
      </c>
      <c r="E405" s="14" t="s">
        <v>1683</v>
      </c>
      <c r="F405" s="23" t="str">
        <f t="shared" si="3"/>
        <v>Office of Government Ethics</v>
      </c>
      <c r="G405" s="43">
        <v>42936.0</v>
      </c>
      <c r="H405" s="25"/>
      <c r="I405" s="26"/>
      <c r="J405" s="25"/>
      <c r="K405" s="26"/>
      <c r="L405" s="27">
        <v>42996.0</v>
      </c>
      <c r="M405" s="28"/>
      <c r="N405" s="28"/>
      <c r="O405" s="28"/>
      <c r="P405" s="28"/>
      <c r="Q405" s="28"/>
      <c r="R405" s="28"/>
      <c r="S405" s="28"/>
      <c r="T405" s="28"/>
      <c r="U405" s="28"/>
    </row>
    <row r="406" ht="71.25">
      <c r="A406" s="14" t="s">
        <v>2046</v>
      </c>
      <c r="B406" s="14" t="s">
        <v>1358</v>
      </c>
      <c r="C406" s="14" t="s">
        <v>2047</v>
      </c>
      <c r="D406" s="14" t="s">
        <v>1263</v>
      </c>
      <c r="E406" s="14" t="s">
        <v>1460</v>
      </c>
      <c r="F406" s="23" t="str">
        <f t="shared" si="3"/>
        <v>Office of Government Ethics</v>
      </c>
      <c r="G406" s="43">
        <v>42936.0</v>
      </c>
      <c r="H406" s="25"/>
      <c r="I406" s="26"/>
      <c r="J406" s="25"/>
      <c r="K406" s="26"/>
      <c r="L406" s="27">
        <v>42996.0</v>
      </c>
      <c r="M406" s="28"/>
      <c r="N406" s="28"/>
      <c r="O406" s="28"/>
      <c r="P406" s="28"/>
      <c r="Q406" s="28"/>
      <c r="R406" s="28"/>
      <c r="S406" s="28"/>
      <c r="T406" s="28"/>
      <c r="U406" s="28"/>
    </row>
    <row r="407" ht="71.25">
      <c r="A407" s="14" t="s">
        <v>2048</v>
      </c>
      <c r="B407" s="14" t="s">
        <v>1358</v>
      </c>
      <c r="C407" s="14" t="s">
        <v>2049</v>
      </c>
      <c r="D407" s="14" t="s">
        <v>1263</v>
      </c>
      <c r="E407" s="14" t="s">
        <v>1460</v>
      </c>
      <c r="F407" s="23" t="str">
        <f t="shared" si="3"/>
        <v>Office of Government Ethics</v>
      </c>
      <c r="G407" s="43">
        <v>42936.0</v>
      </c>
      <c r="H407" s="25"/>
      <c r="I407" s="26"/>
      <c r="J407" s="25"/>
      <c r="K407" s="26"/>
      <c r="L407" s="27">
        <v>42996.0</v>
      </c>
      <c r="M407" s="28"/>
      <c r="N407" s="28"/>
      <c r="O407" s="28"/>
      <c r="P407" s="28"/>
      <c r="Q407" s="28"/>
      <c r="R407" s="28"/>
      <c r="S407" s="28"/>
      <c r="T407" s="28"/>
      <c r="U407" s="28"/>
    </row>
    <row r="408" ht="48.75">
      <c r="A408" s="14" t="s">
        <v>2050</v>
      </c>
      <c r="B408" s="14" t="s">
        <v>1358</v>
      </c>
      <c r="C408" s="14" t="s">
        <v>2051</v>
      </c>
      <c r="D408" s="14" t="s">
        <v>1263</v>
      </c>
      <c r="E408" s="14" t="s">
        <v>1460</v>
      </c>
      <c r="F408" s="23" t="str">
        <f t="shared" si="3"/>
        <v>Office of Government Ethics</v>
      </c>
      <c r="G408" s="43">
        <v>42936.0</v>
      </c>
      <c r="H408" s="25"/>
      <c r="I408" s="26"/>
      <c r="J408" s="25"/>
      <c r="K408" s="26"/>
      <c r="L408" s="27">
        <v>42996.0</v>
      </c>
      <c r="M408" s="28"/>
      <c r="N408" s="28"/>
      <c r="O408" s="28"/>
      <c r="P408" s="28"/>
      <c r="Q408" s="28"/>
      <c r="R408" s="28"/>
      <c r="S408" s="28"/>
      <c r="T408" s="28"/>
      <c r="U408" s="28"/>
    </row>
    <row r="409" ht="71.25">
      <c r="A409" s="14" t="s">
        <v>2052</v>
      </c>
      <c r="B409" s="14" t="s">
        <v>1358</v>
      </c>
      <c r="C409" s="14" t="s">
        <v>2053</v>
      </c>
      <c r="D409" s="14" t="s">
        <v>27</v>
      </c>
      <c r="E409" s="28"/>
      <c r="F409" s="23" t="str">
        <f t="shared" si="3"/>
        <v>Office of Government Ethics</v>
      </c>
      <c r="G409" s="43">
        <v>42936.0</v>
      </c>
      <c r="H409" s="25"/>
      <c r="I409" s="26"/>
      <c r="J409" s="25"/>
      <c r="K409" s="26"/>
      <c r="L409" s="27">
        <v>42996.0</v>
      </c>
      <c r="M409" s="28"/>
      <c r="N409" s="28"/>
      <c r="O409" s="28"/>
      <c r="P409" s="28"/>
      <c r="Q409" s="28"/>
      <c r="R409" s="28"/>
      <c r="S409" s="28"/>
      <c r="T409" s="28"/>
      <c r="U409" s="28"/>
    </row>
    <row r="410" ht="71.25">
      <c r="A410" s="14" t="s">
        <v>2054</v>
      </c>
      <c r="B410" s="14" t="s">
        <v>1358</v>
      </c>
      <c r="C410" s="14" t="s">
        <v>2055</v>
      </c>
      <c r="D410" s="14" t="s">
        <v>1263</v>
      </c>
      <c r="E410" s="14" t="s">
        <v>1460</v>
      </c>
      <c r="F410" s="23" t="str">
        <f t="shared" si="3"/>
        <v>Office of Government Ethics</v>
      </c>
      <c r="G410" s="43">
        <v>42936.0</v>
      </c>
      <c r="H410" s="25"/>
      <c r="I410" s="26"/>
      <c r="J410" s="25"/>
      <c r="K410" s="26"/>
      <c r="L410" s="27">
        <v>42996.0</v>
      </c>
      <c r="M410" s="28"/>
      <c r="N410" s="28"/>
      <c r="O410" s="28"/>
      <c r="P410" s="28"/>
      <c r="Q410" s="28"/>
      <c r="R410" s="28"/>
      <c r="S410" s="28"/>
      <c r="T410" s="28"/>
      <c r="U410" s="28"/>
    </row>
    <row r="411" ht="71.25">
      <c r="A411" s="14" t="s">
        <v>2056</v>
      </c>
      <c r="B411" s="14" t="s">
        <v>1358</v>
      </c>
      <c r="C411" s="14" t="s">
        <v>2057</v>
      </c>
      <c r="D411" s="14" t="s">
        <v>27</v>
      </c>
      <c r="E411" s="28"/>
      <c r="F411" s="23" t="str">
        <f t="shared" si="3"/>
        <v>Office of Government Ethics</v>
      </c>
      <c r="G411" s="43">
        <v>42936.0</v>
      </c>
      <c r="H411" s="25"/>
      <c r="I411" s="26"/>
      <c r="J411" s="25"/>
      <c r="K411" s="26"/>
      <c r="L411" s="27">
        <v>42996.0</v>
      </c>
      <c r="M411" s="28"/>
      <c r="N411" s="28"/>
      <c r="O411" s="28"/>
      <c r="P411" s="28"/>
      <c r="Q411" s="28"/>
      <c r="R411" s="28"/>
      <c r="S411" s="28"/>
      <c r="T411" s="28"/>
      <c r="U411" s="28"/>
    </row>
    <row r="412" ht="71.25">
      <c r="A412" s="14" t="s">
        <v>2058</v>
      </c>
      <c r="B412" s="14" t="s">
        <v>1358</v>
      </c>
      <c r="C412" s="14" t="s">
        <v>2059</v>
      </c>
      <c r="D412" s="14" t="s">
        <v>1263</v>
      </c>
      <c r="E412" s="14" t="s">
        <v>1460</v>
      </c>
      <c r="F412" s="23" t="str">
        <f t="shared" si="3"/>
        <v>Office of Government Ethics</v>
      </c>
      <c r="G412" s="43">
        <v>42936.0</v>
      </c>
      <c r="H412" s="25"/>
      <c r="I412" s="26"/>
      <c r="J412" s="25"/>
      <c r="K412" s="26"/>
      <c r="L412" s="27">
        <v>42996.0</v>
      </c>
      <c r="M412" s="28"/>
      <c r="N412" s="28"/>
      <c r="O412" s="28"/>
      <c r="P412" s="28"/>
      <c r="Q412" s="28"/>
      <c r="R412" s="28"/>
      <c r="S412" s="28"/>
      <c r="T412" s="28"/>
      <c r="U412" s="28"/>
    </row>
    <row r="413" ht="71.25">
      <c r="A413" s="14" t="s">
        <v>2060</v>
      </c>
      <c r="B413" s="14" t="s">
        <v>1358</v>
      </c>
      <c r="C413" s="14" t="s">
        <v>2061</v>
      </c>
      <c r="D413" s="14" t="s">
        <v>27</v>
      </c>
      <c r="E413" s="28"/>
      <c r="F413" s="23" t="str">
        <f t="shared" si="3"/>
        <v>Office of Government Ethics</v>
      </c>
      <c r="G413" s="43">
        <v>42936.0</v>
      </c>
      <c r="H413" s="25"/>
      <c r="I413" s="26"/>
      <c r="J413" s="25"/>
      <c r="K413" s="26"/>
      <c r="L413" s="27">
        <v>42996.0</v>
      </c>
      <c r="M413" s="28"/>
      <c r="N413" s="28"/>
      <c r="O413" s="28"/>
      <c r="P413" s="28"/>
      <c r="Q413" s="28"/>
      <c r="R413" s="28"/>
      <c r="S413" s="28"/>
      <c r="T413" s="28"/>
      <c r="U413" s="28"/>
    </row>
    <row r="414" ht="71.25">
      <c r="A414" s="14" t="s">
        <v>2062</v>
      </c>
      <c r="B414" s="14" t="s">
        <v>1358</v>
      </c>
      <c r="C414" s="14" t="s">
        <v>2063</v>
      </c>
      <c r="D414" s="14" t="s">
        <v>1263</v>
      </c>
      <c r="E414" s="14" t="s">
        <v>1460</v>
      </c>
      <c r="F414" s="23" t="str">
        <f t="shared" si="3"/>
        <v>Office of Government Ethics</v>
      </c>
      <c r="G414" s="43">
        <v>42936.0</v>
      </c>
      <c r="H414" s="25"/>
      <c r="I414" s="26"/>
      <c r="J414" s="25"/>
      <c r="K414" s="26"/>
      <c r="L414" s="27">
        <v>42996.0</v>
      </c>
      <c r="M414" s="28"/>
      <c r="N414" s="28"/>
      <c r="O414" s="28"/>
      <c r="P414" s="28"/>
      <c r="Q414" s="28"/>
      <c r="R414" s="28"/>
      <c r="S414" s="28"/>
      <c r="T414" s="28"/>
      <c r="U414" s="28"/>
    </row>
    <row r="415" ht="60.0">
      <c r="A415" s="14" t="s">
        <v>2064</v>
      </c>
      <c r="B415" s="14" t="s">
        <v>1358</v>
      </c>
      <c r="C415" s="14" t="s">
        <v>2065</v>
      </c>
      <c r="D415" s="14" t="s">
        <v>27</v>
      </c>
      <c r="E415" s="14" t="s">
        <v>1457</v>
      </c>
      <c r="F415" s="23" t="str">
        <f t="shared" si="3"/>
        <v>Office of Government Ethics</v>
      </c>
      <c r="G415" s="43">
        <v>42936.0</v>
      </c>
      <c r="H415" s="25"/>
      <c r="I415" s="26"/>
      <c r="J415" s="25"/>
      <c r="K415" s="26"/>
      <c r="L415" s="27">
        <v>42996.0</v>
      </c>
      <c r="M415" s="28"/>
      <c r="N415" s="28"/>
      <c r="O415" s="28"/>
      <c r="P415" s="28"/>
      <c r="Q415" s="28"/>
      <c r="R415" s="28"/>
      <c r="S415" s="28"/>
      <c r="T415" s="28"/>
      <c r="U415" s="28"/>
    </row>
    <row r="416" ht="48.75">
      <c r="A416" s="14" t="s">
        <v>2066</v>
      </c>
      <c r="B416" s="14" t="s">
        <v>1358</v>
      </c>
      <c r="C416" s="14" t="s">
        <v>2067</v>
      </c>
      <c r="D416" s="14" t="s">
        <v>1263</v>
      </c>
      <c r="E416" s="14" t="s">
        <v>1460</v>
      </c>
      <c r="F416" s="23" t="str">
        <f t="shared" si="3"/>
        <v>Office of Government Ethics</v>
      </c>
      <c r="G416" s="43">
        <v>42936.0</v>
      </c>
      <c r="H416" s="25"/>
      <c r="I416" s="26"/>
      <c r="J416" s="25"/>
      <c r="K416" s="26"/>
      <c r="L416" s="27">
        <v>42996.0</v>
      </c>
      <c r="M416" s="28"/>
      <c r="N416" s="28"/>
      <c r="O416" s="28"/>
      <c r="P416" s="28"/>
      <c r="Q416" s="28"/>
      <c r="R416" s="28"/>
      <c r="S416" s="28"/>
      <c r="T416" s="28"/>
      <c r="U416" s="28"/>
    </row>
    <row r="417" ht="48.75">
      <c r="A417" s="14" t="s">
        <v>2068</v>
      </c>
      <c r="B417" s="14" t="s">
        <v>1358</v>
      </c>
      <c r="C417" s="14" t="s">
        <v>2069</v>
      </c>
      <c r="D417" s="14" t="s">
        <v>1263</v>
      </c>
      <c r="E417" s="14" t="s">
        <v>1460</v>
      </c>
      <c r="F417" s="23" t="str">
        <f t="shared" si="3"/>
        <v>Office of Government Ethics</v>
      </c>
      <c r="G417" s="43">
        <v>42936.0</v>
      </c>
      <c r="H417" s="25"/>
      <c r="I417" s="26"/>
      <c r="J417" s="25"/>
      <c r="K417" s="26"/>
      <c r="L417" s="27">
        <v>42996.0</v>
      </c>
      <c r="M417" s="28"/>
      <c r="N417" s="28"/>
      <c r="O417" s="28"/>
      <c r="P417" s="28"/>
      <c r="Q417" s="28"/>
      <c r="R417" s="28"/>
      <c r="S417" s="28"/>
      <c r="T417" s="28"/>
      <c r="U417" s="28"/>
    </row>
    <row r="418" ht="60.0">
      <c r="A418" s="14" t="s">
        <v>2070</v>
      </c>
      <c r="B418" s="14" t="s">
        <v>1358</v>
      </c>
      <c r="C418" s="14" t="s">
        <v>2071</v>
      </c>
      <c r="D418" s="14" t="s">
        <v>1263</v>
      </c>
      <c r="E418" s="14" t="s">
        <v>1460</v>
      </c>
      <c r="F418" s="23" t="str">
        <f t="shared" si="3"/>
        <v>Office of Government Ethics</v>
      </c>
      <c r="G418" s="43">
        <v>42936.0</v>
      </c>
      <c r="H418" s="25"/>
      <c r="I418" s="26"/>
      <c r="J418" s="25"/>
      <c r="K418" s="26"/>
      <c r="L418" s="27">
        <v>42996.0</v>
      </c>
      <c r="M418" s="28"/>
      <c r="N418" s="28"/>
      <c r="O418" s="28"/>
      <c r="P418" s="28"/>
      <c r="Q418" s="28"/>
      <c r="R418" s="28"/>
      <c r="S418" s="28"/>
      <c r="T418" s="28"/>
      <c r="U418" s="28"/>
    </row>
    <row r="419" ht="82.5">
      <c r="A419" s="14" t="s">
        <v>2072</v>
      </c>
      <c r="B419" s="14" t="s">
        <v>1358</v>
      </c>
      <c r="C419" s="14" t="s">
        <v>2073</v>
      </c>
      <c r="D419" s="14" t="s">
        <v>1263</v>
      </c>
      <c r="E419" s="14" t="s">
        <v>1460</v>
      </c>
      <c r="F419" s="23" t="str">
        <f t="shared" si="3"/>
        <v>Office of Government Ethics</v>
      </c>
      <c r="G419" s="43">
        <v>42936.0</v>
      </c>
      <c r="H419" s="25"/>
      <c r="I419" s="26"/>
      <c r="J419" s="25"/>
      <c r="K419" s="26"/>
      <c r="L419" s="27">
        <v>42996.0</v>
      </c>
      <c r="M419" s="28"/>
      <c r="N419" s="28"/>
      <c r="O419" s="28"/>
      <c r="P419" s="28"/>
      <c r="Q419" s="28"/>
      <c r="R419" s="28"/>
      <c r="S419" s="28"/>
      <c r="T419" s="28"/>
      <c r="U419" s="28"/>
    </row>
    <row r="420" ht="71.25">
      <c r="A420" s="14" t="s">
        <v>2074</v>
      </c>
      <c r="B420" s="14" t="s">
        <v>1358</v>
      </c>
      <c r="C420" s="14" t="s">
        <v>2075</v>
      </c>
      <c r="D420" s="14" t="s">
        <v>1263</v>
      </c>
      <c r="E420" s="14" t="s">
        <v>1460</v>
      </c>
      <c r="F420" s="23" t="str">
        <f t="shared" si="3"/>
        <v>Office of Government Ethics</v>
      </c>
      <c r="G420" s="43">
        <v>42936.0</v>
      </c>
      <c r="H420" s="25"/>
      <c r="I420" s="26"/>
      <c r="J420" s="25"/>
      <c r="K420" s="26"/>
      <c r="L420" s="27">
        <v>42996.0</v>
      </c>
      <c r="M420" s="28"/>
      <c r="N420" s="28"/>
      <c r="O420" s="28"/>
      <c r="P420" s="28"/>
      <c r="Q420" s="28"/>
      <c r="R420" s="28"/>
      <c r="S420" s="28"/>
      <c r="T420" s="28"/>
      <c r="U420" s="28"/>
    </row>
    <row r="421" ht="71.25">
      <c r="A421" s="14" t="s">
        <v>2076</v>
      </c>
      <c r="B421" s="14" t="s">
        <v>1358</v>
      </c>
      <c r="C421" s="14" t="s">
        <v>2077</v>
      </c>
      <c r="D421" s="14" t="s">
        <v>1263</v>
      </c>
      <c r="E421" s="14" t="s">
        <v>1460</v>
      </c>
      <c r="F421" s="23" t="str">
        <f t="shared" si="3"/>
        <v>Office of Government Ethics</v>
      </c>
      <c r="G421" s="43">
        <v>42936.0</v>
      </c>
      <c r="H421" s="25"/>
      <c r="I421" s="26"/>
      <c r="J421" s="25"/>
      <c r="K421" s="26"/>
      <c r="L421" s="27">
        <v>42996.0</v>
      </c>
      <c r="M421" s="28"/>
      <c r="N421" s="28"/>
      <c r="O421" s="28"/>
      <c r="P421" s="28"/>
      <c r="Q421" s="28"/>
      <c r="R421" s="28"/>
      <c r="S421" s="28"/>
      <c r="T421" s="28"/>
      <c r="U421" s="28"/>
    </row>
    <row r="422" ht="71.25">
      <c r="A422" s="14" t="s">
        <v>2078</v>
      </c>
      <c r="B422" s="14" t="s">
        <v>1358</v>
      </c>
      <c r="C422" s="14" t="s">
        <v>2079</v>
      </c>
      <c r="D422" s="14" t="s">
        <v>1263</v>
      </c>
      <c r="E422" s="14" t="s">
        <v>1460</v>
      </c>
      <c r="F422" s="23" t="str">
        <f t="shared" si="3"/>
        <v>Office of Government Ethics</v>
      </c>
      <c r="G422" s="43">
        <v>42936.0</v>
      </c>
      <c r="H422" s="25"/>
      <c r="I422" s="26"/>
      <c r="J422" s="25"/>
      <c r="K422" s="26"/>
      <c r="L422" s="27">
        <v>42996.0</v>
      </c>
      <c r="M422" s="28"/>
      <c r="N422" s="28"/>
      <c r="O422" s="28"/>
      <c r="P422" s="28"/>
      <c r="Q422" s="28"/>
      <c r="R422" s="28"/>
      <c r="S422" s="28"/>
      <c r="T422" s="28"/>
      <c r="U422" s="28"/>
    </row>
    <row r="423" ht="71.25">
      <c r="A423" s="14" t="s">
        <v>2080</v>
      </c>
      <c r="B423" s="14" t="s">
        <v>1358</v>
      </c>
      <c r="C423" s="14" t="s">
        <v>2081</v>
      </c>
      <c r="D423" s="14" t="s">
        <v>1263</v>
      </c>
      <c r="E423" s="14" t="s">
        <v>1460</v>
      </c>
      <c r="F423" s="23" t="str">
        <f t="shared" si="3"/>
        <v>Office of Government Ethics</v>
      </c>
      <c r="G423" s="43">
        <v>42936.0</v>
      </c>
      <c r="H423" s="25"/>
      <c r="I423" s="26"/>
      <c r="J423" s="25"/>
      <c r="K423" s="26"/>
      <c r="L423" s="27">
        <v>42996.0</v>
      </c>
      <c r="M423" s="28"/>
      <c r="N423" s="28"/>
      <c r="O423" s="28"/>
      <c r="P423" s="28"/>
      <c r="Q423" s="28"/>
      <c r="R423" s="28"/>
      <c r="S423" s="28"/>
      <c r="T423" s="28"/>
      <c r="U423" s="28"/>
    </row>
    <row r="424" ht="82.5">
      <c r="A424" s="14" t="s">
        <v>2082</v>
      </c>
      <c r="B424" s="14" t="s">
        <v>1358</v>
      </c>
      <c r="C424" s="14" t="s">
        <v>2083</v>
      </c>
      <c r="D424" s="14" t="s">
        <v>1263</v>
      </c>
      <c r="E424" s="14" t="s">
        <v>1460</v>
      </c>
      <c r="F424" s="23" t="str">
        <f t="shared" si="3"/>
        <v>Office of Government Ethics</v>
      </c>
      <c r="G424" s="43">
        <v>42936.0</v>
      </c>
      <c r="H424" s="25"/>
      <c r="I424" s="26"/>
      <c r="J424" s="25"/>
      <c r="K424" s="26"/>
      <c r="L424" s="27">
        <v>42996.0</v>
      </c>
      <c r="M424" s="28"/>
      <c r="N424" s="28"/>
      <c r="O424" s="28"/>
      <c r="P424" s="28"/>
      <c r="Q424" s="28"/>
      <c r="R424" s="28"/>
      <c r="S424" s="28"/>
      <c r="T424" s="28"/>
      <c r="U424" s="28"/>
    </row>
    <row r="425" ht="71.25">
      <c r="A425" s="14" t="s">
        <v>2084</v>
      </c>
      <c r="B425" s="14" t="s">
        <v>1358</v>
      </c>
      <c r="C425" s="14" t="s">
        <v>2085</v>
      </c>
      <c r="D425" s="14" t="s">
        <v>1263</v>
      </c>
      <c r="E425" s="14" t="s">
        <v>1460</v>
      </c>
      <c r="F425" s="23" t="str">
        <f t="shared" si="3"/>
        <v>Office of Government Ethics</v>
      </c>
      <c r="G425" s="43">
        <v>42936.0</v>
      </c>
      <c r="H425" s="25"/>
      <c r="I425" s="26"/>
      <c r="J425" s="25"/>
      <c r="K425" s="26"/>
      <c r="L425" s="27">
        <v>42996.0</v>
      </c>
      <c r="M425" s="28"/>
      <c r="N425" s="28"/>
      <c r="O425" s="28"/>
      <c r="P425" s="28"/>
      <c r="Q425" s="28"/>
      <c r="R425" s="28"/>
      <c r="S425" s="28"/>
      <c r="T425" s="28"/>
      <c r="U425" s="28"/>
    </row>
    <row r="426" ht="48.75">
      <c r="A426" s="14" t="s">
        <v>2086</v>
      </c>
      <c r="B426" s="14" t="s">
        <v>1358</v>
      </c>
      <c r="C426" s="14" t="s">
        <v>2087</v>
      </c>
      <c r="D426" s="14" t="s">
        <v>1263</v>
      </c>
      <c r="E426" s="14" t="s">
        <v>1460</v>
      </c>
      <c r="F426" s="23" t="str">
        <f t="shared" si="3"/>
        <v>Office of Government Ethics</v>
      </c>
      <c r="G426" s="43">
        <v>42936.0</v>
      </c>
      <c r="H426" s="25"/>
      <c r="I426" s="26"/>
      <c r="J426" s="25"/>
      <c r="K426" s="26"/>
      <c r="L426" s="27">
        <v>42996.0</v>
      </c>
      <c r="M426" s="28"/>
      <c r="N426" s="28"/>
      <c r="O426" s="28"/>
      <c r="P426" s="28"/>
      <c r="Q426" s="28"/>
      <c r="R426" s="28"/>
      <c r="S426" s="28"/>
      <c r="T426" s="28"/>
      <c r="U426" s="28"/>
    </row>
    <row r="427" ht="48.75">
      <c r="A427" s="14" t="s">
        <v>2088</v>
      </c>
      <c r="B427" s="14" t="s">
        <v>1358</v>
      </c>
      <c r="C427" s="14" t="s">
        <v>2089</v>
      </c>
      <c r="D427" s="14" t="s">
        <v>1263</v>
      </c>
      <c r="E427" s="14" t="s">
        <v>1460</v>
      </c>
      <c r="F427" s="23" t="str">
        <f t="shared" si="3"/>
        <v>Office of Government Ethics</v>
      </c>
      <c r="G427" s="43">
        <v>42936.0</v>
      </c>
      <c r="H427" s="25"/>
      <c r="I427" s="26"/>
      <c r="J427" s="25"/>
      <c r="K427" s="26"/>
      <c r="L427" s="27">
        <v>42996.0</v>
      </c>
      <c r="M427" s="28"/>
      <c r="N427" s="28"/>
      <c r="O427" s="28"/>
      <c r="P427" s="28"/>
      <c r="Q427" s="28"/>
      <c r="R427" s="28"/>
      <c r="S427" s="28"/>
      <c r="T427" s="28"/>
      <c r="U427" s="28"/>
    </row>
    <row r="428" ht="71.25">
      <c r="A428" s="14" t="s">
        <v>2090</v>
      </c>
      <c r="B428" s="14" t="s">
        <v>1358</v>
      </c>
      <c r="C428" s="14" t="s">
        <v>2091</v>
      </c>
      <c r="D428" s="14" t="s">
        <v>1263</v>
      </c>
      <c r="E428" s="14" t="s">
        <v>1460</v>
      </c>
      <c r="F428" s="23" t="str">
        <f t="shared" si="3"/>
        <v>Office of Government Ethics</v>
      </c>
      <c r="G428" s="43">
        <v>42936.0</v>
      </c>
      <c r="H428" s="25"/>
      <c r="I428" s="26"/>
      <c r="J428" s="25"/>
      <c r="K428" s="26"/>
      <c r="L428" s="27">
        <v>42996.0</v>
      </c>
      <c r="M428" s="28"/>
      <c r="N428" s="28"/>
      <c r="O428" s="28"/>
      <c r="P428" s="28"/>
      <c r="Q428" s="28"/>
      <c r="R428" s="28"/>
      <c r="S428" s="28"/>
      <c r="T428" s="28"/>
      <c r="U428" s="28"/>
    </row>
    <row r="429" ht="71.25">
      <c r="A429" s="14" t="s">
        <v>2092</v>
      </c>
      <c r="B429" s="14" t="s">
        <v>1358</v>
      </c>
      <c r="C429" s="14" t="s">
        <v>2093</v>
      </c>
      <c r="D429" s="14" t="s">
        <v>1263</v>
      </c>
      <c r="E429" s="14" t="s">
        <v>1460</v>
      </c>
      <c r="F429" s="23" t="str">
        <f t="shared" si="3"/>
        <v>Office of Government Ethics</v>
      </c>
      <c r="G429" s="43">
        <v>42936.0</v>
      </c>
      <c r="H429" s="25"/>
      <c r="I429" s="26"/>
      <c r="J429" s="25"/>
      <c r="K429" s="26"/>
      <c r="L429" s="27">
        <v>42996.0</v>
      </c>
      <c r="M429" s="28"/>
      <c r="N429" s="28"/>
      <c r="O429" s="28"/>
      <c r="P429" s="28"/>
      <c r="Q429" s="28"/>
      <c r="R429" s="28"/>
      <c r="S429" s="28"/>
      <c r="T429" s="28"/>
      <c r="U429" s="28"/>
    </row>
    <row r="430" ht="71.25">
      <c r="A430" s="14" t="s">
        <v>2094</v>
      </c>
      <c r="B430" s="14" t="s">
        <v>1358</v>
      </c>
      <c r="C430" s="14" t="s">
        <v>2095</v>
      </c>
      <c r="D430" s="14" t="s">
        <v>1263</v>
      </c>
      <c r="E430" s="14" t="s">
        <v>1460</v>
      </c>
      <c r="F430" s="23" t="str">
        <f t="shared" si="3"/>
        <v>Office of Government Ethics</v>
      </c>
      <c r="G430" s="43">
        <v>42936.0</v>
      </c>
      <c r="H430" s="25"/>
      <c r="I430" s="26"/>
      <c r="J430" s="25"/>
      <c r="K430" s="26"/>
      <c r="L430" s="27">
        <v>42996.0</v>
      </c>
      <c r="M430" s="28"/>
      <c r="N430" s="28"/>
      <c r="O430" s="28"/>
      <c r="P430" s="28"/>
      <c r="Q430" s="28"/>
      <c r="R430" s="28"/>
      <c r="S430" s="28"/>
      <c r="T430" s="28"/>
      <c r="U430" s="28"/>
    </row>
    <row r="431" ht="60.0">
      <c r="A431" s="14" t="s">
        <v>2096</v>
      </c>
      <c r="B431" s="14" t="s">
        <v>1358</v>
      </c>
      <c r="C431" s="14" t="s">
        <v>2097</v>
      </c>
      <c r="D431" s="14" t="s">
        <v>1263</v>
      </c>
      <c r="E431" s="14" t="s">
        <v>1460</v>
      </c>
      <c r="F431" s="23" t="str">
        <f t="shared" si="3"/>
        <v>Office of Government Ethics</v>
      </c>
      <c r="G431" s="43">
        <v>42936.0</v>
      </c>
      <c r="H431" s="25"/>
      <c r="I431" s="26"/>
      <c r="J431" s="25"/>
      <c r="K431" s="26"/>
      <c r="L431" s="27">
        <v>42996.0</v>
      </c>
      <c r="M431" s="28"/>
      <c r="N431" s="28"/>
      <c r="O431" s="28"/>
      <c r="P431" s="28"/>
      <c r="Q431" s="28"/>
      <c r="R431" s="28"/>
      <c r="S431" s="28"/>
      <c r="T431" s="28"/>
      <c r="U431" s="28"/>
    </row>
    <row r="432" ht="71.25">
      <c r="A432" s="14" t="s">
        <v>2098</v>
      </c>
      <c r="B432" s="14" t="s">
        <v>1358</v>
      </c>
      <c r="C432" s="14" t="s">
        <v>2099</v>
      </c>
      <c r="D432" s="14" t="s">
        <v>1263</v>
      </c>
      <c r="E432" s="14" t="s">
        <v>1637</v>
      </c>
      <c r="F432" s="23" t="str">
        <f t="shared" si="3"/>
        <v>Office of Government Ethics</v>
      </c>
      <c r="G432" s="43">
        <v>42936.0</v>
      </c>
      <c r="H432" s="25"/>
      <c r="I432" s="26"/>
      <c r="J432" s="25"/>
      <c r="K432" s="26"/>
      <c r="L432" s="27">
        <v>42996.0</v>
      </c>
      <c r="M432" s="28"/>
      <c r="N432" s="28"/>
      <c r="O432" s="28"/>
      <c r="P432" s="28"/>
      <c r="Q432" s="28"/>
      <c r="R432" s="28"/>
      <c r="S432" s="28"/>
      <c r="T432" s="28"/>
      <c r="U432" s="28"/>
    </row>
    <row r="433" ht="82.5">
      <c r="A433" s="14" t="s">
        <v>2100</v>
      </c>
      <c r="B433" s="14" t="s">
        <v>1358</v>
      </c>
      <c r="C433" s="14" t="s">
        <v>2101</v>
      </c>
      <c r="D433" s="14" t="s">
        <v>27</v>
      </c>
      <c r="E433" s="28"/>
      <c r="F433" s="23" t="str">
        <f t="shared" si="3"/>
        <v>Office of Government Ethics</v>
      </c>
      <c r="G433" s="43">
        <v>42936.0</v>
      </c>
      <c r="H433" s="25"/>
      <c r="I433" s="26"/>
      <c r="J433" s="25"/>
      <c r="K433" s="26"/>
      <c r="L433" s="27">
        <v>42996.0</v>
      </c>
      <c r="M433" s="28"/>
      <c r="N433" s="28"/>
      <c r="O433" s="28"/>
      <c r="P433" s="28"/>
      <c r="Q433" s="28"/>
      <c r="R433" s="28"/>
      <c r="S433" s="28"/>
      <c r="T433" s="28"/>
      <c r="U433" s="28"/>
    </row>
    <row r="434" ht="82.5">
      <c r="A434" s="14" t="s">
        <v>2102</v>
      </c>
      <c r="B434" s="14" t="s">
        <v>1358</v>
      </c>
      <c r="C434" s="14" t="s">
        <v>2103</v>
      </c>
      <c r="D434" s="14" t="s">
        <v>27</v>
      </c>
      <c r="E434" s="28"/>
      <c r="F434" s="23" t="str">
        <f t="shared" si="3"/>
        <v>Office of Government Ethics</v>
      </c>
      <c r="G434" s="43">
        <v>42936.0</v>
      </c>
      <c r="H434" s="25"/>
      <c r="I434" s="26"/>
      <c r="J434" s="25"/>
      <c r="K434" s="26"/>
      <c r="L434" s="27">
        <v>42996.0</v>
      </c>
      <c r="M434" s="28"/>
      <c r="N434" s="28"/>
      <c r="O434" s="28"/>
      <c r="P434" s="28"/>
      <c r="Q434" s="28"/>
      <c r="R434" s="28"/>
      <c r="S434" s="28"/>
      <c r="T434" s="28"/>
      <c r="U434" s="28"/>
    </row>
    <row r="435" ht="60.0">
      <c r="A435" s="14" t="s">
        <v>2104</v>
      </c>
      <c r="B435" s="14" t="s">
        <v>1358</v>
      </c>
      <c r="C435" s="14" t="s">
        <v>2105</v>
      </c>
      <c r="D435" s="14" t="s">
        <v>1263</v>
      </c>
      <c r="E435" s="14" t="s">
        <v>1460</v>
      </c>
      <c r="F435" s="23" t="str">
        <f t="shared" si="3"/>
        <v>Office of Government Ethics</v>
      </c>
      <c r="G435" s="43">
        <v>42936.0</v>
      </c>
      <c r="H435" s="25"/>
      <c r="I435" s="26"/>
      <c r="J435" s="25"/>
      <c r="K435" s="26"/>
      <c r="L435" s="27">
        <v>42996.0</v>
      </c>
      <c r="M435" s="28"/>
      <c r="N435" s="28"/>
      <c r="O435" s="28"/>
      <c r="P435" s="28"/>
      <c r="Q435" s="28"/>
      <c r="R435" s="28"/>
      <c r="S435" s="28"/>
      <c r="T435" s="28"/>
      <c r="U435" s="28"/>
    </row>
    <row r="436" ht="48.75">
      <c r="A436" s="14" t="s">
        <v>2106</v>
      </c>
      <c r="B436" s="14" t="s">
        <v>1358</v>
      </c>
      <c r="C436" s="14" t="s">
        <v>2107</v>
      </c>
      <c r="D436" s="14" t="s">
        <v>1263</v>
      </c>
      <c r="E436" s="14" t="s">
        <v>1460</v>
      </c>
      <c r="F436" s="23" t="str">
        <f t="shared" si="3"/>
        <v>Office of Government Ethics</v>
      </c>
      <c r="G436" s="43">
        <v>42936.0</v>
      </c>
      <c r="H436" s="25"/>
      <c r="I436" s="26"/>
      <c r="J436" s="25"/>
      <c r="K436" s="26"/>
      <c r="L436" s="27">
        <v>42996.0</v>
      </c>
      <c r="M436" s="28"/>
      <c r="N436" s="28"/>
      <c r="O436" s="28"/>
      <c r="P436" s="28"/>
      <c r="Q436" s="28"/>
      <c r="R436" s="28"/>
      <c r="S436" s="28"/>
      <c r="T436" s="28"/>
      <c r="U436" s="28"/>
    </row>
    <row r="437" ht="48.75">
      <c r="A437" s="14" t="s">
        <v>2108</v>
      </c>
      <c r="B437" s="14" t="s">
        <v>1358</v>
      </c>
      <c r="C437" s="14" t="s">
        <v>2109</v>
      </c>
      <c r="D437" s="14" t="s">
        <v>27</v>
      </c>
      <c r="E437" s="14" t="s">
        <v>1930</v>
      </c>
      <c r="F437" s="23" t="str">
        <f t="shared" si="3"/>
        <v>Office of Government Ethics</v>
      </c>
      <c r="G437" s="43">
        <v>42936.0</v>
      </c>
      <c r="H437" s="25"/>
      <c r="I437" s="26"/>
      <c r="J437" s="25"/>
      <c r="K437" s="26"/>
      <c r="L437" s="27">
        <v>42996.0</v>
      </c>
      <c r="M437" s="28"/>
      <c r="N437" s="28"/>
      <c r="O437" s="28"/>
      <c r="P437" s="28"/>
      <c r="Q437" s="28"/>
      <c r="R437" s="28"/>
      <c r="S437" s="28"/>
      <c r="T437" s="28"/>
      <c r="U437" s="28"/>
    </row>
    <row r="438" ht="71.25">
      <c r="A438" s="14" t="s">
        <v>2110</v>
      </c>
      <c r="B438" s="14" t="s">
        <v>1358</v>
      </c>
      <c r="C438" s="14" t="s">
        <v>2111</v>
      </c>
      <c r="D438" s="14" t="s">
        <v>1263</v>
      </c>
      <c r="E438" s="14" t="s">
        <v>1637</v>
      </c>
      <c r="F438" s="23" t="str">
        <f t="shared" si="3"/>
        <v>Office of Government Ethics</v>
      </c>
      <c r="G438" s="43">
        <v>42936.0</v>
      </c>
      <c r="H438" s="25"/>
      <c r="I438" s="26"/>
      <c r="J438" s="25"/>
      <c r="K438" s="26"/>
      <c r="L438" s="27">
        <v>42996.0</v>
      </c>
      <c r="M438" s="28"/>
      <c r="N438" s="28"/>
      <c r="O438" s="28"/>
      <c r="P438" s="28"/>
      <c r="Q438" s="28"/>
      <c r="R438" s="28"/>
      <c r="S438" s="28"/>
      <c r="T438" s="28"/>
      <c r="U438" s="28"/>
    </row>
    <row r="439" ht="71.25">
      <c r="A439" s="14" t="s">
        <v>2112</v>
      </c>
      <c r="B439" s="14" t="s">
        <v>1358</v>
      </c>
      <c r="C439" s="14" t="s">
        <v>2113</v>
      </c>
      <c r="D439" s="14" t="s">
        <v>1263</v>
      </c>
      <c r="E439" s="14" t="s">
        <v>1460</v>
      </c>
      <c r="F439" s="23" t="str">
        <f t="shared" si="3"/>
        <v>Office of Government Ethics</v>
      </c>
      <c r="G439" s="43">
        <v>42936.0</v>
      </c>
      <c r="H439" s="25"/>
      <c r="I439" s="26"/>
      <c r="J439" s="25"/>
      <c r="K439" s="26"/>
      <c r="L439" s="27">
        <v>42996.0</v>
      </c>
      <c r="M439" s="28"/>
      <c r="N439" s="28"/>
      <c r="O439" s="28"/>
      <c r="P439" s="28"/>
      <c r="Q439" s="28"/>
      <c r="R439" s="28"/>
      <c r="S439" s="28"/>
      <c r="T439" s="28"/>
      <c r="U439" s="28"/>
    </row>
    <row r="440" ht="71.25">
      <c r="A440" s="14" t="s">
        <v>2114</v>
      </c>
      <c r="B440" s="14" t="s">
        <v>1358</v>
      </c>
      <c r="C440" s="14" t="s">
        <v>2115</v>
      </c>
      <c r="D440" s="14" t="s">
        <v>1263</v>
      </c>
      <c r="E440" s="14" t="s">
        <v>1637</v>
      </c>
      <c r="F440" s="23" t="str">
        <f t="shared" si="3"/>
        <v>Office of Government Ethics</v>
      </c>
      <c r="G440" s="43">
        <v>42936.0</v>
      </c>
      <c r="H440" s="25"/>
      <c r="I440" s="26"/>
      <c r="J440" s="25"/>
      <c r="K440" s="26"/>
      <c r="L440" s="27">
        <v>42996.0</v>
      </c>
      <c r="M440" s="28"/>
      <c r="N440" s="28"/>
      <c r="O440" s="28"/>
      <c r="P440" s="28"/>
      <c r="Q440" s="28"/>
      <c r="R440" s="28"/>
      <c r="S440" s="28"/>
      <c r="T440" s="28"/>
      <c r="U440" s="28"/>
    </row>
    <row r="441" ht="82.5">
      <c r="A441" s="14" t="s">
        <v>2116</v>
      </c>
      <c r="B441" s="14" t="s">
        <v>1358</v>
      </c>
      <c r="C441" s="14" t="s">
        <v>2117</v>
      </c>
      <c r="D441" s="14" t="s">
        <v>27</v>
      </c>
      <c r="E441" s="28"/>
      <c r="F441" s="23" t="str">
        <f t="shared" si="3"/>
        <v>Office of Government Ethics</v>
      </c>
      <c r="G441" s="43">
        <v>42936.0</v>
      </c>
      <c r="H441" s="25"/>
      <c r="I441" s="26"/>
      <c r="J441" s="25"/>
      <c r="K441" s="26"/>
      <c r="L441" s="27">
        <v>42996.0</v>
      </c>
      <c r="M441" s="28"/>
      <c r="N441" s="28"/>
      <c r="O441" s="28"/>
      <c r="P441" s="28"/>
      <c r="Q441" s="28"/>
      <c r="R441" s="28"/>
      <c r="S441" s="28"/>
      <c r="T441" s="28"/>
      <c r="U441" s="28"/>
    </row>
    <row r="442" ht="71.25">
      <c r="A442" s="14" t="s">
        <v>2118</v>
      </c>
      <c r="B442" s="14" t="s">
        <v>1358</v>
      </c>
      <c r="C442" s="14" t="s">
        <v>2119</v>
      </c>
      <c r="D442" s="14" t="s">
        <v>27</v>
      </c>
      <c r="E442" s="28"/>
      <c r="F442" s="23" t="str">
        <f t="shared" si="3"/>
        <v>Office of Government Ethics</v>
      </c>
      <c r="G442" s="43">
        <v>42936.0</v>
      </c>
      <c r="H442" s="25"/>
      <c r="I442" s="26"/>
      <c r="J442" s="25"/>
      <c r="K442" s="26"/>
      <c r="L442" s="27">
        <v>42996.0</v>
      </c>
      <c r="M442" s="28"/>
      <c r="N442" s="28"/>
      <c r="O442" s="28"/>
      <c r="P442" s="28"/>
      <c r="Q442" s="28"/>
      <c r="R442" s="28"/>
      <c r="S442" s="28"/>
      <c r="T442" s="28"/>
      <c r="U442" s="28"/>
    </row>
    <row r="443" ht="71.25">
      <c r="A443" s="14" t="s">
        <v>2120</v>
      </c>
      <c r="B443" s="14" t="s">
        <v>1358</v>
      </c>
      <c r="C443" s="14" t="s">
        <v>2121</v>
      </c>
      <c r="D443" s="14" t="s">
        <v>1263</v>
      </c>
      <c r="E443" s="14" t="s">
        <v>1637</v>
      </c>
      <c r="F443" s="23" t="str">
        <f t="shared" si="3"/>
        <v>Office of Government Ethics</v>
      </c>
      <c r="G443" s="43">
        <v>42936.0</v>
      </c>
      <c r="H443" s="25"/>
      <c r="I443" s="26"/>
      <c r="J443" s="25"/>
      <c r="K443" s="26"/>
      <c r="L443" s="27">
        <v>42996.0</v>
      </c>
      <c r="M443" s="28"/>
      <c r="N443" s="28"/>
      <c r="O443" s="28"/>
      <c r="P443" s="28"/>
      <c r="Q443" s="28"/>
      <c r="R443" s="28"/>
      <c r="S443" s="28"/>
      <c r="T443" s="28"/>
      <c r="U443" s="28"/>
    </row>
    <row r="444" ht="71.25">
      <c r="A444" s="14" t="s">
        <v>2122</v>
      </c>
      <c r="B444" s="14" t="s">
        <v>1358</v>
      </c>
      <c r="C444" s="14" t="s">
        <v>2123</v>
      </c>
      <c r="D444" s="14" t="s">
        <v>1263</v>
      </c>
      <c r="E444" s="14" t="s">
        <v>1637</v>
      </c>
      <c r="F444" s="23" t="str">
        <f t="shared" si="3"/>
        <v>Office of Government Ethics</v>
      </c>
      <c r="G444" s="43">
        <v>42936.0</v>
      </c>
      <c r="H444" s="25"/>
      <c r="I444" s="26"/>
      <c r="J444" s="25"/>
      <c r="K444" s="26"/>
      <c r="L444" s="27">
        <v>42996.0</v>
      </c>
      <c r="M444" s="28"/>
      <c r="N444" s="28"/>
      <c r="O444" s="28"/>
      <c r="P444" s="28"/>
      <c r="Q444" s="28"/>
      <c r="R444" s="28"/>
      <c r="S444" s="28"/>
      <c r="T444" s="28"/>
      <c r="U444" s="28"/>
    </row>
    <row r="445" ht="71.25">
      <c r="A445" s="14" t="s">
        <v>2124</v>
      </c>
      <c r="B445" s="14" t="s">
        <v>1358</v>
      </c>
      <c r="C445" s="14" t="s">
        <v>2125</v>
      </c>
      <c r="D445" s="14" t="s">
        <v>27</v>
      </c>
      <c r="E445" s="28"/>
      <c r="F445" s="23" t="str">
        <f t="shared" si="3"/>
        <v>Office of Government Ethics</v>
      </c>
      <c r="G445" s="43">
        <v>42936.0</v>
      </c>
      <c r="H445" s="25"/>
      <c r="I445" s="26"/>
      <c r="J445" s="25"/>
      <c r="K445" s="26"/>
      <c r="L445" s="27">
        <v>42996.0</v>
      </c>
      <c r="M445" s="28"/>
      <c r="N445" s="28"/>
      <c r="O445" s="28"/>
      <c r="P445" s="28"/>
      <c r="Q445" s="28"/>
      <c r="R445" s="28"/>
      <c r="S445" s="28"/>
      <c r="T445" s="28"/>
      <c r="U445" s="28"/>
    </row>
    <row r="446" ht="71.25">
      <c r="A446" s="14" t="s">
        <v>2126</v>
      </c>
      <c r="B446" s="14" t="s">
        <v>1358</v>
      </c>
      <c r="C446" s="14" t="s">
        <v>2127</v>
      </c>
      <c r="D446" s="14" t="s">
        <v>27</v>
      </c>
      <c r="E446" s="28"/>
      <c r="F446" s="23" t="str">
        <f t="shared" si="3"/>
        <v>Office of Government Ethics</v>
      </c>
      <c r="G446" s="43">
        <v>42936.0</v>
      </c>
      <c r="H446" s="25"/>
      <c r="I446" s="26"/>
      <c r="J446" s="25"/>
      <c r="K446" s="26"/>
      <c r="L446" s="27">
        <v>42996.0</v>
      </c>
      <c r="M446" s="28"/>
      <c r="N446" s="28"/>
      <c r="O446" s="28"/>
      <c r="P446" s="28"/>
      <c r="Q446" s="28"/>
      <c r="R446" s="28"/>
      <c r="S446" s="28"/>
      <c r="T446" s="28"/>
      <c r="U446" s="28"/>
    </row>
    <row r="447" ht="26.25">
      <c r="A447" s="14" t="s">
        <v>2128</v>
      </c>
      <c r="B447" s="14" t="s">
        <v>1358</v>
      </c>
      <c r="C447" s="14" t="s">
        <v>2129</v>
      </c>
      <c r="D447" s="14" t="s">
        <v>27</v>
      </c>
      <c r="E447" s="28"/>
      <c r="F447" s="23" t="str">
        <f t="shared" si="3"/>
        <v>Office of Government Ethics</v>
      </c>
      <c r="G447" s="43">
        <v>42936.0</v>
      </c>
      <c r="H447" s="25"/>
      <c r="I447" s="26"/>
      <c r="J447" s="25"/>
      <c r="K447" s="26"/>
      <c r="L447" s="27">
        <v>42996.0</v>
      </c>
      <c r="M447" s="28"/>
      <c r="N447" s="28"/>
      <c r="O447" s="28"/>
      <c r="P447" s="28"/>
      <c r="Q447" s="28"/>
      <c r="R447" s="28"/>
      <c r="S447" s="28"/>
      <c r="T447" s="28"/>
      <c r="U447" s="28"/>
    </row>
    <row r="448" ht="48.75">
      <c r="A448" s="14" t="s">
        <v>2130</v>
      </c>
      <c r="B448" s="14" t="s">
        <v>1358</v>
      </c>
      <c r="C448" s="14" t="s">
        <v>2131</v>
      </c>
      <c r="D448" s="14" t="s">
        <v>1263</v>
      </c>
      <c r="E448" s="14" t="s">
        <v>1460</v>
      </c>
      <c r="F448" s="23" t="str">
        <f t="shared" si="3"/>
        <v>Office of Government Ethics</v>
      </c>
      <c r="G448" s="43">
        <v>42936.0</v>
      </c>
      <c r="H448" s="25"/>
      <c r="I448" s="26"/>
      <c r="J448" s="25"/>
      <c r="K448" s="26"/>
      <c r="L448" s="27">
        <v>42996.0</v>
      </c>
      <c r="M448" s="28"/>
      <c r="N448" s="28"/>
      <c r="O448" s="28"/>
      <c r="P448" s="28"/>
      <c r="Q448" s="28"/>
      <c r="R448" s="28"/>
      <c r="S448" s="28"/>
      <c r="T448" s="28"/>
      <c r="U448" s="28"/>
    </row>
    <row r="449" ht="71.25">
      <c r="A449" s="14" t="s">
        <v>2132</v>
      </c>
      <c r="B449" s="14" t="s">
        <v>1358</v>
      </c>
      <c r="C449" s="14" t="s">
        <v>2133</v>
      </c>
      <c r="D449" s="14" t="s">
        <v>1263</v>
      </c>
      <c r="E449" s="14" t="s">
        <v>1460</v>
      </c>
      <c r="F449" s="23" t="str">
        <f t="shared" si="3"/>
        <v>Office of Government Ethics</v>
      </c>
      <c r="G449" s="43">
        <v>42936.0</v>
      </c>
      <c r="H449" s="25"/>
      <c r="I449" s="26"/>
      <c r="J449" s="25"/>
      <c r="K449" s="26"/>
      <c r="L449" s="27">
        <v>42996.0</v>
      </c>
      <c r="M449" s="28"/>
      <c r="N449" s="28"/>
      <c r="O449" s="28"/>
      <c r="P449" s="28"/>
      <c r="Q449" s="28"/>
      <c r="R449" s="28"/>
      <c r="S449" s="28"/>
      <c r="T449" s="28"/>
      <c r="U449" s="28"/>
    </row>
    <row r="450" ht="71.25">
      <c r="A450" s="14" t="s">
        <v>2134</v>
      </c>
      <c r="B450" s="14" t="s">
        <v>1358</v>
      </c>
      <c r="C450" s="14" t="s">
        <v>2135</v>
      </c>
      <c r="D450" s="14" t="s">
        <v>1263</v>
      </c>
      <c r="E450" s="14" t="s">
        <v>1460</v>
      </c>
      <c r="F450" s="23" t="str">
        <f t="shared" si="3"/>
        <v>Office of Government Ethics</v>
      </c>
      <c r="G450" s="43">
        <v>42936.0</v>
      </c>
      <c r="H450" s="25"/>
      <c r="I450" s="26"/>
      <c r="J450" s="25"/>
      <c r="K450" s="26"/>
      <c r="L450" s="27">
        <v>42996.0</v>
      </c>
      <c r="M450" s="28"/>
      <c r="N450" s="28"/>
      <c r="O450" s="28"/>
      <c r="P450" s="28"/>
      <c r="Q450" s="28"/>
      <c r="R450" s="28"/>
      <c r="S450" s="28"/>
      <c r="T450" s="28"/>
      <c r="U450" s="28"/>
    </row>
    <row r="451" ht="71.25">
      <c r="A451" s="14" t="s">
        <v>2136</v>
      </c>
      <c r="B451" s="14" t="s">
        <v>1358</v>
      </c>
      <c r="C451" s="14" t="s">
        <v>2137</v>
      </c>
      <c r="D451" s="14" t="s">
        <v>1263</v>
      </c>
      <c r="E451" s="14" t="s">
        <v>1637</v>
      </c>
      <c r="F451" s="23" t="str">
        <f t="shared" si="3"/>
        <v>Office of Government Ethics</v>
      </c>
      <c r="G451" s="43">
        <v>42936.0</v>
      </c>
      <c r="H451" s="25"/>
      <c r="I451" s="26"/>
      <c r="J451" s="25"/>
      <c r="K451" s="26"/>
      <c r="L451" s="27">
        <v>42996.0</v>
      </c>
      <c r="M451" s="28"/>
      <c r="N451" s="28"/>
      <c r="O451" s="28"/>
      <c r="P451" s="28"/>
      <c r="Q451" s="28"/>
      <c r="R451" s="28"/>
      <c r="S451" s="28"/>
      <c r="T451" s="28"/>
      <c r="U451" s="28"/>
    </row>
    <row r="452" ht="71.25">
      <c r="A452" s="14" t="s">
        <v>2138</v>
      </c>
      <c r="B452" s="14" t="s">
        <v>1358</v>
      </c>
      <c r="C452" s="14" t="s">
        <v>2139</v>
      </c>
      <c r="D452" s="14" t="s">
        <v>1263</v>
      </c>
      <c r="E452" s="14" t="s">
        <v>1637</v>
      </c>
      <c r="F452" s="23" t="str">
        <f t="shared" si="3"/>
        <v>Office of Government Ethics</v>
      </c>
      <c r="G452" s="43">
        <v>42936.0</v>
      </c>
      <c r="H452" s="25"/>
      <c r="I452" s="26"/>
      <c r="J452" s="25"/>
      <c r="K452" s="26"/>
      <c r="L452" s="27">
        <v>42996.0</v>
      </c>
      <c r="M452" s="28"/>
      <c r="N452" s="28"/>
      <c r="O452" s="28"/>
      <c r="P452" s="28"/>
      <c r="Q452" s="28"/>
      <c r="R452" s="28"/>
      <c r="S452" s="28"/>
      <c r="T452" s="28"/>
      <c r="U452" s="28"/>
    </row>
    <row r="453" ht="82.5">
      <c r="A453" s="14" t="s">
        <v>2140</v>
      </c>
      <c r="B453" s="14" t="s">
        <v>1358</v>
      </c>
      <c r="C453" s="14" t="s">
        <v>2141</v>
      </c>
      <c r="D453" s="14" t="s">
        <v>27</v>
      </c>
      <c r="E453" s="28"/>
      <c r="F453" s="23" t="str">
        <f t="shared" si="3"/>
        <v>Office of Government Ethics</v>
      </c>
      <c r="G453" s="43">
        <v>42936.0</v>
      </c>
      <c r="H453" s="25"/>
      <c r="I453" s="26"/>
      <c r="J453" s="25"/>
      <c r="K453" s="26"/>
      <c r="L453" s="27">
        <v>42996.0</v>
      </c>
      <c r="M453" s="28"/>
      <c r="N453" s="28"/>
      <c r="O453" s="28"/>
      <c r="P453" s="28"/>
      <c r="Q453" s="28"/>
      <c r="R453" s="28"/>
      <c r="S453" s="28"/>
      <c r="T453" s="28"/>
      <c r="U453" s="28"/>
    </row>
    <row r="454" ht="71.25">
      <c r="A454" s="14" t="s">
        <v>2142</v>
      </c>
      <c r="B454" s="14" t="s">
        <v>1358</v>
      </c>
      <c r="C454" s="14" t="s">
        <v>2143</v>
      </c>
      <c r="D454" s="14" t="s">
        <v>27</v>
      </c>
      <c r="E454" s="28"/>
      <c r="F454" s="23" t="str">
        <f t="shared" si="3"/>
        <v>Office of Government Ethics</v>
      </c>
      <c r="G454" s="43">
        <v>42936.0</v>
      </c>
      <c r="H454" s="25"/>
      <c r="I454" s="26"/>
      <c r="J454" s="25"/>
      <c r="K454" s="26"/>
      <c r="L454" s="27">
        <v>42996.0</v>
      </c>
      <c r="M454" s="28"/>
      <c r="N454" s="28"/>
      <c r="O454" s="28"/>
      <c r="P454" s="28"/>
      <c r="Q454" s="28"/>
      <c r="R454" s="28"/>
      <c r="S454" s="28"/>
      <c r="T454" s="28"/>
      <c r="U454" s="28"/>
    </row>
    <row r="455" ht="71.25">
      <c r="A455" s="14" t="s">
        <v>2144</v>
      </c>
      <c r="B455" s="14" t="s">
        <v>1358</v>
      </c>
      <c r="C455" s="14" t="s">
        <v>2145</v>
      </c>
      <c r="D455" s="14" t="s">
        <v>1263</v>
      </c>
      <c r="E455" s="14" t="s">
        <v>1637</v>
      </c>
      <c r="F455" s="23" t="str">
        <f t="shared" si="3"/>
        <v>Office of Government Ethics</v>
      </c>
      <c r="G455" s="43">
        <v>42936.0</v>
      </c>
      <c r="H455" s="25"/>
      <c r="I455" s="26"/>
      <c r="J455" s="25"/>
      <c r="K455" s="26"/>
      <c r="L455" s="27">
        <v>42996.0</v>
      </c>
      <c r="M455" s="28"/>
      <c r="N455" s="28"/>
      <c r="O455" s="28"/>
      <c r="P455" s="28"/>
      <c r="Q455" s="28"/>
      <c r="R455" s="28"/>
      <c r="S455" s="28"/>
      <c r="T455" s="28"/>
      <c r="U455" s="28"/>
    </row>
    <row r="456" ht="71.25">
      <c r="A456" s="14" t="s">
        <v>2146</v>
      </c>
      <c r="B456" s="14" t="s">
        <v>1358</v>
      </c>
      <c r="C456" s="14" t="s">
        <v>2147</v>
      </c>
      <c r="D456" s="14" t="s">
        <v>1263</v>
      </c>
      <c r="E456" s="14" t="s">
        <v>1637</v>
      </c>
      <c r="F456" s="23" t="str">
        <f t="shared" si="3"/>
        <v>Office of Government Ethics</v>
      </c>
      <c r="G456" s="43">
        <v>42936.0</v>
      </c>
      <c r="H456" s="25"/>
      <c r="I456" s="26"/>
      <c r="J456" s="25"/>
      <c r="K456" s="26"/>
      <c r="L456" s="27">
        <v>42996.0</v>
      </c>
      <c r="M456" s="28"/>
      <c r="N456" s="28"/>
      <c r="O456" s="28"/>
      <c r="P456" s="28"/>
      <c r="Q456" s="28"/>
      <c r="R456" s="28"/>
      <c r="S456" s="28"/>
      <c r="T456" s="28"/>
      <c r="U456" s="28"/>
    </row>
    <row r="457" ht="60.0">
      <c r="A457" s="14" t="s">
        <v>2148</v>
      </c>
      <c r="B457" s="14" t="s">
        <v>1358</v>
      </c>
      <c r="C457" s="14" t="s">
        <v>2149</v>
      </c>
      <c r="D457" s="14" t="s">
        <v>1263</v>
      </c>
      <c r="E457" s="14" t="s">
        <v>1460</v>
      </c>
      <c r="F457" s="23" t="str">
        <f t="shared" si="3"/>
        <v>Office of Government Ethics</v>
      </c>
      <c r="G457" s="43">
        <v>42936.0</v>
      </c>
      <c r="H457" s="25"/>
      <c r="I457" s="26"/>
      <c r="J457" s="25"/>
      <c r="K457" s="26"/>
      <c r="L457" s="27">
        <v>42996.0</v>
      </c>
      <c r="M457" s="28"/>
      <c r="N457" s="28"/>
      <c r="O457" s="28"/>
      <c r="P457" s="28"/>
      <c r="Q457" s="28"/>
      <c r="R457" s="28"/>
      <c r="S457" s="28"/>
      <c r="T457" s="28"/>
      <c r="U457" s="28"/>
    </row>
    <row r="458" ht="60.0">
      <c r="A458" s="14" t="s">
        <v>2150</v>
      </c>
      <c r="B458" s="14" t="s">
        <v>1358</v>
      </c>
      <c r="C458" s="14" t="s">
        <v>2151</v>
      </c>
      <c r="D458" s="14" t="s">
        <v>27</v>
      </c>
      <c r="E458" s="28"/>
      <c r="F458" s="23" t="str">
        <f t="shared" si="3"/>
        <v>Office of Government Ethics</v>
      </c>
      <c r="G458" s="43">
        <v>42936.0</v>
      </c>
      <c r="H458" s="25"/>
      <c r="I458" s="26"/>
      <c r="J458" s="25"/>
      <c r="K458" s="26"/>
      <c r="L458" s="27">
        <v>42996.0</v>
      </c>
      <c r="M458" s="28"/>
      <c r="N458" s="28"/>
      <c r="O458" s="28"/>
      <c r="P458" s="28"/>
      <c r="Q458" s="28"/>
      <c r="R458" s="28"/>
      <c r="S458" s="28"/>
      <c r="T458" s="28"/>
      <c r="U458" s="28"/>
    </row>
    <row r="459" ht="71.25">
      <c r="A459" s="14" t="s">
        <v>2152</v>
      </c>
      <c r="B459" s="14" t="s">
        <v>1358</v>
      </c>
      <c r="C459" s="14" t="s">
        <v>2153</v>
      </c>
      <c r="D459" s="14" t="s">
        <v>27</v>
      </c>
      <c r="E459" s="28"/>
      <c r="F459" s="23" t="str">
        <f t="shared" si="3"/>
        <v>Office of Government Ethics</v>
      </c>
      <c r="G459" s="43">
        <v>42936.0</v>
      </c>
      <c r="H459" s="25"/>
      <c r="I459" s="26"/>
      <c r="J459" s="25"/>
      <c r="K459" s="26"/>
      <c r="L459" s="27">
        <v>42996.0</v>
      </c>
      <c r="M459" s="28"/>
      <c r="N459" s="28"/>
      <c r="O459" s="28"/>
      <c r="P459" s="28"/>
      <c r="Q459" s="28"/>
      <c r="R459" s="28"/>
      <c r="S459" s="28"/>
      <c r="T459" s="28"/>
      <c r="U459" s="28"/>
    </row>
    <row r="460" ht="71.25">
      <c r="A460" s="14" t="s">
        <v>2154</v>
      </c>
      <c r="B460" s="14" t="s">
        <v>1358</v>
      </c>
      <c r="C460" s="14" t="s">
        <v>2155</v>
      </c>
      <c r="D460" s="14" t="s">
        <v>27</v>
      </c>
      <c r="E460" s="28"/>
      <c r="F460" s="23" t="str">
        <f t="shared" si="3"/>
        <v>Office of Government Ethics</v>
      </c>
      <c r="G460" s="43">
        <v>42936.0</v>
      </c>
      <c r="H460" s="25"/>
      <c r="I460" s="26"/>
      <c r="J460" s="25"/>
      <c r="K460" s="26"/>
      <c r="L460" s="27">
        <v>42996.0</v>
      </c>
      <c r="M460" s="28"/>
      <c r="N460" s="28"/>
      <c r="O460" s="28"/>
      <c r="P460" s="28"/>
      <c r="Q460" s="28"/>
      <c r="R460" s="28"/>
      <c r="S460" s="28"/>
      <c r="T460" s="28"/>
      <c r="U460" s="28"/>
    </row>
    <row r="461" ht="82.5">
      <c r="A461" s="14" t="s">
        <v>2156</v>
      </c>
      <c r="B461" s="14" t="s">
        <v>1358</v>
      </c>
      <c r="C461" s="14" t="s">
        <v>2157</v>
      </c>
      <c r="D461" s="14" t="s">
        <v>27</v>
      </c>
      <c r="E461" s="28"/>
      <c r="F461" s="23" t="str">
        <f t="shared" si="3"/>
        <v>Office of Government Ethics</v>
      </c>
      <c r="G461" s="43">
        <v>42936.0</v>
      </c>
      <c r="H461" s="25"/>
      <c r="I461" s="26"/>
      <c r="J461" s="25"/>
      <c r="K461" s="26"/>
      <c r="L461" s="27">
        <v>42996.0</v>
      </c>
      <c r="M461" s="28"/>
      <c r="N461" s="28"/>
      <c r="O461" s="28"/>
      <c r="P461" s="28"/>
      <c r="Q461" s="28"/>
      <c r="R461" s="28"/>
      <c r="S461" s="28"/>
      <c r="T461" s="28"/>
      <c r="U461" s="28"/>
    </row>
    <row r="462" ht="82.5">
      <c r="A462" s="14" t="s">
        <v>2158</v>
      </c>
      <c r="B462" s="14" t="s">
        <v>1358</v>
      </c>
      <c r="C462" s="14" t="s">
        <v>2159</v>
      </c>
      <c r="D462" s="14" t="s">
        <v>27</v>
      </c>
      <c r="E462" s="28"/>
      <c r="F462" s="23" t="str">
        <f t="shared" si="3"/>
        <v>Office of Government Ethics</v>
      </c>
      <c r="G462" s="43">
        <v>42936.0</v>
      </c>
      <c r="H462" s="25"/>
      <c r="I462" s="26"/>
      <c r="J462" s="25"/>
      <c r="K462" s="26"/>
      <c r="L462" s="27">
        <v>42996.0</v>
      </c>
      <c r="M462" s="28"/>
      <c r="N462" s="28"/>
      <c r="O462" s="28"/>
      <c r="P462" s="28"/>
      <c r="Q462" s="28"/>
      <c r="R462" s="28"/>
      <c r="S462" s="28"/>
      <c r="T462" s="28"/>
      <c r="U462" s="28"/>
    </row>
    <row r="463" ht="71.25">
      <c r="A463" s="14" t="s">
        <v>2160</v>
      </c>
      <c r="B463" s="14" t="s">
        <v>1358</v>
      </c>
      <c r="C463" s="14" t="s">
        <v>2161</v>
      </c>
      <c r="D463" s="14" t="s">
        <v>27</v>
      </c>
      <c r="E463" s="28"/>
      <c r="F463" s="23" t="str">
        <f t="shared" si="3"/>
        <v>Office of Government Ethics</v>
      </c>
      <c r="G463" s="43">
        <v>42936.0</v>
      </c>
      <c r="H463" s="25"/>
      <c r="I463" s="26"/>
      <c r="J463" s="25"/>
      <c r="K463" s="26"/>
      <c r="L463" s="27">
        <v>42996.0</v>
      </c>
      <c r="M463" s="28"/>
      <c r="N463" s="28"/>
      <c r="O463" s="28"/>
      <c r="P463" s="28"/>
      <c r="Q463" s="28"/>
      <c r="R463" s="28"/>
      <c r="S463" s="28"/>
      <c r="T463" s="28"/>
      <c r="U463" s="28"/>
    </row>
    <row r="464" ht="71.25">
      <c r="A464" s="14" t="s">
        <v>2162</v>
      </c>
      <c r="B464" s="14" t="s">
        <v>1358</v>
      </c>
      <c r="C464" s="14" t="s">
        <v>2163</v>
      </c>
      <c r="D464" s="14" t="s">
        <v>1263</v>
      </c>
      <c r="E464" s="14" t="s">
        <v>1460</v>
      </c>
      <c r="F464" s="23" t="str">
        <f t="shared" si="3"/>
        <v>Office of Government Ethics</v>
      </c>
      <c r="G464" s="43">
        <v>42936.0</v>
      </c>
      <c r="H464" s="25"/>
      <c r="I464" s="26"/>
      <c r="J464" s="25"/>
      <c r="K464" s="26"/>
      <c r="L464" s="27">
        <v>42996.0</v>
      </c>
      <c r="M464" s="28"/>
      <c r="N464" s="28"/>
      <c r="O464" s="28"/>
      <c r="P464" s="28"/>
      <c r="Q464" s="28"/>
      <c r="R464" s="28"/>
      <c r="S464" s="28"/>
      <c r="T464" s="28"/>
      <c r="U464" s="28"/>
    </row>
    <row r="465" ht="71.25">
      <c r="A465" s="14" t="s">
        <v>2164</v>
      </c>
      <c r="B465" s="14" t="s">
        <v>1358</v>
      </c>
      <c r="C465" s="14" t="s">
        <v>2165</v>
      </c>
      <c r="D465" s="14" t="s">
        <v>27</v>
      </c>
      <c r="E465" s="28"/>
      <c r="F465" s="23" t="str">
        <f t="shared" si="3"/>
        <v>Office of Government Ethics</v>
      </c>
      <c r="G465" s="43">
        <v>42936.0</v>
      </c>
      <c r="H465" s="25"/>
      <c r="I465" s="26"/>
      <c r="J465" s="25"/>
      <c r="K465" s="26"/>
      <c r="L465" s="27">
        <v>42996.0</v>
      </c>
      <c r="M465" s="28"/>
      <c r="N465" s="28"/>
      <c r="O465" s="28"/>
      <c r="P465" s="28"/>
      <c r="Q465" s="28"/>
      <c r="R465" s="28"/>
      <c r="S465" s="28"/>
      <c r="T465" s="28"/>
      <c r="U465" s="28"/>
    </row>
    <row r="466" ht="71.25">
      <c r="A466" s="14" t="s">
        <v>2166</v>
      </c>
      <c r="B466" s="14" t="s">
        <v>1358</v>
      </c>
      <c r="C466" s="14" t="s">
        <v>2167</v>
      </c>
      <c r="D466" s="14" t="s">
        <v>27</v>
      </c>
      <c r="E466" s="28"/>
      <c r="F466" s="23" t="str">
        <f t="shared" si="3"/>
        <v>Office of Government Ethics</v>
      </c>
      <c r="G466" s="43">
        <v>42936.0</v>
      </c>
      <c r="H466" s="25"/>
      <c r="I466" s="26"/>
      <c r="J466" s="25"/>
      <c r="K466" s="26"/>
      <c r="L466" s="27">
        <v>42996.0</v>
      </c>
      <c r="M466" s="28"/>
      <c r="N466" s="28"/>
      <c r="O466" s="28"/>
      <c r="P466" s="28"/>
      <c r="Q466" s="28"/>
      <c r="R466" s="28"/>
      <c r="S466" s="28"/>
      <c r="T466" s="28"/>
      <c r="U466" s="28"/>
    </row>
    <row r="467" ht="71.25">
      <c r="A467" s="14" t="s">
        <v>2168</v>
      </c>
      <c r="B467" s="14" t="s">
        <v>1358</v>
      </c>
      <c r="C467" s="14" t="s">
        <v>2169</v>
      </c>
      <c r="D467" s="14" t="s">
        <v>1263</v>
      </c>
      <c r="E467" s="14" t="s">
        <v>1460</v>
      </c>
      <c r="F467" s="23" t="str">
        <f t="shared" si="3"/>
        <v>Office of Government Ethics</v>
      </c>
      <c r="G467" s="43">
        <v>42936.0</v>
      </c>
      <c r="H467" s="25"/>
      <c r="I467" s="26"/>
      <c r="J467" s="25"/>
      <c r="K467" s="26"/>
      <c r="L467" s="27">
        <v>42996.0</v>
      </c>
      <c r="M467" s="28"/>
      <c r="N467" s="28"/>
      <c r="O467" s="28"/>
      <c r="P467" s="28"/>
      <c r="Q467" s="28"/>
      <c r="R467" s="28"/>
      <c r="S467" s="28"/>
      <c r="T467" s="28"/>
      <c r="U467" s="28"/>
    </row>
    <row r="468" ht="71.25">
      <c r="A468" s="14" t="s">
        <v>2170</v>
      </c>
      <c r="B468" s="14" t="s">
        <v>1358</v>
      </c>
      <c r="C468" s="14" t="s">
        <v>2171</v>
      </c>
      <c r="D468" s="14" t="s">
        <v>27</v>
      </c>
      <c r="E468" s="28"/>
      <c r="F468" s="23" t="str">
        <f t="shared" si="3"/>
        <v>Office of Government Ethics</v>
      </c>
      <c r="G468" s="43">
        <v>42936.0</v>
      </c>
      <c r="H468" s="25"/>
      <c r="I468" s="26"/>
      <c r="J468" s="25"/>
      <c r="K468" s="26"/>
      <c r="L468" s="27">
        <v>42996.0</v>
      </c>
      <c r="M468" s="28"/>
      <c r="N468" s="28"/>
      <c r="O468" s="28"/>
      <c r="P468" s="28"/>
      <c r="Q468" s="28"/>
      <c r="R468" s="28"/>
      <c r="S468" s="28"/>
      <c r="T468" s="28"/>
      <c r="U468" s="28"/>
    </row>
    <row r="469" ht="71.25">
      <c r="A469" s="14" t="s">
        <v>2172</v>
      </c>
      <c r="B469" s="14" t="s">
        <v>1358</v>
      </c>
      <c r="C469" s="14" t="s">
        <v>2173</v>
      </c>
      <c r="D469" s="14" t="s">
        <v>1263</v>
      </c>
      <c r="E469" s="14" t="s">
        <v>1637</v>
      </c>
      <c r="F469" s="23" t="str">
        <f t="shared" si="3"/>
        <v>Office of Government Ethics</v>
      </c>
      <c r="G469" s="43">
        <v>42936.0</v>
      </c>
      <c r="H469" s="25"/>
      <c r="I469" s="26"/>
      <c r="J469" s="25"/>
      <c r="K469" s="26"/>
      <c r="L469" s="27">
        <v>42996.0</v>
      </c>
      <c r="M469" s="28"/>
      <c r="N469" s="28"/>
      <c r="O469" s="28"/>
      <c r="P469" s="28"/>
      <c r="Q469" s="28"/>
      <c r="R469" s="28"/>
      <c r="S469" s="28"/>
      <c r="T469" s="28"/>
      <c r="U469" s="28"/>
    </row>
    <row r="470" ht="60.0">
      <c r="A470" s="14" t="s">
        <v>2174</v>
      </c>
      <c r="B470" s="14" t="s">
        <v>1358</v>
      </c>
      <c r="C470" s="14" t="s">
        <v>2175</v>
      </c>
      <c r="D470" s="14" t="s">
        <v>1263</v>
      </c>
      <c r="E470" s="14" t="s">
        <v>1460</v>
      </c>
      <c r="F470" s="23" t="str">
        <f t="shared" si="3"/>
        <v>Office of Government Ethics</v>
      </c>
      <c r="G470" s="43">
        <v>42936.0</v>
      </c>
      <c r="H470" s="25"/>
      <c r="I470" s="26"/>
      <c r="J470" s="25"/>
      <c r="K470" s="26"/>
      <c r="L470" s="27">
        <v>42996.0</v>
      </c>
      <c r="M470" s="28"/>
      <c r="N470" s="28"/>
      <c r="O470" s="28"/>
      <c r="P470" s="28"/>
      <c r="Q470" s="28"/>
      <c r="R470" s="28"/>
      <c r="S470" s="28"/>
      <c r="T470" s="28"/>
      <c r="U470" s="28"/>
    </row>
    <row r="471" ht="71.25">
      <c r="A471" s="14" t="s">
        <v>2176</v>
      </c>
      <c r="B471" s="14" t="s">
        <v>1358</v>
      </c>
      <c r="C471" s="14" t="s">
        <v>2177</v>
      </c>
      <c r="D471" s="14" t="s">
        <v>27</v>
      </c>
      <c r="E471" s="28"/>
      <c r="F471" s="23" t="str">
        <f t="shared" si="3"/>
        <v>Office of Government Ethics</v>
      </c>
      <c r="G471" s="43">
        <v>42936.0</v>
      </c>
      <c r="H471" s="25"/>
      <c r="I471" s="26"/>
      <c r="J471" s="25"/>
      <c r="K471" s="26"/>
      <c r="L471" s="27">
        <v>42996.0</v>
      </c>
      <c r="M471" s="28"/>
      <c r="N471" s="28"/>
      <c r="O471" s="28"/>
      <c r="P471" s="28"/>
      <c r="Q471" s="28"/>
      <c r="R471" s="28"/>
      <c r="S471" s="28"/>
      <c r="T471" s="28"/>
      <c r="U471" s="28"/>
    </row>
    <row r="472" ht="71.25">
      <c r="A472" s="14" t="s">
        <v>2178</v>
      </c>
      <c r="B472" s="14" t="s">
        <v>1358</v>
      </c>
      <c r="C472" s="14" t="s">
        <v>2179</v>
      </c>
      <c r="D472" s="14" t="s">
        <v>27</v>
      </c>
      <c r="E472" s="28"/>
      <c r="F472" s="23" t="str">
        <f t="shared" si="3"/>
        <v>Office of Government Ethics</v>
      </c>
      <c r="G472" s="43">
        <v>42936.0</v>
      </c>
      <c r="H472" s="25"/>
      <c r="I472" s="26"/>
      <c r="J472" s="25"/>
      <c r="K472" s="26"/>
      <c r="L472" s="27">
        <v>42996.0</v>
      </c>
      <c r="M472" s="28"/>
      <c r="N472" s="28"/>
      <c r="O472" s="28"/>
      <c r="P472" s="28"/>
      <c r="Q472" s="28"/>
      <c r="R472" s="28"/>
      <c r="S472" s="28"/>
      <c r="T472" s="28"/>
      <c r="U472" s="28"/>
    </row>
    <row r="473" ht="82.5">
      <c r="A473" s="14" t="s">
        <v>2180</v>
      </c>
      <c r="B473" s="14" t="s">
        <v>1358</v>
      </c>
      <c r="C473" s="14" t="s">
        <v>2181</v>
      </c>
      <c r="D473" s="14" t="s">
        <v>27</v>
      </c>
      <c r="E473" s="28"/>
      <c r="F473" s="23" t="str">
        <f t="shared" si="3"/>
        <v>Office of Government Ethics</v>
      </c>
      <c r="G473" s="43">
        <v>42936.0</v>
      </c>
      <c r="H473" s="25"/>
      <c r="I473" s="26"/>
      <c r="J473" s="25"/>
      <c r="K473" s="26"/>
      <c r="L473" s="27">
        <v>42996.0</v>
      </c>
      <c r="M473" s="28"/>
      <c r="N473" s="28"/>
      <c r="O473" s="28"/>
      <c r="P473" s="28"/>
      <c r="Q473" s="28"/>
      <c r="R473" s="28"/>
      <c r="S473" s="28"/>
      <c r="T473" s="28"/>
      <c r="U473" s="28"/>
    </row>
    <row r="474" ht="71.25">
      <c r="A474" s="14" t="s">
        <v>2182</v>
      </c>
      <c r="B474" s="14" t="s">
        <v>1358</v>
      </c>
      <c r="C474" s="14" t="s">
        <v>2183</v>
      </c>
      <c r="D474" s="14" t="s">
        <v>27</v>
      </c>
      <c r="E474" s="28"/>
      <c r="F474" s="23" t="str">
        <f t="shared" si="3"/>
        <v>Office of Government Ethics</v>
      </c>
      <c r="G474" s="43">
        <v>42936.0</v>
      </c>
      <c r="H474" s="25"/>
      <c r="I474" s="26"/>
      <c r="J474" s="25"/>
      <c r="K474" s="26"/>
      <c r="L474" s="27">
        <v>42996.0</v>
      </c>
      <c r="M474" s="28"/>
      <c r="N474" s="28"/>
      <c r="O474" s="28"/>
      <c r="P474" s="28"/>
      <c r="Q474" s="28"/>
      <c r="R474" s="28"/>
      <c r="S474" s="28"/>
      <c r="T474" s="28"/>
      <c r="U474" s="28"/>
    </row>
    <row r="475" ht="71.25">
      <c r="A475" s="14" t="s">
        <v>2184</v>
      </c>
      <c r="B475" s="14" t="s">
        <v>1358</v>
      </c>
      <c r="C475" s="14" t="s">
        <v>2185</v>
      </c>
      <c r="D475" s="14" t="s">
        <v>1263</v>
      </c>
      <c r="E475" s="14" t="s">
        <v>1637</v>
      </c>
      <c r="F475" s="23" t="str">
        <f t="shared" si="3"/>
        <v>Office of Government Ethics</v>
      </c>
      <c r="G475" s="43">
        <v>42936.0</v>
      </c>
      <c r="H475" s="25"/>
      <c r="I475" s="26"/>
      <c r="J475" s="25"/>
      <c r="K475" s="26"/>
      <c r="L475" s="27">
        <v>42996.0</v>
      </c>
      <c r="M475" s="28"/>
      <c r="N475" s="28"/>
      <c r="O475" s="28"/>
      <c r="P475" s="28"/>
      <c r="Q475" s="28"/>
      <c r="R475" s="28"/>
      <c r="S475" s="28"/>
      <c r="T475" s="28"/>
      <c r="U475" s="28"/>
    </row>
    <row r="476" ht="60.0">
      <c r="A476" s="14" t="s">
        <v>2186</v>
      </c>
      <c r="B476" s="14" t="s">
        <v>1358</v>
      </c>
      <c r="C476" s="14" t="s">
        <v>2187</v>
      </c>
      <c r="D476" s="14" t="s">
        <v>27</v>
      </c>
      <c r="E476" s="28"/>
      <c r="F476" s="23" t="str">
        <f t="shared" si="3"/>
        <v>Office of Government Ethics</v>
      </c>
      <c r="G476" s="43">
        <v>42936.0</v>
      </c>
      <c r="H476" s="25"/>
      <c r="I476" s="26"/>
      <c r="J476" s="25"/>
      <c r="K476" s="26"/>
      <c r="L476" s="27">
        <v>42996.0</v>
      </c>
      <c r="M476" s="28"/>
      <c r="N476" s="28"/>
      <c r="O476" s="28"/>
      <c r="P476" s="28"/>
      <c r="Q476" s="28"/>
      <c r="R476" s="28"/>
      <c r="S476" s="28"/>
      <c r="T476" s="28"/>
      <c r="U476" s="28"/>
    </row>
    <row r="477" ht="71.25">
      <c r="A477" s="14" t="s">
        <v>2188</v>
      </c>
      <c r="B477" s="14" t="s">
        <v>1358</v>
      </c>
      <c r="C477" s="14" t="s">
        <v>2189</v>
      </c>
      <c r="D477" s="14" t="s">
        <v>27</v>
      </c>
      <c r="E477" s="28"/>
      <c r="F477" s="23" t="str">
        <f t="shared" si="3"/>
        <v>Office of Government Ethics</v>
      </c>
      <c r="G477" s="43">
        <v>42936.0</v>
      </c>
      <c r="H477" s="25"/>
      <c r="I477" s="26"/>
      <c r="J477" s="25"/>
      <c r="K477" s="26"/>
      <c r="L477" s="27">
        <v>42996.0</v>
      </c>
      <c r="M477" s="28"/>
      <c r="N477" s="28"/>
      <c r="O477" s="28"/>
      <c r="P477" s="28"/>
      <c r="Q477" s="28"/>
      <c r="R477" s="28"/>
      <c r="S477" s="28"/>
      <c r="T477" s="28"/>
      <c r="U477" s="28"/>
    </row>
    <row r="478" ht="71.25">
      <c r="A478" s="14" t="s">
        <v>2190</v>
      </c>
      <c r="B478" s="14" t="s">
        <v>1358</v>
      </c>
      <c r="C478" s="14" t="s">
        <v>2191</v>
      </c>
      <c r="D478" s="14" t="s">
        <v>27</v>
      </c>
      <c r="E478" s="28"/>
      <c r="F478" s="23" t="str">
        <f t="shared" si="3"/>
        <v>Office of Government Ethics</v>
      </c>
      <c r="G478" s="43">
        <v>42936.0</v>
      </c>
      <c r="H478" s="25"/>
      <c r="I478" s="26"/>
      <c r="J478" s="25"/>
      <c r="K478" s="26"/>
      <c r="L478" s="27">
        <v>42996.0</v>
      </c>
      <c r="M478" s="28"/>
      <c r="N478" s="28"/>
      <c r="O478" s="28"/>
      <c r="P478" s="28"/>
      <c r="Q478" s="28"/>
      <c r="R478" s="28"/>
      <c r="S478" s="28"/>
      <c r="T478" s="28"/>
      <c r="U478" s="28"/>
    </row>
    <row r="479" ht="71.25">
      <c r="A479" s="14" t="s">
        <v>2192</v>
      </c>
      <c r="B479" s="14" t="s">
        <v>1358</v>
      </c>
      <c r="C479" s="14" t="s">
        <v>2193</v>
      </c>
      <c r="D479" s="14" t="s">
        <v>27</v>
      </c>
      <c r="E479" s="28"/>
      <c r="F479" s="23" t="str">
        <f t="shared" si="3"/>
        <v>Office of Government Ethics</v>
      </c>
      <c r="G479" s="43">
        <v>42936.0</v>
      </c>
      <c r="H479" s="25"/>
      <c r="I479" s="26"/>
      <c r="J479" s="25"/>
      <c r="K479" s="26"/>
      <c r="L479" s="27">
        <v>42996.0</v>
      </c>
      <c r="M479" s="28"/>
      <c r="N479" s="28"/>
      <c r="O479" s="28"/>
      <c r="P479" s="28"/>
      <c r="Q479" s="28"/>
      <c r="R479" s="28"/>
      <c r="S479" s="28"/>
      <c r="T479" s="28"/>
      <c r="U479" s="28"/>
    </row>
    <row r="480" ht="71.25">
      <c r="A480" s="14" t="s">
        <v>2194</v>
      </c>
      <c r="B480" s="14" t="s">
        <v>1358</v>
      </c>
      <c r="C480" s="14" t="s">
        <v>2195</v>
      </c>
      <c r="D480" s="14" t="s">
        <v>1263</v>
      </c>
      <c r="E480" s="14" t="s">
        <v>1637</v>
      </c>
      <c r="F480" s="23" t="str">
        <f t="shared" si="3"/>
        <v>Office of Government Ethics</v>
      </c>
      <c r="G480" s="43">
        <v>42936.0</v>
      </c>
      <c r="H480" s="25"/>
      <c r="I480" s="26"/>
      <c r="J480" s="25"/>
      <c r="K480" s="26"/>
      <c r="L480" s="27">
        <v>42996.0</v>
      </c>
      <c r="M480" s="28"/>
      <c r="N480" s="28"/>
      <c r="O480" s="28"/>
      <c r="P480" s="28"/>
      <c r="Q480" s="28"/>
      <c r="R480" s="28"/>
      <c r="S480" s="28"/>
      <c r="T480" s="28"/>
      <c r="U480" s="28"/>
    </row>
    <row r="481" ht="60.0">
      <c r="A481" s="14" t="s">
        <v>2196</v>
      </c>
      <c r="B481" s="14" t="s">
        <v>1358</v>
      </c>
      <c r="C481" s="14" t="s">
        <v>2197</v>
      </c>
      <c r="D481" s="14" t="s">
        <v>27</v>
      </c>
      <c r="E481" s="28"/>
      <c r="F481" s="23" t="str">
        <f t="shared" si="3"/>
        <v>Office of Government Ethics</v>
      </c>
      <c r="G481" s="43">
        <v>42936.0</v>
      </c>
      <c r="H481" s="25"/>
      <c r="I481" s="26"/>
      <c r="J481" s="25"/>
      <c r="K481" s="26"/>
      <c r="L481" s="27">
        <v>42996.0</v>
      </c>
      <c r="M481" s="28"/>
      <c r="N481" s="28"/>
      <c r="O481" s="28"/>
      <c r="P481" s="28"/>
      <c r="Q481" s="28"/>
      <c r="R481" s="28"/>
      <c r="S481" s="28"/>
      <c r="T481" s="28"/>
      <c r="U481" s="28"/>
    </row>
    <row r="482" ht="60.0">
      <c r="A482" s="14" t="s">
        <v>2198</v>
      </c>
      <c r="B482" s="14" t="s">
        <v>1358</v>
      </c>
      <c r="C482" s="14" t="s">
        <v>2199</v>
      </c>
      <c r="D482" s="14" t="s">
        <v>1263</v>
      </c>
      <c r="E482" s="14" t="s">
        <v>1460</v>
      </c>
      <c r="F482" s="23" t="str">
        <f t="shared" si="3"/>
        <v>Office of Government Ethics</v>
      </c>
      <c r="G482" s="43">
        <v>42936.0</v>
      </c>
      <c r="H482" s="25"/>
      <c r="I482" s="26"/>
      <c r="J482" s="25"/>
      <c r="K482" s="26"/>
      <c r="L482" s="27">
        <v>42996.0</v>
      </c>
      <c r="M482" s="28"/>
      <c r="N482" s="28"/>
      <c r="O482" s="28"/>
      <c r="P482" s="28"/>
      <c r="Q482" s="28"/>
      <c r="R482" s="28"/>
      <c r="S482" s="28"/>
      <c r="T482" s="28"/>
      <c r="U482" s="28"/>
    </row>
    <row r="483" ht="71.25">
      <c r="A483" s="14" t="s">
        <v>2200</v>
      </c>
      <c r="B483" s="14" t="s">
        <v>1358</v>
      </c>
      <c r="C483" s="14" t="s">
        <v>2201</v>
      </c>
      <c r="D483" s="14" t="s">
        <v>1263</v>
      </c>
      <c r="E483" s="14" t="s">
        <v>1637</v>
      </c>
      <c r="F483" s="23" t="str">
        <f t="shared" si="3"/>
        <v>Office of Government Ethics</v>
      </c>
      <c r="G483" s="43">
        <v>42936.0</v>
      </c>
      <c r="H483" s="25"/>
      <c r="I483" s="26"/>
      <c r="J483" s="25"/>
      <c r="K483" s="26"/>
      <c r="L483" s="27">
        <v>42996.0</v>
      </c>
      <c r="M483" s="28"/>
      <c r="N483" s="28"/>
      <c r="O483" s="28"/>
      <c r="P483" s="28"/>
      <c r="Q483" s="28"/>
      <c r="R483" s="28"/>
      <c r="S483" s="28"/>
      <c r="T483" s="28"/>
      <c r="U483" s="28"/>
    </row>
    <row r="484" ht="82.5">
      <c r="A484" s="14" t="s">
        <v>2202</v>
      </c>
      <c r="B484" s="14" t="s">
        <v>1358</v>
      </c>
      <c r="C484" s="14" t="s">
        <v>2203</v>
      </c>
      <c r="D484" s="14" t="s">
        <v>1263</v>
      </c>
      <c r="E484" s="14" t="s">
        <v>1637</v>
      </c>
      <c r="F484" s="23" t="str">
        <f t="shared" si="3"/>
        <v>Office of Government Ethics</v>
      </c>
      <c r="G484" s="43">
        <v>42936.0</v>
      </c>
      <c r="H484" s="25"/>
      <c r="I484" s="26"/>
      <c r="J484" s="25"/>
      <c r="K484" s="26"/>
      <c r="L484" s="27">
        <v>42996.0</v>
      </c>
      <c r="M484" s="28"/>
      <c r="N484" s="28"/>
      <c r="O484" s="28"/>
      <c r="P484" s="28"/>
      <c r="Q484" s="28"/>
      <c r="R484" s="28"/>
      <c r="S484" s="28"/>
      <c r="T484" s="28"/>
      <c r="U484" s="28"/>
    </row>
    <row r="485" ht="71.25">
      <c r="A485" s="14" t="s">
        <v>2204</v>
      </c>
      <c r="B485" s="14" t="s">
        <v>1358</v>
      </c>
      <c r="C485" s="14" t="s">
        <v>2205</v>
      </c>
      <c r="D485" s="14" t="s">
        <v>1263</v>
      </c>
      <c r="E485" s="14" t="s">
        <v>1637</v>
      </c>
      <c r="F485" s="23" t="str">
        <f t="shared" si="3"/>
        <v>Office of Government Ethics</v>
      </c>
      <c r="G485" s="43">
        <v>42936.0</v>
      </c>
      <c r="H485" s="25"/>
      <c r="I485" s="26"/>
      <c r="J485" s="25"/>
      <c r="K485" s="26"/>
      <c r="L485" s="27">
        <v>42996.0</v>
      </c>
      <c r="M485" s="28"/>
      <c r="N485" s="28"/>
      <c r="O485" s="28"/>
      <c r="P485" s="28"/>
      <c r="Q485" s="28"/>
      <c r="R485" s="28"/>
      <c r="S485" s="28"/>
      <c r="T485" s="28"/>
      <c r="U485" s="28"/>
    </row>
    <row r="486" ht="71.25">
      <c r="A486" s="14" t="s">
        <v>2206</v>
      </c>
      <c r="B486" s="14" t="s">
        <v>1358</v>
      </c>
      <c r="C486" s="14" t="s">
        <v>2207</v>
      </c>
      <c r="D486" s="14" t="s">
        <v>1263</v>
      </c>
      <c r="E486" s="14" t="s">
        <v>1637</v>
      </c>
      <c r="F486" s="23" t="str">
        <f t="shared" si="3"/>
        <v>Office of Government Ethics</v>
      </c>
      <c r="G486" s="43">
        <v>42936.0</v>
      </c>
      <c r="H486" s="25"/>
      <c r="I486" s="26"/>
      <c r="J486" s="25"/>
      <c r="K486" s="26"/>
      <c r="L486" s="27">
        <v>42996.0</v>
      </c>
      <c r="M486" s="28"/>
      <c r="N486" s="28"/>
      <c r="O486" s="28"/>
      <c r="P486" s="28"/>
      <c r="Q486" s="28"/>
      <c r="R486" s="28"/>
      <c r="S486" s="28"/>
      <c r="T486" s="28"/>
      <c r="U486" s="28"/>
    </row>
    <row r="487" ht="71.25">
      <c r="A487" s="14" t="s">
        <v>2208</v>
      </c>
      <c r="B487" s="14" t="s">
        <v>1358</v>
      </c>
      <c r="C487" s="14" t="s">
        <v>2209</v>
      </c>
      <c r="D487" s="14" t="s">
        <v>1263</v>
      </c>
      <c r="E487" s="14" t="s">
        <v>1637</v>
      </c>
      <c r="F487" s="23" t="str">
        <f t="shared" si="3"/>
        <v>Office of Government Ethics</v>
      </c>
      <c r="G487" s="43">
        <v>42936.0</v>
      </c>
      <c r="H487" s="25"/>
      <c r="I487" s="26"/>
      <c r="J487" s="25"/>
      <c r="K487" s="26"/>
      <c r="L487" s="27">
        <v>42996.0</v>
      </c>
      <c r="M487" s="28"/>
      <c r="N487" s="28"/>
      <c r="O487" s="28"/>
      <c r="P487" s="28"/>
      <c r="Q487" s="28"/>
      <c r="R487" s="28"/>
      <c r="S487" s="28"/>
      <c r="T487" s="28"/>
      <c r="U487" s="28"/>
    </row>
    <row r="488" ht="71.25">
      <c r="A488" s="14" t="s">
        <v>2210</v>
      </c>
      <c r="B488" s="14" t="s">
        <v>1358</v>
      </c>
      <c r="C488" s="14" t="s">
        <v>2211</v>
      </c>
      <c r="D488" s="14" t="s">
        <v>1263</v>
      </c>
      <c r="E488" s="14" t="s">
        <v>1637</v>
      </c>
      <c r="F488" s="23" t="str">
        <f t="shared" si="3"/>
        <v>Office of Government Ethics</v>
      </c>
      <c r="G488" s="43">
        <v>42936.0</v>
      </c>
      <c r="H488" s="25"/>
      <c r="I488" s="26"/>
      <c r="J488" s="25"/>
      <c r="K488" s="26"/>
      <c r="L488" s="27">
        <v>42996.0</v>
      </c>
      <c r="M488" s="28"/>
      <c r="N488" s="28"/>
      <c r="O488" s="28"/>
      <c r="P488" s="28"/>
      <c r="Q488" s="28"/>
      <c r="R488" s="28"/>
      <c r="S488" s="28"/>
      <c r="T488" s="28"/>
      <c r="U488" s="28"/>
    </row>
    <row r="489" ht="71.25">
      <c r="A489" s="14" t="s">
        <v>2212</v>
      </c>
      <c r="B489" s="14" t="s">
        <v>1358</v>
      </c>
      <c r="C489" s="14" t="s">
        <v>2213</v>
      </c>
      <c r="D489" s="14" t="s">
        <v>1263</v>
      </c>
      <c r="E489" s="14" t="s">
        <v>1637</v>
      </c>
      <c r="F489" s="23" t="str">
        <f t="shared" si="3"/>
        <v>Office of Government Ethics</v>
      </c>
      <c r="G489" s="43">
        <v>42936.0</v>
      </c>
      <c r="H489" s="25"/>
      <c r="I489" s="26"/>
      <c r="J489" s="25"/>
      <c r="K489" s="26"/>
      <c r="L489" s="27">
        <v>42996.0</v>
      </c>
      <c r="M489" s="28"/>
      <c r="N489" s="28"/>
      <c r="O489" s="28"/>
      <c r="P489" s="28"/>
      <c r="Q489" s="28"/>
      <c r="R489" s="28"/>
      <c r="S489" s="28"/>
      <c r="T489" s="28"/>
      <c r="U489" s="28"/>
    </row>
    <row r="490" ht="71.25">
      <c r="A490" s="14" t="s">
        <v>2214</v>
      </c>
      <c r="B490" s="14" t="s">
        <v>1358</v>
      </c>
      <c r="C490" s="14" t="s">
        <v>2215</v>
      </c>
      <c r="D490" s="14" t="s">
        <v>1263</v>
      </c>
      <c r="E490" s="14" t="s">
        <v>1637</v>
      </c>
      <c r="F490" s="23" t="str">
        <f t="shared" si="3"/>
        <v>Office of Government Ethics</v>
      </c>
      <c r="G490" s="43">
        <v>42936.0</v>
      </c>
      <c r="H490" s="25"/>
      <c r="I490" s="26"/>
      <c r="J490" s="25"/>
      <c r="K490" s="26"/>
      <c r="L490" s="27">
        <v>42996.0</v>
      </c>
      <c r="M490" s="28"/>
      <c r="N490" s="28"/>
      <c r="O490" s="28"/>
      <c r="P490" s="28"/>
      <c r="Q490" s="28"/>
      <c r="R490" s="28"/>
      <c r="S490" s="28"/>
      <c r="T490" s="28"/>
      <c r="U490" s="28"/>
    </row>
    <row r="491" ht="71.25">
      <c r="A491" s="14" t="s">
        <v>2216</v>
      </c>
      <c r="B491" s="14" t="s">
        <v>1358</v>
      </c>
      <c r="C491" s="14" t="s">
        <v>2217</v>
      </c>
      <c r="D491" s="14" t="s">
        <v>1263</v>
      </c>
      <c r="E491" s="14" t="s">
        <v>1637</v>
      </c>
      <c r="F491" s="23" t="str">
        <f t="shared" si="3"/>
        <v>Office of Government Ethics</v>
      </c>
      <c r="G491" s="43">
        <v>42936.0</v>
      </c>
      <c r="H491" s="25"/>
      <c r="I491" s="26"/>
      <c r="J491" s="25"/>
      <c r="K491" s="26"/>
      <c r="L491" s="27">
        <v>42996.0</v>
      </c>
      <c r="M491" s="28"/>
      <c r="N491" s="28"/>
      <c r="O491" s="28"/>
      <c r="P491" s="28"/>
      <c r="Q491" s="28"/>
      <c r="R491" s="28"/>
      <c r="S491" s="28"/>
      <c r="T491" s="28"/>
      <c r="U491" s="28"/>
    </row>
    <row r="492" ht="71.25">
      <c r="A492" s="14" t="s">
        <v>2218</v>
      </c>
      <c r="B492" s="14" t="s">
        <v>1358</v>
      </c>
      <c r="C492" s="14" t="s">
        <v>2219</v>
      </c>
      <c r="D492" s="14" t="s">
        <v>1263</v>
      </c>
      <c r="E492" s="14" t="s">
        <v>1637</v>
      </c>
      <c r="F492" s="23" t="str">
        <f t="shared" si="3"/>
        <v>Office of Government Ethics</v>
      </c>
      <c r="G492" s="43">
        <v>42936.0</v>
      </c>
      <c r="H492" s="25"/>
      <c r="I492" s="26"/>
      <c r="J492" s="25"/>
      <c r="K492" s="26"/>
      <c r="L492" s="27">
        <v>42996.0</v>
      </c>
      <c r="M492" s="28"/>
      <c r="N492" s="28"/>
      <c r="O492" s="28"/>
      <c r="P492" s="28"/>
      <c r="Q492" s="28"/>
      <c r="R492" s="28"/>
      <c r="S492" s="28"/>
      <c r="T492" s="28"/>
      <c r="U492" s="28"/>
    </row>
    <row r="493" ht="71.25">
      <c r="A493" s="14" t="s">
        <v>2220</v>
      </c>
      <c r="B493" s="14" t="s">
        <v>1358</v>
      </c>
      <c r="C493" s="14" t="s">
        <v>2221</v>
      </c>
      <c r="D493" s="14" t="s">
        <v>1263</v>
      </c>
      <c r="E493" s="14" t="s">
        <v>1637</v>
      </c>
      <c r="F493" s="23" t="str">
        <f t="shared" si="3"/>
        <v>Office of Government Ethics</v>
      </c>
      <c r="G493" s="43">
        <v>42936.0</v>
      </c>
      <c r="H493" s="25"/>
      <c r="I493" s="26"/>
      <c r="J493" s="25"/>
      <c r="K493" s="26"/>
      <c r="L493" s="27">
        <v>42996.0</v>
      </c>
      <c r="M493" s="28"/>
      <c r="N493" s="28"/>
      <c r="O493" s="28"/>
      <c r="P493" s="28"/>
      <c r="Q493" s="28"/>
      <c r="R493" s="28"/>
      <c r="S493" s="28"/>
      <c r="T493" s="28"/>
      <c r="U493" s="28"/>
    </row>
    <row r="494" ht="71.25">
      <c r="A494" s="14" t="s">
        <v>2222</v>
      </c>
      <c r="B494" s="14" t="s">
        <v>1358</v>
      </c>
      <c r="C494" s="14" t="s">
        <v>2223</v>
      </c>
      <c r="D494" s="14" t="s">
        <v>1263</v>
      </c>
      <c r="E494" s="14" t="s">
        <v>1637</v>
      </c>
      <c r="F494" s="23" t="str">
        <f t="shared" si="3"/>
        <v>Office of Government Ethics</v>
      </c>
      <c r="G494" s="43">
        <v>42936.0</v>
      </c>
      <c r="H494" s="25"/>
      <c r="I494" s="26"/>
      <c r="J494" s="25"/>
      <c r="K494" s="26"/>
      <c r="L494" s="27">
        <v>42996.0</v>
      </c>
      <c r="M494" s="28"/>
      <c r="N494" s="28"/>
      <c r="O494" s="28"/>
      <c r="P494" s="28"/>
      <c r="Q494" s="28"/>
      <c r="R494" s="28"/>
      <c r="S494" s="28"/>
      <c r="T494" s="28"/>
      <c r="U494" s="28"/>
    </row>
    <row r="495" ht="71.25">
      <c r="A495" s="14" t="s">
        <v>2224</v>
      </c>
      <c r="B495" s="14" t="s">
        <v>1358</v>
      </c>
      <c r="C495" s="14" t="s">
        <v>2225</v>
      </c>
      <c r="D495" s="14" t="s">
        <v>1263</v>
      </c>
      <c r="E495" s="14" t="s">
        <v>1637</v>
      </c>
      <c r="F495" s="23" t="str">
        <f t="shared" si="3"/>
        <v>Office of Government Ethics</v>
      </c>
      <c r="G495" s="43">
        <v>42936.0</v>
      </c>
      <c r="H495" s="25"/>
      <c r="I495" s="26"/>
      <c r="J495" s="25"/>
      <c r="K495" s="26"/>
      <c r="L495" s="27">
        <v>42996.0</v>
      </c>
      <c r="M495" s="28"/>
      <c r="N495" s="28"/>
      <c r="O495" s="28"/>
      <c r="P495" s="28"/>
      <c r="Q495" s="28"/>
      <c r="R495" s="28"/>
      <c r="S495" s="28"/>
      <c r="T495" s="28"/>
      <c r="U495" s="28"/>
    </row>
    <row r="496" ht="71.25">
      <c r="A496" s="14" t="s">
        <v>2226</v>
      </c>
      <c r="B496" s="14" t="s">
        <v>1358</v>
      </c>
      <c r="C496" s="14" t="s">
        <v>2227</v>
      </c>
      <c r="D496" s="14" t="s">
        <v>1263</v>
      </c>
      <c r="E496" s="14" t="s">
        <v>1637</v>
      </c>
      <c r="F496" s="23" t="str">
        <f t="shared" si="3"/>
        <v>Office of Government Ethics</v>
      </c>
      <c r="G496" s="43">
        <v>42936.0</v>
      </c>
      <c r="H496" s="25"/>
      <c r="I496" s="26"/>
      <c r="J496" s="25"/>
      <c r="K496" s="26"/>
      <c r="L496" s="27">
        <v>42996.0</v>
      </c>
      <c r="M496" s="28"/>
      <c r="N496" s="28"/>
      <c r="O496" s="28"/>
      <c r="P496" s="28"/>
      <c r="Q496" s="28"/>
      <c r="R496" s="28"/>
      <c r="S496" s="28"/>
      <c r="T496" s="28"/>
      <c r="U496" s="28"/>
    </row>
    <row r="497" ht="71.25">
      <c r="A497" s="14" t="s">
        <v>2228</v>
      </c>
      <c r="B497" s="14" t="s">
        <v>1358</v>
      </c>
      <c r="C497" s="14" t="s">
        <v>2229</v>
      </c>
      <c r="D497" s="14" t="s">
        <v>1263</v>
      </c>
      <c r="E497" s="14" t="s">
        <v>1637</v>
      </c>
      <c r="F497" s="23" t="str">
        <f t="shared" si="3"/>
        <v>Office of Government Ethics</v>
      </c>
      <c r="G497" s="43">
        <v>42936.0</v>
      </c>
      <c r="H497" s="25"/>
      <c r="I497" s="26"/>
      <c r="J497" s="25"/>
      <c r="K497" s="26"/>
      <c r="L497" s="27">
        <v>42996.0</v>
      </c>
      <c r="M497" s="28"/>
      <c r="N497" s="28"/>
      <c r="O497" s="28"/>
      <c r="P497" s="28"/>
      <c r="Q497" s="28"/>
      <c r="R497" s="28"/>
      <c r="S497" s="28"/>
      <c r="T497" s="28"/>
      <c r="U497" s="28"/>
    </row>
    <row r="498" ht="71.25">
      <c r="A498" s="14" t="s">
        <v>2230</v>
      </c>
      <c r="B498" s="14" t="s">
        <v>1358</v>
      </c>
      <c r="C498" s="14" t="s">
        <v>2231</v>
      </c>
      <c r="D498" s="14" t="s">
        <v>1263</v>
      </c>
      <c r="E498" s="14" t="s">
        <v>1637</v>
      </c>
      <c r="F498" s="23" t="str">
        <f t="shared" si="3"/>
        <v>Office of Government Ethics</v>
      </c>
      <c r="G498" s="43">
        <v>42936.0</v>
      </c>
      <c r="H498" s="25"/>
      <c r="I498" s="26"/>
      <c r="J498" s="25"/>
      <c r="K498" s="26"/>
      <c r="L498" s="27">
        <v>42996.0</v>
      </c>
      <c r="M498" s="28"/>
      <c r="N498" s="28"/>
      <c r="O498" s="28"/>
      <c r="P498" s="28"/>
      <c r="Q498" s="28"/>
      <c r="R498" s="28"/>
      <c r="S498" s="28"/>
      <c r="T498" s="28"/>
      <c r="U498" s="28"/>
    </row>
    <row r="499" ht="71.25">
      <c r="A499" s="14" t="s">
        <v>2232</v>
      </c>
      <c r="B499" s="14" t="s">
        <v>1358</v>
      </c>
      <c r="C499" s="14" t="s">
        <v>2233</v>
      </c>
      <c r="D499" s="14" t="s">
        <v>1263</v>
      </c>
      <c r="E499" s="14" t="s">
        <v>1637</v>
      </c>
      <c r="F499" s="23" t="str">
        <f t="shared" si="3"/>
        <v>Office of Government Ethics</v>
      </c>
      <c r="G499" s="43">
        <v>42936.0</v>
      </c>
      <c r="H499" s="25"/>
      <c r="I499" s="26"/>
      <c r="J499" s="25"/>
      <c r="K499" s="26"/>
      <c r="L499" s="27">
        <v>42996.0</v>
      </c>
      <c r="M499" s="28"/>
      <c r="N499" s="28"/>
      <c r="O499" s="28"/>
      <c r="P499" s="28"/>
      <c r="Q499" s="28"/>
      <c r="R499" s="28"/>
      <c r="S499" s="28"/>
      <c r="T499" s="28"/>
      <c r="U499" s="28"/>
    </row>
    <row r="500" ht="71.25">
      <c r="A500" s="14" t="s">
        <v>2234</v>
      </c>
      <c r="B500" s="14" t="s">
        <v>1358</v>
      </c>
      <c r="C500" s="14" t="s">
        <v>2235</v>
      </c>
      <c r="D500" s="14" t="s">
        <v>1263</v>
      </c>
      <c r="E500" s="14" t="s">
        <v>1637</v>
      </c>
      <c r="F500" s="23" t="str">
        <f t="shared" si="3"/>
        <v>Office of Government Ethics</v>
      </c>
      <c r="G500" s="43">
        <v>42936.0</v>
      </c>
      <c r="H500" s="25"/>
      <c r="I500" s="26"/>
      <c r="J500" s="25"/>
      <c r="K500" s="26"/>
      <c r="L500" s="27">
        <v>42996.0</v>
      </c>
      <c r="M500" s="28"/>
      <c r="N500" s="28"/>
      <c r="O500" s="28"/>
      <c r="P500" s="28"/>
      <c r="Q500" s="28"/>
      <c r="R500" s="28"/>
      <c r="S500" s="28"/>
      <c r="T500" s="28"/>
      <c r="U500" s="28"/>
    </row>
    <row r="501" ht="71.25">
      <c r="A501" s="14" t="s">
        <v>2236</v>
      </c>
      <c r="B501" s="14" t="s">
        <v>1358</v>
      </c>
      <c r="C501" s="14" t="s">
        <v>2237</v>
      </c>
      <c r="D501" s="14" t="s">
        <v>1263</v>
      </c>
      <c r="E501" s="14" t="s">
        <v>1637</v>
      </c>
      <c r="F501" s="23" t="str">
        <f t="shared" si="3"/>
        <v>Office of Government Ethics</v>
      </c>
      <c r="G501" s="43">
        <v>42936.0</v>
      </c>
      <c r="H501" s="25"/>
      <c r="I501" s="26"/>
      <c r="J501" s="25"/>
      <c r="K501" s="26"/>
      <c r="L501" s="27">
        <v>42996.0</v>
      </c>
      <c r="M501" s="28"/>
      <c r="N501" s="28"/>
      <c r="O501" s="28"/>
      <c r="P501" s="28"/>
      <c r="Q501" s="28"/>
      <c r="R501" s="28"/>
      <c r="S501" s="28"/>
      <c r="T501" s="28"/>
      <c r="U501" s="28"/>
    </row>
    <row r="502" ht="71.25">
      <c r="A502" s="14" t="s">
        <v>2238</v>
      </c>
      <c r="B502" s="14" t="s">
        <v>1358</v>
      </c>
      <c r="C502" s="14" t="s">
        <v>2239</v>
      </c>
      <c r="D502" s="14" t="s">
        <v>1263</v>
      </c>
      <c r="E502" s="14" t="s">
        <v>1637</v>
      </c>
      <c r="F502" s="23" t="str">
        <f t="shared" si="3"/>
        <v>Office of Government Ethics</v>
      </c>
      <c r="G502" s="43">
        <v>42936.0</v>
      </c>
      <c r="H502" s="25"/>
      <c r="I502" s="26"/>
      <c r="J502" s="25"/>
      <c r="K502" s="26"/>
      <c r="L502" s="27">
        <v>42996.0</v>
      </c>
      <c r="M502" s="28"/>
      <c r="N502" s="28"/>
      <c r="O502" s="28"/>
      <c r="P502" s="28"/>
      <c r="Q502" s="28"/>
      <c r="R502" s="28"/>
      <c r="S502" s="28"/>
      <c r="T502" s="28"/>
      <c r="U502" s="28"/>
    </row>
    <row r="503" ht="71.25">
      <c r="A503" s="14" t="s">
        <v>2240</v>
      </c>
      <c r="B503" s="14" t="s">
        <v>1358</v>
      </c>
      <c r="C503" s="14" t="s">
        <v>2241</v>
      </c>
      <c r="D503" s="14" t="s">
        <v>1263</v>
      </c>
      <c r="E503" s="14" t="s">
        <v>1637</v>
      </c>
      <c r="F503" s="23" t="str">
        <f t="shared" si="3"/>
        <v>Office of Government Ethics</v>
      </c>
      <c r="G503" s="43">
        <v>42936.0</v>
      </c>
      <c r="H503" s="25"/>
      <c r="I503" s="26"/>
      <c r="J503" s="25"/>
      <c r="K503" s="26"/>
      <c r="L503" s="27">
        <v>42996.0</v>
      </c>
      <c r="M503" s="28"/>
      <c r="N503" s="28"/>
      <c r="O503" s="28"/>
      <c r="P503" s="28"/>
      <c r="Q503" s="28"/>
      <c r="R503" s="28"/>
      <c r="S503" s="28"/>
      <c r="T503" s="28"/>
      <c r="U503" s="28"/>
    </row>
    <row r="504" ht="71.25">
      <c r="A504" s="14" t="s">
        <v>2242</v>
      </c>
      <c r="B504" s="14" t="s">
        <v>1358</v>
      </c>
      <c r="C504" s="14" t="s">
        <v>2243</v>
      </c>
      <c r="D504" s="14" t="s">
        <v>1263</v>
      </c>
      <c r="E504" s="14" t="s">
        <v>1637</v>
      </c>
      <c r="F504" s="23" t="str">
        <f t="shared" si="3"/>
        <v>Office of Government Ethics</v>
      </c>
      <c r="G504" s="43">
        <v>42936.0</v>
      </c>
      <c r="H504" s="25"/>
      <c r="I504" s="26"/>
      <c r="J504" s="25"/>
      <c r="K504" s="26"/>
      <c r="L504" s="27">
        <v>42996.0</v>
      </c>
      <c r="M504" s="28"/>
      <c r="N504" s="28"/>
      <c r="O504" s="28"/>
      <c r="P504" s="28"/>
      <c r="Q504" s="28"/>
      <c r="R504" s="28"/>
      <c r="S504" s="28"/>
      <c r="T504" s="28"/>
      <c r="U504" s="28"/>
    </row>
    <row r="505" ht="71.25">
      <c r="A505" s="14" t="s">
        <v>2244</v>
      </c>
      <c r="B505" s="14" t="s">
        <v>1358</v>
      </c>
      <c r="C505" s="14" t="s">
        <v>2245</v>
      </c>
      <c r="D505" s="14" t="s">
        <v>1263</v>
      </c>
      <c r="E505" s="14" t="s">
        <v>1637</v>
      </c>
      <c r="F505" s="23" t="str">
        <f t="shared" si="3"/>
        <v>Office of Government Ethics</v>
      </c>
      <c r="G505" s="43">
        <v>42936.0</v>
      </c>
      <c r="H505" s="25"/>
      <c r="I505" s="26"/>
      <c r="J505" s="25"/>
      <c r="K505" s="26"/>
      <c r="L505" s="27">
        <v>42996.0</v>
      </c>
      <c r="M505" s="28"/>
      <c r="N505" s="28"/>
      <c r="O505" s="28"/>
      <c r="P505" s="28"/>
      <c r="Q505" s="28"/>
      <c r="R505" s="28"/>
      <c r="S505" s="28"/>
      <c r="T505" s="28"/>
      <c r="U505" s="28"/>
    </row>
    <row r="506" ht="71.25">
      <c r="A506" s="14" t="s">
        <v>2246</v>
      </c>
      <c r="B506" s="14" t="s">
        <v>1358</v>
      </c>
      <c r="C506" s="14" t="s">
        <v>2247</v>
      </c>
      <c r="D506" s="14" t="s">
        <v>1263</v>
      </c>
      <c r="E506" s="14" t="s">
        <v>1637</v>
      </c>
      <c r="F506" s="23" t="str">
        <f t="shared" si="3"/>
        <v>Office of Government Ethics</v>
      </c>
      <c r="G506" s="43">
        <v>42936.0</v>
      </c>
      <c r="H506" s="25"/>
      <c r="I506" s="26"/>
      <c r="J506" s="25"/>
      <c r="K506" s="26"/>
      <c r="L506" s="27">
        <v>42996.0</v>
      </c>
      <c r="M506" s="28"/>
      <c r="N506" s="28"/>
      <c r="O506" s="28"/>
      <c r="P506" s="28"/>
      <c r="Q506" s="28"/>
      <c r="R506" s="28"/>
      <c r="S506" s="28"/>
      <c r="T506" s="28"/>
      <c r="U506" s="28"/>
    </row>
    <row r="507" ht="71.25">
      <c r="A507" s="14" t="s">
        <v>2248</v>
      </c>
      <c r="B507" s="14" t="s">
        <v>1358</v>
      </c>
      <c r="C507" s="14" t="s">
        <v>2249</v>
      </c>
      <c r="D507" s="14" t="s">
        <v>1263</v>
      </c>
      <c r="E507" s="14" t="s">
        <v>1637</v>
      </c>
      <c r="F507" s="23" t="str">
        <f t="shared" si="3"/>
        <v>Office of Government Ethics</v>
      </c>
      <c r="G507" s="43">
        <v>42936.0</v>
      </c>
      <c r="H507" s="25"/>
      <c r="I507" s="26"/>
      <c r="J507" s="25"/>
      <c r="K507" s="26"/>
      <c r="L507" s="27">
        <v>42996.0</v>
      </c>
      <c r="M507" s="28"/>
      <c r="N507" s="28"/>
      <c r="O507" s="28"/>
      <c r="P507" s="28"/>
      <c r="Q507" s="28"/>
      <c r="R507" s="28"/>
      <c r="S507" s="28"/>
      <c r="T507" s="28"/>
      <c r="U507" s="28"/>
    </row>
    <row r="508" ht="71.25">
      <c r="A508" s="14" t="s">
        <v>2250</v>
      </c>
      <c r="B508" s="14" t="s">
        <v>1358</v>
      </c>
      <c r="C508" s="14" t="s">
        <v>2251</v>
      </c>
      <c r="D508" s="14" t="s">
        <v>1263</v>
      </c>
      <c r="E508" s="14" t="s">
        <v>1637</v>
      </c>
      <c r="F508" s="23" t="str">
        <f t="shared" si="3"/>
        <v>Office of Government Ethics</v>
      </c>
      <c r="G508" s="43">
        <v>42936.0</v>
      </c>
      <c r="H508" s="25"/>
      <c r="I508" s="26"/>
      <c r="J508" s="25"/>
      <c r="K508" s="26"/>
      <c r="L508" s="27">
        <v>42996.0</v>
      </c>
      <c r="M508" s="28"/>
      <c r="N508" s="28"/>
      <c r="O508" s="28"/>
      <c r="P508" s="28"/>
      <c r="Q508" s="28"/>
      <c r="R508" s="28"/>
      <c r="S508" s="28"/>
      <c r="T508" s="28"/>
      <c r="U508" s="28"/>
    </row>
    <row r="509" ht="71.25">
      <c r="A509" s="14" t="s">
        <v>2252</v>
      </c>
      <c r="B509" s="14" t="s">
        <v>1358</v>
      </c>
      <c r="C509" s="14" t="s">
        <v>2253</v>
      </c>
      <c r="D509" s="14" t="s">
        <v>1263</v>
      </c>
      <c r="E509" s="14" t="s">
        <v>1637</v>
      </c>
      <c r="F509" s="23" t="str">
        <f t="shared" si="3"/>
        <v>Office of Government Ethics</v>
      </c>
      <c r="G509" s="43">
        <v>42936.0</v>
      </c>
      <c r="H509" s="25"/>
      <c r="I509" s="26"/>
      <c r="J509" s="25"/>
      <c r="K509" s="26"/>
      <c r="L509" s="27">
        <v>42996.0</v>
      </c>
      <c r="M509" s="28"/>
      <c r="N509" s="28"/>
      <c r="O509" s="28"/>
      <c r="P509" s="28"/>
      <c r="Q509" s="28"/>
      <c r="R509" s="28"/>
      <c r="S509" s="28"/>
      <c r="T509" s="28"/>
      <c r="U509" s="28"/>
    </row>
    <row r="510" ht="71.25">
      <c r="A510" s="14" t="s">
        <v>2254</v>
      </c>
      <c r="B510" s="14" t="s">
        <v>1358</v>
      </c>
      <c r="C510" s="14" t="s">
        <v>2255</v>
      </c>
      <c r="D510" s="14" t="s">
        <v>1263</v>
      </c>
      <c r="E510" s="14" t="s">
        <v>1637</v>
      </c>
      <c r="F510" s="23" t="str">
        <f t="shared" si="3"/>
        <v>Office of Government Ethics</v>
      </c>
      <c r="G510" s="43">
        <v>42936.0</v>
      </c>
      <c r="H510" s="25"/>
      <c r="I510" s="26"/>
      <c r="J510" s="25"/>
      <c r="K510" s="26"/>
      <c r="L510" s="27">
        <v>42996.0</v>
      </c>
      <c r="M510" s="28"/>
      <c r="N510" s="28"/>
      <c r="O510" s="28"/>
      <c r="P510" s="28"/>
      <c r="Q510" s="28"/>
      <c r="R510" s="28"/>
      <c r="S510" s="28"/>
      <c r="T510" s="28"/>
      <c r="U510" s="28"/>
    </row>
    <row r="511" ht="71.25">
      <c r="A511" s="14" t="s">
        <v>2256</v>
      </c>
      <c r="B511" s="14" t="s">
        <v>1358</v>
      </c>
      <c r="C511" s="14" t="s">
        <v>2257</v>
      </c>
      <c r="D511" s="14" t="s">
        <v>1263</v>
      </c>
      <c r="E511" s="14" t="s">
        <v>1637</v>
      </c>
      <c r="F511" s="23" t="str">
        <f t="shared" si="3"/>
        <v>Office of Government Ethics</v>
      </c>
      <c r="G511" s="43">
        <v>42936.0</v>
      </c>
      <c r="H511" s="25"/>
      <c r="I511" s="26"/>
      <c r="J511" s="25"/>
      <c r="K511" s="26"/>
      <c r="L511" s="27">
        <v>42996.0</v>
      </c>
      <c r="M511" s="28"/>
      <c r="N511" s="28"/>
      <c r="O511" s="28"/>
      <c r="P511" s="28"/>
      <c r="Q511" s="28"/>
      <c r="R511" s="28"/>
      <c r="S511" s="28"/>
      <c r="T511" s="28"/>
      <c r="U511" s="28"/>
    </row>
    <row r="512" ht="82.5">
      <c r="A512" s="14" t="s">
        <v>2258</v>
      </c>
      <c r="B512" s="14" t="s">
        <v>1358</v>
      </c>
      <c r="C512" s="14" t="s">
        <v>2259</v>
      </c>
      <c r="D512" s="14" t="s">
        <v>27</v>
      </c>
      <c r="E512" s="28"/>
      <c r="F512" s="23" t="str">
        <f t="shared" si="3"/>
        <v>Office of Government Ethics</v>
      </c>
      <c r="G512" s="43">
        <v>42936.0</v>
      </c>
      <c r="H512" s="25"/>
      <c r="I512" s="26"/>
      <c r="J512" s="25"/>
      <c r="K512" s="26"/>
      <c r="L512" s="27">
        <v>42996.0</v>
      </c>
      <c r="M512" s="28"/>
      <c r="N512" s="28"/>
      <c r="O512" s="28"/>
      <c r="P512" s="28"/>
      <c r="Q512" s="28"/>
      <c r="R512" s="28"/>
      <c r="S512" s="28"/>
      <c r="T512" s="28"/>
      <c r="U512" s="28"/>
    </row>
    <row r="513" ht="149.25">
      <c r="A513" s="14" t="s">
        <v>2260</v>
      </c>
      <c r="B513" s="14" t="s">
        <v>1358</v>
      </c>
      <c r="C513" s="14" t="s">
        <v>2261</v>
      </c>
      <c r="D513" s="14" t="s">
        <v>1263</v>
      </c>
      <c r="E513" s="14" t="s">
        <v>2262</v>
      </c>
      <c r="F513" s="23" t="str">
        <f t="shared" si="3"/>
        <v>Office of Government Ethics</v>
      </c>
      <c r="G513" s="43">
        <v>42936.0</v>
      </c>
      <c r="H513" s="25"/>
      <c r="I513" s="26"/>
      <c r="J513" s="25"/>
      <c r="K513" s="26"/>
      <c r="L513" s="27">
        <v>42996.0</v>
      </c>
      <c r="M513" s="28"/>
      <c r="N513" s="28"/>
      <c r="O513" s="28"/>
      <c r="P513" s="28"/>
      <c r="Q513" s="28"/>
      <c r="R513" s="28"/>
      <c r="S513" s="28"/>
      <c r="T513" s="28"/>
      <c r="U513" s="28"/>
    </row>
    <row r="514" ht="71.25">
      <c r="A514" s="14" t="s">
        <v>2263</v>
      </c>
      <c r="B514" s="14" t="s">
        <v>1358</v>
      </c>
      <c r="C514" s="14" t="s">
        <v>2264</v>
      </c>
      <c r="D514" s="14" t="s">
        <v>27</v>
      </c>
      <c r="E514" s="28"/>
      <c r="F514" s="23" t="str">
        <f t="shared" si="3"/>
        <v>Office of Government Ethics</v>
      </c>
      <c r="G514" s="43">
        <v>42936.0</v>
      </c>
      <c r="H514" s="25"/>
      <c r="I514" s="26"/>
      <c r="J514" s="25"/>
      <c r="K514" s="26"/>
      <c r="L514" s="27">
        <v>42996.0</v>
      </c>
      <c r="M514" s="28"/>
      <c r="N514" s="28"/>
      <c r="O514" s="28"/>
      <c r="P514" s="28"/>
      <c r="Q514" s="28"/>
      <c r="R514" s="28"/>
      <c r="S514" s="28"/>
      <c r="T514" s="28"/>
      <c r="U514" s="28"/>
    </row>
    <row r="515" ht="93.75">
      <c r="A515" s="14" t="s">
        <v>2265</v>
      </c>
      <c r="B515" s="14" t="s">
        <v>1358</v>
      </c>
      <c r="C515" s="14" t="s">
        <v>2266</v>
      </c>
      <c r="D515" s="14" t="s">
        <v>27</v>
      </c>
      <c r="E515" s="28"/>
      <c r="F515" s="23" t="str">
        <f t="shared" si="3"/>
        <v>Office of Government Ethics</v>
      </c>
      <c r="G515" s="43">
        <v>42936.0</v>
      </c>
      <c r="H515" s="25"/>
      <c r="I515" s="26"/>
      <c r="J515" s="25"/>
      <c r="K515" s="26"/>
      <c r="L515" s="27">
        <v>42996.0</v>
      </c>
      <c r="M515" s="28"/>
      <c r="N515" s="28"/>
      <c r="O515" s="28"/>
      <c r="P515" s="28"/>
      <c r="Q515" s="28"/>
      <c r="R515" s="28"/>
      <c r="S515" s="28"/>
      <c r="T515" s="28"/>
      <c r="U515" s="28"/>
    </row>
    <row r="516" ht="71.25">
      <c r="A516" s="14" t="s">
        <v>2267</v>
      </c>
      <c r="B516" s="14" t="s">
        <v>1358</v>
      </c>
      <c r="C516" s="14" t="s">
        <v>2268</v>
      </c>
      <c r="D516" s="14" t="s">
        <v>1263</v>
      </c>
      <c r="E516" s="14" t="s">
        <v>1637</v>
      </c>
      <c r="F516" s="23" t="str">
        <f t="shared" si="3"/>
        <v>Office of Government Ethics</v>
      </c>
      <c r="G516" s="43">
        <v>42936.0</v>
      </c>
      <c r="H516" s="25"/>
      <c r="I516" s="26"/>
      <c r="J516" s="25"/>
      <c r="K516" s="26"/>
      <c r="L516" s="27">
        <v>42996.0</v>
      </c>
      <c r="M516" s="28"/>
      <c r="N516" s="28"/>
      <c r="O516" s="28"/>
      <c r="P516" s="28"/>
      <c r="Q516" s="28"/>
      <c r="R516" s="28"/>
      <c r="S516" s="28"/>
      <c r="T516" s="28"/>
      <c r="U516" s="28"/>
    </row>
    <row r="517" ht="71.25">
      <c r="A517" s="14" t="s">
        <v>2269</v>
      </c>
      <c r="B517" s="14" t="s">
        <v>1358</v>
      </c>
      <c r="C517" s="14" t="s">
        <v>2270</v>
      </c>
      <c r="D517" s="14" t="s">
        <v>1263</v>
      </c>
      <c r="E517" s="14" t="s">
        <v>1637</v>
      </c>
      <c r="F517" s="23" t="str">
        <f t="shared" si="3"/>
        <v>Office of Government Ethics</v>
      </c>
      <c r="G517" s="43">
        <v>42936.0</v>
      </c>
      <c r="H517" s="25"/>
      <c r="I517" s="26"/>
      <c r="J517" s="25"/>
      <c r="K517" s="26"/>
      <c r="L517" s="27">
        <v>42996.0</v>
      </c>
      <c r="M517" s="28"/>
      <c r="N517" s="28"/>
      <c r="O517" s="28"/>
      <c r="P517" s="28"/>
      <c r="Q517" s="28"/>
      <c r="R517" s="28"/>
      <c r="S517" s="28"/>
      <c r="T517" s="28"/>
      <c r="U517" s="28"/>
    </row>
    <row r="518" ht="71.25">
      <c r="A518" s="14" t="s">
        <v>2271</v>
      </c>
      <c r="B518" s="14" t="s">
        <v>1358</v>
      </c>
      <c r="C518" s="14" t="s">
        <v>2272</v>
      </c>
      <c r="D518" s="14" t="s">
        <v>1263</v>
      </c>
      <c r="E518" s="14" t="s">
        <v>1637</v>
      </c>
      <c r="F518" s="23" t="str">
        <f t="shared" si="3"/>
        <v>Office of Government Ethics</v>
      </c>
      <c r="G518" s="43">
        <v>42936.0</v>
      </c>
      <c r="H518" s="25"/>
      <c r="I518" s="26"/>
      <c r="J518" s="25"/>
      <c r="K518" s="26"/>
      <c r="L518" s="27">
        <v>42996.0</v>
      </c>
      <c r="M518" s="28"/>
      <c r="N518" s="28"/>
      <c r="O518" s="28"/>
      <c r="P518" s="28"/>
      <c r="Q518" s="28"/>
      <c r="R518" s="28"/>
      <c r="S518" s="28"/>
      <c r="T518" s="28"/>
      <c r="U518" s="28"/>
    </row>
    <row r="519" ht="71.25">
      <c r="A519" s="14" t="s">
        <v>2273</v>
      </c>
      <c r="B519" s="14" t="s">
        <v>1358</v>
      </c>
      <c r="C519" s="14" t="s">
        <v>2274</v>
      </c>
      <c r="D519" s="14" t="s">
        <v>1263</v>
      </c>
      <c r="E519" s="14" t="s">
        <v>1637</v>
      </c>
      <c r="F519" s="23" t="str">
        <f t="shared" si="3"/>
        <v>Office of Government Ethics</v>
      </c>
      <c r="G519" s="43">
        <v>42936.0</v>
      </c>
      <c r="H519" s="25"/>
      <c r="I519" s="26"/>
      <c r="J519" s="25"/>
      <c r="K519" s="26"/>
      <c r="L519" s="27">
        <v>42996.0</v>
      </c>
      <c r="M519" s="28"/>
      <c r="N519" s="28"/>
      <c r="O519" s="28"/>
      <c r="P519" s="28"/>
      <c r="Q519" s="28"/>
      <c r="R519" s="28"/>
      <c r="S519" s="28"/>
      <c r="T519" s="28"/>
      <c r="U519" s="28"/>
    </row>
    <row r="520" ht="60.0">
      <c r="A520" s="14" t="s">
        <v>2275</v>
      </c>
      <c r="B520" s="14" t="s">
        <v>1358</v>
      </c>
      <c r="C520" s="14" t="s">
        <v>2276</v>
      </c>
      <c r="D520" s="14" t="s">
        <v>27</v>
      </c>
      <c r="E520" s="28"/>
      <c r="F520" s="23" t="str">
        <f t="shared" si="3"/>
        <v>Office of Government Ethics</v>
      </c>
      <c r="G520" s="43">
        <v>42936.0</v>
      </c>
      <c r="H520" s="25"/>
      <c r="I520" s="26"/>
      <c r="J520" s="25"/>
      <c r="K520" s="26"/>
      <c r="L520" s="27">
        <v>42996.0</v>
      </c>
      <c r="M520" s="28"/>
      <c r="N520" s="28"/>
      <c r="O520" s="28"/>
      <c r="P520" s="28"/>
      <c r="Q520" s="28"/>
      <c r="R520" s="28"/>
      <c r="S520" s="28"/>
      <c r="T520" s="28"/>
      <c r="U520" s="28"/>
    </row>
    <row r="521" ht="71.25">
      <c r="A521" s="14" t="s">
        <v>2277</v>
      </c>
      <c r="B521" s="14" t="s">
        <v>1358</v>
      </c>
      <c r="C521" s="14" t="s">
        <v>2278</v>
      </c>
      <c r="D521" s="14" t="s">
        <v>1263</v>
      </c>
      <c r="E521" s="14" t="s">
        <v>1460</v>
      </c>
      <c r="F521" s="23" t="str">
        <f t="shared" si="3"/>
        <v>Office of Government Ethics</v>
      </c>
      <c r="G521" s="43">
        <v>42936.0</v>
      </c>
      <c r="H521" s="25"/>
      <c r="I521" s="26"/>
      <c r="J521" s="25"/>
      <c r="K521" s="26"/>
      <c r="L521" s="27">
        <v>42996.0</v>
      </c>
      <c r="M521" s="28"/>
      <c r="N521" s="28"/>
      <c r="O521" s="28"/>
      <c r="P521" s="28"/>
      <c r="Q521" s="28"/>
      <c r="R521" s="28"/>
      <c r="S521" s="28"/>
      <c r="T521" s="28"/>
      <c r="U521" s="28"/>
    </row>
    <row r="522" ht="71.25">
      <c r="A522" s="14" t="s">
        <v>2279</v>
      </c>
      <c r="B522" s="14" t="s">
        <v>1358</v>
      </c>
      <c r="C522" s="14" t="s">
        <v>2280</v>
      </c>
      <c r="D522" s="14" t="s">
        <v>1263</v>
      </c>
      <c r="E522" s="14" t="s">
        <v>1460</v>
      </c>
      <c r="F522" s="23" t="str">
        <f t="shared" si="3"/>
        <v>Office of Government Ethics</v>
      </c>
      <c r="G522" s="43">
        <v>42936.0</v>
      </c>
      <c r="H522" s="25"/>
      <c r="I522" s="26"/>
      <c r="J522" s="25"/>
      <c r="K522" s="26"/>
      <c r="L522" s="27">
        <v>42996.0</v>
      </c>
      <c r="M522" s="28"/>
      <c r="N522" s="28"/>
      <c r="O522" s="28"/>
      <c r="P522" s="28"/>
      <c r="Q522" s="28"/>
      <c r="R522" s="28"/>
      <c r="S522" s="28"/>
      <c r="T522" s="28"/>
      <c r="U522" s="28"/>
    </row>
    <row r="523" ht="71.25">
      <c r="A523" s="14" t="s">
        <v>2281</v>
      </c>
      <c r="B523" s="14" t="s">
        <v>1358</v>
      </c>
      <c r="C523" s="14" t="s">
        <v>2282</v>
      </c>
      <c r="D523" s="14" t="s">
        <v>1263</v>
      </c>
      <c r="E523" s="14" t="s">
        <v>1696</v>
      </c>
      <c r="F523" s="23" t="str">
        <f t="shared" si="3"/>
        <v>Office of Government Ethics</v>
      </c>
      <c r="G523" s="43">
        <v>42936.0</v>
      </c>
      <c r="H523" s="25"/>
      <c r="I523" s="26"/>
      <c r="J523" s="25"/>
      <c r="K523" s="26"/>
      <c r="L523" s="27">
        <v>42996.0</v>
      </c>
      <c r="M523" s="28"/>
      <c r="N523" s="28"/>
      <c r="O523" s="28"/>
      <c r="P523" s="28"/>
      <c r="Q523" s="28"/>
      <c r="R523" s="28"/>
      <c r="S523" s="28"/>
      <c r="T523" s="28"/>
      <c r="U523" s="28"/>
    </row>
    <row r="524" ht="71.25">
      <c r="A524" s="14" t="s">
        <v>2283</v>
      </c>
      <c r="B524" s="14" t="s">
        <v>1358</v>
      </c>
      <c r="C524" s="14" t="s">
        <v>2284</v>
      </c>
      <c r="D524" s="14" t="s">
        <v>1263</v>
      </c>
      <c r="E524" s="14" t="s">
        <v>1696</v>
      </c>
      <c r="F524" s="23" t="str">
        <f t="shared" si="3"/>
        <v>Office of Government Ethics</v>
      </c>
      <c r="G524" s="43">
        <v>42936.0</v>
      </c>
      <c r="H524" s="25"/>
      <c r="I524" s="26"/>
      <c r="J524" s="25"/>
      <c r="K524" s="26"/>
      <c r="L524" s="27">
        <v>42996.0</v>
      </c>
      <c r="M524" s="28"/>
      <c r="N524" s="28"/>
      <c r="O524" s="28"/>
      <c r="P524" s="28"/>
      <c r="Q524" s="28"/>
      <c r="R524" s="28"/>
      <c r="S524" s="28"/>
      <c r="T524" s="28"/>
      <c r="U524" s="28"/>
    </row>
    <row r="525" ht="71.25">
      <c r="A525" s="14" t="s">
        <v>2285</v>
      </c>
      <c r="B525" s="14" t="s">
        <v>1358</v>
      </c>
      <c r="C525" s="14" t="s">
        <v>2286</v>
      </c>
      <c r="D525" s="14" t="s">
        <v>1263</v>
      </c>
      <c r="E525" s="14" t="s">
        <v>1637</v>
      </c>
      <c r="F525" s="23" t="str">
        <f t="shared" si="3"/>
        <v>Office of Government Ethics</v>
      </c>
      <c r="G525" s="43">
        <v>42936.0</v>
      </c>
      <c r="H525" s="25"/>
      <c r="I525" s="26"/>
      <c r="J525" s="25"/>
      <c r="K525" s="26"/>
      <c r="L525" s="27">
        <v>42996.0</v>
      </c>
      <c r="M525" s="28"/>
      <c r="N525" s="28"/>
      <c r="O525" s="28"/>
      <c r="P525" s="28"/>
      <c r="Q525" s="28"/>
      <c r="R525" s="28"/>
      <c r="S525" s="28"/>
      <c r="T525" s="28"/>
      <c r="U525" s="28"/>
    </row>
    <row r="526" ht="71.25">
      <c r="A526" s="14" t="s">
        <v>2287</v>
      </c>
      <c r="B526" s="14" t="s">
        <v>1358</v>
      </c>
      <c r="C526" s="14" t="s">
        <v>2288</v>
      </c>
      <c r="D526" s="14" t="s">
        <v>1263</v>
      </c>
      <c r="E526" s="14" t="s">
        <v>1637</v>
      </c>
      <c r="F526" s="23" t="str">
        <f t="shared" si="3"/>
        <v>Office of Government Ethics</v>
      </c>
      <c r="G526" s="43">
        <v>42936.0</v>
      </c>
      <c r="H526" s="25"/>
      <c r="I526" s="26"/>
      <c r="J526" s="25"/>
      <c r="K526" s="26"/>
      <c r="L526" s="27">
        <v>42996.0</v>
      </c>
      <c r="M526" s="28"/>
      <c r="N526" s="28"/>
      <c r="O526" s="28"/>
      <c r="P526" s="28"/>
      <c r="Q526" s="28"/>
      <c r="R526" s="28"/>
      <c r="S526" s="28"/>
      <c r="T526" s="28"/>
      <c r="U526" s="28"/>
    </row>
    <row r="527" ht="71.25">
      <c r="A527" s="14" t="s">
        <v>2289</v>
      </c>
      <c r="B527" s="14" t="s">
        <v>1358</v>
      </c>
      <c r="C527" s="14" t="s">
        <v>2290</v>
      </c>
      <c r="D527" s="14" t="s">
        <v>1263</v>
      </c>
      <c r="E527" s="14" t="s">
        <v>1637</v>
      </c>
      <c r="F527" s="23" t="str">
        <f t="shared" si="3"/>
        <v>Office of Government Ethics</v>
      </c>
      <c r="G527" s="43">
        <v>42936.0</v>
      </c>
      <c r="H527" s="25"/>
      <c r="I527" s="26"/>
      <c r="J527" s="25"/>
      <c r="K527" s="26"/>
      <c r="L527" s="27">
        <v>42996.0</v>
      </c>
      <c r="M527" s="28"/>
      <c r="N527" s="28"/>
      <c r="O527" s="28"/>
      <c r="P527" s="28"/>
      <c r="Q527" s="28"/>
      <c r="R527" s="28"/>
      <c r="S527" s="28"/>
      <c r="T527" s="28"/>
      <c r="U527" s="28"/>
    </row>
    <row r="528" ht="71.25">
      <c r="A528" s="14" t="s">
        <v>2291</v>
      </c>
      <c r="B528" s="14" t="s">
        <v>1358</v>
      </c>
      <c r="C528" s="14" t="s">
        <v>2292</v>
      </c>
      <c r="D528" s="14" t="s">
        <v>1263</v>
      </c>
      <c r="E528" s="14" t="s">
        <v>1637</v>
      </c>
      <c r="F528" s="23" t="str">
        <f t="shared" si="3"/>
        <v>Office of Government Ethics</v>
      </c>
      <c r="G528" s="43">
        <v>42936.0</v>
      </c>
      <c r="H528" s="25"/>
      <c r="I528" s="26"/>
      <c r="J528" s="25"/>
      <c r="K528" s="26"/>
      <c r="L528" s="27">
        <v>42996.0</v>
      </c>
      <c r="M528" s="28"/>
      <c r="N528" s="28"/>
      <c r="O528" s="28"/>
      <c r="P528" s="28"/>
      <c r="Q528" s="28"/>
      <c r="R528" s="28"/>
      <c r="S528" s="28"/>
      <c r="T528" s="28"/>
      <c r="U528" s="28"/>
    </row>
    <row r="529" ht="71.25">
      <c r="A529" s="14" t="s">
        <v>2293</v>
      </c>
      <c r="B529" s="14" t="s">
        <v>1358</v>
      </c>
      <c r="C529" s="14" t="s">
        <v>2294</v>
      </c>
      <c r="D529" s="14" t="s">
        <v>1263</v>
      </c>
      <c r="E529" s="14" t="s">
        <v>1637</v>
      </c>
      <c r="F529" s="23" t="str">
        <f t="shared" si="3"/>
        <v>Office of Government Ethics</v>
      </c>
      <c r="G529" s="43">
        <v>42936.0</v>
      </c>
      <c r="H529" s="25"/>
      <c r="I529" s="26"/>
      <c r="J529" s="25"/>
      <c r="K529" s="26"/>
      <c r="L529" s="27">
        <v>42996.0</v>
      </c>
      <c r="M529" s="28"/>
      <c r="N529" s="28"/>
      <c r="O529" s="28"/>
      <c r="P529" s="28"/>
      <c r="Q529" s="28"/>
      <c r="R529" s="28"/>
      <c r="S529" s="28"/>
      <c r="T529" s="28"/>
      <c r="U529" s="28"/>
    </row>
    <row r="530" ht="71.25">
      <c r="A530" s="14" t="s">
        <v>2295</v>
      </c>
      <c r="B530" s="14" t="s">
        <v>1358</v>
      </c>
      <c r="C530" s="14" t="s">
        <v>2296</v>
      </c>
      <c r="D530" s="14" t="s">
        <v>1263</v>
      </c>
      <c r="E530" s="14" t="s">
        <v>1637</v>
      </c>
      <c r="F530" s="23" t="str">
        <f t="shared" si="3"/>
        <v>Office of Government Ethics</v>
      </c>
      <c r="G530" s="43">
        <v>42936.0</v>
      </c>
      <c r="H530" s="25"/>
      <c r="I530" s="26"/>
      <c r="J530" s="25"/>
      <c r="K530" s="26"/>
      <c r="L530" s="27">
        <v>42996.0</v>
      </c>
      <c r="M530" s="28"/>
      <c r="N530" s="28"/>
      <c r="O530" s="28"/>
      <c r="P530" s="28"/>
      <c r="Q530" s="28"/>
      <c r="R530" s="28"/>
      <c r="S530" s="28"/>
      <c r="T530" s="28"/>
      <c r="U530" s="28"/>
    </row>
    <row r="531" ht="71.25">
      <c r="A531" s="14" t="s">
        <v>2297</v>
      </c>
      <c r="B531" s="14" t="s">
        <v>1358</v>
      </c>
      <c r="C531" s="14" t="s">
        <v>2298</v>
      </c>
      <c r="D531" s="14" t="s">
        <v>1263</v>
      </c>
      <c r="E531" s="14" t="s">
        <v>1637</v>
      </c>
      <c r="F531" s="23" t="str">
        <f t="shared" si="3"/>
        <v>Office of Government Ethics</v>
      </c>
      <c r="G531" s="43">
        <v>42936.0</v>
      </c>
      <c r="H531" s="25"/>
      <c r="I531" s="26"/>
      <c r="J531" s="25"/>
      <c r="K531" s="26"/>
      <c r="L531" s="27">
        <v>42996.0</v>
      </c>
      <c r="M531" s="28"/>
      <c r="N531" s="28"/>
      <c r="O531" s="28"/>
      <c r="P531" s="28"/>
      <c r="Q531" s="28"/>
      <c r="R531" s="28"/>
      <c r="S531" s="28"/>
      <c r="T531" s="28"/>
      <c r="U531" s="28"/>
    </row>
    <row r="532" ht="71.25">
      <c r="A532" s="14" t="s">
        <v>2299</v>
      </c>
      <c r="B532" s="14" t="s">
        <v>1358</v>
      </c>
      <c r="C532" s="14" t="s">
        <v>2300</v>
      </c>
      <c r="D532" s="14" t="s">
        <v>1263</v>
      </c>
      <c r="E532" s="14" t="s">
        <v>1637</v>
      </c>
      <c r="F532" s="23" t="str">
        <f t="shared" si="3"/>
        <v>Office of Government Ethics</v>
      </c>
      <c r="G532" s="43">
        <v>42936.0</v>
      </c>
      <c r="H532" s="25"/>
      <c r="I532" s="26"/>
      <c r="J532" s="25"/>
      <c r="K532" s="26"/>
      <c r="L532" s="27">
        <v>42996.0</v>
      </c>
      <c r="M532" s="28"/>
      <c r="N532" s="28"/>
      <c r="O532" s="28"/>
      <c r="P532" s="28"/>
      <c r="Q532" s="28"/>
      <c r="R532" s="28"/>
      <c r="S532" s="28"/>
      <c r="T532" s="28"/>
      <c r="U532" s="28"/>
    </row>
    <row r="533" ht="71.25">
      <c r="A533" s="14" t="s">
        <v>2301</v>
      </c>
      <c r="B533" s="14" t="s">
        <v>1358</v>
      </c>
      <c r="C533" s="14" t="s">
        <v>2302</v>
      </c>
      <c r="D533" s="14" t="s">
        <v>1263</v>
      </c>
      <c r="E533" s="14" t="s">
        <v>1637</v>
      </c>
      <c r="F533" s="23" t="str">
        <f t="shared" si="3"/>
        <v>Office of Government Ethics</v>
      </c>
      <c r="G533" s="43">
        <v>42936.0</v>
      </c>
      <c r="H533" s="25"/>
      <c r="I533" s="26"/>
      <c r="J533" s="25"/>
      <c r="K533" s="26"/>
      <c r="L533" s="27">
        <v>42996.0</v>
      </c>
      <c r="M533" s="28"/>
      <c r="N533" s="28"/>
      <c r="O533" s="28"/>
      <c r="P533" s="28"/>
      <c r="Q533" s="28"/>
      <c r="R533" s="28"/>
      <c r="S533" s="28"/>
      <c r="T533" s="28"/>
      <c r="U533" s="28"/>
    </row>
    <row r="534" ht="71.25">
      <c r="A534" s="14" t="s">
        <v>2303</v>
      </c>
      <c r="B534" s="14" t="s">
        <v>1358</v>
      </c>
      <c r="C534" s="14" t="s">
        <v>2304</v>
      </c>
      <c r="D534" s="14" t="s">
        <v>1263</v>
      </c>
      <c r="E534" s="14" t="s">
        <v>1637</v>
      </c>
      <c r="F534" s="23" t="str">
        <f t="shared" si="3"/>
        <v>Office of Government Ethics</v>
      </c>
      <c r="G534" s="43">
        <v>42936.0</v>
      </c>
      <c r="H534" s="25"/>
      <c r="I534" s="26"/>
      <c r="J534" s="25"/>
      <c r="K534" s="26"/>
      <c r="L534" s="27">
        <v>42996.0</v>
      </c>
      <c r="M534" s="28"/>
      <c r="N534" s="28"/>
      <c r="O534" s="28"/>
      <c r="P534" s="28"/>
      <c r="Q534" s="28"/>
      <c r="R534" s="28"/>
      <c r="S534" s="28"/>
      <c r="T534" s="28"/>
      <c r="U534" s="28"/>
    </row>
    <row r="535" ht="71.25">
      <c r="A535" s="14" t="s">
        <v>2305</v>
      </c>
      <c r="B535" s="14" t="s">
        <v>1358</v>
      </c>
      <c r="C535" s="14" t="s">
        <v>2306</v>
      </c>
      <c r="D535" s="14" t="s">
        <v>1263</v>
      </c>
      <c r="E535" s="14" t="s">
        <v>1637</v>
      </c>
      <c r="F535" s="23" t="str">
        <f t="shared" si="3"/>
        <v>Office of Government Ethics</v>
      </c>
      <c r="G535" s="43">
        <v>42936.0</v>
      </c>
      <c r="H535" s="25"/>
      <c r="I535" s="26"/>
      <c r="J535" s="25"/>
      <c r="K535" s="26"/>
      <c r="L535" s="27">
        <v>42996.0</v>
      </c>
      <c r="M535" s="28"/>
      <c r="N535" s="28"/>
      <c r="O535" s="28"/>
      <c r="P535" s="28"/>
      <c r="Q535" s="28"/>
      <c r="R535" s="28"/>
      <c r="S535" s="28"/>
      <c r="T535" s="28"/>
      <c r="U535" s="28"/>
    </row>
    <row r="536" ht="71.25">
      <c r="A536" s="14" t="s">
        <v>2307</v>
      </c>
      <c r="B536" s="14" t="s">
        <v>1358</v>
      </c>
      <c r="C536" s="14" t="s">
        <v>2308</v>
      </c>
      <c r="D536" s="14" t="s">
        <v>1263</v>
      </c>
      <c r="E536" s="14" t="s">
        <v>1637</v>
      </c>
      <c r="F536" s="23" t="str">
        <f t="shared" si="3"/>
        <v>Office of Government Ethics</v>
      </c>
      <c r="G536" s="43">
        <v>42936.0</v>
      </c>
      <c r="H536" s="25"/>
      <c r="I536" s="26"/>
      <c r="J536" s="25"/>
      <c r="K536" s="26"/>
      <c r="L536" s="27">
        <v>42996.0</v>
      </c>
      <c r="M536" s="28"/>
      <c r="N536" s="28"/>
      <c r="O536" s="28"/>
      <c r="P536" s="28"/>
      <c r="Q536" s="28"/>
      <c r="R536" s="28"/>
      <c r="S536" s="28"/>
      <c r="T536" s="28"/>
      <c r="U536" s="28"/>
    </row>
    <row r="537" ht="71.25">
      <c r="A537" s="14" t="s">
        <v>2309</v>
      </c>
      <c r="B537" s="14" t="s">
        <v>1358</v>
      </c>
      <c r="C537" s="14" t="s">
        <v>2310</v>
      </c>
      <c r="D537" s="14" t="s">
        <v>27</v>
      </c>
      <c r="E537" s="28"/>
      <c r="F537" s="23" t="str">
        <f t="shared" si="3"/>
        <v>Office of Government Ethics</v>
      </c>
      <c r="G537" s="43">
        <v>42936.0</v>
      </c>
      <c r="H537" s="25"/>
      <c r="I537" s="26"/>
      <c r="J537" s="25"/>
      <c r="K537" s="26"/>
      <c r="L537" s="27">
        <v>42996.0</v>
      </c>
      <c r="M537" s="28"/>
      <c r="N537" s="28"/>
      <c r="O537" s="28"/>
      <c r="P537" s="28"/>
      <c r="Q537" s="28"/>
      <c r="R537" s="28"/>
      <c r="S537" s="28"/>
      <c r="T537" s="28"/>
      <c r="U537" s="28"/>
    </row>
    <row r="538" ht="71.25">
      <c r="A538" s="14" t="s">
        <v>2311</v>
      </c>
      <c r="B538" s="14" t="s">
        <v>1358</v>
      </c>
      <c r="C538" s="14" t="s">
        <v>2312</v>
      </c>
      <c r="D538" s="14" t="s">
        <v>1263</v>
      </c>
      <c r="E538" s="14" t="s">
        <v>1460</v>
      </c>
      <c r="F538" s="23" t="str">
        <f t="shared" si="3"/>
        <v>Office of Government Ethics</v>
      </c>
      <c r="G538" s="43">
        <v>42936.0</v>
      </c>
      <c r="H538" s="25"/>
      <c r="I538" s="26"/>
      <c r="J538" s="25"/>
      <c r="K538" s="26"/>
      <c r="L538" s="27">
        <v>42996.0</v>
      </c>
      <c r="M538" s="28"/>
      <c r="N538" s="28"/>
      <c r="O538" s="28"/>
      <c r="P538" s="28"/>
      <c r="Q538" s="28"/>
      <c r="R538" s="28"/>
      <c r="S538" s="28"/>
      <c r="T538" s="28"/>
      <c r="U538" s="28"/>
    </row>
    <row r="539" ht="71.25">
      <c r="A539" s="14" t="s">
        <v>2313</v>
      </c>
      <c r="B539" s="14" t="s">
        <v>1358</v>
      </c>
      <c r="C539" s="14" t="s">
        <v>2314</v>
      </c>
      <c r="D539" s="14" t="s">
        <v>1263</v>
      </c>
      <c r="E539" s="14" t="s">
        <v>1637</v>
      </c>
      <c r="F539" s="23" t="str">
        <f t="shared" si="3"/>
        <v>Office of Government Ethics</v>
      </c>
      <c r="G539" s="43">
        <v>42936.0</v>
      </c>
      <c r="H539" s="25"/>
      <c r="I539" s="26"/>
      <c r="J539" s="25"/>
      <c r="K539" s="26"/>
      <c r="L539" s="27">
        <v>42996.0</v>
      </c>
      <c r="M539" s="28"/>
      <c r="N539" s="28"/>
      <c r="O539" s="28"/>
      <c r="P539" s="28"/>
      <c r="Q539" s="28"/>
      <c r="R539" s="28"/>
      <c r="S539" s="28"/>
      <c r="T539" s="28"/>
      <c r="U539" s="28"/>
    </row>
    <row r="540" ht="71.25">
      <c r="A540" s="14" t="s">
        <v>2315</v>
      </c>
      <c r="B540" s="14" t="s">
        <v>1358</v>
      </c>
      <c r="C540" s="14" t="s">
        <v>2316</v>
      </c>
      <c r="D540" s="14" t="s">
        <v>1263</v>
      </c>
      <c r="E540" s="14" t="s">
        <v>1637</v>
      </c>
      <c r="F540" s="23" t="str">
        <f t="shared" si="3"/>
        <v>Office of Government Ethics</v>
      </c>
      <c r="G540" s="43">
        <v>42936.0</v>
      </c>
      <c r="H540" s="25"/>
      <c r="I540" s="26"/>
      <c r="J540" s="25"/>
      <c r="K540" s="26"/>
      <c r="L540" s="27">
        <v>42996.0</v>
      </c>
      <c r="M540" s="28"/>
      <c r="N540" s="28"/>
      <c r="O540" s="28"/>
      <c r="P540" s="28"/>
      <c r="Q540" s="28"/>
      <c r="R540" s="28"/>
      <c r="S540" s="28"/>
      <c r="T540" s="28"/>
      <c r="U540" s="28"/>
    </row>
    <row r="541" ht="71.25">
      <c r="A541" s="14" t="s">
        <v>2317</v>
      </c>
      <c r="B541" s="14" t="s">
        <v>1358</v>
      </c>
      <c r="C541" s="14" t="s">
        <v>2318</v>
      </c>
      <c r="D541" s="14" t="s">
        <v>1263</v>
      </c>
      <c r="E541" s="14" t="s">
        <v>1637</v>
      </c>
      <c r="F541" s="23" t="str">
        <f t="shared" si="3"/>
        <v>Office of Government Ethics</v>
      </c>
      <c r="G541" s="43">
        <v>42936.0</v>
      </c>
      <c r="H541" s="25"/>
      <c r="I541" s="26"/>
      <c r="J541" s="25"/>
      <c r="K541" s="26"/>
      <c r="L541" s="27">
        <v>42996.0</v>
      </c>
      <c r="M541" s="28"/>
      <c r="N541" s="28"/>
      <c r="O541" s="28"/>
      <c r="P541" s="28"/>
      <c r="Q541" s="28"/>
      <c r="R541" s="28"/>
      <c r="S541" s="28"/>
      <c r="T541" s="28"/>
      <c r="U541" s="28"/>
    </row>
    <row r="542" ht="71.25">
      <c r="A542" s="14" t="s">
        <v>2319</v>
      </c>
      <c r="B542" s="14" t="s">
        <v>1358</v>
      </c>
      <c r="C542" s="14" t="s">
        <v>2320</v>
      </c>
      <c r="D542" s="14" t="s">
        <v>1263</v>
      </c>
      <c r="E542" s="14" t="s">
        <v>1637</v>
      </c>
      <c r="F542" s="23" t="str">
        <f t="shared" si="3"/>
        <v>Office of Government Ethics</v>
      </c>
      <c r="G542" s="43">
        <v>42936.0</v>
      </c>
      <c r="H542" s="25"/>
      <c r="I542" s="26"/>
      <c r="J542" s="25"/>
      <c r="K542" s="26"/>
      <c r="L542" s="27">
        <v>42996.0</v>
      </c>
      <c r="M542" s="28"/>
      <c r="N542" s="28"/>
      <c r="O542" s="28"/>
      <c r="P542" s="28"/>
      <c r="Q542" s="28"/>
      <c r="R542" s="28"/>
      <c r="S542" s="28"/>
      <c r="T542" s="28"/>
      <c r="U542" s="28"/>
    </row>
    <row r="543" ht="71.25">
      <c r="A543" s="14" t="s">
        <v>2321</v>
      </c>
      <c r="B543" s="14" t="s">
        <v>1358</v>
      </c>
      <c r="C543" s="14" t="s">
        <v>2322</v>
      </c>
      <c r="D543" s="14" t="s">
        <v>1263</v>
      </c>
      <c r="E543" s="14" t="s">
        <v>1637</v>
      </c>
      <c r="F543" s="23" t="str">
        <f t="shared" si="3"/>
        <v>Office of Government Ethics</v>
      </c>
      <c r="G543" s="43">
        <v>42936.0</v>
      </c>
      <c r="H543" s="25"/>
      <c r="I543" s="26"/>
      <c r="J543" s="25"/>
      <c r="K543" s="26"/>
      <c r="L543" s="27">
        <v>42996.0</v>
      </c>
      <c r="M543" s="28"/>
      <c r="N543" s="28"/>
      <c r="O543" s="28"/>
      <c r="P543" s="28"/>
      <c r="Q543" s="28"/>
      <c r="R543" s="28"/>
      <c r="S543" s="28"/>
      <c r="T543" s="28"/>
      <c r="U543" s="28"/>
    </row>
    <row r="544" ht="71.25">
      <c r="A544" s="14" t="s">
        <v>2323</v>
      </c>
      <c r="B544" s="14" t="s">
        <v>1358</v>
      </c>
      <c r="C544" s="14" t="s">
        <v>2324</v>
      </c>
      <c r="D544" s="14" t="s">
        <v>1263</v>
      </c>
      <c r="E544" s="14" t="s">
        <v>1637</v>
      </c>
      <c r="F544" s="23" t="str">
        <f t="shared" si="3"/>
        <v>Office of Government Ethics</v>
      </c>
      <c r="G544" s="43">
        <v>42936.0</v>
      </c>
      <c r="H544" s="25"/>
      <c r="I544" s="26"/>
      <c r="J544" s="25"/>
      <c r="K544" s="26"/>
      <c r="L544" s="27">
        <v>42996.0</v>
      </c>
      <c r="M544" s="28"/>
      <c r="N544" s="28"/>
      <c r="O544" s="28"/>
      <c r="P544" s="28"/>
      <c r="Q544" s="28"/>
      <c r="R544" s="28"/>
      <c r="S544" s="28"/>
      <c r="T544" s="28"/>
      <c r="U544" s="28"/>
    </row>
    <row r="545" ht="71.25">
      <c r="A545" s="14" t="s">
        <v>2325</v>
      </c>
      <c r="B545" s="14" t="s">
        <v>1358</v>
      </c>
      <c r="C545" s="14" t="s">
        <v>2326</v>
      </c>
      <c r="D545" s="14" t="s">
        <v>1263</v>
      </c>
      <c r="E545" s="14" t="s">
        <v>1637</v>
      </c>
      <c r="F545" s="23" t="str">
        <f t="shared" si="3"/>
        <v>Office of Government Ethics</v>
      </c>
      <c r="G545" s="43">
        <v>42936.0</v>
      </c>
      <c r="H545" s="25"/>
      <c r="I545" s="26"/>
      <c r="J545" s="25"/>
      <c r="K545" s="26"/>
      <c r="L545" s="27">
        <v>42996.0</v>
      </c>
      <c r="M545" s="28"/>
      <c r="N545" s="28"/>
      <c r="O545" s="28"/>
      <c r="P545" s="28"/>
      <c r="Q545" s="28"/>
      <c r="R545" s="28"/>
      <c r="S545" s="28"/>
      <c r="T545" s="28"/>
      <c r="U545" s="28"/>
    </row>
    <row r="546" ht="71.25">
      <c r="A546" s="14" t="s">
        <v>2327</v>
      </c>
      <c r="B546" s="14" t="s">
        <v>1358</v>
      </c>
      <c r="C546" s="14" t="s">
        <v>2328</v>
      </c>
      <c r="D546" s="14" t="s">
        <v>1263</v>
      </c>
      <c r="E546" s="14" t="s">
        <v>1637</v>
      </c>
      <c r="F546" s="23" t="str">
        <f t="shared" si="3"/>
        <v>Office of Government Ethics</v>
      </c>
      <c r="G546" s="43">
        <v>42936.0</v>
      </c>
      <c r="H546" s="25"/>
      <c r="I546" s="26"/>
      <c r="J546" s="25"/>
      <c r="K546" s="26"/>
      <c r="L546" s="27">
        <v>42996.0</v>
      </c>
      <c r="M546" s="28"/>
      <c r="N546" s="28"/>
      <c r="O546" s="28"/>
      <c r="P546" s="28"/>
      <c r="Q546" s="28"/>
      <c r="R546" s="28"/>
      <c r="S546" s="28"/>
      <c r="T546" s="28"/>
      <c r="U546" s="28"/>
    </row>
    <row r="547" ht="71.25">
      <c r="A547" s="14" t="s">
        <v>2329</v>
      </c>
      <c r="B547" s="14" t="s">
        <v>1358</v>
      </c>
      <c r="C547" s="14" t="s">
        <v>2330</v>
      </c>
      <c r="D547" s="14" t="s">
        <v>1263</v>
      </c>
      <c r="E547" s="14" t="s">
        <v>1637</v>
      </c>
      <c r="F547" s="23" t="str">
        <f t="shared" si="3"/>
        <v>Office of Government Ethics</v>
      </c>
      <c r="G547" s="43">
        <v>42936.0</v>
      </c>
      <c r="H547" s="25"/>
      <c r="I547" s="26"/>
      <c r="J547" s="25"/>
      <c r="K547" s="26"/>
      <c r="L547" s="27">
        <v>42996.0</v>
      </c>
      <c r="M547" s="28"/>
      <c r="N547" s="28"/>
      <c r="O547" s="28"/>
      <c r="P547" s="28"/>
      <c r="Q547" s="28"/>
      <c r="R547" s="28"/>
      <c r="S547" s="28"/>
      <c r="T547" s="28"/>
      <c r="U547" s="28"/>
    </row>
    <row r="548" ht="71.25">
      <c r="A548" s="14" t="s">
        <v>2331</v>
      </c>
      <c r="B548" s="14" t="s">
        <v>1358</v>
      </c>
      <c r="C548" s="14" t="s">
        <v>2332</v>
      </c>
      <c r="D548" s="14" t="s">
        <v>1263</v>
      </c>
      <c r="E548" s="14" t="s">
        <v>1637</v>
      </c>
      <c r="F548" s="23" t="str">
        <f t="shared" si="3"/>
        <v>Office of Government Ethics</v>
      </c>
      <c r="G548" s="43">
        <v>42936.0</v>
      </c>
      <c r="H548" s="25"/>
      <c r="I548" s="26"/>
      <c r="J548" s="25"/>
      <c r="K548" s="26"/>
      <c r="L548" s="27">
        <v>42996.0</v>
      </c>
      <c r="M548" s="28"/>
      <c r="N548" s="28"/>
      <c r="O548" s="28"/>
      <c r="P548" s="28"/>
      <c r="Q548" s="28"/>
      <c r="R548" s="28"/>
      <c r="S548" s="28"/>
      <c r="T548" s="28"/>
      <c r="U548" s="28"/>
    </row>
    <row r="549" ht="71.25">
      <c r="A549" s="14" t="s">
        <v>2333</v>
      </c>
      <c r="B549" s="14" t="s">
        <v>1358</v>
      </c>
      <c r="C549" s="14" t="s">
        <v>2334</v>
      </c>
      <c r="D549" s="14" t="s">
        <v>1263</v>
      </c>
      <c r="E549" s="14" t="s">
        <v>1637</v>
      </c>
      <c r="F549" s="23" t="str">
        <f t="shared" si="3"/>
        <v>Office of Government Ethics</v>
      </c>
      <c r="G549" s="43">
        <v>42936.0</v>
      </c>
      <c r="H549" s="25"/>
      <c r="I549" s="26"/>
      <c r="J549" s="25"/>
      <c r="K549" s="26"/>
      <c r="L549" s="27">
        <v>42996.0</v>
      </c>
      <c r="M549" s="28"/>
      <c r="N549" s="28"/>
      <c r="O549" s="28"/>
      <c r="P549" s="28"/>
      <c r="Q549" s="28"/>
      <c r="R549" s="28"/>
      <c r="S549" s="28"/>
      <c r="T549" s="28"/>
      <c r="U549" s="28"/>
    </row>
    <row r="550" ht="71.25">
      <c r="A550" s="14" t="s">
        <v>2335</v>
      </c>
      <c r="B550" s="14" t="s">
        <v>1358</v>
      </c>
      <c r="C550" s="14" t="s">
        <v>2336</v>
      </c>
      <c r="D550" s="14" t="s">
        <v>1263</v>
      </c>
      <c r="E550" s="14" t="s">
        <v>1637</v>
      </c>
      <c r="F550" s="23" t="str">
        <f t="shared" si="3"/>
        <v>Office of Government Ethics</v>
      </c>
      <c r="G550" s="43">
        <v>42936.0</v>
      </c>
      <c r="H550" s="25"/>
      <c r="I550" s="26"/>
      <c r="J550" s="25"/>
      <c r="K550" s="26"/>
      <c r="L550" s="27">
        <v>42996.0</v>
      </c>
      <c r="M550" s="28"/>
      <c r="N550" s="28"/>
      <c r="O550" s="28"/>
      <c r="P550" s="28"/>
      <c r="Q550" s="28"/>
      <c r="R550" s="28"/>
      <c r="S550" s="28"/>
      <c r="T550" s="28"/>
      <c r="U550" s="28"/>
    </row>
    <row r="551" ht="71.25">
      <c r="A551" s="14" t="s">
        <v>2337</v>
      </c>
      <c r="B551" s="14" t="s">
        <v>1358</v>
      </c>
      <c r="C551" s="14" t="s">
        <v>2338</v>
      </c>
      <c r="D551" s="14" t="s">
        <v>1263</v>
      </c>
      <c r="E551" s="14" t="s">
        <v>1637</v>
      </c>
      <c r="F551" s="23" t="str">
        <f t="shared" si="3"/>
        <v>Office of Government Ethics</v>
      </c>
      <c r="G551" s="43">
        <v>42936.0</v>
      </c>
      <c r="H551" s="25"/>
      <c r="I551" s="26"/>
      <c r="J551" s="25"/>
      <c r="K551" s="26"/>
      <c r="L551" s="27">
        <v>42996.0</v>
      </c>
      <c r="M551" s="28"/>
      <c r="N551" s="28"/>
      <c r="O551" s="28"/>
      <c r="P551" s="28"/>
      <c r="Q551" s="28"/>
      <c r="R551" s="28"/>
      <c r="S551" s="28"/>
      <c r="T551" s="28"/>
      <c r="U551" s="28"/>
    </row>
    <row r="552" ht="71.25">
      <c r="A552" s="14" t="s">
        <v>2339</v>
      </c>
      <c r="B552" s="14" t="s">
        <v>1358</v>
      </c>
      <c r="C552" s="14" t="s">
        <v>2340</v>
      </c>
      <c r="D552" s="14" t="s">
        <v>1263</v>
      </c>
      <c r="E552" s="14" t="s">
        <v>1637</v>
      </c>
      <c r="F552" s="23" t="str">
        <f t="shared" si="3"/>
        <v>Office of Government Ethics</v>
      </c>
      <c r="G552" s="43">
        <v>42936.0</v>
      </c>
      <c r="H552" s="25"/>
      <c r="I552" s="26"/>
      <c r="J552" s="25"/>
      <c r="K552" s="26"/>
      <c r="L552" s="27">
        <v>42996.0</v>
      </c>
      <c r="M552" s="28"/>
      <c r="N552" s="28"/>
      <c r="O552" s="28"/>
      <c r="P552" s="28"/>
      <c r="Q552" s="28"/>
      <c r="R552" s="28"/>
      <c r="S552" s="28"/>
      <c r="T552" s="28"/>
      <c r="U552" s="28"/>
    </row>
    <row r="553" ht="71.25">
      <c r="A553" s="14" t="s">
        <v>2341</v>
      </c>
      <c r="B553" s="14" t="s">
        <v>1358</v>
      </c>
      <c r="C553" s="14" t="s">
        <v>2342</v>
      </c>
      <c r="D553" s="14" t="s">
        <v>1263</v>
      </c>
      <c r="E553" s="14" t="s">
        <v>1637</v>
      </c>
      <c r="F553" s="23" t="str">
        <f t="shared" si="3"/>
        <v>Office of Government Ethics</v>
      </c>
      <c r="G553" s="43">
        <v>42936.0</v>
      </c>
      <c r="H553" s="25"/>
      <c r="I553" s="26"/>
      <c r="J553" s="25"/>
      <c r="K553" s="26"/>
      <c r="L553" s="27">
        <v>42996.0</v>
      </c>
      <c r="M553" s="28"/>
      <c r="N553" s="28"/>
      <c r="O553" s="28"/>
      <c r="P553" s="28"/>
      <c r="Q553" s="28"/>
      <c r="R553" s="28"/>
      <c r="S553" s="28"/>
      <c r="T553" s="28"/>
      <c r="U553" s="28"/>
    </row>
    <row r="554" ht="71.25">
      <c r="A554" s="14" t="s">
        <v>2343</v>
      </c>
      <c r="B554" s="14" t="s">
        <v>1358</v>
      </c>
      <c r="C554" s="14" t="s">
        <v>2344</v>
      </c>
      <c r="D554" s="14" t="s">
        <v>1263</v>
      </c>
      <c r="E554" s="14" t="s">
        <v>1637</v>
      </c>
      <c r="F554" s="23" t="str">
        <f t="shared" si="3"/>
        <v>Office of Government Ethics</v>
      </c>
      <c r="G554" s="43">
        <v>42936.0</v>
      </c>
      <c r="H554" s="25"/>
      <c r="I554" s="26"/>
      <c r="J554" s="25"/>
      <c r="K554" s="26"/>
      <c r="L554" s="27">
        <v>42996.0</v>
      </c>
      <c r="M554" s="28"/>
      <c r="N554" s="28"/>
      <c r="O554" s="28"/>
      <c r="P554" s="28"/>
      <c r="Q554" s="28"/>
      <c r="R554" s="28"/>
      <c r="S554" s="28"/>
      <c r="T554" s="28"/>
      <c r="U554" s="28"/>
    </row>
    <row r="555" ht="71.25">
      <c r="A555" s="14" t="s">
        <v>2345</v>
      </c>
      <c r="B555" s="14" t="s">
        <v>1358</v>
      </c>
      <c r="C555" s="14" t="s">
        <v>2346</v>
      </c>
      <c r="D555" s="14" t="s">
        <v>1263</v>
      </c>
      <c r="E555" s="14" t="s">
        <v>1637</v>
      </c>
      <c r="F555" s="23" t="str">
        <f t="shared" si="3"/>
        <v>Office of Government Ethics</v>
      </c>
      <c r="G555" s="43">
        <v>42936.0</v>
      </c>
      <c r="H555" s="25"/>
      <c r="I555" s="26"/>
      <c r="J555" s="25"/>
      <c r="K555" s="26"/>
      <c r="L555" s="27">
        <v>42996.0</v>
      </c>
      <c r="M555" s="28"/>
      <c r="N555" s="28"/>
      <c r="O555" s="28"/>
      <c r="P555" s="28"/>
      <c r="Q555" s="28"/>
      <c r="R555" s="28"/>
      <c r="S555" s="28"/>
      <c r="T555" s="28"/>
      <c r="U555" s="28"/>
    </row>
    <row r="556" ht="71.25">
      <c r="A556" s="14" t="s">
        <v>2347</v>
      </c>
      <c r="B556" s="14" t="s">
        <v>1358</v>
      </c>
      <c r="C556" s="14" t="s">
        <v>2348</v>
      </c>
      <c r="D556" s="14" t="s">
        <v>1263</v>
      </c>
      <c r="E556" s="14" t="s">
        <v>1637</v>
      </c>
      <c r="F556" s="23" t="str">
        <f t="shared" si="3"/>
        <v>Office of Government Ethics</v>
      </c>
      <c r="G556" s="43">
        <v>42936.0</v>
      </c>
      <c r="H556" s="25"/>
      <c r="I556" s="26"/>
      <c r="J556" s="25"/>
      <c r="K556" s="26"/>
      <c r="L556" s="27">
        <v>42996.0</v>
      </c>
      <c r="M556" s="28"/>
      <c r="N556" s="28"/>
      <c r="O556" s="28"/>
      <c r="P556" s="28"/>
      <c r="Q556" s="28"/>
      <c r="R556" s="28"/>
      <c r="S556" s="28"/>
      <c r="T556" s="28"/>
      <c r="U556" s="28"/>
    </row>
    <row r="557" ht="71.25">
      <c r="A557" s="14" t="s">
        <v>2349</v>
      </c>
      <c r="B557" s="14" t="s">
        <v>1358</v>
      </c>
      <c r="C557" s="14" t="s">
        <v>2350</v>
      </c>
      <c r="D557" s="14" t="s">
        <v>1263</v>
      </c>
      <c r="E557" s="14" t="s">
        <v>1637</v>
      </c>
      <c r="F557" s="23" t="str">
        <f t="shared" si="3"/>
        <v>Office of Government Ethics</v>
      </c>
      <c r="G557" s="43">
        <v>42936.0</v>
      </c>
      <c r="H557" s="25"/>
      <c r="I557" s="26"/>
      <c r="J557" s="25"/>
      <c r="K557" s="26"/>
      <c r="L557" s="27">
        <v>42996.0</v>
      </c>
      <c r="M557" s="28"/>
      <c r="N557" s="28"/>
      <c r="O557" s="28"/>
      <c r="P557" s="28"/>
      <c r="Q557" s="28"/>
      <c r="R557" s="28"/>
      <c r="S557" s="28"/>
      <c r="T557" s="28"/>
      <c r="U557" s="28"/>
    </row>
    <row r="558" ht="71.25">
      <c r="A558" s="14" t="s">
        <v>2351</v>
      </c>
      <c r="B558" s="14" t="s">
        <v>1358</v>
      </c>
      <c r="C558" s="14" t="s">
        <v>2352</v>
      </c>
      <c r="D558" s="14" t="s">
        <v>1263</v>
      </c>
      <c r="E558" s="14" t="s">
        <v>1637</v>
      </c>
      <c r="F558" s="23" t="str">
        <f t="shared" si="3"/>
        <v>Office of Government Ethics</v>
      </c>
      <c r="G558" s="43">
        <v>42936.0</v>
      </c>
      <c r="H558" s="25"/>
      <c r="I558" s="26"/>
      <c r="J558" s="25"/>
      <c r="K558" s="26"/>
      <c r="L558" s="27">
        <v>42996.0</v>
      </c>
      <c r="M558" s="28"/>
      <c r="N558" s="28"/>
      <c r="O558" s="28"/>
      <c r="P558" s="28"/>
      <c r="Q558" s="28"/>
      <c r="R558" s="28"/>
      <c r="S558" s="28"/>
      <c r="T558" s="28"/>
      <c r="U558" s="28"/>
    </row>
    <row r="559" ht="71.25">
      <c r="A559" s="14" t="s">
        <v>2353</v>
      </c>
      <c r="B559" s="14" t="s">
        <v>1358</v>
      </c>
      <c r="C559" s="14" t="s">
        <v>2354</v>
      </c>
      <c r="D559" s="14" t="s">
        <v>1263</v>
      </c>
      <c r="E559" s="14" t="s">
        <v>1637</v>
      </c>
      <c r="F559" s="23" t="str">
        <f t="shared" si="3"/>
        <v>Office of Government Ethics</v>
      </c>
      <c r="G559" s="43">
        <v>42936.0</v>
      </c>
      <c r="H559" s="25"/>
      <c r="I559" s="26"/>
      <c r="J559" s="25"/>
      <c r="K559" s="26"/>
      <c r="L559" s="27">
        <v>42996.0</v>
      </c>
      <c r="M559" s="28"/>
      <c r="N559" s="28"/>
      <c r="O559" s="28"/>
      <c r="P559" s="28"/>
      <c r="Q559" s="28"/>
      <c r="R559" s="28"/>
      <c r="S559" s="28"/>
      <c r="T559" s="28"/>
      <c r="U559" s="28"/>
    </row>
    <row r="560" ht="71.25">
      <c r="A560" s="14" t="s">
        <v>2355</v>
      </c>
      <c r="B560" s="14" t="s">
        <v>1358</v>
      </c>
      <c r="C560" s="14" t="s">
        <v>2356</v>
      </c>
      <c r="D560" s="14" t="s">
        <v>1263</v>
      </c>
      <c r="E560" s="14" t="s">
        <v>1637</v>
      </c>
      <c r="F560" s="23" t="str">
        <f t="shared" si="3"/>
        <v>Office of Government Ethics</v>
      </c>
      <c r="G560" s="43">
        <v>42936.0</v>
      </c>
      <c r="H560" s="25"/>
      <c r="I560" s="26"/>
      <c r="J560" s="25"/>
      <c r="K560" s="26"/>
      <c r="L560" s="27">
        <v>42996.0</v>
      </c>
      <c r="M560" s="28"/>
      <c r="N560" s="28"/>
      <c r="O560" s="28"/>
      <c r="P560" s="28"/>
      <c r="Q560" s="28"/>
      <c r="R560" s="28"/>
      <c r="S560" s="28"/>
      <c r="T560" s="28"/>
      <c r="U560" s="28"/>
    </row>
    <row r="561" ht="71.25">
      <c r="A561" s="14" t="s">
        <v>2357</v>
      </c>
      <c r="B561" s="14" t="s">
        <v>1358</v>
      </c>
      <c r="C561" s="14" t="s">
        <v>2358</v>
      </c>
      <c r="D561" s="14" t="s">
        <v>1263</v>
      </c>
      <c r="E561" s="14" t="s">
        <v>1637</v>
      </c>
      <c r="F561" s="23" t="str">
        <f t="shared" si="3"/>
        <v>Office of Government Ethics</v>
      </c>
      <c r="G561" s="43">
        <v>42936.0</v>
      </c>
      <c r="H561" s="25"/>
      <c r="I561" s="26"/>
      <c r="J561" s="25"/>
      <c r="K561" s="26"/>
      <c r="L561" s="27">
        <v>42996.0</v>
      </c>
      <c r="M561" s="28"/>
      <c r="N561" s="28"/>
      <c r="O561" s="28"/>
      <c r="P561" s="28"/>
      <c r="Q561" s="28"/>
      <c r="R561" s="28"/>
      <c r="S561" s="28"/>
      <c r="T561" s="28"/>
      <c r="U561" s="28"/>
    </row>
    <row r="562" ht="71.25">
      <c r="A562" s="14" t="s">
        <v>2359</v>
      </c>
      <c r="B562" s="14" t="s">
        <v>1358</v>
      </c>
      <c r="C562" s="14" t="s">
        <v>2360</v>
      </c>
      <c r="D562" s="14" t="s">
        <v>1263</v>
      </c>
      <c r="E562" s="14" t="s">
        <v>1637</v>
      </c>
      <c r="F562" s="23" t="str">
        <f t="shared" si="3"/>
        <v>Office of Government Ethics</v>
      </c>
      <c r="G562" s="43">
        <v>42936.0</v>
      </c>
      <c r="H562" s="25"/>
      <c r="I562" s="26"/>
      <c r="J562" s="25"/>
      <c r="K562" s="26"/>
      <c r="L562" s="27">
        <v>42996.0</v>
      </c>
      <c r="M562" s="28"/>
      <c r="N562" s="28"/>
      <c r="O562" s="28"/>
      <c r="P562" s="28"/>
      <c r="Q562" s="28"/>
      <c r="R562" s="28"/>
      <c r="S562" s="28"/>
      <c r="T562" s="28"/>
      <c r="U562" s="28"/>
    </row>
    <row r="563" ht="71.25">
      <c r="A563" s="14" t="s">
        <v>2361</v>
      </c>
      <c r="B563" s="14" t="s">
        <v>1358</v>
      </c>
      <c r="C563" s="14" t="s">
        <v>2362</v>
      </c>
      <c r="D563" s="14" t="s">
        <v>1263</v>
      </c>
      <c r="E563" s="14" t="s">
        <v>1637</v>
      </c>
      <c r="F563" s="23" t="str">
        <f t="shared" si="3"/>
        <v>Office of Government Ethics</v>
      </c>
      <c r="G563" s="43">
        <v>42936.0</v>
      </c>
      <c r="H563" s="25"/>
      <c r="I563" s="26"/>
      <c r="J563" s="25"/>
      <c r="K563" s="26"/>
      <c r="L563" s="27">
        <v>42996.0</v>
      </c>
      <c r="M563" s="28"/>
      <c r="N563" s="28"/>
      <c r="O563" s="28"/>
      <c r="P563" s="28"/>
      <c r="Q563" s="28"/>
      <c r="R563" s="28"/>
      <c r="S563" s="28"/>
      <c r="T563" s="28"/>
      <c r="U563" s="28"/>
    </row>
    <row r="564" ht="71.25">
      <c r="A564" s="14" t="s">
        <v>2363</v>
      </c>
      <c r="B564" s="14" t="s">
        <v>1358</v>
      </c>
      <c r="C564" s="14" t="s">
        <v>2364</v>
      </c>
      <c r="D564" s="14" t="s">
        <v>1263</v>
      </c>
      <c r="E564" s="14" t="s">
        <v>1637</v>
      </c>
      <c r="F564" s="23" t="str">
        <f t="shared" si="3"/>
        <v>Office of Government Ethics</v>
      </c>
      <c r="G564" s="43">
        <v>42936.0</v>
      </c>
      <c r="H564" s="25"/>
      <c r="I564" s="26"/>
      <c r="J564" s="25"/>
      <c r="K564" s="26"/>
      <c r="L564" s="27">
        <v>42996.0</v>
      </c>
      <c r="M564" s="28"/>
      <c r="N564" s="28"/>
      <c r="O564" s="28"/>
      <c r="P564" s="28"/>
      <c r="Q564" s="28"/>
      <c r="R564" s="28"/>
      <c r="S564" s="28"/>
      <c r="T564" s="28"/>
      <c r="U564" s="28"/>
    </row>
    <row r="565" ht="71.25">
      <c r="A565" s="14" t="s">
        <v>2365</v>
      </c>
      <c r="B565" s="14" t="s">
        <v>1358</v>
      </c>
      <c r="C565" s="14" t="s">
        <v>2366</v>
      </c>
      <c r="D565" s="14" t="s">
        <v>1263</v>
      </c>
      <c r="E565" s="14" t="s">
        <v>1637</v>
      </c>
      <c r="F565" s="23" t="str">
        <f t="shared" si="3"/>
        <v>Office of Government Ethics</v>
      </c>
      <c r="G565" s="43">
        <v>42936.0</v>
      </c>
      <c r="H565" s="25"/>
      <c r="I565" s="26"/>
      <c r="J565" s="25"/>
      <c r="K565" s="26"/>
      <c r="L565" s="27">
        <v>42996.0</v>
      </c>
      <c r="M565" s="28"/>
      <c r="N565" s="28"/>
      <c r="O565" s="28"/>
      <c r="P565" s="28"/>
      <c r="Q565" s="28"/>
      <c r="R565" s="28"/>
      <c r="S565" s="28"/>
      <c r="T565" s="28"/>
      <c r="U565" s="28"/>
    </row>
    <row r="566" ht="71.25">
      <c r="A566" s="14" t="s">
        <v>2367</v>
      </c>
      <c r="B566" s="14" t="s">
        <v>1358</v>
      </c>
      <c r="C566" s="14" t="s">
        <v>2368</v>
      </c>
      <c r="D566" s="14" t="s">
        <v>1263</v>
      </c>
      <c r="E566" s="14" t="s">
        <v>1637</v>
      </c>
      <c r="F566" s="23" t="str">
        <f t="shared" si="3"/>
        <v>Office of Government Ethics</v>
      </c>
      <c r="G566" s="43">
        <v>42936.0</v>
      </c>
      <c r="H566" s="25"/>
      <c r="I566" s="26"/>
      <c r="J566" s="25"/>
      <c r="K566" s="26"/>
      <c r="L566" s="27">
        <v>42996.0</v>
      </c>
      <c r="M566" s="28"/>
      <c r="N566" s="28"/>
      <c r="O566" s="28"/>
      <c r="P566" s="28"/>
      <c r="Q566" s="28"/>
      <c r="R566" s="28"/>
      <c r="S566" s="28"/>
      <c r="T566" s="28"/>
      <c r="U566" s="28"/>
    </row>
    <row r="567" ht="71.25">
      <c r="A567" s="14" t="s">
        <v>2369</v>
      </c>
      <c r="B567" s="14" t="s">
        <v>1358</v>
      </c>
      <c r="C567" s="14" t="s">
        <v>2370</v>
      </c>
      <c r="D567" s="14" t="s">
        <v>1263</v>
      </c>
      <c r="E567" s="14" t="s">
        <v>1637</v>
      </c>
      <c r="F567" s="23" t="str">
        <f t="shared" si="3"/>
        <v>Office of Government Ethics</v>
      </c>
      <c r="G567" s="43">
        <v>42936.0</v>
      </c>
      <c r="H567" s="25"/>
      <c r="I567" s="26"/>
      <c r="J567" s="25"/>
      <c r="K567" s="26"/>
      <c r="L567" s="27">
        <v>42996.0</v>
      </c>
      <c r="M567" s="28"/>
      <c r="N567" s="28"/>
      <c r="O567" s="28"/>
      <c r="P567" s="28"/>
      <c r="Q567" s="28"/>
      <c r="R567" s="28"/>
      <c r="S567" s="28"/>
      <c r="T567" s="28"/>
      <c r="U567" s="28"/>
    </row>
    <row r="568" ht="71.25">
      <c r="A568" s="14" t="s">
        <v>2371</v>
      </c>
      <c r="B568" s="14" t="s">
        <v>1358</v>
      </c>
      <c r="C568" s="14" t="s">
        <v>2372</v>
      </c>
      <c r="D568" s="14" t="s">
        <v>1263</v>
      </c>
      <c r="E568" s="14" t="s">
        <v>1637</v>
      </c>
      <c r="F568" s="23" t="str">
        <f t="shared" si="3"/>
        <v>Office of Government Ethics</v>
      </c>
      <c r="G568" s="43">
        <v>42936.0</v>
      </c>
      <c r="H568" s="25"/>
      <c r="I568" s="26"/>
      <c r="J568" s="25"/>
      <c r="K568" s="26"/>
      <c r="L568" s="27">
        <v>42996.0</v>
      </c>
      <c r="M568" s="28"/>
      <c r="N568" s="28"/>
      <c r="O568" s="28"/>
      <c r="P568" s="28"/>
      <c r="Q568" s="28"/>
      <c r="R568" s="28"/>
      <c r="S568" s="28"/>
      <c r="T568" s="28"/>
      <c r="U568" s="28"/>
    </row>
    <row r="569" ht="71.25">
      <c r="A569" s="14" t="s">
        <v>2373</v>
      </c>
      <c r="B569" s="14" t="s">
        <v>1358</v>
      </c>
      <c r="C569" s="14" t="s">
        <v>2374</v>
      </c>
      <c r="D569" s="14" t="s">
        <v>1263</v>
      </c>
      <c r="E569" s="14" t="s">
        <v>1637</v>
      </c>
      <c r="F569" s="23" t="str">
        <f t="shared" si="3"/>
        <v>Office of Government Ethics</v>
      </c>
      <c r="G569" s="43">
        <v>42936.0</v>
      </c>
      <c r="H569" s="25"/>
      <c r="I569" s="26"/>
      <c r="J569" s="25"/>
      <c r="K569" s="26"/>
      <c r="L569" s="27">
        <v>42996.0</v>
      </c>
      <c r="M569" s="28"/>
      <c r="N569" s="28"/>
      <c r="O569" s="28"/>
      <c r="P569" s="28"/>
      <c r="Q569" s="28"/>
      <c r="R569" s="28"/>
      <c r="S569" s="28"/>
      <c r="T569" s="28"/>
      <c r="U569" s="28"/>
    </row>
    <row r="570" ht="71.25">
      <c r="A570" s="14" t="s">
        <v>2375</v>
      </c>
      <c r="B570" s="14" t="s">
        <v>1358</v>
      </c>
      <c r="C570" s="14" t="s">
        <v>2376</v>
      </c>
      <c r="D570" s="14" t="s">
        <v>1263</v>
      </c>
      <c r="E570" s="14" t="s">
        <v>1637</v>
      </c>
      <c r="F570" s="23" t="str">
        <f t="shared" si="3"/>
        <v>Office of Government Ethics</v>
      </c>
      <c r="G570" s="43">
        <v>42936.0</v>
      </c>
      <c r="H570" s="25"/>
      <c r="I570" s="26"/>
      <c r="J570" s="25"/>
      <c r="K570" s="26"/>
      <c r="L570" s="27">
        <v>42996.0</v>
      </c>
      <c r="M570" s="28"/>
      <c r="N570" s="28"/>
      <c r="O570" s="28"/>
      <c r="P570" s="28"/>
      <c r="Q570" s="28"/>
      <c r="R570" s="28"/>
      <c r="S570" s="28"/>
      <c r="T570" s="28"/>
      <c r="U570" s="28"/>
    </row>
    <row r="571" ht="71.25">
      <c r="A571" s="14" t="s">
        <v>2377</v>
      </c>
      <c r="B571" s="14" t="s">
        <v>1358</v>
      </c>
      <c r="C571" s="14" t="s">
        <v>2378</v>
      </c>
      <c r="D571" s="14" t="s">
        <v>1263</v>
      </c>
      <c r="E571" s="14" t="s">
        <v>1637</v>
      </c>
      <c r="F571" s="23" t="str">
        <f t="shared" si="3"/>
        <v>Office of Government Ethics</v>
      </c>
      <c r="G571" s="43">
        <v>42936.0</v>
      </c>
      <c r="H571" s="25"/>
      <c r="I571" s="26"/>
      <c r="J571" s="25"/>
      <c r="K571" s="26"/>
      <c r="L571" s="27">
        <v>42996.0</v>
      </c>
      <c r="M571" s="28"/>
      <c r="N571" s="28"/>
      <c r="O571" s="28"/>
      <c r="P571" s="28"/>
      <c r="Q571" s="28"/>
      <c r="R571" s="28"/>
      <c r="S571" s="28"/>
      <c r="T571" s="28"/>
      <c r="U571" s="28"/>
    </row>
    <row r="572" ht="71.25">
      <c r="A572" s="14" t="s">
        <v>2379</v>
      </c>
      <c r="B572" s="14" t="s">
        <v>1358</v>
      </c>
      <c r="C572" s="14" t="s">
        <v>2380</v>
      </c>
      <c r="D572" s="14" t="s">
        <v>1263</v>
      </c>
      <c r="E572" s="14" t="s">
        <v>1637</v>
      </c>
      <c r="F572" s="23" t="str">
        <f t="shared" si="3"/>
        <v>Office of Government Ethics</v>
      </c>
      <c r="G572" s="43">
        <v>42936.0</v>
      </c>
      <c r="H572" s="25"/>
      <c r="I572" s="26"/>
      <c r="J572" s="25"/>
      <c r="K572" s="26"/>
      <c r="L572" s="27">
        <v>42996.0</v>
      </c>
      <c r="M572" s="28"/>
      <c r="N572" s="28"/>
      <c r="O572" s="28"/>
      <c r="P572" s="28"/>
      <c r="Q572" s="28"/>
      <c r="R572" s="28"/>
      <c r="S572" s="28"/>
      <c r="T572" s="28"/>
      <c r="U572" s="28"/>
    </row>
    <row r="573" ht="71.25">
      <c r="A573" s="14" t="s">
        <v>2381</v>
      </c>
      <c r="B573" s="14" t="s">
        <v>1358</v>
      </c>
      <c r="C573" s="14" t="s">
        <v>2382</v>
      </c>
      <c r="D573" s="14" t="s">
        <v>1263</v>
      </c>
      <c r="E573" s="14" t="s">
        <v>1637</v>
      </c>
      <c r="F573" s="23" t="str">
        <f t="shared" si="3"/>
        <v>Office of Government Ethics</v>
      </c>
      <c r="G573" s="43">
        <v>42936.0</v>
      </c>
      <c r="H573" s="25"/>
      <c r="I573" s="26"/>
      <c r="J573" s="25"/>
      <c r="K573" s="26"/>
      <c r="L573" s="27">
        <v>42996.0</v>
      </c>
      <c r="M573" s="28"/>
      <c r="N573" s="28"/>
      <c r="O573" s="28"/>
      <c r="P573" s="28"/>
      <c r="Q573" s="28"/>
      <c r="R573" s="28"/>
      <c r="S573" s="28"/>
      <c r="T573" s="28"/>
      <c r="U573" s="28"/>
    </row>
    <row r="574" ht="71.25">
      <c r="A574" s="14" t="s">
        <v>2383</v>
      </c>
      <c r="B574" s="14" t="s">
        <v>1358</v>
      </c>
      <c r="C574" s="14" t="s">
        <v>2384</v>
      </c>
      <c r="D574" s="14" t="s">
        <v>1263</v>
      </c>
      <c r="E574" s="14" t="s">
        <v>1637</v>
      </c>
      <c r="F574" s="23" t="str">
        <f t="shared" si="3"/>
        <v>Office of Government Ethics</v>
      </c>
      <c r="G574" s="43">
        <v>42936.0</v>
      </c>
      <c r="H574" s="25"/>
      <c r="I574" s="26"/>
      <c r="J574" s="25"/>
      <c r="K574" s="26"/>
      <c r="L574" s="27">
        <v>42996.0</v>
      </c>
      <c r="M574" s="28"/>
      <c r="N574" s="28"/>
      <c r="O574" s="28"/>
      <c r="P574" s="28"/>
      <c r="Q574" s="28"/>
      <c r="R574" s="28"/>
      <c r="S574" s="28"/>
      <c r="T574" s="28"/>
      <c r="U574" s="28"/>
    </row>
    <row r="575" ht="71.25">
      <c r="A575" s="14" t="s">
        <v>2385</v>
      </c>
      <c r="B575" s="14" t="s">
        <v>1358</v>
      </c>
      <c r="C575" s="14" t="s">
        <v>2386</v>
      </c>
      <c r="D575" s="14" t="s">
        <v>1263</v>
      </c>
      <c r="E575" s="14" t="s">
        <v>1637</v>
      </c>
      <c r="F575" s="23" t="str">
        <f t="shared" si="3"/>
        <v>Office of Government Ethics</v>
      </c>
      <c r="G575" s="43">
        <v>42936.0</v>
      </c>
      <c r="H575" s="25"/>
      <c r="I575" s="26"/>
      <c r="J575" s="25"/>
      <c r="K575" s="26"/>
      <c r="L575" s="27">
        <v>42996.0</v>
      </c>
      <c r="M575" s="28"/>
      <c r="N575" s="28"/>
      <c r="O575" s="28"/>
      <c r="P575" s="28"/>
      <c r="Q575" s="28"/>
      <c r="R575" s="28"/>
      <c r="S575" s="28"/>
      <c r="T575" s="28"/>
      <c r="U575" s="28"/>
    </row>
    <row r="576" ht="71.25">
      <c r="A576" s="14" t="s">
        <v>2387</v>
      </c>
      <c r="B576" s="14" t="s">
        <v>1358</v>
      </c>
      <c r="C576" s="14" t="s">
        <v>2388</v>
      </c>
      <c r="D576" s="14" t="s">
        <v>1263</v>
      </c>
      <c r="E576" s="14" t="s">
        <v>1637</v>
      </c>
      <c r="F576" s="23" t="str">
        <f t="shared" si="3"/>
        <v>Office of Government Ethics</v>
      </c>
      <c r="G576" s="43">
        <v>42936.0</v>
      </c>
      <c r="H576" s="25"/>
      <c r="I576" s="26"/>
      <c r="J576" s="25"/>
      <c r="K576" s="26"/>
      <c r="L576" s="27">
        <v>42996.0</v>
      </c>
      <c r="M576" s="28"/>
      <c r="N576" s="28"/>
      <c r="O576" s="28"/>
      <c r="P576" s="28"/>
      <c r="Q576" s="28"/>
      <c r="R576" s="28"/>
      <c r="S576" s="28"/>
      <c r="T576" s="28"/>
      <c r="U576" s="28"/>
    </row>
    <row r="577" ht="71.25">
      <c r="A577" s="14" t="s">
        <v>2389</v>
      </c>
      <c r="B577" s="14" t="s">
        <v>1358</v>
      </c>
      <c r="C577" s="14" t="s">
        <v>2390</v>
      </c>
      <c r="D577" s="14" t="s">
        <v>1263</v>
      </c>
      <c r="E577" s="14" t="s">
        <v>1637</v>
      </c>
      <c r="F577" s="23" t="str">
        <f t="shared" si="3"/>
        <v>Office of Government Ethics</v>
      </c>
      <c r="G577" s="43">
        <v>42936.0</v>
      </c>
      <c r="H577" s="25"/>
      <c r="I577" s="26"/>
      <c r="J577" s="25"/>
      <c r="K577" s="26"/>
      <c r="L577" s="27">
        <v>42996.0</v>
      </c>
      <c r="M577" s="28"/>
      <c r="N577" s="28"/>
      <c r="O577" s="28"/>
      <c r="P577" s="28"/>
      <c r="Q577" s="28"/>
      <c r="R577" s="28"/>
      <c r="S577" s="28"/>
      <c r="T577" s="28"/>
      <c r="U577" s="28"/>
    </row>
    <row r="578" ht="71.25">
      <c r="A578" s="14" t="s">
        <v>2391</v>
      </c>
      <c r="B578" s="14" t="s">
        <v>1358</v>
      </c>
      <c r="C578" s="14" t="s">
        <v>2392</v>
      </c>
      <c r="D578" s="14" t="s">
        <v>1263</v>
      </c>
      <c r="E578" s="14" t="s">
        <v>1637</v>
      </c>
      <c r="F578" s="23" t="str">
        <f t="shared" si="3"/>
        <v>Office of Government Ethics</v>
      </c>
      <c r="G578" s="43">
        <v>42936.0</v>
      </c>
      <c r="H578" s="25"/>
      <c r="I578" s="26"/>
      <c r="J578" s="25"/>
      <c r="K578" s="26"/>
      <c r="L578" s="27">
        <v>42996.0</v>
      </c>
      <c r="M578" s="28"/>
      <c r="N578" s="28"/>
      <c r="O578" s="28"/>
      <c r="P578" s="28"/>
      <c r="Q578" s="28"/>
      <c r="R578" s="28"/>
      <c r="S578" s="28"/>
      <c r="T578" s="28"/>
      <c r="U578" s="28"/>
    </row>
    <row r="579" ht="71.25">
      <c r="A579" s="14" t="s">
        <v>2393</v>
      </c>
      <c r="B579" s="14" t="s">
        <v>1358</v>
      </c>
      <c r="C579" s="14" t="s">
        <v>2394</v>
      </c>
      <c r="D579" s="14" t="s">
        <v>1263</v>
      </c>
      <c r="E579" s="14" t="s">
        <v>1637</v>
      </c>
      <c r="F579" s="23" t="str">
        <f t="shared" si="3"/>
        <v>Office of Government Ethics</v>
      </c>
      <c r="G579" s="43">
        <v>42936.0</v>
      </c>
      <c r="H579" s="25"/>
      <c r="I579" s="26"/>
      <c r="J579" s="25"/>
      <c r="K579" s="26"/>
      <c r="L579" s="27">
        <v>42996.0</v>
      </c>
      <c r="M579" s="28"/>
      <c r="N579" s="28"/>
      <c r="O579" s="28"/>
      <c r="P579" s="28"/>
      <c r="Q579" s="28"/>
      <c r="R579" s="28"/>
      <c r="S579" s="28"/>
      <c r="T579" s="28"/>
      <c r="U579" s="28"/>
    </row>
    <row r="580" ht="71.25">
      <c r="A580" s="14" t="s">
        <v>2395</v>
      </c>
      <c r="B580" s="14" t="s">
        <v>1358</v>
      </c>
      <c r="C580" s="14" t="s">
        <v>2396</v>
      </c>
      <c r="D580" s="14" t="s">
        <v>1263</v>
      </c>
      <c r="E580" s="14" t="s">
        <v>1637</v>
      </c>
      <c r="F580" s="23" t="str">
        <f t="shared" si="3"/>
        <v>Office of Government Ethics</v>
      </c>
      <c r="G580" s="43">
        <v>42936.0</v>
      </c>
      <c r="H580" s="25"/>
      <c r="I580" s="26"/>
      <c r="J580" s="25"/>
      <c r="K580" s="26"/>
      <c r="L580" s="27">
        <v>42996.0</v>
      </c>
      <c r="M580" s="28"/>
      <c r="N580" s="28"/>
      <c r="O580" s="28"/>
      <c r="P580" s="28"/>
      <c r="Q580" s="28"/>
      <c r="R580" s="28"/>
      <c r="S580" s="28"/>
      <c r="T580" s="28"/>
      <c r="U580" s="28"/>
    </row>
    <row r="581" ht="71.25">
      <c r="A581" s="14" t="s">
        <v>2397</v>
      </c>
      <c r="B581" s="14" t="s">
        <v>1358</v>
      </c>
      <c r="C581" s="14" t="s">
        <v>2398</v>
      </c>
      <c r="D581" s="14" t="s">
        <v>1263</v>
      </c>
      <c r="E581" s="14" t="s">
        <v>1637</v>
      </c>
      <c r="F581" s="23" t="str">
        <f t="shared" si="3"/>
        <v>Office of Government Ethics</v>
      </c>
      <c r="G581" s="43">
        <v>42936.0</v>
      </c>
      <c r="H581" s="25"/>
      <c r="I581" s="26"/>
      <c r="J581" s="25"/>
      <c r="K581" s="26"/>
      <c r="L581" s="27">
        <v>42996.0</v>
      </c>
      <c r="M581" s="28"/>
      <c r="N581" s="28"/>
      <c r="O581" s="28"/>
      <c r="P581" s="28"/>
      <c r="Q581" s="28"/>
      <c r="R581" s="28"/>
      <c r="S581" s="28"/>
      <c r="T581" s="28"/>
      <c r="U581" s="28"/>
    </row>
    <row r="582" ht="71.25">
      <c r="A582" s="14" t="s">
        <v>2399</v>
      </c>
      <c r="B582" s="14" t="s">
        <v>1358</v>
      </c>
      <c r="C582" s="14" t="s">
        <v>2400</v>
      </c>
      <c r="D582" s="14" t="s">
        <v>1263</v>
      </c>
      <c r="E582" s="14" t="s">
        <v>1637</v>
      </c>
      <c r="F582" s="23" t="str">
        <f t="shared" si="3"/>
        <v>Office of Government Ethics</v>
      </c>
      <c r="G582" s="43">
        <v>42936.0</v>
      </c>
      <c r="H582" s="25"/>
      <c r="I582" s="26"/>
      <c r="J582" s="25"/>
      <c r="K582" s="26"/>
      <c r="L582" s="27">
        <v>42996.0</v>
      </c>
      <c r="M582" s="28"/>
      <c r="N582" s="28"/>
      <c r="O582" s="28"/>
      <c r="P582" s="28"/>
      <c r="Q582" s="28"/>
      <c r="R582" s="28"/>
      <c r="S582" s="28"/>
      <c r="T582" s="28"/>
      <c r="U582" s="28"/>
    </row>
    <row r="583" ht="71.25">
      <c r="A583" s="14" t="s">
        <v>2401</v>
      </c>
      <c r="B583" s="14" t="s">
        <v>1358</v>
      </c>
      <c r="C583" s="14" t="s">
        <v>2402</v>
      </c>
      <c r="D583" s="14" t="s">
        <v>1263</v>
      </c>
      <c r="E583" s="14" t="s">
        <v>1637</v>
      </c>
      <c r="F583" s="23" t="str">
        <f t="shared" si="3"/>
        <v>Office of Government Ethics</v>
      </c>
      <c r="G583" s="43">
        <v>42936.0</v>
      </c>
      <c r="H583" s="25"/>
      <c r="I583" s="26"/>
      <c r="J583" s="25"/>
      <c r="K583" s="26"/>
      <c r="L583" s="27">
        <v>42996.0</v>
      </c>
      <c r="M583" s="28"/>
      <c r="N583" s="28"/>
      <c r="O583" s="28"/>
      <c r="P583" s="28"/>
      <c r="Q583" s="28"/>
      <c r="R583" s="28"/>
      <c r="S583" s="28"/>
      <c r="T583" s="28"/>
      <c r="U583" s="28"/>
    </row>
    <row r="584" ht="71.25">
      <c r="A584" s="14" t="s">
        <v>2403</v>
      </c>
      <c r="B584" s="14" t="s">
        <v>1358</v>
      </c>
      <c r="C584" s="14" t="s">
        <v>2404</v>
      </c>
      <c r="D584" s="14" t="s">
        <v>1263</v>
      </c>
      <c r="E584" s="14" t="s">
        <v>1637</v>
      </c>
      <c r="F584" s="23" t="str">
        <f t="shared" si="3"/>
        <v>Office of Government Ethics</v>
      </c>
      <c r="G584" s="43">
        <v>42936.0</v>
      </c>
      <c r="H584" s="25"/>
      <c r="I584" s="26"/>
      <c r="J584" s="25"/>
      <c r="K584" s="26"/>
      <c r="L584" s="27">
        <v>42996.0</v>
      </c>
      <c r="M584" s="28"/>
      <c r="N584" s="28"/>
      <c r="O584" s="28"/>
      <c r="P584" s="28"/>
      <c r="Q584" s="28"/>
      <c r="R584" s="28"/>
      <c r="S584" s="28"/>
      <c r="T584" s="28"/>
      <c r="U584" s="28"/>
    </row>
    <row r="585" ht="71.25">
      <c r="A585" s="14" t="s">
        <v>2405</v>
      </c>
      <c r="B585" s="14" t="s">
        <v>1358</v>
      </c>
      <c r="C585" s="14" t="s">
        <v>2406</v>
      </c>
      <c r="D585" s="14" t="s">
        <v>1263</v>
      </c>
      <c r="E585" s="14" t="s">
        <v>1637</v>
      </c>
      <c r="F585" s="23" t="str">
        <f t="shared" si="3"/>
        <v>Office of Government Ethics</v>
      </c>
      <c r="G585" s="43">
        <v>42936.0</v>
      </c>
      <c r="H585" s="25"/>
      <c r="I585" s="26"/>
      <c r="J585" s="25"/>
      <c r="K585" s="26"/>
      <c r="L585" s="27">
        <v>42996.0</v>
      </c>
      <c r="M585" s="28"/>
      <c r="N585" s="28"/>
      <c r="O585" s="28"/>
      <c r="P585" s="28"/>
      <c r="Q585" s="28"/>
      <c r="R585" s="28"/>
      <c r="S585" s="28"/>
      <c r="T585" s="28"/>
      <c r="U585" s="28"/>
    </row>
    <row r="586" ht="71.25">
      <c r="A586" s="14" t="s">
        <v>2407</v>
      </c>
      <c r="B586" s="14" t="s">
        <v>1358</v>
      </c>
      <c r="C586" s="14" t="s">
        <v>2408</v>
      </c>
      <c r="D586" s="14" t="s">
        <v>1263</v>
      </c>
      <c r="E586" s="14" t="s">
        <v>1637</v>
      </c>
      <c r="F586" s="23" t="str">
        <f t="shared" si="3"/>
        <v>Office of Government Ethics</v>
      </c>
      <c r="G586" s="43">
        <v>42936.0</v>
      </c>
      <c r="H586" s="25"/>
      <c r="I586" s="26"/>
      <c r="J586" s="25"/>
      <c r="K586" s="26"/>
      <c r="L586" s="27">
        <v>42996.0</v>
      </c>
      <c r="M586" s="28"/>
      <c r="N586" s="28"/>
      <c r="O586" s="28"/>
      <c r="P586" s="28"/>
      <c r="Q586" s="28"/>
      <c r="R586" s="28"/>
      <c r="S586" s="28"/>
      <c r="T586" s="28"/>
      <c r="U586" s="28"/>
    </row>
    <row r="587" ht="71.25">
      <c r="A587" s="14" t="s">
        <v>2409</v>
      </c>
      <c r="B587" s="14" t="s">
        <v>1358</v>
      </c>
      <c r="C587" s="14" t="s">
        <v>2410</v>
      </c>
      <c r="D587" s="14" t="s">
        <v>1263</v>
      </c>
      <c r="E587" s="14" t="s">
        <v>1637</v>
      </c>
      <c r="F587" s="23" t="str">
        <f t="shared" si="3"/>
        <v>Office of Government Ethics</v>
      </c>
      <c r="G587" s="43">
        <v>42936.0</v>
      </c>
      <c r="H587" s="25"/>
      <c r="I587" s="26"/>
      <c r="J587" s="25"/>
      <c r="K587" s="26"/>
      <c r="L587" s="27">
        <v>42996.0</v>
      </c>
      <c r="M587" s="28"/>
      <c r="N587" s="28"/>
      <c r="O587" s="28"/>
      <c r="P587" s="28"/>
      <c r="Q587" s="28"/>
      <c r="R587" s="28"/>
      <c r="S587" s="28"/>
      <c r="T587" s="28"/>
      <c r="U587" s="28"/>
    </row>
    <row r="588" ht="71.25">
      <c r="A588" s="14" t="s">
        <v>2411</v>
      </c>
      <c r="B588" s="14" t="s">
        <v>1358</v>
      </c>
      <c r="C588" s="14" t="s">
        <v>2412</v>
      </c>
      <c r="D588" s="14" t="s">
        <v>1263</v>
      </c>
      <c r="E588" s="14" t="s">
        <v>1637</v>
      </c>
      <c r="F588" s="23" t="str">
        <f t="shared" si="3"/>
        <v>Office of Government Ethics</v>
      </c>
      <c r="G588" s="43">
        <v>42936.0</v>
      </c>
      <c r="H588" s="25"/>
      <c r="I588" s="26"/>
      <c r="J588" s="25"/>
      <c r="K588" s="26"/>
      <c r="L588" s="27">
        <v>42996.0</v>
      </c>
      <c r="M588" s="28"/>
      <c r="N588" s="28"/>
      <c r="O588" s="28"/>
      <c r="P588" s="28"/>
      <c r="Q588" s="28"/>
      <c r="R588" s="28"/>
      <c r="S588" s="28"/>
      <c r="T588" s="28"/>
      <c r="U588" s="28"/>
    </row>
    <row r="589" ht="71.25">
      <c r="A589" s="14" t="s">
        <v>2413</v>
      </c>
      <c r="B589" s="14" t="s">
        <v>1358</v>
      </c>
      <c r="C589" s="14" t="s">
        <v>2414</v>
      </c>
      <c r="D589" s="14" t="s">
        <v>1263</v>
      </c>
      <c r="E589" s="14" t="s">
        <v>1637</v>
      </c>
      <c r="F589" s="23" t="str">
        <f t="shared" si="3"/>
        <v>Office of Government Ethics</v>
      </c>
      <c r="G589" s="43">
        <v>42936.0</v>
      </c>
      <c r="H589" s="25"/>
      <c r="I589" s="26"/>
      <c r="J589" s="25"/>
      <c r="K589" s="26"/>
      <c r="L589" s="27">
        <v>42996.0</v>
      </c>
      <c r="M589" s="28"/>
      <c r="N589" s="28"/>
      <c r="O589" s="28"/>
      <c r="P589" s="28"/>
      <c r="Q589" s="28"/>
      <c r="R589" s="28"/>
      <c r="S589" s="28"/>
      <c r="T589" s="28"/>
      <c r="U589" s="28"/>
    </row>
    <row r="590" ht="71.25">
      <c r="A590" s="14" t="s">
        <v>2415</v>
      </c>
      <c r="B590" s="14" t="s">
        <v>1358</v>
      </c>
      <c r="C590" s="14" t="s">
        <v>2416</v>
      </c>
      <c r="D590" s="14" t="s">
        <v>1263</v>
      </c>
      <c r="E590" s="14" t="s">
        <v>1637</v>
      </c>
      <c r="F590" s="23" t="str">
        <f t="shared" si="3"/>
        <v>Office of Government Ethics</v>
      </c>
      <c r="G590" s="43">
        <v>42936.0</v>
      </c>
      <c r="H590" s="25"/>
      <c r="I590" s="26"/>
      <c r="J590" s="25"/>
      <c r="K590" s="26"/>
      <c r="L590" s="27">
        <v>42996.0</v>
      </c>
      <c r="M590" s="28"/>
      <c r="N590" s="28"/>
      <c r="O590" s="28"/>
      <c r="P590" s="28"/>
      <c r="Q590" s="28"/>
      <c r="R590" s="28"/>
      <c r="S590" s="28"/>
      <c r="T590" s="28"/>
      <c r="U590" s="28"/>
    </row>
    <row r="591" ht="71.25">
      <c r="A591" s="14" t="s">
        <v>2417</v>
      </c>
      <c r="B591" s="14" t="s">
        <v>1358</v>
      </c>
      <c r="C591" s="14" t="s">
        <v>2418</v>
      </c>
      <c r="D591" s="14" t="s">
        <v>1263</v>
      </c>
      <c r="E591" s="14" t="s">
        <v>1637</v>
      </c>
      <c r="F591" s="23" t="str">
        <f t="shared" si="3"/>
        <v>Office of Government Ethics</v>
      </c>
      <c r="G591" s="43">
        <v>42936.0</v>
      </c>
      <c r="H591" s="25"/>
      <c r="I591" s="26"/>
      <c r="J591" s="25"/>
      <c r="K591" s="26"/>
      <c r="L591" s="27">
        <v>42996.0</v>
      </c>
      <c r="M591" s="28"/>
      <c r="N591" s="28"/>
      <c r="O591" s="28"/>
      <c r="P591" s="28"/>
      <c r="Q591" s="28"/>
      <c r="R591" s="28"/>
      <c r="S591" s="28"/>
      <c r="T591" s="28"/>
      <c r="U591" s="28"/>
    </row>
    <row r="592" ht="71.25">
      <c r="A592" s="14" t="s">
        <v>2419</v>
      </c>
      <c r="B592" s="14" t="s">
        <v>1358</v>
      </c>
      <c r="C592" s="14" t="s">
        <v>2420</v>
      </c>
      <c r="D592" s="14" t="s">
        <v>1263</v>
      </c>
      <c r="E592" s="14" t="s">
        <v>1637</v>
      </c>
      <c r="F592" s="23" t="str">
        <f t="shared" si="3"/>
        <v>Office of Government Ethics</v>
      </c>
      <c r="G592" s="43">
        <v>42936.0</v>
      </c>
      <c r="H592" s="25"/>
      <c r="I592" s="26"/>
      <c r="J592" s="25"/>
      <c r="K592" s="26"/>
      <c r="L592" s="27">
        <v>42996.0</v>
      </c>
      <c r="M592" s="28"/>
      <c r="N592" s="28"/>
      <c r="O592" s="28"/>
      <c r="P592" s="28"/>
      <c r="Q592" s="28"/>
      <c r="R592" s="28"/>
      <c r="S592" s="28"/>
      <c r="T592" s="28"/>
      <c r="U592" s="28"/>
    </row>
    <row r="593" ht="71.25">
      <c r="A593" s="14" t="s">
        <v>2421</v>
      </c>
      <c r="B593" s="14" t="s">
        <v>1358</v>
      </c>
      <c r="C593" s="14" t="s">
        <v>2422</v>
      </c>
      <c r="D593" s="14" t="s">
        <v>1263</v>
      </c>
      <c r="E593" s="14" t="s">
        <v>1637</v>
      </c>
      <c r="F593" s="23" t="str">
        <f t="shared" si="3"/>
        <v>Office of Government Ethics</v>
      </c>
      <c r="G593" s="43">
        <v>42936.0</v>
      </c>
      <c r="H593" s="25"/>
      <c r="I593" s="26"/>
      <c r="J593" s="25"/>
      <c r="K593" s="26"/>
      <c r="L593" s="27">
        <v>42996.0</v>
      </c>
      <c r="M593" s="28"/>
      <c r="N593" s="28"/>
      <c r="O593" s="28"/>
      <c r="P593" s="28"/>
      <c r="Q593" s="28"/>
      <c r="R593" s="28"/>
      <c r="S593" s="28"/>
      <c r="T593" s="28"/>
      <c r="U593" s="28"/>
    </row>
    <row r="594" ht="71.25">
      <c r="A594" s="14" t="s">
        <v>2423</v>
      </c>
      <c r="B594" s="14" t="s">
        <v>1358</v>
      </c>
      <c r="C594" s="14" t="s">
        <v>2424</v>
      </c>
      <c r="D594" s="14" t="s">
        <v>1263</v>
      </c>
      <c r="E594" s="14" t="s">
        <v>1637</v>
      </c>
      <c r="F594" s="23" t="str">
        <f t="shared" si="3"/>
        <v>Office of Government Ethics</v>
      </c>
      <c r="G594" s="43">
        <v>42936.0</v>
      </c>
      <c r="H594" s="25"/>
      <c r="I594" s="26"/>
      <c r="J594" s="25"/>
      <c r="K594" s="26"/>
      <c r="L594" s="27">
        <v>42996.0</v>
      </c>
      <c r="M594" s="28"/>
      <c r="N594" s="28"/>
      <c r="O594" s="28"/>
      <c r="P594" s="28"/>
      <c r="Q594" s="28"/>
      <c r="R594" s="28"/>
      <c r="S594" s="28"/>
      <c r="T594" s="28"/>
      <c r="U594" s="28"/>
    </row>
    <row r="595" ht="71.25">
      <c r="A595" s="14" t="s">
        <v>2425</v>
      </c>
      <c r="B595" s="14" t="s">
        <v>1358</v>
      </c>
      <c r="C595" s="14" t="s">
        <v>2426</v>
      </c>
      <c r="D595" s="14" t="s">
        <v>1263</v>
      </c>
      <c r="E595" s="14" t="s">
        <v>1637</v>
      </c>
      <c r="F595" s="23" t="str">
        <f t="shared" si="3"/>
        <v>Office of Government Ethics</v>
      </c>
      <c r="G595" s="43">
        <v>42936.0</v>
      </c>
      <c r="H595" s="25"/>
      <c r="I595" s="26"/>
      <c r="J595" s="25"/>
      <c r="K595" s="26"/>
      <c r="L595" s="27">
        <v>42996.0</v>
      </c>
      <c r="M595" s="28"/>
      <c r="N595" s="28"/>
      <c r="O595" s="28"/>
      <c r="P595" s="28"/>
      <c r="Q595" s="28"/>
      <c r="R595" s="28"/>
      <c r="S595" s="28"/>
      <c r="T595" s="28"/>
      <c r="U595" s="28"/>
    </row>
    <row r="596" ht="71.25">
      <c r="A596" s="14" t="s">
        <v>2427</v>
      </c>
      <c r="B596" s="14" t="s">
        <v>1358</v>
      </c>
      <c r="C596" s="14" t="s">
        <v>2428</v>
      </c>
      <c r="D596" s="14" t="s">
        <v>1263</v>
      </c>
      <c r="E596" s="14" t="s">
        <v>1637</v>
      </c>
      <c r="F596" s="23" t="str">
        <f t="shared" si="3"/>
        <v>Office of Government Ethics</v>
      </c>
      <c r="G596" s="43">
        <v>42936.0</v>
      </c>
      <c r="H596" s="25"/>
      <c r="I596" s="26"/>
      <c r="J596" s="25"/>
      <c r="K596" s="26"/>
      <c r="L596" s="27">
        <v>42996.0</v>
      </c>
      <c r="M596" s="28"/>
      <c r="N596" s="28"/>
      <c r="O596" s="28"/>
      <c r="P596" s="28"/>
      <c r="Q596" s="28"/>
      <c r="R596" s="28"/>
      <c r="S596" s="28"/>
      <c r="T596" s="28"/>
      <c r="U596" s="28"/>
    </row>
    <row r="597" ht="71.25">
      <c r="A597" s="14" t="s">
        <v>2429</v>
      </c>
      <c r="B597" s="14" t="s">
        <v>1358</v>
      </c>
      <c r="C597" s="14" t="s">
        <v>2430</v>
      </c>
      <c r="D597" s="14" t="s">
        <v>1263</v>
      </c>
      <c r="E597" s="14" t="s">
        <v>1637</v>
      </c>
      <c r="F597" s="23" t="str">
        <f t="shared" si="3"/>
        <v>Office of Government Ethics</v>
      </c>
      <c r="G597" s="43">
        <v>42936.0</v>
      </c>
      <c r="H597" s="25"/>
      <c r="I597" s="26"/>
      <c r="J597" s="25"/>
      <c r="K597" s="26"/>
      <c r="L597" s="27">
        <v>42996.0</v>
      </c>
      <c r="M597" s="28"/>
      <c r="N597" s="28"/>
      <c r="O597" s="28"/>
      <c r="P597" s="28"/>
      <c r="Q597" s="28"/>
      <c r="R597" s="28"/>
      <c r="S597" s="28"/>
      <c r="T597" s="28"/>
      <c r="U597" s="28"/>
    </row>
    <row r="598" ht="71.25">
      <c r="A598" s="14" t="s">
        <v>2431</v>
      </c>
      <c r="B598" s="14" t="s">
        <v>1358</v>
      </c>
      <c r="C598" s="14" t="s">
        <v>2432</v>
      </c>
      <c r="D598" s="14" t="s">
        <v>1263</v>
      </c>
      <c r="E598" s="14" t="s">
        <v>1637</v>
      </c>
      <c r="F598" s="23" t="str">
        <f t="shared" si="3"/>
        <v>Office of Government Ethics</v>
      </c>
      <c r="G598" s="43">
        <v>42936.0</v>
      </c>
      <c r="H598" s="25"/>
      <c r="I598" s="26"/>
      <c r="J598" s="25"/>
      <c r="K598" s="26"/>
      <c r="L598" s="27">
        <v>42996.0</v>
      </c>
      <c r="M598" s="28"/>
      <c r="N598" s="28"/>
      <c r="O598" s="28"/>
      <c r="P598" s="28"/>
      <c r="Q598" s="28"/>
      <c r="R598" s="28"/>
      <c r="S598" s="28"/>
      <c r="T598" s="28"/>
      <c r="U598" s="28"/>
    </row>
    <row r="599" ht="71.25">
      <c r="A599" s="14" t="s">
        <v>2433</v>
      </c>
      <c r="B599" s="14" t="s">
        <v>1358</v>
      </c>
      <c r="C599" s="14" t="s">
        <v>2434</v>
      </c>
      <c r="D599" s="14" t="s">
        <v>1263</v>
      </c>
      <c r="E599" s="14" t="s">
        <v>1637</v>
      </c>
      <c r="F599" s="23" t="str">
        <f t="shared" si="3"/>
        <v>Office of Government Ethics</v>
      </c>
      <c r="G599" s="43">
        <v>42936.0</v>
      </c>
      <c r="H599" s="25"/>
      <c r="I599" s="26"/>
      <c r="J599" s="25"/>
      <c r="K599" s="26"/>
      <c r="L599" s="27">
        <v>42996.0</v>
      </c>
      <c r="M599" s="28"/>
      <c r="N599" s="28"/>
      <c r="O599" s="28"/>
      <c r="P599" s="28"/>
      <c r="Q599" s="28"/>
      <c r="R599" s="28"/>
      <c r="S599" s="28"/>
      <c r="T599" s="28"/>
      <c r="U599" s="28"/>
    </row>
    <row r="600" ht="71.25">
      <c r="A600" s="14" t="s">
        <v>2435</v>
      </c>
      <c r="B600" s="14" t="s">
        <v>1358</v>
      </c>
      <c r="C600" s="14" t="s">
        <v>2436</v>
      </c>
      <c r="D600" s="14" t="s">
        <v>1263</v>
      </c>
      <c r="E600" s="14" t="s">
        <v>1637</v>
      </c>
      <c r="F600" s="23" t="str">
        <f t="shared" si="3"/>
        <v>Office of Government Ethics</v>
      </c>
      <c r="G600" s="43">
        <v>42936.0</v>
      </c>
      <c r="H600" s="25"/>
      <c r="I600" s="26"/>
      <c r="J600" s="25"/>
      <c r="K600" s="26"/>
      <c r="L600" s="27">
        <v>42996.0</v>
      </c>
      <c r="M600" s="28"/>
      <c r="N600" s="28"/>
      <c r="O600" s="28"/>
      <c r="P600" s="28"/>
      <c r="Q600" s="28"/>
      <c r="R600" s="28"/>
      <c r="S600" s="28"/>
      <c r="T600" s="28"/>
      <c r="U600" s="28"/>
    </row>
    <row r="601" ht="71.25">
      <c r="A601" s="14" t="s">
        <v>2437</v>
      </c>
      <c r="B601" s="14" t="s">
        <v>1358</v>
      </c>
      <c r="C601" s="14" t="s">
        <v>2438</v>
      </c>
      <c r="D601" s="14" t="s">
        <v>1263</v>
      </c>
      <c r="E601" s="14" t="s">
        <v>1637</v>
      </c>
      <c r="F601" s="23" t="str">
        <f t="shared" si="3"/>
        <v>Office of Government Ethics</v>
      </c>
      <c r="G601" s="43">
        <v>42936.0</v>
      </c>
      <c r="H601" s="25"/>
      <c r="I601" s="26"/>
      <c r="J601" s="25"/>
      <c r="K601" s="26"/>
      <c r="L601" s="27">
        <v>42996.0</v>
      </c>
      <c r="M601" s="28"/>
      <c r="N601" s="28"/>
      <c r="O601" s="28"/>
      <c r="P601" s="28"/>
      <c r="Q601" s="28"/>
      <c r="R601" s="28"/>
      <c r="S601" s="28"/>
      <c r="T601" s="28"/>
      <c r="U601" s="28"/>
    </row>
    <row r="602" ht="71.25">
      <c r="A602" s="14" t="s">
        <v>2439</v>
      </c>
      <c r="B602" s="14" t="s">
        <v>1358</v>
      </c>
      <c r="C602" s="14" t="s">
        <v>2440</v>
      </c>
      <c r="D602" s="14" t="s">
        <v>1263</v>
      </c>
      <c r="E602" s="14" t="s">
        <v>1637</v>
      </c>
      <c r="F602" s="23" t="str">
        <f t="shared" si="3"/>
        <v>Office of Government Ethics</v>
      </c>
      <c r="G602" s="43">
        <v>42936.0</v>
      </c>
      <c r="H602" s="25"/>
      <c r="I602" s="26"/>
      <c r="J602" s="25"/>
      <c r="K602" s="26"/>
      <c r="L602" s="27">
        <v>42996.0</v>
      </c>
      <c r="M602" s="28"/>
      <c r="N602" s="28"/>
      <c r="O602" s="28"/>
      <c r="P602" s="28"/>
      <c r="Q602" s="28"/>
      <c r="R602" s="28"/>
      <c r="S602" s="28"/>
      <c r="T602" s="28"/>
      <c r="U602" s="28"/>
    </row>
    <row r="603" ht="71.25">
      <c r="A603" s="14" t="s">
        <v>2441</v>
      </c>
      <c r="B603" s="14" t="s">
        <v>1358</v>
      </c>
      <c r="C603" s="14" t="s">
        <v>2442</v>
      </c>
      <c r="D603" s="14" t="s">
        <v>1263</v>
      </c>
      <c r="E603" s="14" t="s">
        <v>1637</v>
      </c>
      <c r="F603" s="23" t="str">
        <f t="shared" si="3"/>
        <v>Office of Government Ethics</v>
      </c>
      <c r="G603" s="43">
        <v>42936.0</v>
      </c>
      <c r="H603" s="25"/>
      <c r="I603" s="26"/>
      <c r="J603" s="25"/>
      <c r="K603" s="26"/>
      <c r="L603" s="27">
        <v>42996.0</v>
      </c>
      <c r="M603" s="28"/>
      <c r="N603" s="28"/>
      <c r="O603" s="28"/>
      <c r="P603" s="28"/>
      <c r="Q603" s="28"/>
      <c r="R603" s="28"/>
      <c r="S603" s="28"/>
      <c r="T603" s="28"/>
      <c r="U603" s="28"/>
    </row>
    <row r="604" ht="71.25">
      <c r="A604" s="14" t="s">
        <v>2443</v>
      </c>
      <c r="B604" s="14" t="s">
        <v>1358</v>
      </c>
      <c r="C604" s="14" t="s">
        <v>2444</v>
      </c>
      <c r="D604" s="14" t="s">
        <v>1263</v>
      </c>
      <c r="E604" s="14" t="s">
        <v>1637</v>
      </c>
      <c r="F604" s="23" t="str">
        <f t="shared" si="3"/>
        <v>Office of Government Ethics</v>
      </c>
      <c r="G604" s="43">
        <v>42936.0</v>
      </c>
      <c r="H604" s="25"/>
      <c r="I604" s="26"/>
      <c r="J604" s="25"/>
      <c r="K604" s="26"/>
      <c r="L604" s="27">
        <v>42996.0</v>
      </c>
      <c r="M604" s="28"/>
      <c r="N604" s="28"/>
      <c r="O604" s="28"/>
      <c r="P604" s="28"/>
      <c r="Q604" s="28"/>
      <c r="R604" s="28"/>
      <c r="S604" s="28"/>
      <c r="T604" s="28"/>
      <c r="U604" s="28"/>
    </row>
    <row r="605" ht="71.25">
      <c r="A605" s="14" t="s">
        <v>2445</v>
      </c>
      <c r="B605" s="14" t="s">
        <v>1358</v>
      </c>
      <c r="C605" s="14" t="s">
        <v>2446</v>
      </c>
      <c r="D605" s="14" t="s">
        <v>1263</v>
      </c>
      <c r="E605" s="14" t="s">
        <v>1637</v>
      </c>
      <c r="F605" s="23" t="str">
        <f t="shared" si="3"/>
        <v>Office of Government Ethics</v>
      </c>
      <c r="G605" s="43">
        <v>42936.0</v>
      </c>
      <c r="H605" s="25"/>
      <c r="I605" s="26"/>
      <c r="J605" s="25"/>
      <c r="K605" s="26"/>
      <c r="L605" s="27">
        <v>42996.0</v>
      </c>
      <c r="M605" s="28"/>
      <c r="N605" s="28"/>
      <c r="O605" s="28"/>
      <c r="P605" s="28"/>
      <c r="Q605" s="28"/>
      <c r="R605" s="28"/>
      <c r="S605" s="28"/>
      <c r="T605" s="28"/>
      <c r="U605" s="28"/>
    </row>
    <row r="606" ht="71.25">
      <c r="A606" s="14" t="s">
        <v>2447</v>
      </c>
      <c r="B606" s="14" t="s">
        <v>1358</v>
      </c>
      <c r="C606" s="14" t="s">
        <v>2448</v>
      </c>
      <c r="D606" s="14" t="s">
        <v>1263</v>
      </c>
      <c r="E606" s="14" t="s">
        <v>1637</v>
      </c>
      <c r="F606" s="23" t="str">
        <f t="shared" si="3"/>
        <v>Office of Government Ethics</v>
      </c>
      <c r="G606" s="43">
        <v>42936.0</v>
      </c>
      <c r="H606" s="25"/>
      <c r="I606" s="26"/>
      <c r="J606" s="25"/>
      <c r="K606" s="26"/>
      <c r="L606" s="27">
        <v>42996.0</v>
      </c>
      <c r="M606" s="28"/>
      <c r="N606" s="28"/>
      <c r="O606" s="28"/>
      <c r="P606" s="28"/>
      <c r="Q606" s="28"/>
      <c r="R606" s="28"/>
      <c r="S606" s="28"/>
      <c r="T606" s="28"/>
      <c r="U606" s="28"/>
    </row>
    <row r="607" ht="71.25">
      <c r="A607" s="14" t="s">
        <v>2449</v>
      </c>
      <c r="B607" s="14" t="s">
        <v>1358</v>
      </c>
      <c r="C607" s="14" t="s">
        <v>2450</v>
      </c>
      <c r="D607" s="14" t="s">
        <v>1263</v>
      </c>
      <c r="E607" s="14" t="s">
        <v>1637</v>
      </c>
      <c r="F607" s="23" t="str">
        <f t="shared" si="3"/>
        <v>Office of Government Ethics</v>
      </c>
      <c r="G607" s="43">
        <v>42936.0</v>
      </c>
      <c r="H607" s="25"/>
      <c r="I607" s="26"/>
      <c r="J607" s="25"/>
      <c r="K607" s="26"/>
      <c r="L607" s="27">
        <v>42996.0</v>
      </c>
      <c r="M607" s="28"/>
      <c r="N607" s="28"/>
      <c r="O607" s="28"/>
      <c r="P607" s="28"/>
      <c r="Q607" s="28"/>
      <c r="R607" s="28"/>
      <c r="S607" s="28"/>
      <c r="T607" s="28"/>
      <c r="U607" s="28"/>
    </row>
    <row r="608" ht="71.25">
      <c r="A608" s="14" t="s">
        <v>2451</v>
      </c>
      <c r="B608" s="14" t="s">
        <v>1358</v>
      </c>
      <c r="C608" s="14" t="s">
        <v>2452</v>
      </c>
      <c r="D608" s="14" t="s">
        <v>1263</v>
      </c>
      <c r="E608" s="14" t="s">
        <v>1637</v>
      </c>
      <c r="F608" s="23" t="str">
        <f t="shared" si="3"/>
        <v>Office of Government Ethics</v>
      </c>
      <c r="G608" s="43">
        <v>42936.0</v>
      </c>
      <c r="H608" s="25"/>
      <c r="I608" s="26"/>
      <c r="J608" s="25"/>
      <c r="K608" s="26"/>
      <c r="L608" s="27">
        <v>42996.0</v>
      </c>
      <c r="M608" s="28"/>
      <c r="N608" s="28"/>
      <c r="O608" s="28"/>
      <c r="P608" s="28"/>
      <c r="Q608" s="28"/>
      <c r="R608" s="28"/>
      <c r="S608" s="28"/>
      <c r="T608" s="28"/>
      <c r="U608" s="28"/>
    </row>
    <row r="609" ht="71.25">
      <c r="A609" s="14" t="s">
        <v>2453</v>
      </c>
      <c r="B609" s="14" t="s">
        <v>1358</v>
      </c>
      <c r="C609" s="14" t="s">
        <v>2454</v>
      </c>
      <c r="D609" s="14" t="s">
        <v>1263</v>
      </c>
      <c r="E609" s="14" t="s">
        <v>1637</v>
      </c>
      <c r="F609" s="23" t="str">
        <f t="shared" si="3"/>
        <v>Office of Government Ethics</v>
      </c>
      <c r="G609" s="43">
        <v>42936.0</v>
      </c>
      <c r="H609" s="25"/>
      <c r="I609" s="26"/>
      <c r="J609" s="25"/>
      <c r="K609" s="26"/>
      <c r="L609" s="27">
        <v>42996.0</v>
      </c>
      <c r="M609" s="28"/>
      <c r="N609" s="28"/>
      <c r="O609" s="28"/>
      <c r="P609" s="28"/>
      <c r="Q609" s="28"/>
      <c r="R609" s="28"/>
      <c r="S609" s="28"/>
      <c r="T609" s="28"/>
      <c r="U609" s="28"/>
    </row>
    <row r="610" ht="71.25">
      <c r="A610" s="14" t="s">
        <v>2455</v>
      </c>
      <c r="B610" s="14" t="s">
        <v>1358</v>
      </c>
      <c r="C610" s="14" t="s">
        <v>2456</v>
      </c>
      <c r="D610" s="14" t="s">
        <v>1263</v>
      </c>
      <c r="E610" s="14" t="s">
        <v>1637</v>
      </c>
      <c r="F610" s="23" t="str">
        <f t="shared" si="3"/>
        <v>Office of Government Ethics</v>
      </c>
      <c r="G610" s="43">
        <v>42936.0</v>
      </c>
      <c r="H610" s="25"/>
      <c r="I610" s="26"/>
      <c r="J610" s="25"/>
      <c r="K610" s="26"/>
      <c r="L610" s="27">
        <v>42996.0</v>
      </c>
      <c r="M610" s="28"/>
      <c r="N610" s="28"/>
      <c r="O610" s="28"/>
      <c r="P610" s="28"/>
      <c r="Q610" s="28"/>
      <c r="R610" s="28"/>
      <c r="S610" s="28"/>
      <c r="T610" s="28"/>
      <c r="U610" s="28"/>
    </row>
    <row r="611" ht="71.25">
      <c r="A611" s="14" t="s">
        <v>2457</v>
      </c>
      <c r="B611" s="14" t="s">
        <v>1358</v>
      </c>
      <c r="C611" s="14" t="s">
        <v>2458</v>
      </c>
      <c r="D611" s="14" t="s">
        <v>1263</v>
      </c>
      <c r="E611" s="14" t="s">
        <v>1637</v>
      </c>
      <c r="F611" s="23" t="str">
        <f t="shared" si="3"/>
        <v>Office of Government Ethics</v>
      </c>
      <c r="G611" s="43">
        <v>42936.0</v>
      </c>
      <c r="H611" s="25"/>
      <c r="I611" s="26"/>
      <c r="J611" s="25"/>
      <c r="K611" s="26"/>
      <c r="L611" s="27">
        <v>42996.0</v>
      </c>
      <c r="M611" s="28"/>
      <c r="N611" s="28"/>
      <c r="O611" s="28"/>
      <c r="P611" s="28"/>
      <c r="Q611" s="28"/>
      <c r="R611" s="28"/>
      <c r="S611" s="28"/>
      <c r="T611" s="28"/>
      <c r="U611" s="28"/>
    </row>
    <row r="612" ht="71.25">
      <c r="A612" s="14" t="s">
        <v>2459</v>
      </c>
      <c r="B612" s="14" t="s">
        <v>1358</v>
      </c>
      <c r="C612" s="14" t="s">
        <v>2460</v>
      </c>
      <c r="D612" s="14" t="s">
        <v>1263</v>
      </c>
      <c r="E612" s="14" t="s">
        <v>1637</v>
      </c>
      <c r="F612" s="23" t="str">
        <f t="shared" si="3"/>
        <v>Office of Government Ethics</v>
      </c>
      <c r="G612" s="43">
        <v>42936.0</v>
      </c>
      <c r="H612" s="25"/>
      <c r="I612" s="26"/>
      <c r="J612" s="25"/>
      <c r="K612" s="26"/>
      <c r="L612" s="27">
        <v>42996.0</v>
      </c>
      <c r="M612" s="28"/>
      <c r="N612" s="28"/>
      <c r="O612" s="28"/>
      <c r="P612" s="28"/>
      <c r="Q612" s="28"/>
      <c r="R612" s="28"/>
      <c r="S612" s="28"/>
      <c r="T612" s="28"/>
      <c r="U612" s="28"/>
    </row>
    <row r="613" ht="71.25">
      <c r="A613" s="14" t="s">
        <v>2461</v>
      </c>
      <c r="B613" s="14" t="s">
        <v>1358</v>
      </c>
      <c r="C613" s="14" t="s">
        <v>2462</v>
      </c>
      <c r="D613" s="14" t="s">
        <v>1263</v>
      </c>
      <c r="E613" s="14" t="s">
        <v>1637</v>
      </c>
      <c r="F613" s="23" t="str">
        <f t="shared" si="3"/>
        <v>Office of Government Ethics</v>
      </c>
      <c r="G613" s="43">
        <v>42936.0</v>
      </c>
      <c r="H613" s="25"/>
      <c r="I613" s="26"/>
      <c r="J613" s="25"/>
      <c r="K613" s="26"/>
      <c r="L613" s="27">
        <v>42996.0</v>
      </c>
      <c r="M613" s="28"/>
      <c r="N613" s="28"/>
      <c r="O613" s="28"/>
      <c r="P613" s="28"/>
      <c r="Q613" s="28"/>
      <c r="R613" s="28"/>
      <c r="S613" s="28"/>
      <c r="T613" s="28"/>
      <c r="U613" s="28"/>
    </row>
    <row r="614" ht="71.25">
      <c r="A614" s="14" t="s">
        <v>2463</v>
      </c>
      <c r="B614" s="14" t="s">
        <v>1358</v>
      </c>
      <c r="C614" s="14" t="s">
        <v>2464</v>
      </c>
      <c r="D614" s="14" t="s">
        <v>1263</v>
      </c>
      <c r="E614" s="14" t="s">
        <v>1637</v>
      </c>
      <c r="F614" s="23" t="str">
        <f t="shared" si="3"/>
        <v>Office of Government Ethics</v>
      </c>
      <c r="G614" s="43">
        <v>42936.0</v>
      </c>
      <c r="H614" s="25"/>
      <c r="I614" s="26"/>
      <c r="J614" s="25"/>
      <c r="K614" s="26"/>
      <c r="L614" s="27">
        <v>42996.0</v>
      </c>
      <c r="M614" s="28"/>
      <c r="N614" s="28"/>
      <c r="O614" s="28"/>
      <c r="P614" s="28"/>
      <c r="Q614" s="28"/>
      <c r="R614" s="28"/>
      <c r="S614" s="28"/>
      <c r="T614" s="28"/>
      <c r="U614" s="28"/>
    </row>
    <row r="615" ht="71.25">
      <c r="A615" s="14" t="s">
        <v>2465</v>
      </c>
      <c r="B615" s="14" t="s">
        <v>1358</v>
      </c>
      <c r="C615" s="14" t="s">
        <v>2466</v>
      </c>
      <c r="D615" s="14" t="s">
        <v>1263</v>
      </c>
      <c r="E615" s="14" t="s">
        <v>1637</v>
      </c>
      <c r="F615" s="23" t="str">
        <f t="shared" si="3"/>
        <v>Office of Government Ethics</v>
      </c>
      <c r="G615" s="43">
        <v>42936.0</v>
      </c>
      <c r="H615" s="25"/>
      <c r="I615" s="26"/>
      <c r="J615" s="25"/>
      <c r="K615" s="26"/>
      <c r="L615" s="27">
        <v>42996.0</v>
      </c>
      <c r="M615" s="28"/>
      <c r="N615" s="28"/>
      <c r="O615" s="28"/>
      <c r="P615" s="28"/>
      <c r="Q615" s="28"/>
      <c r="R615" s="28"/>
      <c r="S615" s="28"/>
      <c r="T615" s="28"/>
      <c r="U615" s="28"/>
    </row>
    <row r="616" ht="71.25">
      <c r="A616" s="14" t="s">
        <v>2467</v>
      </c>
      <c r="B616" s="14" t="s">
        <v>1358</v>
      </c>
      <c r="C616" s="14" t="s">
        <v>2468</v>
      </c>
      <c r="D616" s="14" t="s">
        <v>1263</v>
      </c>
      <c r="E616" s="14" t="s">
        <v>1637</v>
      </c>
      <c r="F616" s="23" t="str">
        <f t="shared" si="3"/>
        <v>Office of Government Ethics</v>
      </c>
      <c r="G616" s="43">
        <v>42936.0</v>
      </c>
      <c r="H616" s="25"/>
      <c r="I616" s="26"/>
      <c r="J616" s="25"/>
      <c r="K616" s="26"/>
      <c r="L616" s="27">
        <v>42996.0</v>
      </c>
      <c r="M616" s="28"/>
      <c r="N616" s="28"/>
      <c r="O616" s="28"/>
      <c r="P616" s="28"/>
      <c r="Q616" s="28"/>
      <c r="R616" s="28"/>
      <c r="S616" s="28"/>
      <c r="T616" s="28"/>
      <c r="U616" s="28"/>
    </row>
    <row r="617" ht="71.25">
      <c r="A617" s="14" t="s">
        <v>2469</v>
      </c>
      <c r="B617" s="14" t="s">
        <v>1358</v>
      </c>
      <c r="C617" s="14" t="s">
        <v>2470</v>
      </c>
      <c r="D617" s="14" t="s">
        <v>1263</v>
      </c>
      <c r="E617" s="14" t="s">
        <v>1637</v>
      </c>
      <c r="F617" s="23" t="str">
        <f t="shared" si="3"/>
        <v>Office of Government Ethics</v>
      </c>
      <c r="G617" s="43">
        <v>42936.0</v>
      </c>
      <c r="H617" s="25"/>
      <c r="I617" s="26"/>
      <c r="J617" s="25"/>
      <c r="K617" s="26"/>
      <c r="L617" s="27">
        <v>42996.0</v>
      </c>
      <c r="M617" s="28"/>
      <c r="N617" s="28"/>
      <c r="O617" s="28"/>
      <c r="P617" s="28"/>
      <c r="Q617" s="28"/>
      <c r="R617" s="28"/>
      <c r="S617" s="28"/>
      <c r="T617" s="28"/>
      <c r="U617" s="28"/>
    </row>
    <row r="618" ht="71.25">
      <c r="A618" s="14" t="s">
        <v>2471</v>
      </c>
      <c r="B618" s="14" t="s">
        <v>1358</v>
      </c>
      <c r="C618" s="14" t="s">
        <v>2472</v>
      </c>
      <c r="D618" s="14" t="s">
        <v>1263</v>
      </c>
      <c r="E618" s="14" t="s">
        <v>1637</v>
      </c>
      <c r="F618" s="23" t="str">
        <f t="shared" si="3"/>
        <v>Office of Government Ethics</v>
      </c>
      <c r="G618" s="43">
        <v>42936.0</v>
      </c>
      <c r="H618" s="25"/>
      <c r="I618" s="26"/>
      <c r="J618" s="25"/>
      <c r="K618" s="26"/>
      <c r="L618" s="27">
        <v>42996.0</v>
      </c>
      <c r="M618" s="28"/>
      <c r="N618" s="28"/>
      <c r="O618" s="28"/>
      <c r="P618" s="28"/>
      <c r="Q618" s="28"/>
      <c r="R618" s="28"/>
      <c r="S618" s="28"/>
      <c r="T618" s="28"/>
      <c r="U618" s="28"/>
    </row>
    <row r="619" ht="71.25">
      <c r="A619" s="14" t="s">
        <v>2473</v>
      </c>
      <c r="B619" s="14" t="s">
        <v>1358</v>
      </c>
      <c r="C619" s="14" t="s">
        <v>2474</v>
      </c>
      <c r="D619" s="14" t="s">
        <v>1263</v>
      </c>
      <c r="E619" s="14" t="s">
        <v>1637</v>
      </c>
      <c r="F619" s="23" t="str">
        <f t="shared" si="3"/>
        <v>Office of Government Ethics</v>
      </c>
      <c r="G619" s="43">
        <v>42936.0</v>
      </c>
      <c r="H619" s="25"/>
      <c r="I619" s="26"/>
      <c r="J619" s="25"/>
      <c r="K619" s="26"/>
      <c r="L619" s="27">
        <v>42996.0</v>
      </c>
      <c r="M619" s="28"/>
      <c r="N619" s="28"/>
      <c r="O619" s="28"/>
      <c r="P619" s="28"/>
      <c r="Q619" s="28"/>
      <c r="R619" s="28"/>
      <c r="S619" s="28"/>
      <c r="T619" s="28"/>
      <c r="U619" s="28"/>
    </row>
    <row r="620" ht="71.25">
      <c r="A620" s="14" t="s">
        <v>2475</v>
      </c>
      <c r="B620" s="14" t="s">
        <v>1358</v>
      </c>
      <c r="C620" s="14" t="s">
        <v>2476</v>
      </c>
      <c r="D620" s="14" t="s">
        <v>1263</v>
      </c>
      <c r="E620" s="14" t="s">
        <v>1637</v>
      </c>
      <c r="F620" s="23" t="str">
        <f t="shared" si="3"/>
        <v>Office of Government Ethics</v>
      </c>
      <c r="G620" s="43">
        <v>42936.0</v>
      </c>
      <c r="H620" s="25"/>
      <c r="I620" s="26"/>
      <c r="J620" s="25"/>
      <c r="K620" s="26"/>
      <c r="L620" s="27">
        <v>42996.0</v>
      </c>
      <c r="M620" s="28"/>
      <c r="N620" s="28"/>
      <c r="O620" s="28"/>
      <c r="P620" s="28"/>
      <c r="Q620" s="28"/>
      <c r="R620" s="28"/>
      <c r="S620" s="28"/>
      <c r="T620" s="28"/>
      <c r="U620" s="28"/>
    </row>
    <row r="621" ht="71.25">
      <c r="A621" s="14" t="s">
        <v>2477</v>
      </c>
      <c r="B621" s="14" t="s">
        <v>1358</v>
      </c>
      <c r="C621" s="14" t="s">
        <v>2478</v>
      </c>
      <c r="D621" s="14" t="s">
        <v>1263</v>
      </c>
      <c r="E621" s="14" t="s">
        <v>1637</v>
      </c>
      <c r="F621" s="23" t="str">
        <f t="shared" si="3"/>
        <v>Office of Government Ethics</v>
      </c>
      <c r="G621" s="43">
        <v>42936.0</v>
      </c>
      <c r="H621" s="25"/>
      <c r="I621" s="26"/>
      <c r="J621" s="25"/>
      <c r="K621" s="26"/>
      <c r="L621" s="27">
        <v>42996.0</v>
      </c>
      <c r="M621" s="28"/>
      <c r="N621" s="28"/>
      <c r="O621" s="28"/>
      <c r="P621" s="28"/>
      <c r="Q621" s="28"/>
      <c r="R621" s="28"/>
      <c r="S621" s="28"/>
      <c r="T621" s="28"/>
      <c r="U621" s="28"/>
    </row>
    <row r="622" ht="71.25">
      <c r="A622" s="14" t="s">
        <v>2479</v>
      </c>
      <c r="B622" s="14" t="s">
        <v>1358</v>
      </c>
      <c r="C622" s="14" t="s">
        <v>2480</v>
      </c>
      <c r="D622" s="14" t="s">
        <v>1263</v>
      </c>
      <c r="E622" s="14" t="s">
        <v>1637</v>
      </c>
      <c r="F622" s="23" t="str">
        <f t="shared" si="3"/>
        <v>Office of Government Ethics</v>
      </c>
      <c r="G622" s="43">
        <v>42936.0</v>
      </c>
      <c r="H622" s="25"/>
      <c r="I622" s="26"/>
      <c r="J622" s="25"/>
      <c r="K622" s="26"/>
      <c r="L622" s="27">
        <v>42996.0</v>
      </c>
      <c r="M622" s="28"/>
      <c r="N622" s="28"/>
      <c r="O622" s="28"/>
      <c r="P622" s="28"/>
      <c r="Q622" s="28"/>
      <c r="R622" s="28"/>
      <c r="S622" s="28"/>
      <c r="T622" s="28"/>
      <c r="U622" s="28"/>
    </row>
    <row r="623" ht="71.25">
      <c r="A623" s="14" t="s">
        <v>2481</v>
      </c>
      <c r="B623" s="14" t="s">
        <v>1358</v>
      </c>
      <c r="C623" s="14" t="s">
        <v>2482</v>
      </c>
      <c r="D623" s="14" t="s">
        <v>1263</v>
      </c>
      <c r="E623" s="14" t="s">
        <v>1637</v>
      </c>
      <c r="F623" s="23" t="str">
        <f t="shared" si="3"/>
        <v>Office of Government Ethics</v>
      </c>
      <c r="G623" s="43">
        <v>42936.0</v>
      </c>
      <c r="H623" s="25"/>
      <c r="I623" s="26"/>
      <c r="J623" s="25"/>
      <c r="K623" s="26"/>
      <c r="L623" s="27">
        <v>42996.0</v>
      </c>
      <c r="M623" s="28"/>
      <c r="N623" s="28"/>
      <c r="O623" s="28"/>
      <c r="P623" s="28"/>
      <c r="Q623" s="28"/>
      <c r="R623" s="28"/>
      <c r="S623" s="28"/>
      <c r="T623" s="28"/>
      <c r="U623" s="28"/>
    </row>
    <row r="624" ht="71.25">
      <c r="A624" s="14" t="s">
        <v>2483</v>
      </c>
      <c r="B624" s="14" t="s">
        <v>1358</v>
      </c>
      <c r="C624" s="14" t="s">
        <v>2484</v>
      </c>
      <c r="D624" s="14" t="s">
        <v>1263</v>
      </c>
      <c r="E624" s="14" t="s">
        <v>1637</v>
      </c>
      <c r="F624" s="23" t="str">
        <f t="shared" si="3"/>
        <v>Office of Government Ethics</v>
      </c>
      <c r="G624" s="43">
        <v>42936.0</v>
      </c>
      <c r="H624" s="25"/>
      <c r="I624" s="26"/>
      <c r="J624" s="25"/>
      <c r="K624" s="26"/>
      <c r="L624" s="27">
        <v>42996.0</v>
      </c>
      <c r="M624" s="28"/>
      <c r="N624" s="28"/>
      <c r="O624" s="28"/>
      <c r="P624" s="28"/>
      <c r="Q624" s="28"/>
      <c r="R624" s="28"/>
      <c r="S624" s="28"/>
      <c r="T624" s="28"/>
      <c r="U624" s="28"/>
    </row>
    <row r="625" ht="71.25">
      <c r="A625" s="14" t="s">
        <v>2485</v>
      </c>
      <c r="B625" s="14" t="s">
        <v>1358</v>
      </c>
      <c r="C625" s="14" t="s">
        <v>2486</v>
      </c>
      <c r="D625" s="14" t="s">
        <v>1263</v>
      </c>
      <c r="E625" s="14" t="s">
        <v>1637</v>
      </c>
      <c r="F625" s="23" t="str">
        <f t="shared" si="3"/>
        <v>Office of Government Ethics</v>
      </c>
      <c r="G625" s="43">
        <v>42936.0</v>
      </c>
      <c r="H625" s="25"/>
      <c r="I625" s="26"/>
      <c r="J625" s="25"/>
      <c r="K625" s="26"/>
      <c r="L625" s="27">
        <v>42996.0</v>
      </c>
      <c r="M625" s="28"/>
      <c r="N625" s="28"/>
      <c r="O625" s="28"/>
      <c r="P625" s="28"/>
      <c r="Q625" s="28"/>
      <c r="R625" s="28"/>
      <c r="S625" s="28"/>
      <c r="T625" s="28"/>
      <c r="U625" s="28"/>
    </row>
    <row r="626" ht="71.25">
      <c r="A626" s="14" t="s">
        <v>2487</v>
      </c>
      <c r="B626" s="14" t="s">
        <v>1358</v>
      </c>
      <c r="C626" s="14" t="s">
        <v>2488</v>
      </c>
      <c r="D626" s="14" t="s">
        <v>1263</v>
      </c>
      <c r="E626" s="14" t="s">
        <v>1637</v>
      </c>
      <c r="F626" s="23" t="str">
        <f t="shared" si="3"/>
        <v>Office of Government Ethics</v>
      </c>
      <c r="G626" s="43">
        <v>42936.0</v>
      </c>
      <c r="H626" s="25"/>
      <c r="I626" s="26"/>
      <c r="J626" s="25"/>
      <c r="K626" s="26"/>
      <c r="L626" s="27">
        <v>42996.0</v>
      </c>
      <c r="M626" s="28"/>
      <c r="N626" s="28"/>
      <c r="O626" s="28"/>
      <c r="P626" s="28"/>
      <c r="Q626" s="28"/>
      <c r="R626" s="28"/>
      <c r="S626" s="28"/>
      <c r="T626" s="28"/>
      <c r="U626" s="28"/>
    </row>
    <row r="627" ht="71.25">
      <c r="A627" s="14" t="s">
        <v>2489</v>
      </c>
      <c r="B627" s="14" t="s">
        <v>1358</v>
      </c>
      <c r="C627" s="14" t="s">
        <v>2490</v>
      </c>
      <c r="D627" s="14" t="s">
        <v>1263</v>
      </c>
      <c r="E627" s="14" t="s">
        <v>1637</v>
      </c>
      <c r="F627" s="23" t="str">
        <f t="shared" si="3"/>
        <v>Office of Government Ethics</v>
      </c>
      <c r="G627" s="43">
        <v>42936.0</v>
      </c>
      <c r="H627" s="25"/>
      <c r="I627" s="26"/>
      <c r="J627" s="25"/>
      <c r="K627" s="26"/>
      <c r="L627" s="27">
        <v>42996.0</v>
      </c>
      <c r="M627" s="28"/>
      <c r="N627" s="28"/>
      <c r="O627" s="28"/>
      <c r="P627" s="28"/>
      <c r="Q627" s="28"/>
      <c r="R627" s="28"/>
      <c r="S627" s="28"/>
      <c r="T627" s="28"/>
      <c r="U627" s="28"/>
    </row>
    <row r="628" ht="71.25">
      <c r="A628" s="14" t="s">
        <v>2491</v>
      </c>
      <c r="B628" s="14" t="s">
        <v>1358</v>
      </c>
      <c r="C628" s="14" t="s">
        <v>2492</v>
      </c>
      <c r="D628" s="14" t="s">
        <v>1263</v>
      </c>
      <c r="E628" s="14" t="s">
        <v>1637</v>
      </c>
      <c r="F628" s="23" t="str">
        <f t="shared" si="3"/>
        <v>Office of Government Ethics</v>
      </c>
      <c r="G628" s="43">
        <v>42936.0</v>
      </c>
      <c r="H628" s="25"/>
      <c r="I628" s="26"/>
      <c r="J628" s="25"/>
      <c r="K628" s="26"/>
      <c r="L628" s="27">
        <v>42996.0</v>
      </c>
      <c r="M628" s="28"/>
      <c r="N628" s="28"/>
      <c r="O628" s="28"/>
      <c r="P628" s="28"/>
      <c r="Q628" s="28"/>
      <c r="R628" s="28"/>
      <c r="S628" s="28"/>
      <c r="T628" s="28"/>
      <c r="U628" s="28"/>
    </row>
    <row r="629" ht="71.25">
      <c r="A629" s="14" t="s">
        <v>2493</v>
      </c>
      <c r="B629" s="14" t="s">
        <v>1358</v>
      </c>
      <c r="C629" s="14" t="s">
        <v>2494</v>
      </c>
      <c r="D629" s="14" t="s">
        <v>1263</v>
      </c>
      <c r="E629" s="14" t="s">
        <v>1637</v>
      </c>
      <c r="F629" s="23" t="str">
        <f t="shared" si="3"/>
        <v>Office of Government Ethics</v>
      </c>
      <c r="G629" s="43">
        <v>42936.0</v>
      </c>
      <c r="H629" s="25"/>
      <c r="I629" s="26"/>
      <c r="J629" s="25"/>
      <c r="K629" s="26"/>
      <c r="L629" s="27">
        <v>42996.0</v>
      </c>
      <c r="M629" s="28"/>
      <c r="N629" s="28"/>
      <c r="O629" s="28"/>
      <c r="P629" s="28"/>
      <c r="Q629" s="28"/>
      <c r="R629" s="28"/>
      <c r="S629" s="28"/>
      <c r="T629" s="28"/>
      <c r="U629" s="28"/>
    </row>
    <row r="630" ht="82.5">
      <c r="A630" s="14" t="s">
        <v>2495</v>
      </c>
      <c r="B630" s="14" t="s">
        <v>1358</v>
      </c>
      <c r="C630" s="14" t="s">
        <v>2496</v>
      </c>
      <c r="D630" s="14" t="s">
        <v>1263</v>
      </c>
      <c r="E630" s="14" t="s">
        <v>1637</v>
      </c>
      <c r="F630" s="23" t="str">
        <f t="shared" si="3"/>
        <v>Office of Government Ethics</v>
      </c>
      <c r="G630" s="43">
        <v>42936.0</v>
      </c>
      <c r="H630" s="25"/>
      <c r="I630" s="26"/>
      <c r="J630" s="25"/>
      <c r="K630" s="26"/>
      <c r="L630" s="27">
        <v>42996.0</v>
      </c>
      <c r="M630" s="28"/>
      <c r="N630" s="28"/>
      <c r="O630" s="28"/>
      <c r="P630" s="28"/>
      <c r="Q630" s="28"/>
      <c r="R630" s="28"/>
      <c r="S630" s="28"/>
      <c r="T630" s="28"/>
      <c r="U630" s="28"/>
    </row>
    <row r="631" ht="71.25">
      <c r="A631" s="14" t="s">
        <v>2497</v>
      </c>
      <c r="B631" s="14" t="s">
        <v>1358</v>
      </c>
      <c r="C631" s="14" t="s">
        <v>2498</v>
      </c>
      <c r="D631" s="14" t="s">
        <v>1263</v>
      </c>
      <c r="E631" s="14" t="s">
        <v>1637</v>
      </c>
      <c r="F631" s="23" t="str">
        <f t="shared" si="3"/>
        <v>Office of Government Ethics</v>
      </c>
      <c r="G631" s="43">
        <v>42936.0</v>
      </c>
      <c r="H631" s="25"/>
      <c r="I631" s="26"/>
      <c r="J631" s="25"/>
      <c r="K631" s="26"/>
      <c r="L631" s="27">
        <v>42996.0</v>
      </c>
      <c r="M631" s="28"/>
      <c r="N631" s="28"/>
      <c r="O631" s="28"/>
      <c r="P631" s="28"/>
      <c r="Q631" s="28"/>
      <c r="R631" s="28"/>
      <c r="S631" s="28"/>
      <c r="T631" s="28"/>
      <c r="U631" s="28"/>
    </row>
    <row r="632" ht="71.25">
      <c r="A632" s="14" t="s">
        <v>2499</v>
      </c>
      <c r="B632" s="14" t="s">
        <v>1358</v>
      </c>
      <c r="C632" s="14" t="s">
        <v>2500</v>
      </c>
      <c r="D632" s="14" t="s">
        <v>1263</v>
      </c>
      <c r="E632" s="14" t="s">
        <v>1637</v>
      </c>
      <c r="F632" s="23" t="str">
        <f t="shared" si="3"/>
        <v>Office of Government Ethics</v>
      </c>
      <c r="G632" s="43">
        <v>42936.0</v>
      </c>
      <c r="H632" s="25"/>
      <c r="I632" s="26"/>
      <c r="J632" s="25"/>
      <c r="K632" s="26"/>
      <c r="L632" s="27">
        <v>42996.0</v>
      </c>
      <c r="M632" s="28"/>
      <c r="N632" s="28"/>
      <c r="O632" s="28"/>
      <c r="P632" s="28"/>
      <c r="Q632" s="28"/>
      <c r="R632" s="28"/>
      <c r="S632" s="28"/>
      <c r="T632" s="28"/>
      <c r="U632" s="28"/>
    </row>
    <row r="633" ht="71.25">
      <c r="A633" s="14" t="s">
        <v>2501</v>
      </c>
      <c r="B633" s="14" t="s">
        <v>1358</v>
      </c>
      <c r="C633" s="14" t="s">
        <v>2502</v>
      </c>
      <c r="D633" s="14" t="s">
        <v>1263</v>
      </c>
      <c r="E633" s="14" t="s">
        <v>1637</v>
      </c>
      <c r="F633" s="23" t="str">
        <f t="shared" si="3"/>
        <v>Office of Government Ethics</v>
      </c>
      <c r="G633" s="43">
        <v>42936.0</v>
      </c>
      <c r="H633" s="25"/>
      <c r="I633" s="26"/>
      <c r="J633" s="25"/>
      <c r="K633" s="26"/>
      <c r="L633" s="27">
        <v>42996.0</v>
      </c>
      <c r="M633" s="28"/>
      <c r="N633" s="28"/>
      <c r="O633" s="28"/>
      <c r="P633" s="28"/>
      <c r="Q633" s="28"/>
      <c r="R633" s="28"/>
      <c r="S633" s="28"/>
      <c r="T633" s="28"/>
      <c r="U633" s="28"/>
    </row>
    <row r="634" ht="71.25">
      <c r="A634" s="14" t="s">
        <v>2503</v>
      </c>
      <c r="B634" s="14" t="s">
        <v>1358</v>
      </c>
      <c r="C634" s="14" t="s">
        <v>2504</v>
      </c>
      <c r="D634" s="14" t="s">
        <v>1263</v>
      </c>
      <c r="E634" s="14" t="s">
        <v>1637</v>
      </c>
      <c r="F634" s="23" t="str">
        <f t="shared" si="3"/>
        <v>Office of Government Ethics</v>
      </c>
      <c r="G634" s="43">
        <v>42936.0</v>
      </c>
      <c r="H634" s="25"/>
      <c r="I634" s="26"/>
      <c r="J634" s="25"/>
      <c r="K634" s="26"/>
      <c r="L634" s="27">
        <v>42996.0</v>
      </c>
      <c r="M634" s="28"/>
      <c r="N634" s="28"/>
      <c r="O634" s="28"/>
      <c r="P634" s="28"/>
      <c r="Q634" s="28"/>
      <c r="R634" s="28"/>
      <c r="S634" s="28"/>
      <c r="T634" s="28"/>
      <c r="U634" s="28"/>
    </row>
    <row r="635" ht="82.5">
      <c r="A635" s="14" t="s">
        <v>2505</v>
      </c>
      <c r="B635" s="14" t="s">
        <v>1358</v>
      </c>
      <c r="C635" s="14" t="s">
        <v>2506</v>
      </c>
      <c r="D635" s="14" t="s">
        <v>1263</v>
      </c>
      <c r="E635" s="14" t="s">
        <v>1637</v>
      </c>
      <c r="F635" s="23" t="str">
        <f t="shared" si="3"/>
        <v>Office of Government Ethics</v>
      </c>
      <c r="G635" s="43">
        <v>42936.0</v>
      </c>
      <c r="H635" s="25"/>
      <c r="I635" s="26"/>
      <c r="J635" s="25"/>
      <c r="K635" s="26"/>
      <c r="L635" s="27">
        <v>42996.0</v>
      </c>
      <c r="M635" s="28"/>
      <c r="N635" s="28"/>
      <c r="O635" s="28"/>
      <c r="P635" s="28"/>
      <c r="Q635" s="28"/>
      <c r="R635" s="28"/>
      <c r="S635" s="28"/>
      <c r="T635" s="28"/>
      <c r="U635" s="28"/>
    </row>
    <row r="636" ht="71.25">
      <c r="A636" s="14" t="s">
        <v>2507</v>
      </c>
      <c r="B636" s="14" t="s">
        <v>1358</v>
      </c>
      <c r="C636" s="14" t="s">
        <v>2508</v>
      </c>
      <c r="D636" s="14" t="s">
        <v>1263</v>
      </c>
      <c r="E636" s="14" t="s">
        <v>1637</v>
      </c>
      <c r="F636" s="23" t="str">
        <f t="shared" si="3"/>
        <v>Office of Government Ethics</v>
      </c>
      <c r="G636" s="43">
        <v>42936.0</v>
      </c>
      <c r="H636" s="25"/>
      <c r="I636" s="26"/>
      <c r="J636" s="25"/>
      <c r="K636" s="26"/>
      <c r="L636" s="27">
        <v>42996.0</v>
      </c>
      <c r="M636" s="28"/>
      <c r="N636" s="28"/>
      <c r="O636" s="28"/>
      <c r="P636" s="28"/>
      <c r="Q636" s="28"/>
      <c r="R636" s="28"/>
      <c r="S636" s="28"/>
      <c r="T636" s="28"/>
      <c r="U636" s="28"/>
    </row>
    <row r="637" ht="71.25">
      <c r="A637" s="14" t="s">
        <v>2509</v>
      </c>
      <c r="B637" s="14" t="s">
        <v>1358</v>
      </c>
      <c r="C637" s="14" t="s">
        <v>2510</v>
      </c>
      <c r="D637" s="14" t="s">
        <v>1263</v>
      </c>
      <c r="E637" s="14" t="s">
        <v>1637</v>
      </c>
      <c r="F637" s="23" t="str">
        <f t="shared" si="3"/>
        <v>Office of Government Ethics</v>
      </c>
      <c r="G637" s="43">
        <v>42936.0</v>
      </c>
      <c r="H637" s="25"/>
      <c r="I637" s="26"/>
      <c r="J637" s="25"/>
      <c r="K637" s="26"/>
      <c r="L637" s="27">
        <v>42996.0</v>
      </c>
      <c r="M637" s="28"/>
      <c r="N637" s="28"/>
      <c r="O637" s="28"/>
      <c r="P637" s="28"/>
      <c r="Q637" s="28"/>
      <c r="R637" s="28"/>
      <c r="S637" s="28"/>
      <c r="T637" s="28"/>
      <c r="U637" s="28"/>
    </row>
    <row r="638" ht="71.25">
      <c r="A638" s="14" t="s">
        <v>2511</v>
      </c>
      <c r="B638" s="14" t="s">
        <v>1358</v>
      </c>
      <c r="C638" s="14" t="s">
        <v>2512</v>
      </c>
      <c r="D638" s="14" t="s">
        <v>1263</v>
      </c>
      <c r="E638" s="14" t="s">
        <v>1637</v>
      </c>
      <c r="F638" s="23" t="str">
        <f t="shared" si="3"/>
        <v>Office of Government Ethics</v>
      </c>
      <c r="G638" s="43">
        <v>42936.0</v>
      </c>
      <c r="H638" s="25"/>
      <c r="I638" s="26"/>
      <c r="J638" s="25"/>
      <c r="K638" s="26"/>
      <c r="L638" s="27">
        <v>42996.0</v>
      </c>
      <c r="M638" s="28"/>
      <c r="N638" s="28"/>
      <c r="O638" s="28"/>
      <c r="P638" s="28"/>
      <c r="Q638" s="28"/>
      <c r="R638" s="28"/>
      <c r="S638" s="28"/>
      <c r="T638" s="28"/>
      <c r="U638" s="28"/>
    </row>
    <row r="639" ht="82.5">
      <c r="A639" s="14" t="s">
        <v>2513</v>
      </c>
      <c r="B639" s="14" t="s">
        <v>1358</v>
      </c>
      <c r="C639" s="14" t="s">
        <v>2514</v>
      </c>
      <c r="D639" s="14" t="s">
        <v>1263</v>
      </c>
      <c r="E639" s="14" t="s">
        <v>1637</v>
      </c>
      <c r="F639" s="23" t="str">
        <f t="shared" si="3"/>
        <v>Office of Government Ethics</v>
      </c>
      <c r="G639" s="43">
        <v>42936.0</v>
      </c>
      <c r="H639" s="25"/>
      <c r="I639" s="26"/>
      <c r="J639" s="25"/>
      <c r="K639" s="26"/>
      <c r="L639" s="27">
        <v>42996.0</v>
      </c>
      <c r="M639" s="28"/>
      <c r="N639" s="28"/>
      <c r="O639" s="28"/>
      <c r="P639" s="28"/>
      <c r="Q639" s="28"/>
      <c r="R639" s="28"/>
      <c r="S639" s="28"/>
      <c r="T639" s="28"/>
      <c r="U639" s="28"/>
    </row>
    <row r="640" ht="71.25">
      <c r="A640" s="14" t="s">
        <v>2515</v>
      </c>
      <c r="B640" s="14" t="s">
        <v>1358</v>
      </c>
      <c r="C640" s="14" t="s">
        <v>2516</v>
      </c>
      <c r="D640" s="14" t="s">
        <v>1263</v>
      </c>
      <c r="E640" s="14" t="s">
        <v>1637</v>
      </c>
      <c r="F640" s="23" t="str">
        <f t="shared" si="3"/>
        <v>Office of Government Ethics</v>
      </c>
      <c r="G640" s="43">
        <v>42936.0</v>
      </c>
      <c r="H640" s="25"/>
      <c r="I640" s="26"/>
      <c r="J640" s="25"/>
      <c r="K640" s="26"/>
      <c r="L640" s="27">
        <v>42996.0</v>
      </c>
      <c r="M640" s="28"/>
      <c r="N640" s="28"/>
      <c r="O640" s="28"/>
      <c r="P640" s="28"/>
      <c r="Q640" s="28"/>
      <c r="R640" s="28"/>
      <c r="S640" s="28"/>
      <c r="T640" s="28"/>
      <c r="U640" s="28"/>
    </row>
    <row r="641" ht="82.5">
      <c r="A641" s="14" t="s">
        <v>2517</v>
      </c>
      <c r="B641" s="14" t="s">
        <v>1358</v>
      </c>
      <c r="C641" s="14" t="s">
        <v>2518</v>
      </c>
      <c r="D641" s="14" t="s">
        <v>1263</v>
      </c>
      <c r="E641" s="14" t="s">
        <v>1637</v>
      </c>
      <c r="F641" s="23" t="str">
        <f t="shared" si="3"/>
        <v>Office of Government Ethics</v>
      </c>
      <c r="G641" s="43">
        <v>42936.0</v>
      </c>
      <c r="H641" s="25"/>
      <c r="I641" s="26"/>
      <c r="J641" s="25"/>
      <c r="K641" s="26"/>
      <c r="L641" s="27">
        <v>42996.0</v>
      </c>
      <c r="M641" s="28"/>
      <c r="N641" s="28"/>
      <c r="O641" s="28"/>
      <c r="P641" s="28"/>
      <c r="Q641" s="28"/>
      <c r="R641" s="28"/>
      <c r="S641" s="28"/>
      <c r="T641" s="28"/>
      <c r="U641" s="28"/>
    </row>
    <row r="642" ht="71.25">
      <c r="A642" s="14" t="s">
        <v>2519</v>
      </c>
      <c r="B642" s="14" t="s">
        <v>1358</v>
      </c>
      <c r="C642" s="14" t="s">
        <v>2520</v>
      </c>
      <c r="D642" s="14" t="s">
        <v>1263</v>
      </c>
      <c r="E642" s="14" t="s">
        <v>1637</v>
      </c>
      <c r="F642" s="23" t="str">
        <f t="shared" si="3"/>
        <v>Office of Government Ethics</v>
      </c>
      <c r="G642" s="43">
        <v>42936.0</v>
      </c>
      <c r="H642" s="25"/>
      <c r="I642" s="26"/>
      <c r="J642" s="25"/>
      <c r="K642" s="26"/>
      <c r="L642" s="27">
        <v>42996.0</v>
      </c>
      <c r="M642" s="28"/>
      <c r="N642" s="28"/>
      <c r="O642" s="28"/>
      <c r="P642" s="28"/>
      <c r="Q642" s="28"/>
      <c r="R642" s="28"/>
      <c r="S642" s="28"/>
      <c r="T642" s="28"/>
      <c r="U642" s="28"/>
    </row>
    <row r="643" ht="71.25">
      <c r="A643" s="14" t="s">
        <v>2521</v>
      </c>
      <c r="B643" s="14" t="s">
        <v>1358</v>
      </c>
      <c r="C643" s="14" t="s">
        <v>2522</v>
      </c>
      <c r="D643" s="14" t="s">
        <v>1263</v>
      </c>
      <c r="E643" s="14" t="s">
        <v>1637</v>
      </c>
      <c r="F643" s="23" t="str">
        <f t="shared" si="3"/>
        <v>Office of Government Ethics</v>
      </c>
      <c r="G643" s="43">
        <v>42936.0</v>
      </c>
      <c r="H643" s="25"/>
      <c r="I643" s="26"/>
      <c r="J643" s="25"/>
      <c r="K643" s="26"/>
      <c r="L643" s="27">
        <v>42996.0</v>
      </c>
      <c r="M643" s="28"/>
      <c r="N643" s="28"/>
      <c r="O643" s="28"/>
      <c r="P643" s="28"/>
      <c r="Q643" s="28"/>
      <c r="R643" s="28"/>
      <c r="S643" s="28"/>
      <c r="T643" s="28"/>
      <c r="U643" s="28"/>
    </row>
    <row r="644" ht="71.25">
      <c r="A644" s="14" t="s">
        <v>2523</v>
      </c>
      <c r="B644" s="14" t="s">
        <v>1358</v>
      </c>
      <c r="C644" s="14" t="s">
        <v>2524</v>
      </c>
      <c r="D644" s="14" t="s">
        <v>1263</v>
      </c>
      <c r="E644" s="14" t="s">
        <v>1637</v>
      </c>
      <c r="F644" s="23" t="str">
        <f t="shared" si="3"/>
        <v>Office of Government Ethics</v>
      </c>
      <c r="G644" s="43">
        <v>42936.0</v>
      </c>
      <c r="H644" s="25"/>
      <c r="I644" s="26"/>
      <c r="J644" s="25"/>
      <c r="K644" s="26"/>
      <c r="L644" s="27">
        <v>42996.0</v>
      </c>
      <c r="M644" s="28"/>
      <c r="N644" s="28"/>
      <c r="O644" s="28"/>
      <c r="P644" s="28"/>
      <c r="Q644" s="28"/>
      <c r="R644" s="28"/>
      <c r="S644" s="28"/>
      <c r="T644" s="28"/>
      <c r="U644" s="28"/>
    </row>
    <row r="645" ht="71.25">
      <c r="A645" s="14" t="s">
        <v>2525</v>
      </c>
      <c r="B645" s="14" t="s">
        <v>1358</v>
      </c>
      <c r="C645" s="14" t="s">
        <v>2526</v>
      </c>
      <c r="D645" s="14" t="s">
        <v>1263</v>
      </c>
      <c r="E645" s="14" t="s">
        <v>1637</v>
      </c>
      <c r="F645" s="23" t="str">
        <f t="shared" si="3"/>
        <v>Office of Government Ethics</v>
      </c>
      <c r="G645" s="43">
        <v>42936.0</v>
      </c>
      <c r="H645" s="25"/>
      <c r="I645" s="26"/>
      <c r="J645" s="25"/>
      <c r="K645" s="26"/>
      <c r="L645" s="27">
        <v>42996.0</v>
      </c>
      <c r="M645" s="28"/>
      <c r="N645" s="28"/>
      <c r="O645" s="28"/>
      <c r="P645" s="28"/>
      <c r="Q645" s="28"/>
      <c r="R645" s="28"/>
      <c r="S645" s="28"/>
      <c r="T645" s="28"/>
      <c r="U645" s="28"/>
    </row>
    <row r="646" ht="71.25">
      <c r="A646" s="14" t="s">
        <v>2527</v>
      </c>
      <c r="B646" s="14" t="s">
        <v>1358</v>
      </c>
      <c r="C646" s="14" t="s">
        <v>2528</v>
      </c>
      <c r="D646" s="14" t="s">
        <v>1263</v>
      </c>
      <c r="E646" s="14" t="s">
        <v>1637</v>
      </c>
      <c r="F646" s="23" t="str">
        <f t="shared" si="3"/>
        <v>Office of Government Ethics</v>
      </c>
      <c r="G646" s="43">
        <v>42936.0</v>
      </c>
      <c r="H646" s="25"/>
      <c r="I646" s="26"/>
      <c r="J646" s="25"/>
      <c r="K646" s="26"/>
      <c r="L646" s="27">
        <v>42996.0</v>
      </c>
      <c r="M646" s="28"/>
      <c r="N646" s="28"/>
      <c r="O646" s="28"/>
      <c r="P646" s="28"/>
      <c r="Q646" s="28"/>
      <c r="R646" s="28"/>
      <c r="S646" s="28"/>
      <c r="T646" s="28"/>
      <c r="U646" s="28"/>
    </row>
    <row r="647" ht="71.25">
      <c r="A647" s="14" t="s">
        <v>2529</v>
      </c>
      <c r="B647" s="14" t="s">
        <v>1358</v>
      </c>
      <c r="C647" s="14" t="s">
        <v>2530</v>
      </c>
      <c r="D647" s="14" t="s">
        <v>1263</v>
      </c>
      <c r="E647" s="14" t="s">
        <v>1637</v>
      </c>
      <c r="F647" s="23" t="str">
        <f t="shared" si="3"/>
        <v>Office of Government Ethics</v>
      </c>
      <c r="G647" s="43">
        <v>42936.0</v>
      </c>
      <c r="H647" s="25"/>
      <c r="I647" s="26"/>
      <c r="J647" s="25"/>
      <c r="K647" s="26"/>
      <c r="L647" s="27">
        <v>42996.0</v>
      </c>
      <c r="M647" s="28"/>
      <c r="N647" s="28"/>
      <c r="O647" s="28"/>
      <c r="P647" s="28"/>
      <c r="Q647" s="28"/>
      <c r="R647" s="28"/>
      <c r="S647" s="28"/>
      <c r="T647" s="28"/>
      <c r="U647" s="28"/>
    </row>
    <row r="648" ht="71.25">
      <c r="A648" s="14" t="s">
        <v>2531</v>
      </c>
      <c r="B648" s="14" t="s">
        <v>1358</v>
      </c>
      <c r="C648" s="14" t="s">
        <v>2532</v>
      </c>
      <c r="D648" s="14" t="s">
        <v>1263</v>
      </c>
      <c r="E648" s="14" t="s">
        <v>1637</v>
      </c>
      <c r="F648" s="23" t="str">
        <f t="shared" si="3"/>
        <v>Office of Government Ethics</v>
      </c>
      <c r="G648" s="43">
        <v>42936.0</v>
      </c>
      <c r="H648" s="25"/>
      <c r="I648" s="26"/>
      <c r="J648" s="25"/>
      <c r="K648" s="26"/>
      <c r="L648" s="27">
        <v>42996.0</v>
      </c>
      <c r="M648" s="28"/>
      <c r="N648" s="28"/>
      <c r="O648" s="28"/>
      <c r="P648" s="28"/>
      <c r="Q648" s="28"/>
      <c r="R648" s="28"/>
      <c r="S648" s="28"/>
      <c r="T648" s="28"/>
      <c r="U648" s="28"/>
    </row>
    <row r="649" ht="71.25">
      <c r="A649" s="14" t="s">
        <v>2533</v>
      </c>
      <c r="B649" s="14" t="s">
        <v>1358</v>
      </c>
      <c r="C649" s="14" t="s">
        <v>2534</v>
      </c>
      <c r="D649" s="14" t="s">
        <v>1263</v>
      </c>
      <c r="E649" s="14" t="s">
        <v>1637</v>
      </c>
      <c r="F649" s="23" t="str">
        <f t="shared" si="3"/>
        <v>Office of Government Ethics</v>
      </c>
      <c r="G649" s="43">
        <v>42936.0</v>
      </c>
      <c r="H649" s="25"/>
      <c r="I649" s="26"/>
      <c r="J649" s="25"/>
      <c r="K649" s="26"/>
      <c r="L649" s="27">
        <v>42996.0</v>
      </c>
      <c r="M649" s="28"/>
      <c r="N649" s="28"/>
      <c r="O649" s="28"/>
      <c r="P649" s="28"/>
      <c r="Q649" s="28"/>
      <c r="R649" s="28"/>
      <c r="S649" s="28"/>
      <c r="T649" s="28"/>
      <c r="U649" s="28"/>
    </row>
    <row r="650" ht="71.25">
      <c r="A650" s="14" t="s">
        <v>2535</v>
      </c>
      <c r="B650" s="14" t="s">
        <v>1358</v>
      </c>
      <c r="C650" s="14" t="s">
        <v>2536</v>
      </c>
      <c r="D650" s="14" t="s">
        <v>1263</v>
      </c>
      <c r="E650" s="14" t="s">
        <v>1637</v>
      </c>
      <c r="F650" s="23" t="str">
        <f t="shared" si="3"/>
        <v>Office of Government Ethics</v>
      </c>
      <c r="G650" s="43">
        <v>42936.0</v>
      </c>
      <c r="H650" s="25"/>
      <c r="I650" s="26"/>
      <c r="J650" s="25"/>
      <c r="K650" s="26"/>
      <c r="L650" s="27">
        <v>42996.0</v>
      </c>
      <c r="M650" s="28"/>
      <c r="N650" s="28"/>
      <c r="O650" s="28"/>
      <c r="P650" s="28"/>
      <c r="Q650" s="28"/>
      <c r="R650" s="28"/>
      <c r="S650" s="28"/>
      <c r="T650" s="28"/>
      <c r="U650" s="28"/>
    </row>
    <row r="651" ht="71.25">
      <c r="A651" s="14" t="s">
        <v>2537</v>
      </c>
      <c r="B651" s="14" t="s">
        <v>1358</v>
      </c>
      <c r="C651" s="14" t="s">
        <v>2538</v>
      </c>
      <c r="D651" s="14" t="s">
        <v>1263</v>
      </c>
      <c r="E651" s="14" t="s">
        <v>1637</v>
      </c>
      <c r="F651" s="23" t="str">
        <f t="shared" si="3"/>
        <v>Office of Government Ethics</v>
      </c>
      <c r="G651" s="43">
        <v>42936.0</v>
      </c>
      <c r="H651" s="25"/>
      <c r="I651" s="26"/>
      <c r="J651" s="25"/>
      <c r="K651" s="26"/>
      <c r="L651" s="27">
        <v>42996.0</v>
      </c>
      <c r="M651" s="28"/>
      <c r="N651" s="28"/>
      <c r="O651" s="28"/>
      <c r="P651" s="28"/>
      <c r="Q651" s="28"/>
      <c r="R651" s="28"/>
      <c r="S651" s="28"/>
      <c r="T651" s="28"/>
      <c r="U651" s="28"/>
    </row>
    <row r="652" ht="71.25">
      <c r="A652" s="14" t="s">
        <v>2539</v>
      </c>
      <c r="B652" s="14" t="s">
        <v>1358</v>
      </c>
      <c r="C652" s="14" t="s">
        <v>2540</v>
      </c>
      <c r="D652" s="14" t="s">
        <v>1263</v>
      </c>
      <c r="E652" s="14" t="s">
        <v>1637</v>
      </c>
      <c r="F652" s="23" t="str">
        <f t="shared" si="3"/>
        <v>Office of Government Ethics</v>
      </c>
      <c r="G652" s="43">
        <v>42936.0</v>
      </c>
      <c r="H652" s="25"/>
      <c r="I652" s="26"/>
      <c r="J652" s="25"/>
      <c r="K652" s="26"/>
      <c r="L652" s="27">
        <v>42996.0</v>
      </c>
      <c r="M652" s="28"/>
      <c r="N652" s="28"/>
      <c r="O652" s="28"/>
      <c r="P652" s="28"/>
      <c r="Q652" s="28"/>
      <c r="R652" s="28"/>
      <c r="S652" s="28"/>
      <c r="T652" s="28"/>
      <c r="U652" s="28"/>
    </row>
    <row r="653" ht="71.25">
      <c r="A653" s="14" t="s">
        <v>2541</v>
      </c>
      <c r="B653" s="14" t="s">
        <v>1358</v>
      </c>
      <c r="C653" s="14" t="s">
        <v>2542</v>
      </c>
      <c r="D653" s="14" t="s">
        <v>1263</v>
      </c>
      <c r="E653" s="14" t="s">
        <v>1637</v>
      </c>
      <c r="F653" s="23" t="str">
        <f t="shared" si="3"/>
        <v>Office of Government Ethics</v>
      </c>
      <c r="G653" s="43">
        <v>42936.0</v>
      </c>
      <c r="H653" s="25"/>
      <c r="I653" s="26"/>
      <c r="J653" s="25"/>
      <c r="K653" s="26"/>
      <c r="L653" s="27">
        <v>42996.0</v>
      </c>
      <c r="M653" s="28"/>
      <c r="N653" s="28"/>
      <c r="O653" s="28"/>
      <c r="P653" s="28"/>
      <c r="Q653" s="28"/>
      <c r="R653" s="28"/>
      <c r="S653" s="28"/>
      <c r="T653" s="28"/>
      <c r="U653" s="28"/>
    </row>
    <row r="654" ht="250.5">
      <c r="A654" s="14" t="s">
        <v>2543</v>
      </c>
      <c r="B654" s="14" t="s">
        <v>1358</v>
      </c>
      <c r="C654" s="14" t="s">
        <v>2544</v>
      </c>
      <c r="D654" s="14" t="s">
        <v>27</v>
      </c>
      <c r="E654" s="28"/>
      <c r="F654" s="23" t="str">
        <f t="shared" si="3"/>
        <v>Office of Government Ethics</v>
      </c>
      <c r="G654" s="43">
        <v>42936.0</v>
      </c>
      <c r="H654" s="25"/>
      <c r="I654" s="26"/>
      <c r="J654" s="25"/>
      <c r="K654" s="26"/>
      <c r="L654" s="27">
        <v>42996.0</v>
      </c>
      <c r="M654" s="28"/>
      <c r="N654" s="28"/>
      <c r="O654" s="28"/>
      <c r="P654" s="28"/>
      <c r="Q654" s="28"/>
      <c r="R654" s="28"/>
      <c r="S654" s="28"/>
      <c r="T654" s="28"/>
      <c r="U654" s="28"/>
    </row>
    <row r="655" ht="934.5">
      <c r="A655" s="14" t="s">
        <v>2545</v>
      </c>
      <c r="B655" s="14" t="s">
        <v>1358</v>
      </c>
      <c r="C655" s="14" t="s">
        <v>2546</v>
      </c>
      <c r="D655" s="14" t="s">
        <v>27</v>
      </c>
      <c r="E655" s="28"/>
      <c r="F655" s="23" t="str">
        <f t="shared" si="3"/>
        <v>Office of Government Ethics</v>
      </c>
      <c r="G655" s="43">
        <v>42936.0</v>
      </c>
      <c r="H655" s="25"/>
      <c r="I655" s="26"/>
      <c r="J655" s="25"/>
      <c r="K655" s="26"/>
      <c r="L655" s="27">
        <v>42996.0</v>
      </c>
      <c r="M655" s="28"/>
      <c r="N655" s="28"/>
      <c r="O655" s="28"/>
      <c r="P655" s="28"/>
      <c r="Q655" s="28"/>
      <c r="R655" s="28"/>
      <c r="S655" s="28"/>
      <c r="T655" s="28"/>
      <c r="U655" s="28"/>
    </row>
    <row r="656" ht="990.0">
      <c r="A656" s="14" t="s">
        <v>2547</v>
      </c>
      <c r="B656" s="14" t="s">
        <v>1358</v>
      </c>
      <c r="C656" s="14" t="s">
        <v>2548</v>
      </c>
      <c r="D656" s="14" t="s">
        <v>27</v>
      </c>
      <c r="E656" s="28"/>
      <c r="F656" s="23" t="str">
        <f t="shared" si="3"/>
        <v>Office of Government Ethics</v>
      </c>
      <c r="G656" s="43">
        <v>42936.0</v>
      </c>
      <c r="H656" s="25"/>
      <c r="I656" s="26"/>
      <c r="J656" s="25"/>
      <c r="K656" s="26"/>
      <c r="L656" s="27">
        <v>42996.0</v>
      </c>
      <c r="M656" s="28"/>
      <c r="N656" s="28"/>
      <c r="O656" s="28"/>
      <c r="P656" s="28"/>
      <c r="Q656" s="28"/>
      <c r="R656" s="28"/>
      <c r="S656" s="28"/>
      <c r="T656" s="28"/>
      <c r="U656" s="28"/>
    </row>
    <row r="657" ht="1315.5">
      <c r="A657" s="14" t="s">
        <v>2549</v>
      </c>
      <c r="B657" s="14" t="s">
        <v>1358</v>
      </c>
      <c r="C657" s="14" t="s">
        <v>2550</v>
      </c>
      <c r="D657" s="14" t="s">
        <v>27</v>
      </c>
      <c r="E657" s="28"/>
      <c r="F657" s="23" t="str">
        <f t="shared" si="3"/>
        <v>Office of Government Ethics</v>
      </c>
      <c r="G657" s="43">
        <v>42936.0</v>
      </c>
      <c r="H657" s="25"/>
      <c r="I657" s="26"/>
      <c r="J657" s="25"/>
      <c r="K657" s="26"/>
      <c r="L657" s="27">
        <v>42996.0</v>
      </c>
      <c r="M657" s="28"/>
      <c r="N657" s="28"/>
      <c r="O657" s="28"/>
      <c r="P657" s="28"/>
      <c r="Q657" s="28"/>
      <c r="R657" s="28"/>
      <c r="S657" s="28"/>
      <c r="T657" s="28"/>
      <c r="U657" s="28"/>
    </row>
    <row r="658" ht="766.5">
      <c r="A658" s="14" t="s">
        <v>2551</v>
      </c>
      <c r="B658" s="14" t="s">
        <v>1358</v>
      </c>
      <c r="C658" s="14" t="s">
        <v>2552</v>
      </c>
      <c r="D658" s="14" t="s">
        <v>27</v>
      </c>
      <c r="E658" s="28"/>
      <c r="F658" s="23" t="str">
        <f t="shared" si="3"/>
        <v>Office of Government Ethics</v>
      </c>
      <c r="G658" s="43">
        <v>42936.0</v>
      </c>
      <c r="H658" s="25"/>
      <c r="I658" s="26"/>
      <c r="J658" s="25"/>
      <c r="K658" s="26"/>
      <c r="L658" s="27">
        <v>42996.0</v>
      </c>
      <c r="M658" s="28"/>
      <c r="N658" s="28"/>
      <c r="O658" s="28"/>
      <c r="P658" s="28"/>
      <c r="Q658" s="28"/>
      <c r="R658" s="28"/>
      <c r="S658" s="28"/>
      <c r="T658" s="28"/>
      <c r="U658" s="28"/>
    </row>
    <row r="659" ht="160.5">
      <c r="A659" s="14" t="s">
        <v>2553</v>
      </c>
      <c r="B659" s="14" t="s">
        <v>1358</v>
      </c>
      <c r="C659" s="14" t="s">
        <v>2554</v>
      </c>
      <c r="D659" s="14" t="s">
        <v>27</v>
      </c>
      <c r="E659" s="28"/>
      <c r="F659" s="23" t="str">
        <f t="shared" si="3"/>
        <v>Office of Government Ethics</v>
      </c>
      <c r="G659" s="43">
        <v>42936.0</v>
      </c>
      <c r="H659" s="25"/>
      <c r="I659" s="26"/>
      <c r="J659" s="25"/>
      <c r="K659" s="26"/>
      <c r="L659" s="27">
        <v>42996.0</v>
      </c>
      <c r="M659" s="28"/>
      <c r="N659" s="28"/>
      <c r="O659" s="28"/>
      <c r="P659" s="28"/>
      <c r="Q659" s="28"/>
      <c r="R659" s="28"/>
      <c r="S659" s="28"/>
      <c r="T659" s="28"/>
      <c r="U659" s="28"/>
    </row>
    <row r="660" ht="115.5">
      <c r="A660" s="14" t="s">
        <v>2555</v>
      </c>
      <c r="B660" s="14" t="s">
        <v>1358</v>
      </c>
      <c r="C660" s="14" t="s">
        <v>2556</v>
      </c>
      <c r="D660" s="14" t="s">
        <v>27</v>
      </c>
      <c r="E660" s="28"/>
      <c r="F660" s="23" t="str">
        <f t="shared" si="3"/>
        <v>Office of Government Ethics</v>
      </c>
      <c r="G660" s="43">
        <v>42936.0</v>
      </c>
      <c r="H660" s="25"/>
      <c r="I660" s="26"/>
      <c r="J660" s="25"/>
      <c r="K660" s="26"/>
      <c r="L660" s="27">
        <v>42996.0</v>
      </c>
      <c r="M660" s="28"/>
      <c r="N660" s="28"/>
      <c r="O660" s="28"/>
      <c r="P660" s="28"/>
      <c r="Q660" s="28"/>
      <c r="R660" s="28"/>
      <c r="S660" s="28"/>
      <c r="T660" s="28"/>
      <c r="U660" s="28"/>
    </row>
    <row r="661" ht="71.25">
      <c r="A661" s="14" t="s">
        <v>2557</v>
      </c>
      <c r="B661" s="14" t="s">
        <v>1358</v>
      </c>
      <c r="C661" s="14" t="s">
        <v>2558</v>
      </c>
      <c r="D661" s="14" t="s">
        <v>1263</v>
      </c>
      <c r="E661" s="14" t="s">
        <v>1637</v>
      </c>
      <c r="F661" s="23" t="str">
        <f t="shared" si="3"/>
        <v>Office of Government Ethics</v>
      </c>
      <c r="G661" s="43">
        <v>42936.0</v>
      </c>
      <c r="H661" s="25"/>
      <c r="I661" s="26"/>
      <c r="J661" s="25"/>
      <c r="K661" s="26"/>
      <c r="L661" s="27">
        <v>42996.0</v>
      </c>
      <c r="M661" s="28"/>
      <c r="N661" s="28"/>
      <c r="O661" s="28"/>
      <c r="P661" s="28"/>
      <c r="Q661" s="28"/>
      <c r="R661" s="28"/>
      <c r="S661" s="28"/>
      <c r="T661" s="28"/>
      <c r="U661" s="28"/>
    </row>
    <row r="662" ht="82.5">
      <c r="A662" s="14" t="s">
        <v>2559</v>
      </c>
      <c r="B662" s="14" t="s">
        <v>1358</v>
      </c>
      <c r="C662" s="14" t="s">
        <v>2560</v>
      </c>
      <c r="D662" s="14" t="s">
        <v>1263</v>
      </c>
      <c r="E662" s="14" t="s">
        <v>1637</v>
      </c>
      <c r="F662" s="23" t="str">
        <f t="shared" si="3"/>
        <v>Office of Government Ethics</v>
      </c>
      <c r="G662" s="43">
        <v>42936.0</v>
      </c>
      <c r="H662" s="25"/>
      <c r="I662" s="26"/>
      <c r="J662" s="25"/>
      <c r="K662" s="26"/>
      <c r="L662" s="27">
        <v>42996.0</v>
      </c>
      <c r="M662" s="28"/>
      <c r="N662" s="28"/>
      <c r="O662" s="28"/>
      <c r="P662" s="28"/>
      <c r="Q662" s="28"/>
      <c r="R662" s="28"/>
      <c r="S662" s="28"/>
      <c r="T662" s="28"/>
      <c r="U662" s="28"/>
    </row>
    <row r="663" ht="105.0">
      <c r="A663" s="14" t="s">
        <v>2561</v>
      </c>
      <c r="B663" s="14" t="s">
        <v>1358</v>
      </c>
      <c r="C663" s="14" t="s">
        <v>2562</v>
      </c>
      <c r="D663" s="14" t="s">
        <v>1263</v>
      </c>
      <c r="E663" s="14" t="s">
        <v>1637</v>
      </c>
      <c r="F663" s="23" t="str">
        <f t="shared" si="3"/>
        <v>Office of Government Ethics</v>
      </c>
      <c r="G663" s="43">
        <v>42936.0</v>
      </c>
      <c r="H663" s="25"/>
      <c r="I663" s="26"/>
      <c r="J663" s="25"/>
      <c r="K663" s="26"/>
      <c r="L663" s="27">
        <v>42996.0</v>
      </c>
      <c r="M663" s="28"/>
      <c r="N663" s="28"/>
      <c r="O663" s="28"/>
      <c r="P663" s="28"/>
      <c r="Q663" s="28"/>
      <c r="R663" s="28"/>
      <c r="S663" s="28"/>
      <c r="T663" s="28"/>
      <c r="U663" s="28"/>
    </row>
    <row r="664" ht="71.25">
      <c r="A664" s="14" t="s">
        <v>2563</v>
      </c>
      <c r="B664" s="14" t="s">
        <v>1358</v>
      </c>
      <c r="C664" s="14" t="s">
        <v>2564</v>
      </c>
      <c r="D664" s="14" t="s">
        <v>1263</v>
      </c>
      <c r="E664" s="14" t="s">
        <v>1637</v>
      </c>
      <c r="F664" s="23" t="str">
        <f t="shared" si="3"/>
        <v>Office of Government Ethics</v>
      </c>
      <c r="G664" s="43">
        <v>42936.0</v>
      </c>
      <c r="H664" s="25"/>
      <c r="I664" s="26"/>
      <c r="J664" s="25"/>
      <c r="K664" s="26"/>
      <c r="L664" s="27">
        <v>42996.0</v>
      </c>
      <c r="M664" s="28"/>
      <c r="N664" s="28"/>
      <c r="O664" s="28"/>
      <c r="P664" s="28"/>
      <c r="Q664" s="28"/>
      <c r="R664" s="28"/>
      <c r="S664" s="28"/>
      <c r="T664" s="28"/>
      <c r="U664" s="28"/>
    </row>
    <row r="665" ht="71.25">
      <c r="A665" s="14" t="s">
        <v>2565</v>
      </c>
      <c r="B665" s="14" t="s">
        <v>1358</v>
      </c>
      <c r="C665" s="14" t="s">
        <v>2566</v>
      </c>
      <c r="D665" s="14" t="s">
        <v>1263</v>
      </c>
      <c r="E665" s="14" t="s">
        <v>1637</v>
      </c>
      <c r="F665" s="23" t="str">
        <f t="shared" si="3"/>
        <v>Office of Government Ethics</v>
      </c>
      <c r="G665" s="43">
        <v>42936.0</v>
      </c>
      <c r="H665" s="25"/>
      <c r="I665" s="26"/>
      <c r="J665" s="25"/>
      <c r="K665" s="26"/>
      <c r="L665" s="27">
        <v>42996.0</v>
      </c>
      <c r="M665" s="28"/>
      <c r="N665" s="28"/>
      <c r="O665" s="28"/>
      <c r="P665" s="28"/>
      <c r="Q665" s="28"/>
      <c r="R665" s="28"/>
      <c r="S665" s="28"/>
      <c r="T665" s="28"/>
      <c r="U665" s="28"/>
    </row>
    <row r="666" ht="71.25">
      <c r="A666" s="14" t="s">
        <v>2567</v>
      </c>
      <c r="B666" s="14" t="s">
        <v>1358</v>
      </c>
      <c r="C666" s="14" t="s">
        <v>2568</v>
      </c>
      <c r="D666" s="14" t="s">
        <v>1263</v>
      </c>
      <c r="E666" s="14" t="s">
        <v>1637</v>
      </c>
      <c r="F666" s="23" t="str">
        <f t="shared" si="3"/>
        <v>Office of Government Ethics</v>
      </c>
      <c r="G666" s="43">
        <v>42936.0</v>
      </c>
      <c r="H666" s="25"/>
      <c r="I666" s="26"/>
      <c r="J666" s="25"/>
      <c r="K666" s="26"/>
      <c r="L666" s="27">
        <v>42996.0</v>
      </c>
      <c r="M666" s="28"/>
      <c r="N666" s="28"/>
      <c r="O666" s="28"/>
      <c r="P666" s="28"/>
      <c r="Q666" s="28"/>
      <c r="R666" s="28"/>
      <c r="S666" s="28"/>
      <c r="T666" s="28"/>
      <c r="U666" s="28"/>
    </row>
    <row r="667" ht="82.5">
      <c r="A667" s="14" t="s">
        <v>2569</v>
      </c>
      <c r="B667" s="14" t="s">
        <v>1358</v>
      </c>
      <c r="C667" s="14" t="s">
        <v>2570</v>
      </c>
      <c r="D667" s="14" t="s">
        <v>1263</v>
      </c>
      <c r="E667" s="14" t="s">
        <v>1637</v>
      </c>
      <c r="F667" s="23" t="str">
        <f t="shared" si="3"/>
        <v>Office of Government Ethics</v>
      </c>
      <c r="G667" s="43">
        <v>42936.0</v>
      </c>
      <c r="H667" s="25"/>
      <c r="I667" s="26"/>
      <c r="J667" s="25"/>
      <c r="K667" s="26"/>
      <c r="L667" s="27">
        <v>42996.0</v>
      </c>
      <c r="M667" s="28"/>
      <c r="N667" s="28"/>
      <c r="O667" s="28"/>
      <c r="P667" s="28"/>
      <c r="Q667" s="28"/>
      <c r="R667" s="28"/>
      <c r="S667" s="28"/>
      <c r="T667" s="28"/>
      <c r="U667" s="28"/>
    </row>
    <row r="668" ht="60.0">
      <c r="A668" s="14" t="s">
        <v>2571</v>
      </c>
      <c r="B668" s="14" t="s">
        <v>1358</v>
      </c>
      <c r="C668" s="14" t="s">
        <v>2572</v>
      </c>
      <c r="D668" s="14" t="s">
        <v>27</v>
      </c>
      <c r="E668" s="28"/>
      <c r="F668" s="23" t="str">
        <f t="shared" si="3"/>
        <v>Office of Government Ethics</v>
      </c>
      <c r="G668" s="43">
        <v>42936.0</v>
      </c>
      <c r="H668" s="25"/>
      <c r="I668" s="26"/>
      <c r="J668" s="25"/>
      <c r="K668" s="26"/>
      <c r="L668" s="27">
        <v>42996.0</v>
      </c>
      <c r="M668" s="28"/>
      <c r="N668" s="28"/>
      <c r="O668" s="28"/>
      <c r="P668" s="28"/>
      <c r="Q668" s="28"/>
      <c r="R668" s="28"/>
      <c r="S668" s="28"/>
      <c r="T668" s="28"/>
      <c r="U668" s="28"/>
    </row>
    <row r="669" ht="60.0">
      <c r="A669" s="14" t="s">
        <v>2573</v>
      </c>
      <c r="B669" s="14" t="s">
        <v>1358</v>
      </c>
      <c r="C669" s="14" t="s">
        <v>2574</v>
      </c>
      <c r="D669" s="14" t="s">
        <v>27</v>
      </c>
      <c r="E669" s="28"/>
      <c r="F669" s="23" t="str">
        <f t="shared" si="3"/>
        <v>Office of Government Ethics</v>
      </c>
      <c r="G669" s="43">
        <v>42936.0</v>
      </c>
      <c r="H669" s="25"/>
      <c r="I669" s="26"/>
      <c r="J669" s="25"/>
      <c r="K669" s="26"/>
      <c r="L669" s="27">
        <v>42996.0</v>
      </c>
      <c r="M669" s="28"/>
      <c r="N669" s="28"/>
      <c r="O669" s="28"/>
      <c r="P669" s="28"/>
      <c r="Q669" s="28"/>
      <c r="R669" s="28"/>
      <c r="S669" s="28"/>
      <c r="T669" s="28"/>
      <c r="U669" s="28"/>
    </row>
    <row r="670" ht="60.0">
      <c r="A670" s="14" t="s">
        <v>2575</v>
      </c>
      <c r="B670" s="14" t="s">
        <v>1358</v>
      </c>
      <c r="C670" s="14" t="s">
        <v>2576</v>
      </c>
      <c r="D670" s="14" t="s">
        <v>27</v>
      </c>
      <c r="E670" s="28"/>
      <c r="F670" s="23" t="str">
        <f t="shared" si="3"/>
        <v>Office of Government Ethics</v>
      </c>
      <c r="G670" s="43">
        <v>42936.0</v>
      </c>
      <c r="H670" s="25"/>
      <c r="I670" s="26"/>
      <c r="J670" s="25"/>
      <c r="K670" s="26"/>
      <c r="L670" s="27">
        <v>42996.0</v>
      </c>
      <c r="M670" s="28"/>
      <c r="N670" s="28"/>
      <c r="O670" s="28"/>
      <c r="P670" s="28"/>
      <c r="Q670" s="28"/>
      <c r="R670" s="28"/>
      <c r="S670" s="28"/>
      <c r="T670" s="28"/>
      <c r="U670" s="28"/>
    </row>
    <row r="671" ht="60.0">
      <c r="A671" s="14" t="s">
        <v>2577</v>
      </c>
      <c r="B671" s="14" t="s">
        <v>1358</v>
      </c>
      <c r="C671" s="14" t="s">
        <v>2578</v>
      </c>
      <c r="D671" s="14" t="s">
        <v>27</v>
      </c>
      <c r="E671" s="28"/>
      <c r="F671" s="23" t="str">
        <f t="shared" si="3"/>
        <v>Office of Government Ethics</v>
      </c>
      <c r="G671" s="43">
        <v>42936.0</v>
      </c>
      <c r="H671" s="25"/>
      <c r="I671" s="26"/>
      <c r="J671" s="25"/>
      <c r="K671" s="26"/>
      <c r="L671" s="27">
        <v>42996.0</v>
      </c>
      <c r="M671" s="28"/>
      <c r="N671" s="28"/>
      <c r="O671" s="28"/>
      <c r="P671" s="28"/>
      <c r="Q671" s="28"/>
      <c r="R671" s="28"/>
      <c r="S671" s="28"/>
      <c r="T671" s="28"/>
      <c r="U671" s="28"/>
    </row>
    <row r="672" ht="60.0">
      <c r="A672" s="14" t="s">
        <v>2579</v>
      </c>
      <c r="B672" s="14" t="s">
        <v>1358</v>
      </c>
      <c r="C672" s="14" t="s">
        <v>2580</v>
      </c>
      <c r="D672" s="14" t="s">
        <v>27</v>
      </c>
      <c r="E672" s="28"/>
      <c r="F672" s="23" t="str">
        <f t="shared" si="3"/>
        <v>Office of Government Ethics</v>
      </c>
      <c r="G672" s="43">
        <v>42936.0</v>
      </c>
      <c r="H672" s="25"/>
      <c r="I672" s="26"/>
      <c r="J672" s="25"/>
      <c r="K672" s="26"/>
      <c r="L672" s="27">
        <v>42996.0</v>
      </c>
      <c r="M672" s="28"/>
      <c r="N672" s="28"/>
      <c r="O672" s="28"/>
      <c r="P672" s="28"/>
      <c r="Q672" s="28"/>
      <c r="R672" s="28"/>
      <c r="S672" s="28"/>
      <c r="T672" s="28"/>
      <c r="U672" s="28"/>
    </row>
    <row r="673" ht="60.0">
      <c r="A673" s="14" t="s">
        <v>2581</v>
      </c>
      <c r="B673" s="14" t="s">
        <v>1358</v>
      </c>
      <c r="C673" s="14" t="s">
        <v>2582</v>
      </c>
      <c r="D673" s="14" t="s">
        <v>27</v>
      </c>
      <c r="E673" s="28"/>
      <c r="F673" s="23" t="str">
        <f t="shared" si="3"/>
        <v>Office of Government Ethics</v>
      </c>
      <c r="G673" s="43">
        <v>42936.0</v>
      </c>
      <c r="H673" s="25"/>
      <c r="I673" s="26"/>
      <c r="J673" s="25"/>
      <c r="K673" s="26"/>
      <c r="L673" s="27">
        <v>42996.0</v>
      </c>
      <c r="M673" s="28"/>
      <c r="N673" s="28"/>
      <c r="O673" s="28"/>
      <c r="P673" s="28"/>
      <c r="Q673" s="28"/>
      <c r="R673" s="28"/>
      <c r="S673" s="28"/>
      <c r="T673" s="28"/>
      <c r="U673" s="28"/>
    </row>
    <row r="674" ht="60.0">
      <c r="A674" s="14" t="s">
        <v>2583</v>
      </c>
      <c r="B674" s="14" t="s">
        <v>1358</v>
      </c>
      <c r="C674" s="14" t="s">
        <v>2584</v>
      </c>
      <c r="D674" s="14" t="s">
        <v>27</v>
      </c>
      <c r="E674" s="28"/>
      <c r="F674" s="23" t="str">
        <f t="shared" si="3"/>
        <v>Office of Government Ethics</v>
      </c>
      <c r="G674" s="43">
        <v>42936.0</v>
      </c>
      <c r="H674" s="25"/>
      <c r="I674" s="26"/>
      <c r="J674" s="25"/>
      <c r="K674" s="26"/>
      <c r="L674" s="27">
        <v>42996.0</v>
      </c>
      <c r="M674" s="28"/>
      <c r="N674" s="28"/>
      <c r="O674" s="28"/>
      <c r="P674" s="28"/>
      <c r="Q674" s="28"/>
      <c r="R674" s="28"/>
      <c r="S674" s="28"/>
      <c r="T674" s="28"/>
      <c r="U674" s="28"/>
    </row>
    <row r="675" ht="60.0">
      <c r="A675" s="14" t="s">
        <v>2585</v>
      </c>
      <c r="B675" s="14" t="s">
        <v>1358</v>
      </c>
      <c r="C675" s="14" t="s">
        <v>2586</v>
      </c>
      <c r="D675" s="14" t="s">
        <v>27</v>
      </c>
      <c r="E675" s="28"/>
      <c r="F675" s="23" t="str">
        <f t="shared" si="3"/>
        <v>Office of Government Ethics</v>
      </c>
      <c r="G675" s="43">
        <v>42936.0</v>
      </c>
      <c r="H675" s="25"/>
      <c r="I675" s="26"/>
      <c r="J675" s="25"/>
      <c r="K675" s="26"/>
      <c r="L675" s="27">
        <v>42996.0</v>
      </c>
      <c r="M675" s="28"/>
      <c r="N675" s="28"/>
      <c r="O675" s="28"/>
      <c r="P675" s="28"/>
      <c r="Q675" s="28"/>
      <c r="R675" s="28"/>
      <c r="S675" s="28"/>
      <c r="T675" s="28"/>
      <c r="U675" s="28"/>
    </row>
    <row r="676" ht="60.0">
      <c r="A676" s="14" t="s">
        <v>2587</v>
      </c>
      <c r="B676" s="14" t="s">
        <v>1358</v>
      </c>
      <c r="C676" s="14" t="s">
        <v>2588</v>
      </c>
      <c r="D676" s="14" t="s">
        <v>27</v>
      </c>
      <c r="E676" s="28"/>
      <c r="F676" s="23" t="str">
        <f t="shared" si="3"/>
        <v>Office of Government Ethics</v>
      </c>
      <c r="G676" s="43">
        <v>42936.0</v>
      </c>
      <c r="H676" s="25"/>
      <c r="I676" s="26"/>
      <c r="J676" s="25"/>
      <c r="K676" s="26"/>
      <c r="L676" s="27">
        <v>42996.0</v>
      </c>
      <c r="M676" s="28"/>
      <c r="N676" s="28"/>
      <c r="O676" s="28"/>
      <c r="P676" s="28"/>
      <c r="Q676" s="28"/>
      <c r="R676" s="28"/>
      <c r="S676" s="28"/>
      <c r="T676" s="28"/>
      <c r="U676" s="28"/>
    </row>
    <row r="677" ht="48.75">
      <c r="A677" s="14" t="s">
        <v>2589</v>
      </c>
      <c r="B677" s="14" t="s">
        <v>1358</v>
      </c>
      <c r="C677" s="14" t="s">
        <v>2590</v>
      </c>
      <c r="D677" s="14" t="s">
        <v>27</v>
      </c>
      <c r="E677" s="28"/>
      <c r="F677" s="23" t="str">
        <f t="shared" si="3"/>
        <v>Office of Government Ethics</v>
      </c>
      <c r="G677" s="43">
        <v>42936.0</v>
      </c>
      <c r="H677" s="25"/>
      <c r="I677" s="26"/>
      <c r="J677" s="25"/>
      <c r="K677" s="26"/>
      <c r="L677" s="27">
        <v>42996.0</v>
      </c>
      <c r="M677" s="28"/>
      <c r="N677" s="28"/>
      <c r="O677" s="28"/>
      <c r="P677" s="28"/>
      <c r="Q677" s="28"/>
      <c r="R677" s="28"/>
      <c r="S677" s="28"/>
      <c r="T677" s="28"/>
      <c r="U677" s="28"/>
    </row>
    <row r="678" ht="60.0">
      <c r="A678" s="14" t="s">
        <v>2591</v>
      </c>
      <c r="B678" s="14" t="s">
        <v>1358</v>
      </c>
      <c r="C678" s="14" t="s">
        <v>2592</v>
      </c>
      <c r="D678" s="14" t="s">
        <v>27</v>
      </c>
      <c r="E678" s="28"/>
      <c r="F678" s="23" t="str">
        <f t="shared" si="3"/>
        <v>Office of Government Ethics</v>
      </c>
      <c r="G678" s="43">
        <v>42936.0</v>
      </c>
      <c r="H678" s="25"/>
      <c r="I678" s="26"/>
      <c r="J678" s="25"/>
      <c r="K678" s="26"/>
      <c r="L678" s="27">
        <v>42996.0</v>
      </c>
      <c r="M678" s="28"/>
      <c r="N678" s="28"/>
      <c r="O678" s="28"/>
      <c r="P678" s="28"/>
      <c r="Q678" s="28"/>
      <c r="R678" s="28"/>
      <c r="S678" s="28"/>
      <c r="T678" s="28"/>
      <c r="U678" s="28"/>
    </row>
    <row r="679" ht="60.0">
      <c r="A679" s="14" t="s">
        <v>2593</v>
      </c>
      <c r="B679" s="14" t="s">
        <v>1358</v>
      </c>
      <c r="C679" s="14" t="s">
        <v>2594</v>
      </c>
      <c r="D679" s="14" t="s">
        <v>27</v>
      </c>
      <c r="E679" s="28"/>
      <c r="F679" s="23" t="str">
        <f t="shared" si="3"/>
        <v>Office of Government Ethics</v>
      </c>
      <c r="G679" s="43">
        <v>42936.0</v>
      </c>
      <c r="H679" s="25"/>
      <c r="I679" s="26"/>
      <c r="J679" s="25"/>
      <c r="K679" s="26"/>
      <c r="L679" s="27">
        <v>42996.0</v>
      </c>
      <c r="M679" s="28"/>
      <c r="N679" s="28"/>
      <c r="O679" s="28"/>
      <c r="P679" s="28"/>
      <c r="Q679" s="28"/>
      <c r="R679" s="28"/>
      <c r="S679" s="28"/>
      <c r="T679" s="28"/>
      <c r="U679" s="28"/>
    </row>
    <row r="680" ht="60.0">
      <c r="A680" s="14" t="s">
        <v>2595</v>
      </c>
      <c r="B680" s="14" t="s">
        <v>1358</v>
      </c>
      <c r="C680" s="14" t="s">
        <v>2596</v>
      </c>
      <c r="D680" s="14" t="s">
        <v>27</v>
      </c>
      <c r="E680" s="28"/>
      <c r="F680" s="23" t="str">
        <f t="shared" si="3"/>
        <v>Office of Government Ethics</v>
      </c>
      <c r="G680" s="43">
        <v>42936.0</v>
      </c>
      <c r="H680" s="25"/>
      <c r="I680" s="26"/>
      <c r="J680" s="25"/>
      <c r="K680" s="26"/>
      <c r="L680" s="27">
        <v>42996.0</v>
      </c>
      <c r="M680" s="28"/>
      <c r="N680" s="28"/>
      <c r="O680" s="28"/>
      <c r="P680" s="28"/>
      <c r="Q680" s="28"/>
      <c r="R680" s="28"/>
      <c r="S680" s="28"/>
      <c r="T680" s="28"/>
      <c r="U680" s="28"/>
    </row>
    <row r="681" ht="60.0">
      <c r="A681" s="14" t="s">
        <v>2597</v>
      </c>
      <c r="B681" s="14" t="s">
        <v>1358</v>
      </c>
      <c r="C681" s="14" t="s">
        <v>2598</v>
      </c>
      <c r="D681" s="14" t="s">
        <v>27</v>
      </c>
      <c r="E681" s="28"/>
      <c r="F681" s="23" t="str">
        <f t="shared" si="3"/>
        <v>Office of Government Ethics</v>
      </c>
      <c r="G681" s="43">
        <v>42936.0</v>
      </c>
      <c r="H681" s="25"/>
      <c r="I681" s="26"/>
      <c r="J681" s="25"/>
      <c r="K681" s="26"/>
      <c r="L681" s="27">
        <v>42996.0</v>
      </c>
      <c r="M681" s="28"/>
      <c r="N681" s="28"/>
      <c r="O681" s="28"/>
      <c r="P681" s="28"/>
      <c r="Q681" s="28"/>
      <c r="R681" s="28"/>
      <c r="S681" s="28"/>
      <c r="T681" s="28"/>
      <c r="U681" s="28"/>
    </row>
    <row r="682" ht="60.0">
      <c r="A682" s="14" t="s">
        <v>2599</v>
      </c>
      <c r="B682" s="14" t="s">
        <v>1358</v>
      </c>
      <c r="C682" s="14" t="s">
        <v>2600</v>
      </c>
      <c r="D682" s="14" t="s">
        <v>27</v>
      </c>
      <c r="E682" s="28"/>
      <c r="F682" s="23" t="str">
        <f t="shared" si="3"/>
        <v>Office of Government Ethics</v>
      </c>
      <c r="G682" s="43">
        <v>42936.0</v>
      </c>
      <c r="H682" s="25"/>
      <c r="I682" s="26"/>
      <c r="J682" s="25"/>
      <c r="K682" s="26"/>
      <c r="L682" s="27">
        <v>42996.0</v>
      </c>
      <c r="M682" s="28"/>
      <c r="N682" s="28"/>
      <c r="O682" s="28"/>
      <c r="P682" s="28"/>
      <c r="Q682" s="28"/>
      <c r="R682" s="28"/>
      <c r="S682" s="28"/>
      <c r="T682" s="28"/>
      <c r="U682" s="28"/>
    </row>
    <row r="683" ht="60.0">
      <c r="A683" s="14" t="s">
        <v>2601</v>
      </c>
      <c r="B683" s="14" t="s">
        <v>1358</v>
      </c>
      <c r="C683" s="14" t="s">
        <v>2602</v>
      </c>
      <c r="D683" s="14" t="s">
        <v>27</v>
      </c>
      <c r="E683" s="28"/>
      <c r="F683" s="23" t="str">
        <f t="shared" si="3"/>
        <v>Office of Government Ethics</v>
      </c>
      <c r="G683" s="43">
        <v>42936.0</v>
      </c>
      <c r="H683" s="25"/>
      <c r="I683" s="26"/>
      <c r="J683" s="25"/>
      <c r="K683" s="26"/>
      <c r="L683" s="27">
        <v>42996.0</v>
      </c>
      <c r="M683" s="28"/>
      <c r="N683" s="28"/>
      <c r="O683" s="28"/>
      <c r="P683" s="28"/>
      <c r="Q683" s="28"/>
      <c r="R683" s="28"/>
      <c r="S683" s="28"/>
      <c r="T683" s="28"/>
      <c r="U683" s="28"/>
    </row>
    <row r="684" ht="60.0">
      <c r="A684" s="14" t="s">
        <v>2603</v>
      </c>
      <c r="B684" s="14" t="s">
        <v>1358</v>
      </c>
      <c r="C684" s="14" t="s">
        <v>2604</v>
      </c>
      <c r="D684" s="14" t="s">
        <v>27</v>
      </c>
      <c r="E684" s="28"/>
      <c r="F684" s="23" t="str">
        <f t="shared" si="3"/>
        <v>Office of Government Ethics</v>
      </c>
      <c r="G684" s="43">
        <v>42936.0</v>
      </c>
      <c r="H684" s="25"/>
      <c r="I684" s="26"/>
      <c r="J684" s="25"/>
      <c r="K684" s="26"/>
      <c r="L684" s="27">
        <v>42996.0</v>
      </c>
      <c r="M684" s="28"/>
      <c r="N684" s="28"/>
      <c r="O684" s="28"/>
      <c r="P684" s="28"/>
      <c r="Q684" s="28"/>
      <c r="R684" s="28"/>
      <c r="S684" s="28"/>
      <c r="T684" s="28"/>
      <c r="U684" s="28"/>
    </row>
    <row r="685" ht="71.25">
      <c r="A685" s="14" t="s">
        <v>2605</v>
      </c>
      <c r="B685" s="14" t="s">
        <v>1358</v>
      </c>
      <c r="C685" s="14" t="s">
        <v>2606</v>
      </c>
      <c r="D685" s="14" t="s">
        <v>1263</v>
      </c>
      <c r="E685" s="14" t="s">
        <v>1637</v>
      </c>
      <c r="F685" s="23" t="str">
        <f t="shared" si="3"/>
        <v>Office of Government Ethics</v>
      </c>
      <c r="G685" s="43">
        <v>42936.0</v>
      </c>
      <c r="H685" s="25"/>
      <c r="I685" s="26"/>
      <c r="J685" s="25"/>
      <c r="K685" s="26"/>
      <c r="L685" s="27">
        <v>42996.0</v>
      </c>
      <c r="M685" s="28"/>
      <c r="N685" s="28"/>
      <c r="O685" s="28"/>
      <c r="P685" s="28"/>
      <c r="Q685" s="28"/>
      <c r="R685" s="28"/>
      <c r="S685" s="28"/>
      <c r="T685" s="28"/>
      <c r="U685" s="28"/>
    </row>
    <row r="686" ht="71.25">
      <c r="A686" s="14" t="s">
        <v>2607</v>
      </c>
      <c r="B686" s="14" t="s">
        <v>1358</v>
      </c>
      <c r="C686" s="14" t="s">
        <v>2608</v>
      </c>
      <c r="D686" s="14" t="s">
        <v>1263</v>
      </c>
      <c r="E686" s="14" t="s">
        <v>1460</v>
      </c>
      <c r="F686" s="23" t="str">
        <f t="shared" si="3"/>
        <v>Office of Government Ethics</v>
      </c>
      <c r="G686" s="43">
        <v>42936.0</v>
      </c>
      <c r="H686" s="25"/>
      <c r="I686" s="26"/>
      <c r="J686" s="25"/>
      <c r="K686" s="26"/>
      <c r="L686" s="27">
        <v>42996.0</v>
      </c>
      <c r="M686" s="28"/>
      <c r="N686" s="28"/>
      <c r="O686" s="28"/>
      <c r="P686" s="28"/>
      <c r="Q686" s="28"/>
      <c r="R686" s="28"/>
      <c r="S686" s="28"/>
      <c r="T686" s="28"/>
      <c r="U686" s="28"/>
    </row>
    <row r="687" ht="105.0">
      <c r="A687" s="14" t="s">
        <v>2609</v>
      </c>
      <c r="B687" s="14" t="s">
        <v>1358</v>
      </c>
      <c r="C687" s="14" t="s">
        <v>2610</v>
      </c>
      <c r="D687" s="14" t="s">
        <v>27</v>
      </c>
      <c r="E687" s="28"/>
      <c r="F687" s="23" t="str">
        <f t="shared" si="3"/>
        <v>Office of Government Ethics</v>
      </c>
      <c r="G687" s="43">
        <v>42936.0</v>
      </c>
      <c r="H687" s="25"/>
      <c r="I687" s="26"/>
      <c r="J687" s="25"/>
      <c r="K687" s="26"/>
      <c r="L687" s="27">
        <v>42996.0</v>
      </c>
      <c r="M687" s="28"/>
      <c r="N687" s="28"/>
      <c r="O687" s="28"/>
      <c r="P687" s="28"/>
      <c r="Q687" s="28"/>
      <c r="R687" s="28"/>
      <c r="S687" s="28"/>
      <c r="T687" s="28"/>
      <c r="U687" s="28"/>
    </row>
    <row r="688" ht="48.75">
      <c r="A688" s="14" t="s">
        <v>2611</v>
      </c>
      <c r="B688" s="14" t="s">
        <v>1358</v>
      </c>
      <c r="C688" s="14" t="s">
        <v>2612</v>
      </c>
      <c r="D688" s="14" t="s">
        <v>1263</v>
      </c>
      <c r="E688" s="14" t="s">
        <v>1460</v>
      </c>
      <c r="F688" s="23" t="str">
        <f t="shared" si="3"/>
        <v>Office of Government Ethics</v>
      </c>
      <c r="G688" s="43">
        <v>42936.0</v>
      </c>
      <c r="H688" s="25"/>
      <c r="I688" s="26"/>
      <c r="J688" s="25"/>
      <c r="K688" s="26"/>
      <c r="L688" s="27">
        <v>42996.0</v>
      </c>
      <c r="M688" s="28"/>
      <c r="N688" s="28"/>
      <c r="O688" s="28"/>
      <c r="P688" s="28"/>
      <c r="Q688" s="28"/>
      <c r="R688" s="28"/>
      <c r="S688" s="28"/>
      <c r="T688" s="28"/>
      <c r="U688" s="28"/>
    </row>
    <row r="689" ht="48.75">
      <c r="A689" s="14" t="s">
        <v>2613</v>
      </c>
      <c r="B689" s="14" t="s">
        <v>1358</v>
      </c>
      <c r="C689" s="14" t="s">
        <v>2614</v>
      </c>
      <c r="D689" s="14" t="s">
        <v>1263</v>
      </c>
      <c r="E689" s="14" t="s">
        <v>1460</v>
      </c>
      <c r="F689" s="23" t="str">
        <f t="shared" si="3"/>
        <v>Office of Government Ethics</v>
      </c>
      <c r="G689" s="43">
        <v>42936.0</v>
      </c>
      <c r="H689" s="25"/>
      <c r="I689" s="26"/>
      <c r="J689" s="25"/>
      <c r="K689" s="26"/>
      <c r="L689" s="27">
        <v>42996.0</v>
      </c>
      <c r="M689" s="28"/>
      <c r="N689" s="28"/>
      <c r="O689" s="28"/>
      <c r="P689" s="28"/>
      <c r="Q689" s="28"/>
      <c r="R689" s="28"/>
      <c r="S689" s="28"/>
      <c r="T689" s="28"/>
      <c r="U689" s="28"/>
    </row>
    <row r="690" ht="60.0">
      <c r="A690" s="14" t="s">
        <v>2615</v>
      </c>
      <c r="B690" s="14" t="s">
        <v>1358</v>
      </c>
      <c r="C690" s="14" t="s">
        <v>2616</v>
      </c>
      <c r="D690" s="14" t="s">
        <v>27</v>
      </c>
      <c r="E690" s="28"/>
      <c r="F690" s="23" t="str">
        <f t="shared" si="3"/>
        <v>Office of Government Ethics</v>
      </c>
      <c r="G690" s="43">
        <v>42936.0</v>
      </c>
      <c r="H690" s="25"/>
      <c r="I690" s="26"/>
      <c r="J690" s="25"/>
      <c r="K690" s="26"/>
      <c r="L690" s="27">
        <v>42996.0</v>
      </c>
      <c r="M690" s="28"/>
      <c r="N690" s="28"/>
      <c r="O690" s="28"/>
      <c r="P690" s="28"/>
      <c r="Q690" s="28"/>
      <c r="R690" s="28"/>
      <c r="S690" s="28"/>
      <c r="T690" s="28"/>
      <c r="U690" s="28"/>
    </row>
    <row r="691" ht="71.25">
      <c r="A691" s="14" t="s">
        <v>2617</v>
      </c>
      <c r="B691" s="14" t="s">
        <v>1358</v>
      </c>
      <c r="C691" s="14" t="s">
        <v>2618</v>
      </c>
      <c r="D691" s="14" t="s">
        <v>27</v>
      </c>
      <c r="E691" s="28"/>
      <c r="F691" s="23" t="str">
        <f t="shared" si="3"/>
        <v>Office of Government Ethics</v>
      </c>
      <c r="G691" s="43">
        <v>42936.0</v>
      </c>
      <c r="H691" s="25"/>
      <c r="I691" s="26"/>
      <c r="J691" s="25"/>
      <c r="K691" s="26"/>
      <c r="L691" s="27">
        <v>42996.0</v>
      </c>
      <c r="M691" s="28"/>
      <c r="N691" s="28"/>
      <c r="O691" s="28"/>
      <c r="P691" s="28"/>
      <c r="Q691" s="28"/>
      <c r="R691" s="28"/>
      <c r="S691" s="28"/>
      <c r="T691" s="28"/>
      <c r="U691" s="28"/>
    </row>
    <row r="692" ht="60.0">
      <c r="A692" s="14" t="s">
        <v>2619</v>
      </c>
      <c r="B692" s="14" t="s">
        <v>1358</v>
      </c>
      <c r="C692" s="14" t="s">
        <v>2620</v>
      </c>
      <c r="D692" s="14" t="s">
        <v>27</v>
      </c>
      <c r="E692" s="28"/>
      <c r="F692" s="23" t="str">
        <f t="shared" si="3"/>
        <v>Office of Government Ethics</v>
      </c>
      <c r="G692" s="43">
        <v>42936.0</v>
      </c>
      <c r="H692" s="25"/>
      <c r="I692" s="26"/>
      <c r="J692" s="25"/>
      <c r="K692" s="26"/>
      <c r="L692" s="27">
        <v>42996.0</v>
      </c>
      <c r="M692" s="28"/>
      <c r="N692" s="28"/>
      <c r="O692" s="28"/>
      <c r="P692" s="28"/>
      <c r="Q692" s="28"/>
      <c r="R692" s="28"/>
      <c r="S692" s="28"/>
      <c r="T692" s="28"/>
      <c r="U692" s="28"/>
    </row>
    <row r="693" ht="71.25">
      <c r="A693" s="14" t="s">
        <v>2621</v>
      </c>
      <c r="B693" s="14" t="s">
        <v>1358</v>
      </c>
      <c r="C693" s="14" t="s">
        <v>2622</v>
      </c>
      <c r="D693" s="14" t="s">
        <v>1263</v>
      </c>
      <c r="E693" s="14" t="s">
        <v>1637</v>
      </c>
      <c r="F693" s="23" t="str">
        <f t="shared" si="3"/>
        <v>Office of Government Ethics</v>
      </c>
      <c r="G693" s="43">
        <v>42936.0</v>
      </c>
      <c r="H693" s="25"/>
      <c r="I693" s="26"/>
      <c r="J693" s="25"/>
      <c r="K693" s="26"/>
      <c r="L693" s="27">
        <v>42996.0</v>
      </c>
      <c r="M693" s="28"/>
      <c r="N693" s="28"/>
      <c r="O693" s="28"/>
      <c r="P693" s="28"/>
      <c r="Q693" s="28"/>
      <c r="R693" s="28"/>
      <c r="S693" s="28"/>
      <c r="T693" s="28"/>
      <c r="U693" s="28"/>
    </row>
    <row r="694" ht="71.25">
      <c r="A694" s="14" t="s">
        <v>2623</v>
      </c>
      <c r="B694" s="14" t="s">
        <v>1358</v>
      </c>
      <c r="C694" s="14" t="s">
        <v>2624</v>
      </c>
      <c r="D694" s="14" t="s">
        <v>27</v>
      </c>
      <c r="E694" s="28"/>
      <c r="F694" s="23" t="str">
        <f t="shared" si="3"/>
        <v>Office of Government Ethics</v>
      </c>
      <c r="G694" s="43">
        <v>42936.0</v>
      </c>
      <c r="H694" s="25"/>
      <c r="I694" s="26"/>
      <c r="J694" s="25"/>
      <c r="K694" s="26"/>
      <c r="L694" s="27">
        <v>42996.0</v>
      </c>
      <c r="M694" s="28"/>
      <c r="N694" s="28"/>
      <c r="O694" s="28"/>
      <c r="P694" s="28"/>
      <c r="Q694" s="28"/>
      <c r="R694" s="28"/>
      <c r="S694" s="28"/>
      <c r="T694" s="28"/>
      <c r="U694" s="28"/>
    </row>
    <row r="695" ht="71.25">
      <c r="A695" s="14" t="s">
        <v>2625</v>
      </c>
      <c r="B695" s="14" t="s">
        <v>1358</v>
      </c>
      <c r="C695" s="14" t="s">
        <v>2626</v>
      </c>
      <c r="D695" s="14" t="s">
        <v>27</v>
      </c>
      <c r="E695" s="28"/>
      <c r="F695" s="23" t="str">
        <f t="shared" si="3"/>
        <v>Office of Government Ethics</v>
      </c>
      <c r="G695" s="43">
        <v>42936.0</v>
      </c>
      <c r="H695" s="25"/>
      <c r="I695" s="26"/>
      <c r="J695" s="25"/>
      <c r="K695" s="26"/>
      <c r="L695" s="27">
        <v>42996.0</v>
      </c>
      <c r="M695" s="28"/>
      <c r="N695" s="28"/>
      <c r="O695" s="28"/>
      <c r="P695" s="28"/>
      <c r="Q695" s="28"/>
      <c r="R695" s="28"/>
      <c r="S695" s="28"/>
      <c r="T695" s="28"/>
      <c r="U695" s="28"/>
    </row>
    <row r="696" ht="48.75">
      <c r="A696" s="14" t="s">
        <v>2627</v>
      </c>
      <c r="B696" s="14" t="s">
        <v>1358</v>
      </c>
      <c r="C696" s="14" t="s">
        <v>2628</v>
      </c>
      <c r="D696" s="14" t="s">
        <v>1263</v>
      </c>
      <c r="E696" s="14" t="s">
        <v>1696</v>
      </c>
      <c r="F696" s="23" t="str">
        <f t="shared" si="3"/>
        <v>Office of Government Ethics</v>
      </c>
      <c r="G696" s="43">
        <v>42936.0</v>
      </c>
      <c r="H696" s="25"/>
      <c r="I696" s="26"/>
      <c r="J696" s="25"/>
      <c r="K696" s="26"/>
      <c r="L696" s="27">
        <v>42996.0</v>
      </c>
      <c r="M696" s="28"/>
      <c r="N696" s="28"/>
      <c r="O696" s="28"/>
      <c r="P696" s="28"/>
      <c r="Q696" s="28"/>
      <c r="R696" s="28"/>
      <c r="S696" s="28"/>
      <c r="T696" s="28"/>
      <c r="U696" s="28"/>
    </row>
    <row r="697" ht="48.75">
      <c r="A697" s="14" t="s">
        <v>2629</v>
      </c>
      <c r="B697" s="14" t="s">
        <v>1358</v>
      </c>
      <c r="C697" s="14" t="s">
        <v>2630</v>
      </c>
      <c r="D697" s="14" t="s">
        <v>1263</v>
      </c>
      <c r="E697" s="14" t="s">
        <v>1696</v>
      </c>
      <c r="F697" s="23" t="str">
        <f t="shared" si="3"/>
        <v>Office of Government Ethics</v>
      </c>
      <c r="G697" s="43">
        <v>42936.0</v>
      </c>
      <c r="H697" s="25"/>
      <c r="I697" s="26"/>
      <c r="J697" s="25"/>
      <c r="K697" s="26"/>
      <c r="L697" s="27">
        <v>42996.0</v>
      </c>
      <c r="M697" s="28"/>
      <c r="N697" s="28"/>
      <c r="O697" s="28"/>
      <c r="P697" s="28"/>
      <c r="Q697" s="28"/>
      <c r="R697" s="28"/>
      <c r="S697" s="28"/>
      <c r="T697" s="28"/>
      <c r="U697" s="28"/>
    </row>
    <row r="698" ht="60.0">
      <c r="A698" s="14" t="s">
        <v>2631</v>
      </c>
      <c r="B698" s="14" t="s">
        <v>1358</v>
      </c>
      <c r="C698" s="14" t="s">
        <v>2632</v>
      </c>
      <c r="D698" s="14" t="s">
        <v>27</v>
      </c>
      <c r="E698" s="28"/>
      <c r="F698" s="23" t="str">
        <f t="shared" si="3"/>
        <v>Office of Government Ethics</v>
      </c>
      <c r="G698" s="43">
        <v>42936.0</v>
      </c>
      <c r="H698" s="25"/>
      <c r="I698" s="26"/>
      <c r="J698" s="25"/>
      <c r="K698" s="26"/>
      <c r="L698" s="27">
        <v>42996.0</v>
      </c>
      <c r="M698" s="28"/>
      <c r="N698" s="28"/>
      <c r="O698" s="28"/>
      <c r="P698" s="28"/>
      <c r="Q698" s="28"/>
      <c r="R698" s="28"/>
      <c r="S698" s="28"/>
      <c r="T698" s="28"/>
      <c r="U698" s="28"/>
    </row>
    <row r="699" ht="71.25">
      <c r="A699" s="14" t="s">
        <v>2633</v>
      </c>
      <c r="B699" s="14" t="s">
        <v>1358</v>
      </c>
      <c r="C699" s="14" t="s">
        <v>2634</v>
      </c>
      <c r="D699" s="14" t="s">
        <v>27</v>
      </c>
      <c r="E699" s="28"/>
      <c r="F699" s="23" t="str">
        <f t="shared" si="3"/>
        <v>Office of Government Ethics</v>
      </c>
      <c r="G699" s="43">
        <v>42936.0</v>
      </c>
      <c r="H699" s="25"/>
      <c r="I699" s="26"/>
      <c r="J699" s="25"/>
      <c r="K699" s="26"/>
      <c r="L699" s="27">
        <v>42996.0</v>
      </c>
      <c r="M699" s="28"/>
      <c r="N699" s="28"/>
      <c r="O699" s="28"/>
      <c r="P699" s="28"/>
      <c r="Q699" s="28"/>
      <c r="R699" s="28"/>
      <c r="S699" s="28"/>
      <c r="T699" s="28"/>
      <c r="U699" s="28"/>
    </row>
    <row r="700" ht="71.25">
      <c r="A700" s="14" t="s">
        <v>2635</v>
      </c>
      <c r="B700" s="14" t="s">
        <v>1358</v>
      </c>
      <c r="C700" s="14" t="s">
        <v>2636</v>
      </c>
      <c r="D700" s="14" t="s">
        <v>27</v>
      </c>
      <c r="E700" s="28"/>
      <c r="F700" s="23" t="str">
        <f t="shared" si="3"/>
        <v>Office of Government Ethics</v>
      </c>
      <c r="G700" s="43">
        <v>42936.0</v>
      </c>
      <c r="H700" s="25"/>
      <c r="I700" s="26"/>
      <c r="J700" s="25"/>
      <c r="K700" s="26"/>
      <c r="L700" s="27">
        <v>42996.0</v>
      </c>
      <c r="M700" s="28"/>
      <c r="N700" s="28"/>
      <c r="O700" s="28"/>
      <c r="P700" s="28"/>
      <c r="Q700" s="28"/>
      <c r="R700" s="28"/>
      <c r="S700" s="28"/>
      <c r="T700" s="28"/>
      <c r="U700" s="28"/>
    </row>
    <row r="701" ht="60.0">
      <c r="A701" s="14" t="s">
        <v>2637</v>
      </c>
      <c r="B701" s="14" t="s">
        <v>1358</v>
      </c>
      <c r="C701" s="14" t="s">
        <v>2638</v>
      </c>
      <c r="D701" s="14" t="s">
        <v>1263</v>
      </c>
      <c r="E701" s="14" t="s">
        <v>1460</v>
      </c>
      <c r="F701" s="23" t="str">
        <f t="shared" si="3"/>
        <v>Office of Government Ethics</v>
      </c>
      <c r="G701" s="43">
        <v>42936.0</v>
      </c>
      <c r="H701" s="25"/>
      <c r="I701" s="26"/>
      <c r="J701" s="25"/>
      <c r="K701" s="26"/>
      <c r="L701" s="27">
        <v>42996.0</v>
      </c>
      <c r="M701" s="28"/>
      <c r="N701" s="28"/>
      <c r="O701" s="28"/>
      <c r="P701" s="28"/>
      <c r="Q701" s="28"/>
      <c r="R701" s="28"/>
      <c r="S701" s="28"/>
      <c r="T701" s="28"/>
      <c r="U701" s="28"/>
    </row>
    <row r="702" ht="71.25">
      <c r="A702" s="14" t="s">
        <v>2639</v>
      </c>
      <c r="B702" s="14" t="s">
        <v>1358</v>
      </c>
      <c r="C702" s="14" t="s">
        <v>2640</v>
      </c>
      <c r="D702" s="14" t="s">
        <v>27</v>
      </c>
      <c r="E702" s="28"/>
      <c r="F702" s="23" t="str">
        <f t="shared" si="3"/>
        <v>Office of Government Ethics</v>
      </c>
      <c r="G702" s="43">
        <v>42936.0</v>
      </c>
      <c r="H702" s="25"/>
      <c r="I702" s="26"/>
      <c r="J702" s="25"/>
      <c r="K702" s="26"/>
      <c r="L702" s="27">
        <v>42996.0</v>
      </c>
      <c r="M702" s="28"/>
      <c r="N702" s="28"/>
      <c r="O702" s="28"/>
      <c r="P702" s="28"/>
      <c r="Q702" s="28"/>
      <c r="R702" s="28"/>
      <c r="S702" s="28"/>
      <c r="T702" s="28"/>
      <c r="U702" s="28"/>
    </row>
    <row r="703" ht="60.0">
      <c r="A703" s="14" t="s">
        <v>2641</v>
      </c>
      <c r="B703" s="14" t="s">
        <v>1358</v>
      </c>
      <c r="C703" s="14" t="s">
        <v>2642</v>
      </c>
      <c r="D703" s="14" t="s">
        <v>27</v>
      </c>
      <c r="E703" s="28"/>
      <c r="F703" s="23" t="str">
        <f t="shared" si="3"/>
        <v>Office of Government Ethics</v>
      </c>
      <c r="G703" s="43">
        <v>42936.0</v>
      </c>
      <c r="H703" s="25"/>
      <c r="I703" s="26"/>
      <c r="J703" s="25"/>
      <c r="K703" s="26"/>
      <c r="L703" s="27">
        <v>42996.0</v>
      </c>
      <c r="M703" s="28"/>
      <c r="N703" s="28"/>
      <c r="O703" s="28"/>
      <c r="P703" s="28"/>
      <c r="Q703" s="28"/>
      <c r="R703" s="28"/>
      <c r="S703" s="28"/>
      <c r="T703" s="28"/>
      <c r="U703" s="28"/>
    </row>
    <row r="704" ht="71.25">
      <c r="A704" s="14" t="s">
        <v>2643</v>
      </c>
      <c r="B704" s="14" t="s">
        <v>1358</v>
      </c>
      <c r="C704" s="14" t="s">
        <v>2644</v>
      </c>
      <c r="D704" s="14" t="s">
        <v>27</v>
      </c>
      <c r="E704" s="28"/>
      <c r="F704" s="23" t="str">
        <f t="shared" si="3"/>
        <v>Office of Government Ethics</v>
      </c>
      <c r="G704" s="43">
        <v>42936.0</v>
      </c>
      <c r="H704" s="25"/>
      <c r="I704" s="26"/>
      <c r="J704" s="25"/>
      <c r="K704" s="26"/>
      <c r="L704" s="27">
        <v>42996.0</v>
      </c>
      <c r="M704" s="28"/>
      <c r="N704" s="28"/>
      <c r="O704" s="28"/>
      <c r="P704" s="28"/>
      <c r="Q704" s="28"/>
      <c r="R704" s="28"/>
      <c r="S704" s="28"/>
      <c r="T704" s="28"/>
      <c r="U704" s="28"/>
    </row>
    <row r="705" ht="60.0">
      <c r="A705" s="14" t="s">
        <v>2645</v>
      </c>
      <c r="B705" s="14" t="s">
        <v>1358</v>
      </c>
      <c r="C705" s="14" t="s">
        <v>2646</v>
      </c>
      <c r="D705" s="14" t="s">
        <v>1263</v>
      </c>
      <c r="E705" s="14" t="s">
        <v>1460</v>
      </c>
      <c r="F705" s="23" t="str">
        <f t="shared" si="3"/>
        <v>Office of Government Ethics</v>
      </c>
      <c r="G705" s="43">
        <v>42936.0</v>
      </c>
      <c r="H705" s="25"/>
      <c r="I705" s="26"/>
      <c r="J705" s="25"/>
      <c r="K705" s="26"/>
      <c r="L705" s="27">
        <v>42996.0</v>
      </c>
      <c r="M705" s="28"/>
      <c r="N705" s="28"/>
      <c r="O705" s="28"/>
      <c r="P705" s="28"/>
      <c r="Q705" s="28"/>
      <c r="R705" s="28"/>
      <c r="S705" s="28"/>
      <c r="T705" s="28"/>
      <c r="U705" s="28"/>
    </row>
    <row r="706" ht="60.0">
      <c r="A706" s="14" t="s">
        <v>2647</v>
      </c>
      <c r="B706" s="14" t="s">
        <v>1358</v>
      </c>
      <c r="C706" s="14" t="s">
        <v>2648</v>
      </c>
      <c r="D706" s="14" t="s">
        <v>27</v>
      </c>
      <c r="E706" s="28"/>
      <c r="F706" s="23" t="str">
        <f t="shared" si="3"/>
        <v>Office of Government Ethics</v>
      </c>
      <c r="G706" s="43">
        <v>42936.0</v>
      </c>
      <c r="H706" s="25"/>
      <c r="I706" s="26"/>
      <c r="J706" s="25"/>
      <c r="K706" s="26"/>
      <c r="L706" s="27">
        <v>42996.0</v>
      </c>
      <c r="M706" s="28"/>
      <c r="N706" s="28"/>
      <c r="O706" s="28"/>
      <c r="P706" s="28"/>
      <c r="Q706" s="28"/>
      <c r="R706" s="28"/>
      <c r="S706" s="28"/>
      <c r="T706" s="28"/>
      <c r="U706" s="28"/>
    </row>
    <row r="707" ht="71.25">
      <c r="A707" s="14" t="s">
        <v>2649</v>
      </c>
      <c r="B707" s="14" t="s">
        <v>1358</v>
      </c>
      <c r="C707" s="14" t="s">
        <v>2650</v>
      </c>
      <c r="D707" s="14" t="s">
        <v>27</v>
      </c>
      <c r="E707" s="28"/>
      <c r="F707" s="23" t="str">
        <f t="shared" si="3"/>
        <v>Office of Government Ethics</v>
      </c>
      <c r="G707" s="43">
        <v>42936.0</v>
      </c>
      <c r="H707" s="25"/>
      <c r="I707" s="26"/>
      <c r="J707" s="25"/>
      <c r="K707" s="26"/>
      <c r="L707" s="27">
        <v>42996.0</v>
      </c>
      <c r="M707" s="28"/>
      <c r="N707" s="28"/>
      <c r="O707" s="28"/>
      <c r="P707" s="28"/>
      <c r="Q707" s="28"/>
      <c r="R707" s="28"/>
      <c r="S707" s="28"/>
      <c r="T707" s="28"/>
      <c r="U707" s="28"/>
    </row>
    <row r="708" ht="71.25">
      <c r="A708" s="14" t="s">
        <v>2651</v>
      </c>
      <c r="B708" s="14" t="s">
        <v>1358</v>
      </c>
      <c r="C708" s="14" t="s">
        <v>2652</v>
      </c>
      <c r="D708" s="14" t="s">
        <v>27</v>
      </c>
      <c r="E708" s="28"/>
      <c r="F708" s="23" t="str">
        <f t="shared" si="3"/>
        <v>Office of Government Ethics</v>
      </c>
      <c r="G708" s="43">
        <v>42936.0</v>
      </c>
      <c r="H708" s="25"/>
      <c r="I708" s="26"/>
      <c r="J708" s="25"/>
      <c r="K708" s="26"/>
      <c r="L708" s="27">
        <v>42996.0</v>
      </c>
      <c r="M708" s="28"/>
      <c r="N708" s="28"/>
      <c r="O708" s="28"/>
      <c r="P708" s="28"/>
      <c r="Q708" s="28"/>
      <c r="R708" s="28"/>
      <c r="S708" s="28"/>
      <c r="T708" s="28"/>
      <c r="U708" s="28"/>
    </row>
    <row r="709" ht="71.25">
      <c r="A709" s="14" t="s">
        <v>2653</v>
      </c>
      <c r="B709" s="14" t="s">
        <v>1358</v>
      </c>
      <c r="C709" s="14" t="s">
        <v>2654</v>
      </c>
      <c r="D709" s="14" t="s">
        <v>1263</v>
      </c>
      <c r="E709" s="14" t="s">
        <v>1460</v>
      </c>
      <c r="F709" s="23" t="str">
        <f t="shared" si="3"/>
        <v>Office of Government Ethics</v>
      </c>
      <c r="G709" s="43">
        <v>42936.0</v>
      </c>
      <c r="H709" s="25"/>
      <c r="I709" s="26"/>
      <c r="J709" s="25"/>
      <c r="K709" s="26"/>
      <c r="L709" s="27">
        <v>42996.0</v>
      </c>
      <c r="M709" s="28"/>
      <c r="N709" s="28"/>
      <c r="O709" s="28"/>
      <c r="P709" s="28"/>
      <c r="Q709" s="28"/>
      <c r="R709" s="28"/>
      <c r="S709" s="28"/>
      <c r="T709" s="28"/>
      <c r="U709" s="28"/>
    </row>
    <row r="710" ht="71.25">
      <c r="A710" s="14" t="s">
        <v>2655</v>
      </c>
      <c r="B710" s="14" t="s">
        <v>1358</v>
      </c>
      <c r="C710" s="14" t="s">
        <v>2656</v>
      </c>
      <c r="D710" s="14" t="s">
        <v>1263</v>
      </c>
      <c r="E710" s="14" t="s">
        <v>1637</v>
      </c>
      <c r="F710" s="23" t="str">
        <f t="shared" si="3"/>
        <v>Office of Government Ethics</v>
      </c>
      <c r="G710" s="43">
        <v>42936.0</v>
      </c>
      <c r="H710" s="25"/>
      <c r="I710" s="26"/>
      <c r="J710" s="25"/>
      <c r="K710" s="26"/>
      <c r="L710" s="27">
        <v>42996.0</v>
      </c>
      <c r="M710" s="28"/>
      <c r="N710" s="28"/>
      <c r="O710" s="28"/>
      <c r="P710" s="28"/>
      <c r="Q710" s="28"/>
      <c r="R710" s="28"/>
      <c r="S710" s="28"/>
      <c r="T710" s="28"/>
      <c r="U710" s="28"/>
    </row>
    <row r="711" ht="71.25">
      <c r="A711" s="14" t="s">
        <v>2657</v>
      </c>
      <c r="B711" s="14" t="s">
        <v>1358</v>
      </c>
      <c r="C711" s="14" t="s">
        <v>2658</v>
      </c>
      <c r="D711" s="14" t="s">
        <v>1263</v>
      </c>
      <c r="E711" s="14" t="s">
        <v>1637</v>
      </c>
      <c r="F711" s="23" t="str">
        <f t="shared" si="3"/>
        <v>Office of Government Ethics</v>
      </c>
      <c r="G711" s="43">
        <v>42936.0</v>
      </c>
      <c r="H711" s="25"/>
      <c r="I711" s="26"/>
      <c r="J711" s="25"/>
      <c r="K711" s="26"/>
      <c r="L711" s="27">
        <v>42996.0</v>
      </c>
      <c r="M711" s="28"/>
      <c r="N711" s="28"/>
      <c r="O711" s="28"/>
      <c r="P711" s="28"/>
      <c r="Q711" s="28"/>
      <c r="R711" s="28"/>
      <c r="S711" s="28"/>
      <c r="T711" s="28"/>
      <c r="U711" s="28"/>
    </row>
    <row r="712" ht="48.75">
      <c r="A712" s="14" t="s">
        <v>2659</v>
      </c>
      <c r="B712" s="14" t="s">
        <v>1358</v>
      </c>
      <c r="C712" s="14" t="s">
        <v>2660</v>
      </c>
      <c r="D712" s="14" t="s">
        <v>1263</v>
      </c>
      <c r="E712" s="14" t="s">
        <v>1460</v>
      </c>
      <c r="F712" s="23" t="str">
        <f t="shared" si="3"/>
        <v>Office of Government Ethics</v>
      </c>
      <c r="G712" s="43">
        <v>42936.0</v>
      </c>
      <c r="H712" s="25"/>
      <c r="I712" s="26"/>
      <c r="J712" s="25"/>
      <c r="K712" s="26"/>
      <c r="L712" s="27">
        <v>42996.0</v>
      </c>
      <c r="M712" s="28"/>
      <c r="N712" s="28"/>
      <c r="O712" s="28"/>
      <c r="P712" s="28"/>
      <c r="Q712" s="28"/>
      <c r="R712" s="28"/>
      <c r="S712" s="28"/>
      <c r="T712" s="28"/>
      <c r="U712" s="28"/>
    </row>
    <row r="713" ht="82.5">
      <c r="A713" s="14" t="s">
        <v>2661</v>
      </c>
      <c r="B713" s="14" t="s">
        <v>1358</v>
      </c>
      <c r="C713" s="14" t="s">
        <v>2662</v>
      </c>
      <c r="D713" s="14" t="s">
        <v>27</v>
      </c>
      <c r="E713" s="28"/>
      <c r="F713" s="23" t="str">
        <f t="shared" si="3"/>
        <v>Office of Government Ethics</v>
      </c>
      <c r="G713" s="43">
        <v>42936.0</v>
      </c>
      <c r="H713" s="25"/>
      <c r="I713" s="26"/>
      <c r="J713" s="25"/>
      <c r="K713" s="26"/>
      <c r="L713" s="27">
        <v>42996.0</v>
      </c>
      <c r="M713" s="28"/>
      <c r="N713" s="28"/>
      <c r="O713" s="28"/>
      <c r="P713" s="28"/>
      <c r="Q713" s="28"/>
      <c r="R713" s="28"/>
      <c r="S713" s="28"/>
      <c r="T713" s="28"/>
      <c r="U713" s="28"/>
    </row>
    <row r="714" ht="71.25">
      <c r="A714" s="14" t="s">
        <v>2663</v>
      </c>
      <c r="B714" s="14" t="s">
        <v>1358</v>
      </c>
      <c r="C714" s="14" t="s">
        <v>2664</v>
      </c>
      <c r="D714" s="14" t="s">
        <v>27</v>
      </c>
      <c r="E714" s="28"/>
      <c r="F714" s="23" t="str">
        <f t="shared" si="3"/>
        <v>Office of Government Ethics</v>
      </c>
      <c r="G714" s="43">
        <v>42936.0</v>
      </c>
      <c r="H714" s="25"/>
      <c r="I714" s="26"/>
      <c r="J714" s="25"/>
      <c r="K714" s="26"/>
      <c r="L714" s="27">
        <v>42996.0</v>
      </c>
      <c r="M714" s="28"/>
      <c r="N714" s="28"/>
      <c r="O714" s="28"/>
      <c r="P714" s="28"/>
      <c r="Q714" s="28"/>
      <c r="R714" s="28"/>
      <c r="S714" s="28"/>
      <c r="T714" s="28"/>
      <c r="U714" s="28"/>
    </row>
    <row r="715" ht="60.0">
      <c r="A715" s="14" t="s">
        <v>2665</v>
      </c>
      <c r="B715" s="14" t="s">
        <v>1358</v>
      </c>
      <c r="C715" s="14" t="s">
        <v>2666</v>
      </c>
      <c r="D715" s="14" t="s">
        <v>1263</v>
      </c>
      <c r="E715" s="14" t="s">
        <v>1460</v>
      </c>
      <c r="F715" s="23" t="str">
        <f t="shared" si="3"/>
        <v>Office of Government Ethics</v>
      </c>
      <c r="G715" s="43">
        <v>42936.0</v>
      </c>
      <c r="H715" s="25"/>
      <c r="I715" s="26"/>
      <c r="J715" s="25"/>
      <c r="K715" s="26"/>
      <c r="L715" s="27">
        <v>42996.0</v>
      </c>
      <c r="M715" s="28"/>
      <c r="N715" s="28"/>
      <c r="O715" s="28"/>
      <c r="P715" s="28"/>
      <c r="Q715" s="28"/>
      <c r="R715" s="28"/>
      <c r="S715" s="28"/>
      <c r="T715" s="28"/>
      <c r="U715" s="28"/>
    </row>
    <row r="716" ht="71.25">
      <c r="A716" s="14" t="s">
        <v>2667</v>
      </c>
      <c r="B716" s="14" t="s">
        <v>2668</v>
      </c>
      <c r="C716" s="14" t="s">
        <v>2669</v>
      </c>
      <c r="D716" s="14" t="s">
        <v>1263</v>
      </c>
      <c r="E716" s="14" t="s">
        <v>2670</v>
      </c>
      <c r="F716" s="23" t="str">
        <f t="shared" ref="F716:F810" si="4">HYPERLINK("https://www.documentcloud.org/documents/4053459-OGE-Kushner-20170720.html","Office of Government Ethics")</f>
        <v>Office of Government Ethics</v>
      </c>
      <c r="G716" s="43">
        <v>42936.0</v>
      </c>
      <c r="H716" s="25"/>
      <c r="I716" s="26"/>
      <c r="J716" s="25"/>
      <c r="K716" s="26"/>
      <c r="L716" s="27">
        <v>42996.0</v>
      </c>
      <c r="M716" s="28"/>
      <c r="N716" s="28"/>
      <c r="O716" s="28"/>
      <c r="P716" s="28"/>
      <c r="Q716" s="28"/>
      <c r="R716" s="28"/>
      <c r="S716" s="28"/>
      <c r="T716" s="28"/>
      <c r="U716" s="28"/>
    </row>
    <row r="717" ht="82.5">
      <c r="A717" s="14" t="s">
        <v>2671</v>
      </c>
      <c r="B717" s="14" t="s">
        <v>2668</v>
      </c>
      <c r="C717" s="14" t="s">
        <v>1612</v>
      </c>
      <c r="D717" s="14" t="s">
        <v>27</v>
      </c>
      <c r="E717" s="28"/>
      <c r="F717" s="23" t="str">
        <f t="shared" si="4"/>
        <v>Office of Government Ethics</v>
      </c>
      <c r="G717" s="43">
        <v>42936.0</v>
      </c>
      <c r="H717" s="25"/>
      <c r="I717" s="26"/>
      <c r="J717" s="25"/>
      <c r="K717" s="26"/>
      <c r="L717" s="27">
        <v>42996.0</v>
      </c>
      <c r="M717" s="28"/>
      <c r="N717" s="28"/>
      <c r="O717" s="28"/>
      <c r="P717" s="28"/>
      <c r="Q717" s="28"/>
      <c r="R717" s="28"/>
      <c r="S717" s="28"/>
      <c r="T717" s="28"/>
      <c r="U717" s="28"/>
    </row>
    <row r="718" ht="71.25">
      <c r="A718" s="14" t="s">
        <v>2672</v>
      </c>
      <c r="B718" s="14" t="s">
        <v>2668</v>
      </c>
      <c r="C718" s="14" t="s">
        <v>2673</v>
      </c>
      <c r="D718" s="14" t="s">
        <v>1263</v>
      </c>
      <c r="E718" s="14" t="s">
        <v>2670</v>
      </c>
      <c r="F718" s="23" t="str">
        <f t="shared" si="4"/>
        <v>Office of Government Ethics</v>
      </c>
      <c r="G718" s="43">
        <v>42936.0</v>
      </c>
      <c r="H718" s="25"/>
      <c r="I718" s="26"/>
      <c r="J718" s="25"/>
      <c r="K718" s="26"/>
      <c r="L718" s="27">
        <v>42996.0</v>
      </c>
      <c r="M718" s="28"/>
      <c r="N718" s="28"/>
      <c r="O718" s="28"/>
      <c r="P718" s="28"/>
      <c r="Q718" s="28"/>
      <c r="R718" s="28"/>
      <c r="S718" s="28"/>
      <c r="T718" s="28"/>
      <c r="U718" s="28"/>
    </row>
    <row r="719" ht="71.25">
      <c r="A719" s="14" t="s">
        <v>2674</v>
      </c>
      <c r="B719" s="14" t="s">
        <v>2668</v>
      </c>
      <c r="C719" s="14" t="s">
        <v>2675</v>
      </c>
      <c r="D719" s="14" t="s">
        <v>1263</v>
      </c>
      <c r="E719" s="14" t="s">
        <v>2670</v>
      </c>
      <c r="F719" s="23" t="str">
        <f t="shared" si="4"/>
        <v>Office of Government Ethics</v>
      </c>
      <c r="G719" s="43">
        <v>42936.0</v>
      </c>
      <c r="H719" s="25"/>
      <c r="I719" s="26"/>
      <c r="J719" s="25"/>
      <c r="K719" s="26"/>
      <c r="L719" s="27">
        <v>42996.0</v>
      </c>
      <c r="M719" s="28"/>
      <c r="N719" s="28"/>
      <c r="O719" s="28"/>
      <c r="P719" s="28"/>
      <c r="Q719" s="28"/>
      <c r="R719" s="28"/>
      <c r="S719" s="28"/>
      <c r="T719" s="28"/>
      <c r="U719" s="28"/>
    </row>
    <row r="720" ht="71.25">
      <c r="A720" s="14" t="s">
        <v>2676</v>
      </c>
      <c r="B720" s="14" t="s">
        <v>2668</v>
      </c>
      <c r="C720" s="14" t="s">
        <v>2677</v>
      </c>
      <c r="D720" s="14" t="s">
        <v>1263</v>
      </c>
      <c r="E720" s="14" t="s">
        <v>2670</v>
      </c>
      <c r="F720" s="23" t="str">
        <f t="shared" si="4"/>
        <v>Office of Government Ethics</v>
      </c>
      <c r="G720" s="43">
        <v>42936.0</v>
      </c>
      <c r="H720" s="25"/>
      <c r="I720" s="26"/>
      <c r="J720" s="25"/>
      <c r="K720" s="26"/>
      <c r="L720" s="27">
        <v>42996.0</v>
      </c>
      <c r="M720" s="28"/>
      <c r="N720" s="28"/>
      <c r="O720" s="28"/>
      <c r="P720" s="28"/>
      <c r="Q720" s="28"/>
      <c r="R720" s="28"/>
      <c r="S720" s="28"/>
      <c r="T720" s="28"/>
      <c r="U720" s="28"/>
    </row>
    <row r="721" ht="71.25">
      <c r="A721" s="14" t="s">
        <v>2678</v>
      </c>
      <c r="B721" s="14" t="s">
        <v>2668</v>
      </c>
      <c r="C721" s="14" t="s">
        <v>2679</v>
      </c>
      <c r="D721" s="14" t="s">
        <v>1263</v>
      </c>
      <c r="E721" s="14" t="s">
        <v>2670</v>
      </c>
      <c r="F721" s="23" t="str">
        <f t="shared" si="4"/>
        <v>Office of Government Ethics</v>
      </c>
      <c r="G721" s="43">
        <v>42936.0</v>
      </c>
      <c r="H721" s="25"/>
      <c r="I721" s="26"/>
      <c r="J721" s="25"/>
      <c r="K721" s="26"/>
      <c r="L721" s="27">
        <v>42996.0</v>
      </c>
      <c r="M721" s="28"/>
      <c r="N721" s="28"/>
      <c r="O721" s="28"/>
      <c r="P721" s="28"/>
      <c r="Q721" s="28"/>
      <c r="R721" s="28"/>
      <c r="S721" s="28"/>
      <c r="T721" s="28"/>
      <c r="U721" s="28"/>
    </row>
    <row r="722" ht="71.25">
      <c r="A722" s="14" t="s">
        <v>2680</v>
      </c>
      <c r="B722" s="14" t="s">
        <v>2668</v>
      </c>
      <c r="C722" s="14" t="s">
        <v>2681</v>
      </c>
      <c r="D722" s="14" t="s">
        <v>1263</v>
      </c>
      <c r="E722" s="14" t="s">
        <v>2670</v>
      </c>
      <c r="F722" s="23" t="str">
        <f t="shared" si="4"/>
        <v>Office of Government Ethics</v>
      </c>
      <c r="G722" s="43">
        <v>42936.0</v>
      </c>
      <c r="H722" s="25"/>
      <c r="I722" s="26"/>
      <c r="J722" s="25"/>
      <c r="K722" s="26"/>
      <c r="L722" s="27">
        <v>42996.0</v>
      </c>
      <c r="M722" s="28"/>
      <c r="N722" s="28"/>
      <c r="O722" s="28"/>
      <c r="P722" s="28"/>
      <c r="Q722" s="28"/>
      <c r="R722" s="28"/>
      <c r="S722" s="28"/>
      <c r="T722" s="28"/>
      <c r="U722" s="28"/>
    </row>
    <row r="723" ht="71.25">
      <c r="A723" s="14" t="s">
        <v>2682</v>
      </c>
      <c r="B723" s="14" t="s">
        <v>2668</v>
      </c>
      <c r="C723" s="14" t="s">
        <v>2683</v>
      </c>
      <c r="D723" s="14" t="s">
        <v>1263</v>
      </c>
      <c r="E723" s="14" t="s">
        <v>2670</v>
      </c>
      <c r="F723" s="23" t="str">
        <f t="shared" si="4"/>
        <v>Office of Government Ethics</v>
      </c>
      <c r="G723" s="43">
        <v>42936.0</v>
      </c>
      <c r="H723" s="25"/>
      <c r="I723" s="26"/>
      <c r="J723" s="25"/>
      <c r="K723" s="26"/>
      <c r="L723" s="27">
        <v>42996.0</v>
      </c>
      <c r="M723" s="28"/>
      <c r="N723" s="28"/>
      <c r="O723" s="28"/>
      <c r="P723" s="28"/>
      <c r="Q723" s="28"/>
      <c r="R723" s="28"/>
      <c r="S723" s="28"/>
      <c r="T723" s="28"/>
      <c r="U723" s="28"/>
    </row>
    <row r="724" ht="71.25">
      <c r="A724" s="14" t="s">
        <v>2684</v>
      </c>
      <c r="B724" s="14" t="s">
        <v>2668</v>
      </c>
      <c r="C724" s="14" t="s">
        <v>2685</v>
      </c>
      <c r="D724" s="14" t="s">
        <v>1263</v>
      </c>
      <c r="E724" s="14" t="s">
        <v>2670</v>
      </c>
      <c r="F724" s="23" t="str">
        <f t="shared" si="4"/>
        <v>Office of Government Ethics</v>
      </c>
      <c r="G724" s="43">
        <v>42936.0</v>
      </c>
      <c r="H724" s="25"/>
      <c r="I724" s="26"/>
      <c r="J724" s="25"/>
      <c r="K724" s="26"/>
      <c r="L724" s="27">
        <v>42996.0</v>
      </c>
      <c r="M724" s="28"/>
      <c r="N724" s="28"/>
      <c r="O724" s="28"/>
      <c r="P724" s="28"/>
      <c r="Q724" s="28"/>
      <c r="R724" s="28"/>
      <c r="S724" s="28"/>
      <c r="T724" s="28"/>
      <c r="U724" s="28"/>
    </row>
    <row r="725" ht="71.25">
      <c r="A725" s="14" t="s">
        <v>2686</v>
      </c>
      <c r="B725" s="14" t="s">
        <v>2668</v>
      </c>
      <c r="C725" s="14" t="s">
        <v>2687</v>
      </c>
      <c r="D725" s="14" t="s">
        <v>1263</v>
      </c>
      <c r="E725" s="14" t="s">
        <v>2670</v>
      </c>
      <c r="F725" s="23" t="str">
        <f t="shared" si="4"/>
        <v>Office of Government Ethics</v>
      </c>
      <c r="G725" s="43">
        <v>42936.0</v>
      </c>
      <c r="H725" s="25"/>
      <c r="I725" s="26"/>
      <c r="J725" s="25"/>
      <c r="K725" s="26"/>
      <c r="L725" s="27">
        <v>42996.0</v>
      </c>
      <c r="M725" s="28"/>
      <c r="N725" s="28"/>
      <c r="O725" s="28"/>
      <c r="P725" s="28"/>
      <c r="Q725" s="28"/>
      <c r="R725" s="28"/>
      <c r="S725" s="28"/>
      <c r="T725" s="28"/>
      <c r="U725" s="28"/>
    </row>
    <row r="726" ht="71.25">
      <c r="A726" s="14" t="s">
        <v>2688</v>
      </c>
      <c r="B726" s="14" t="s">
        <v>2668</v>
      </c>
      <c r="C726" s="14" t="s">
        <v>2689</v>
      </c>
      <c r="D726" s="14" t="s">
        <v>1263</v>
      </c>
      <c r="E726" s="14" t="s">
        <v>2670</v>
      </c>
      <c r="F726" s="23" t="str">
        <f t="shared" si="4"/>
        <v>Office of Government Ethics</v>
      </c>
      <c r="G726" s="43">
        <v>42936.0</v>
      </c>
      <c r="H726" s="25"/>
      <c r="I726" s="26"/>
      <c r="J726" s="25"/>
      <c r="K726" s="26"/>
      <c r="L726" s="27">
        <v>42996.0</v>
      </c>
      <c r="M726" s="28"/>
      <c r="N726" s="28"/>
      <c r="O726" s="28"/>
      <c r="P726" s="28"/>
      <c r="Q726" s="28"/>
      <c r="R726" s="28"/>
      <c r="S726" s="28"/>
      <c r="T726" s="28"/>
      <c r="U726" s="28"/>
    </row>
    <row r="727" ht="71.25">
      <c r="A727" s="14" t="s">
        <v>2690</v>
      </c>
      <c r="B727" s="14" t="s">
        <v>2668</v>
      </c>
      <c r="C727" s="14" t="s">
        <v>2691</v>
      </c>
      <c r="D727" s="14" t="s">
        <v>1263</v>
      </c>
      <c r="E727" s="14" t="s">
        <v>2670</v>
      </c>
      <c r="F727" s="23" t="str">
        <f t="shared" si="4"/>
        <v>Office of Government Ethics</v>
      </c>
      <c r="G727" s="43">
        <v>42936.0</v>
      </c>
      <c r="H727" s="25"/>
      <c r="I727" s="26"/>
      <c r="J727" s="25"/>
      <c r="K727" s="26"/>
      <c r="L727" s="27">
        <v>42996.0</v>
      </c>
      <c r="M727" s="28"/>
      <c r="N727" s="28"/>
      <c r="O727" s="28"/>
      <c r="P727" s="28"/>
      <c r="Q727" s="28"/>
      <c r="R727" s="28"/>
      <c r="S727" s="28"/>
      <c r="T727" s="28"/>
      <c r="U727" s="28"/>
    </row>
    <row r="728" ht="71.25">
      <c r="A728" s="14" t="s">
        <v>2692</v>
      </c>
      <c r="B728" s="14" t="s">
        <v>2668</v>
      </c>
      <c r="C728" s="14" t="s">
        <v>2693</v>
      </c>
      <c r="D728" s="14" t="s">
        <v>1263</v>
      </c>
      <c r="E728" s="14" t="s">
        <v>2670</v>
      </c>
      <c r="F728" s="23" t="str">
        <f t="shared" si="4"/>
        <v>Office of Government Ethics</v>
      </c>
      <c r="G728" s="43">
        <v>42936.0</v>
      </c>
      <c r="H728" s="25"/>
      <c r="I728" s="26"/>
      <c r="J728" s="25"/>
      <c r="K728" s="26"/>
      <c r="L728" s="27">
        <v>42996.0</v>
      </c>
      <c r="M728" s="28"/>
      <c r="N728" s="28"/>
      <c r="O728" s="28"/>
      <c r="P728" s="28"/>
      <c r="Q728" s="28"/>
      <c r="R728" s="28"/>
      <c r="S728" s="28"/>
      <c r="T728" s="28"/>
      <c r="U728" s="28"/>
    </row>
    <row r="729" ht="71.25">
      <c r="A729" s="14" t="s">
        <v>2694</v>
      </c>
      <c r="B729" s="14" t="s">
        <v>2668</v>
      </c>
      <c r="C729" s="14" t="s">
        <v>2695</v>
      </c>
      <c r="D729" s="14" t="s">
        <v>1263</v>
      </c>
      <c r="E729" s="14" t="s">
        <v>2670</v>
      </c>
      <c r="F729" s="23" t="str">
        <f t="shared" si="4"/>
        <v>Office of Government Ethics</v>
      </c>
      <c r="G729" s="43">
        <v>42936.0</v>
      </c>
      <c r="H729" s="25"/>
      <c r="I729" s="26"/>
      <c r="J729" s="25"/>
      <c r="K729" s="26"/>
      <c r="L729" s="27">
        <v>42996.0</v>
      </c>
      <c r="M729" s="28"/>
      <c r="N729" s="28"/>
      <c r="O729" s="28"/>
      <c r="P729" s="28"/>
      <c r="Q729" s="28"/>
      <c r="R729" s="28"/>
      <c r="S729" s="28"/>
      <c r="T729" s="28"/>
      <c r="U729" s="28"/>
    </row>
    <row r="730" ht="149.25">
      <c r="A730" s="14" t="s">
        <v>2696</v>
      </c>
      <c r="B730" s="14" t="s">
        <v>2668</v>
      </c>
      <c r="C730" s="14" t="s">
        <v>1614</v>
      </c>
      <c r="D730" s="14" t="s">
        <v>27</v>
      </c>
      <c r="E730" s="28"/>
      <c r="F730" s="23" t="str">
        <f t="shared" si="4"/>
        <v>Office of Government Ethics</v>
      </c>
      <c r="G730" s="43">
        <v>42936.0</v>
      </c>
      <c r="H730" s="25"/>
      <c r="I730" s="26"/>
      <c r="J730" s="25"/>
      <c r="K730" s="26"/>
      <c r="L730" s="27">
        <v>42996.0</v>
      </c>
      <c r="M730" s="28"/>
      <c r="N730" s="28"/>
      <c r="O730" s="28"/>
      <c r="P730" s="28"/>
      <c r="Q730" s="28"/>
      <c r="R730" s="28"/>
      <c r="S730" s="28"/>
      <c r="T730" s="28"/>
      <c r="U730" s="28"/>
    </row>
    <row r="731" ht="71.25">
      <c r="A731" s="14" t="s">
        <v>2697</v>
      </c>
      <c r="B731" s="14" t="s">
        <v>2668</v>
      </c>
      <c r="C731" s="14" t="s">
        <v>2698</v>
      </c>
      <c r="D731" s="14" t="s">
        <v>1263</v>
      </c>
      <c r="E731" s="14" t="s">
        <v>2670</v>
      </c>
      <c r="F731" s="23" t="str">
        <f t="shared" si="4"/>
        <v>Office of Government Ethics</v>
      </c>
      <c r="G731" s="43">
        <v>42936.0</v>
      </c>
      <c r="H731" s="25"/>
      <c r="I731" s="26"/>
      <c r="J731" s="25"/>
      <c r="K731" s="26"/>
      <c r="L731" s="27">
        <v>42996.0</v>
      </c>
      <c r="M731" s="28"/>
      <c r="N731" s="28"/>
      <c r="O731" s="28"/>
      <c r="P731" s="28"/>
      <c r="Q731" s="28"/>
      <c r="R731" s="28"/>
      <c r="S731" s="28"/>
      <c r="T731" s="28"/>
      <c r="U731" s="28"/>
    </row>
    <row r="732" ht="71.25">
      <c r="A732" s="14" t="s">
        <v>2699</v>
      </c>
      <c r="B732" s="14" t="s">
        <v>2668</v>
      </c>
      <c r="C732" s="14" t="s">
        <v>2700</v>
      </c>
      <c r="D732" s="14" t="s">
        <v>1263</v>
      </c>
      <c r="E732" s="14" t="s">
        <v>2670</v>
      </c>
      <c r="F732" s="23" t="str">
        <f t="shared" si="4"/>
        <v>Office of Government Ethics</v>
      </c>
      <c r="G732" s="43">
        <v>42936.0</v>
      </c>
      <c r="H732" s="25"/>
      <c r="I732" s="26"/>
      <c r="J732" s="25"/>
      <c r="K732" s="26"/>
      <c r="L732" s="27">
        <v>42996.0</v>
      </c>
      <c r="M732" s="28"/>
      <c r="N732" s="28"/>
      <c r="O732" s="28"/>
      <c r="P732" s="28"/>
      <c r="Q732" s="28"/>
      <c r="R732" s="28"/>
      <c r="S732" s="28"/>
      <c r="T732" s="28"/>
      <c r="U732" s="28"/>
    </row>
    <row r="733" ht="71.25">
      <c r="A733" s="14" t="s">
        <v>2701</v>
      </c>
      <c r="B733" s="14" t="s">
        <v>2668</v>
      </c>
      <c r="C733" s="14" t="s">
        <v>2702</v>
      </c>
      <c r="D733" s="14" t="s">
        <v>1263</v>
      </c>
      <c r="E733" s="14" t="s">
        <v>2670</v>
      </c>
      <c r="F733" s="23" t="str">
        <f t="shared" si="4"/>
        <v>Office of Government Ethics</v>
      </c>
      <c r="G733" s="43">
        <v>42936.0</v>
      </c>
      <c r="H733" s="25"/>
      <c r="I733" s="26"/>
      <c r="J733" s="25"/>
      <c r="K733" s="26"/>
      <c r="L733" s="27">
        <v>42996.0</v>
      </c>
      <c r="M733" s="28"/>
      <c r="N733" s="28"/>
      <c r="O733" s="28"/>
      <c r="P733" s="28"/>
      <c r="Q733" s="28"/>
      <c r="R733" s="28"/>
      <c r="S733" s="28"/>
      <c r="T733" s="28"/>
      <c r="U733" s="28"/>
    </row>
    <row r="734" ht="71.25">
      <c r="A734" s="14" t="s">
        <v>2703</v>
      </c>
      <c r="B734" s="14" t="s">
        <v>2668</v>
      </c>
      <c r="C734" s="14" t="s">
        <v>2704</v>
      </c>
      <c r="D734" s="14" t="s">
        <v>1263</v>
      </c>
      <c r="E734" s="14" t="s">
        <v>2670</v>
      </c>
      <c r="F734" s="23" t="str">
        <f t="shared" si="4"/>
        <v>Office of Government Ethics</v>
      </c>
      <c r="G734" s="43">
        <v>42936.0</v>
      </c>
      <c r="H734" s="25"/>
      <c r="I734" s="26"/>
      <c r="J734" s="25"/>
      <c r="K734" s="26"/>
      <c r="L734" s="27">
        <v>42996.0</v>
      </c>
      <c r="M734" s="28"/>
      <c r="N734" s="28"/>
      <c r="O734" s="28"/>
      <c r="P734" s="28"/>
      <c r="Q734" s="28"/>
      <c r="R734" s="28"/>
      <c r="S734" s="28"/>
      <c r="T734" s="28"/>
      <c r="U734" s="28"/>
    </row>
    <row r="735" ht="71.25">
      <c r="A735" s="14" t="s">
        <v>2705</v>
      </c>
      <c r="B735" s="14" t="s">
        <v>2668</v>
      </c>
      <c r="C735" s="14" t="s">
        <v>1445</v>
      </c>
      <c r="D735" s="14" t="s">
        <v>27</v>
      </c>
      <c r="E735" s="28"/>
      <c r="F735" s="23" t="str">
        <f t="shared" si="4"/>
        <v>Office of Government Ethics</v>
      </c>
      <c r="G735" s="43">
        <v>42936.0</v>
      </c>
      <c r="H735" s="25"/>
      <c r="I735" s="26"/>
      <c r="J735" s="25"/>
      <c r="K735" s="26"/>
      <c r="L735" s="27">
        <v>42996.0</v>
      </c>
      <c r="M735" s="28"/>
      <c r="N735" s="28"/>
      <c r="O735" s="28"/>
      <c r="P735" s="28"/>
      <c r="Q735" s="28"/>
      <c r="R735" s="28"/>
      <c r="S735" s="28"/>
      <c r="T735" s="28"/>
      <c r="U735" s="28"/>
    </row>
    <row r="736" ht="71.25">
      <c r="A736" s="14" t="s">
        <v>2706</v>
      </c>
      <c r="B736" s="14" t="s">
        <v>2668</v>
      </c>
      <c r="C736" s="14" t="s">
        <v>1445</v>
      </c>
      <c r="D736" s="14" t="s">
        <v>27</v>
      </c>
      <c r="E736" s="28"/>
      <c r="F736" s="23" t="str">
        <f t="shared" si="4"/>
        <v>Office of Government Ethics</v>
      </c>
      <c r="G736" s="43">
        <v>42936.0</v>
      </c>
      <c r="H736" s="25"/>
      <c r="I736" s="26"/>
      <c r="J736" s="25"/>
      <c r="K736" s="26"/>
      <c r="L736" s="27">
        <v>42996.0</v>
      </c>
      <c r="M736" s="28"/>
      <c r="N736" s="28"/>
      <c r="O736" s="28"/>
      <c r="P736" s="28"/>
      <c r="Q736" s="28"/>
      <c r="R736" s="28"/>
      <c r="S736" s="28"/>
      <c r="T736" s="28"/>
      <c r="U736" s="28"/>
    </row>
    <row r="737" ht="93.75">
      <c r="A737" s="14" t="s">
        <v>2707</v>
      </c>
      <c r="B737" s="14" t="s">
        <v>2668</v>
      </c>
      <c r="C737" s="14" t="s">
        <v>2708</v>
      </c>
      <c r="D737" s="14" t="s">
        <v>27</v>
      </c>
      <c r="E737" s="14" t="s">
        <v>2709</v>
      </c>
      <c r="F737" s="23" t="str">
        <f t="shared" si="4"/>
        <v>Office of Government Ethics</v>
      </c>
      <c r="G737" s="43">
        <v>42936.0</v>
      </c>
      <c r="H737" s="25"/>
      <c r="I737" s="26"/>
      <c r="J737" s="25"/>
      <c r="K737" s="26"/>
      <c r="L737" s="27">
        <v>42996.0</v>
      </c>
      <c r="M737" s="28"/>
      <c r="N737" s="28"/>
      <c r="O737" s="28"/>
      <c r="P737" s="28"/>
      <c r="Q737" s="28"/>
      <c r="R737" s="28"/>
      <c r="S737" s="28"/>
      <c r="T737" s="28"/>
      <c r="U737" s="28"/>
    </row>
    <row r="738" ht="60.0">
      <c r="A738" s="14" t="s">
        <v>2710</v>
      </c>
      <c r="B738" s="14" t="s">
        <v>2668</v>
      </c>
      <c r="C738" s="14" t="s">
        <v>1616</v>
      </c>
      <c r="D738" s="14" t="s">
        <v>1263</v>
      </c>
      <c r="E738" s="14" t="s">
        <v>1460</v>
      </c>
      <c r="F738" s="23" t="str">
        <f t="shared" si="4"/>
        <v>Office of Government Ethics</v>
      </c>
      <c r="G738" s="43">
        <v>42936.0</v>
      </c>
      <c r="H738" s="25"/>
      <c r="I738" s="26"/>
      <c r="J738" s="25"/>
      <c r="K738" s="26"/>
      <c r="L738" s="27">
        <v>42996.0</v>
      </c>
      <c r="M738" s="28"/>
      <c r="N738" s="28"/>
      <c r="O738" s="28"/>
      <c r="P738" s="28"/>
      <c r="Q738" s="28"/>
      <c r="R738" s="28"/>
      <c r="S738" s="28"/>
      <c r="T738" s="28"/>
      <c r="U738" s="28"/>
    </row>
    <row r="739" ht="71.25">
      <c r="A739" s="14" t="s">
        <v>2711</v>
      </c>
      <c r="B739" s="14" t="s">
        <v>2668</v>
      </c>
      <c r="C739" s="14" t="s">
        <v>1618</v>
      </c>
      <c r="D739" s="14" t="s">
        <v>27</v>
      </c>
      <c r="E739" s="28"/>
      <c r="F739" s="23" t="str">
        <f t="shared" si="4"/>
        <v>Office of Government Ethics</v>
      </c>
      <c r="G739" s="43">
        <v>42936.0</v>
      </c>
      <c r="H739" s="25"/>
      <c r="I739" s="26"/>
      <c r="J739" s="25"/>
      <c r="K739" s="26"/>
      <c r="L739" s="27">
        <v>42996.0</v>
      </c>
      <c r="M739" s="28"/>
      <c r="N739" s="28"/>
      <c r="O739" s="28"/>
      <c r="P739" s="28"/>
      <c r="Q739" s="28"/>
      <c r="R739" s="28"/>
      <c r="S739" s="28"/>
      <c r="T739" s="28"/>
      <c r="U739" s="28"/>
    </row>
    <row r="740" ht="138.0">
      <c r="A740" s="14" t="s">
        <v>2712</v>
      </c>
      <c r="B740" s="14" t="s">
        <v>2668</v>
      </c>
      <c r="C740" s="14" t="s">
        <v>1620</v>
      </c>
      <c r="D740" s="14" t="s">
        <v>27</v>
      </c>
      <c r="E740" s="14" t="s">
        <v>2713</v>
      </c>
      <c r="F740" s="23" t="str">
        <f t="shared" si="4"/>
        <v>Office of Government Ethics</v>
      </c>
      <c r="G740" s="43">
        <v>42936.0</v>
      </c>
      <c r="H740" s="25"/>
      <c r="I740" s="26"/>
      <c r="J740" s="25"/>
      <c r="K740" s="26"/>
      <c r="L740" s="27">
        <v>42996.0</v>
      </c>
      <c r="M740" s="28"/>
      <c r="N740" s="28"/>
      <c r="O740" s="28"/>
      <c r="P740" s="28"/>
      <c r="Q740" s="28"/>
      <c r="R740" s="28"/>
      <c r="S740" s="28"/>
      <c r="T740" s="28"/>
      <c r="U740" s="28"/>
    </row>
    <row r="741" ht="71.25">
      <c r="A741" s="14" t="s">
        <v>2714</v>
      </c>
      <c r="B741" s="14" t="s">
        <v>2668</v>
      </c>
      <c r="C741" s="14" t="s">
        <v>1622</v>
      </c>
      <c r="D741" s="14" t="s">
        <v>27</v>
      </c>
      <c r="E741" s="28"/>
      <c r="F741" s="23" t="str">
        <f t="shared" si="4"/>
        <v>Office of Government Ethics</v>
      </c>
      <c r="G741" s="43">
        <v>42936.0</v>
      </c>
      <c r="H741" s="25"/>
      <c r="I741" s="26"/>
      <c r="J741" s="25"/>
      <c r="K741" s="26"/>
      <c r="L741" s="27">
        <v>42996.0</v>
      </c>
      <c r="M741" s="28"/>
      <c r="N741" s="28"/>
      <c r="O741" s="28"/>
      <c r="P741" s="28"/>
      <c r="Q741" s="28"/>
      <c r="R741" s="28"/>
      <c r="S741" s="28"/>
      <c r="T741" s="28"/>
      <c r="U741" s="28"/>
    </row>
    <row r="742" ht="71.25">
      <c r="A742" s="14" t="s">
        <v>2715</v>
      </c>
      <c r="B742" s="14" t="s">
        <v>2668</v>
      </c>
      <c r="C742" s="14" t="s">
        <v>1624</v>
      </c>
      <c r="D742" s="14" t="s">
        <v>27</v>
      </c>
      <c r="E742" s="28"/>
      <c r="F742" s="23" t="str">
        <f t="shared" si="4"/>
        <v>Office of Government Ethics</v>
      </c>
      <c r="G742" s="43">
        <v>42936.0</v>
      </c>
      <c r="H742" s="25"/>
      <c r="I742" s="26"/>
      <c r="J742" s="25"/>
      <c r="K742" s="26"/>
      <c r="L742" s="27">
        <v>42996.0</v>
      </c>
      <c r="M742" s="28"/>
      <c r="N742" s="28"/>
      <c r="O742" s="28"/>
      <c r="P742" s="28"/>
      <c r="Q742" s="28"/>
      <c r="R742" s="28"/>
      <c r="S742" s="28"/>
      <c r="T742" s="28"/>
      <c r="U742" s="28"/>
    </row>
    <row r="743" ht="71.25">
      <c r="A743" s="14" t="s">
        <v>2716</v>
      </c>
      <c r="B743" s="14" t="s">
        <v>2668</v>
      </c>
      <c r="C743" s="14" t="s">
        <v>1626</v>
      </c>
      <c r="D743" s="14" t="s">
        <v>27</v>
      </c>
      <c r="E743" s="28"/>
      <c r="F743" s="23" t="str">
        <f t="shared" si="4"/>
        <v>Office of Government Ethics</v>
      </c>
      <c r="G743" s="43">
        <v>42936.0</v>
      </c>
      <c r="H743" s="25"/>
      <c r="I743" s="26"/>
      <c r="J743" s="25"/>
      <c r="K743" s="26"/>
      <c r="L743" s="27">
        <v>42996.0</v>
      </c>
      <c r="M743" s="28"/>
      <c r="N743" s="28"/>
      <c r="O743" s="28"/>
      <c r="P743" s="28"/>
      <c r="Q743" s="28"/>
      <c r="R743" s="28"/>
      <c r="S743" s="28"/>
      <c r="T743" s="28"/>
      <c r="U743" s="28"/>
    </row>
    <row r="744" ht="71.25">
      <c r="A744" s="14" t="s">
        <v>2717</v>
      </c>
      <c r="B744" s="14" t="s">
        <v>2668</v>
      </c>
      <c r="C744" s="14" t="s">
        <v>1628</v>
      </c>
      <c r="D744" s="14" t="s">
        <v>27</v>
      </c>
      <c r="E744" s="28"/>
      <c r="F744" s="23" t="str">
        <f t="shared" si="4"/>
        <v>Office of Government Ethics</v>
      </c>
      <c r="G744" s="43">
        <v>42936.0</v>
      </c>
      <c r="H744" s="25"/>
      <c r="I744" s="26"/>
      <c r="J744" s="25"/>
      <c r="K744" s="26"/>
      <c r="L744" s="27">
        <v>42996.0</v>
      </c>
      <c r="M744" s="28"/>
      <c r="N744" s="28"/>
      <c r="O744" s="28"/>
      <c r="P744" s="28"/>
      <c r="Q744" s="28"/>
      <c r="R744" s="28"/>
      <c r="S744" s="28"/>
      <c r="T744" s="28"/>
      <c r="U744" s="28"/>
    </row>
    <row r="745" ht="48.75">
      <c r="A745" s="14" t="s">
        <v>2718</v>
      </c>
      <c r="B745" s="14" t="s">
        <v>2668</v>
      </c>
      <c r="C745" s="14" t="s">
        <v>1630</v>
      </c>
      <c r="D745" s="14" t="s">
        <v>1263</v>
      </c>
      <c r="E745" s="14" t="s">
        <v>1460</v>
      </c>
      <c r="F745" s="23" t="str">
        <f t="shared" si="4"/>
        <v>Office of Government Ethics</v>
      </c>
      <c r="G745" s="43">
        <v>42936.0</v>
      </c>
      <c r="H745" s="25"/>
      <c r="I745" s="26"/>
      <c r="J745" s="25"/>
      <c r="K745" s="26"/>
      <c r="L745" s="27">
        <v>42996.0</v>
      </c>
      <c r="M745" s="28"/>
      <c r="N745" s="28"/>
      <c r="O745" s="28"/>
      <c r="P745" s="28"/>
      <c r="Q745" s="28"/>
      <c r="R745" s="28"/>
      <c r="S745" s="28"/>
      <c r="T745" s="28"/>
      <c r="U745" s="28"/>
    </row>
    <row r="746" ht="71.25">
      <c r="A746" s="14" t="s">
        <v>2719</v>
      </c>
      <c r="B746" s="14" t="s">
        <v>2668</v>
      </c>
      <c r="C746" s="14" t="s">
        <v>2720</v>
      </c>
      <c r="D746" s="14" t="s">
        <v>1263</v>
      </c>
      <c r="E746" s="14" t="s">
        <v>2670</v>
      </c>
      <c r="F746" s="23" t="str">
        <f t="shared" si="4"/>
        <v>Office of Government Ethics</v>
      </c>
      <c r="G746" s="43">
        <v>42936.0</v>
      </c>
      <c r="H746" s="25"/>
      <c r="I746" s="26"/>
      <c r="J746" s="25"/>
      <c r="K746" s="26"/>
      <c r="L746" s="27">
        <v>42996.0</v>
      </c>
      <c r="M746" s="28"/>
      <c r="N746" s="28"/>
      <c r="O746" s="28"/>
      <c r="P746" s="28"/>
      <c r="Q746" s="28"/>
      <c r="R746" s="28"/>
      <c r="S746" s="28"/>
      <c r="T746" s="28"/>
      <c r="U746" s="28"/>
    </row>
    <row r="747" ht="71.25">
      <c r="A747" s="14" t="s">
        <v>2721</v>
      </c>
      <c r="B747" s="14" t="s">
        <v>2668</v>
      </c>
      <c r="C747" s="14" t="s">
        <v>2722</v>
      </c>
      <c r="D747" s="14" t="s">
        <v>1263</v>
      </c>
      <c r="E747" s="14" t="s">
        <v>2670</v>
      </c>
      <c r="F747" s="23" t="str">
        <f t="shared" si="4"/>
        <v>Office of Government Ethics</v>
      </c>
      <c r="G747" s="43">
        <v>42936.0</v>
      </c>
      <c r="H747" s="25"/>
      <c r="I747" s="26"/>
      <c r="J747" s="25"/>
      <c r="K747" s="26"/>
      <c r="L747" s="27">
        <v>42996.0</v>
      </c>
      <c r="M747" s="28"/>
      <c r="N747" s="28"/>
      <c r="O747" s="28"/>
      <c r="P747" s="28"/>
      <c r="Q747" s="28"/>
      <c r="R747" s="28"/>
      <c r="S747" s="28"/>
      <c r="T747" s="28"/>
      <c r="U747" s="28"/>
    </row>
    <row r="748" ht="71.25">
      <c r="A748" s="14" t="s">
        <v>2723</v>
      </c>
      <c r="B748" s="14" t="s">
        <v>2668</v>
      </c>
      <c r="C748" s="14" t="s">
        <v>2724</v>
      </c>
      <c r="D748" s="14" t="s">
        <v>1263</v>
      </c>
      <c r="E748" s="14" t="s">
        <v>2670</v>
      </c>
      <c r="F748" s="23" t="str">
        <f t="shared" si="4"/>
        <v>Office of Government Ethics</v>
      </c>
      <c r="G748" s="43">
        <v>42936.0</v>
      </c>
      <c r="H748" s="25"/>
      <c r="I748" s="26"/>
      <c r="J748" s="25"/>
      <c r="K748" s="26"/>
      <c r="L748" s="27">
        <v>42996.0</v>
      </c>
      <c r="M748" s="28"/>
      <c r="N748" s="28"/>
      <c r="O748" s="28"/>
      <c r="P748" s="28"/>
      <c r="Q748" s="28"/>
      <c r="R748" s="28"/>
      <c r="S748" s="28"/>
      <c r="T748" s="28"/>
      <c r="U748" s="28"/>
    </row>
    <row r="749" ht="71.25">
      <c r="A749" s="14" t="s">
        <v>2725</v>
      </c>
      <c r="B749" s="14" t="s">
        <v>2668</v>
      </c>
      <c r="C749" s="14" t="s">
        <v>1632</v>
      </c>
      <c r="D749" s="14" t="s">
        <v>27</v>
      </c>
      <c r="E749" s="28"/>
      <c r="F749" s="23" t="str">
        <f t="shared" si="4"/>
        <v>Office of Government Ethics</v>
      </c>
      <c r="G749" s="43">
        <v>42936.0</v>
      </c>
      <c r="H749" s="25"/>
      <c r="I749" s="26"/>
      <c r="J749" s="25"/>
      <c r="K749" s="26"/>
      <c r="L749" s="27">
        <v>42996.0</v>
      </c>
      <c r="M749" s="28"/>
      <c r="N749" s="28"/>
      <c r="O749" s="28"/>
      <c r="P749" s="28"/>
      <c r="Q749" s="28"/>
      <c r="R749" s="28"/>
      <c r="S749" s="28"/>
      <c r="T749" s="28"/>
      <c r="U749" s="28"/>
    </row>
    <row r="750" ht="71.25">
      <c r="A750" s="14" t="s">
        <v>2726</v>
      </c>
      <c r="B750" s="14" t="s">
        <v>2668</v>
      </c>
      <c r="C750" s="14" t="s">
        <v>1634</v>
      </c>
      <c r="D750" s="14" t="s">
        <v>27</v>
      </c>
      <c r="E750" s="28"/>
      <c r="F750" s="23" t="str">
        <f t="shared" si="4"/>
        <v>Office of Government Ethics</v>
      </c>
      <c r="G750" s="43">
        <v>42936.0</v>
      </c>
      <c r="H750" s="25"/>
      <c r="I750" s="26"/>
      <c r="J750" s="25"/>
      <c r="K750" s="26"/>
      <c r="L750" s="27">
        <v>42996.0</v>
      </c>
      <c r="M750" s="28"/>
      <c r="N750" s="28"/>
      <c r="O750" s="28"/>
      <c r="P750" s="28"/>
      <c r="Q750" s="28"/>
      <c r="R750" s="28"/>
      <c r="S750" s="28"/>
      <c r="T750" s="28"/>
      <c r="U750" s="28"/>
    </row>
    <row r="751" ht="71.25">
      <c r="A751" s="14" t="s">
        <v>2727</v>
      </c>
      <c r="B751" s="14" t="s">
        <v>2668</v>
      </c>
      <c r="C751" s="14" t="s">
        <v>2728</v>
      </c>
      <c r="D751" s="14" t="s">
        <v>1263</v>
      </c>
      <c r="E751" s="14" t="s">
        <v>2670</v>
      </c>
      <c r="F751" s="23" t="str">
        <f t="shared" si="4"/>
        <v>Office of Government Ethics</v>
      </c>
      <c r="G751" s="43">
        <v>42936.0</v>
      </c>
      <c r="H751" s="25"/>
      <c r="I751" s="26"/>
      <c r="J751" s="25"/>
      <c r="K751" s="26"/>
      <c r="L751" s="27">
        <v>42996.0</v>
      </c>
      <c r="M751" s="28"/>
      <c r="N751" s="28"/>
      <c r="O751" s="28"/>
      <c r="P751" s="28"/>
      <c r="Q751" s="28"/>
      <c r="R751" s="28"/>
      <c r="S751" s="28"/>
      <c r="T751" s="28"/>
      <c r="U751" s="28"/>
    </row>
    <row r="752" ht="71.25">
      <c r="A752" s="14" t="s">
        <v>2729</v>
      </c>
      <c r="B752" s="14" t="s">
        <v>2668</v>
      </c>
      <c r="C752" s="14" t="s">
        <v>2730</v>
      </c>
      <c r="D752" s="14" t="s">
        <v>1263</v>
      </c>
      <c r="E752" s="14" t="s">
        <v>2670</v>
      </c>
      <c r="F752" s="23" t="str">
        <f t="shared" si="4"/>
        <v>Office of Government Ethics</v>
      </c>
      <c r="G752" s="43">
        <v>42936.0</v>
      </c>
      <c r="H752" s="25"/>
      <c r="I752" s="26"/>
      <c r="J752" s="25"/>
      <c r="K752" s="26"/>
      <c r="L752" s="27">
        <v>42996.0</v>
      </c>
      <c r="M752" s="28"/>
      <c r="N752" s="28"/>
      <c r="O752" s="28"/>
      <c r="P752" s="28"/>
      <c r="Q752" s="28"/>
      <c r="R752" s="28"/>
      <c r="S752" s="28"/>
      <c r="T752" s="28"/>
      <c r="U752" s="28"/>
    </row>
    <row r="753" ht="71.25">
      <c r="A753" s="14" t="s">
        <v>2731</v>
      </c>
      <c r="B753" s="14" t="s">
        <v>2668</v>
      </c>
      <c r="C753" s="14" t="s">
        <v>2732</v>
      </c>
      <c r="D753" s="14" t="s">
        <v>1263</v>
      </c>
      <c r="E753" s="14" t="s">
        <v>2670</v>
      </c>
      <c r="F753" s="23" t="str">
        <f t="shared" si="4"/>
        <v>Office of Government Ethics</v>
      </c>
      <c r="G753" s="43">
        <v>42936.0</v>
      </c>
      <c r="H753" s="25"/>
      <c r="I753" s="26"/>
      <c r="J753" s="25"/>
      <c r="K753" s="26"/>
      <c r="L753" s="27">
        <v>42996.0</v>
      </c>
      <c r="M753" s="28"/>
      <c r="N753" s="28"/>
      <c r="O753" s="28"/>
      <c r="P753" s="28"/>
      <c r="Q753" s="28"/>
      <c r="R753" s="28"/>
      <c r="S753" s="28"/>
      <c r="T753" s="28"/>
      <c r="U753" s="28"/>
    </row>
    <row r="754" ht="71.25">
      <c r="A754" s="14" t="s">
        <v>2733</v>
      </c>
      <c r="B754" s="14" t="s">
        <v>2668</v>
      </c>
      <c r="C754" s="14" t="s">
        <v>2734</v>
      </c>
      <c r="D754" s="14" t="s">
        <v>1263</v>
      </c>
      <c r="E754" s="14" t="s">
        <v>2670</v>
      </c>
      <c r="F754" s="23" t="str">
        <f t="shared" si="4"/>
        <v>Office of Government Ethics</v>
      </c>
      <c r="G754" s="43">
        <v>42936.0</v>
      </c>
      <c r="H754" s="25"/>
      <c r="I754" s="26"/>
      <c r="J754" s="25"/>
      <c r="K754" s="26"/>
      <c r="L754" s="27">
        <v>42996.0</v>
      </c>
      <c r="M754" s="28"/>
      <c r="N754" s="28"/>
      <c r="O754" s="28"/>
      <c r="P754" s="28"/>
      <c r="Q754" s="28"/>
      <c r="R754" s="28"/>
      <c r="S754" s="28"/>
      <c r="T754" s="28"/>
      <c r="U754" s="28"/>
    </row>
    <row r="755" ht="71.25">
      <c r="A755" s="14" t="s">
        <v>2735</v>
      </c>
      <c r="B755" s="14" t="s">
        <v>2668</v>
      </c>
      <c r="C755" s="14" t="s">
        <v>2736</v>
      </c>
      <c r="D755" s="14" t="s">
        <v>1263</v>
      </c>
      <c r="E755" s="14" t="s">
        <v>2670</v>
      </c>
      <c r="F755" s="23" t="str">
        <f t="shared" si="4"/>
        <v>Office of Government Ethics</v>
      </c>
      <c r="G755" s="43">
        <v>42936.0</v>
      </c>
      <c r="H755" s="25"/>
      <c r="I755" s="26"/>
      <c r="J755" s="25"/>
      <c r="K755" s="26"/>
      <c r="L755" s="27">
        <v>42996.0</v>
      </c>
      <c r="M755" s="28"/>
      <c r="N755" s="28"/>
      <c r="O755" s="28"/>
      <c r="P755" s="28"/>
      <c r="Q755" s="28"/>
      <c r="R755" s="28"/>
      <c r="S755" s="28"/>
      <c r="T755" s="28"/>
      <c r="U755" s="28"/>
    </row>
    <row r="756" ht="71.25">
      <c r="A756" s="14" t="s">
        <v>2737</v>
      </c>
      <c r="B756" s="14" t="s">
        <v>2668</v>
      </c>
      <c r="C756" s="14" t="s">
        <v>2738</v>
      </c>
      <c r="D756" s="14" t="s">
        <v>1263</v>
      </c>
      <c r="E756" s="14" t="s">
        <v>2670</v>
      </c>
      <c r="F756" s="23" t="str">
        <f t="shared" si="4"/>
        <v>Office of Government Ethics</v>
      </c>
      <c r="G756" s="43">
        <v>42936.0</v>
      </c>
      <c r="H756" s="25"/>
      <c r="I756" s="26"/>
      <c r="J756" s="25"/>
      <c r="K756" s="26"/>
      <c r="L756" s="27">
        <v>42996.0</v>
      </c>
      <c r="M756" s="28"/>
      <c r="N756" s="28"/>
      <c r="O756" s="28"/>
      <c r="P756" s="28"/>
      <c r="Q756" s="28"/>
      <c r="R756" s="28"/>
      <c r="S756" s="28"/>
      <c r="T756" s="28"/>
      <c r="U756" s="28"/>
    </row>
    <row r="757" ht="71.25">
      <c r="A757" s="14" t="s">
        <v>2739</v>
      </c>
      <c r="B757" s="14" t="s">
        <v>2668</v>
      </c>
      <c r="C757" s="14" t="s">
        <v>2740</v>
      </c>
      <c r="D757" s="14" t="s">
        <v>1263</v>
      </c>
      <c r="E757" s="14" t="s">
        <v>2670</v>
      </c>
      <c r="F757" s="23" t="str">
        <f t="shared" si="4"/>
        <v>Office of Government Ethics</v>
      </c>
      <c r="G757" s="43">
        <v>42936.0</v>
      </c>
      <c r="H757" s="25"/>
      <c r="I757" s="26"/>
      <c r="J757" s="25"/>
      <c r="K757" s="26"/>
      <c r="L757" s="27">
        <v>42996.0</v>
      </c>
      <c r="M757" s="28"/>
      <c r="N757" s="28"/>
      <c r="O757" s="28"/>
      <c r="P757" s="28"/>
      <c r="Q757" s="28"/>
      <c r="R757" s="28"/>
      <c r="S757" s="28"/>
      <c r="T757" s="28"/>
      <c r="U757" s="28"/>
    </row>
    <row r="758" ht="71.25">
      <c r="A758" s="14" t="s">
        <v>2741</v>
      </c>
      <c r="B758" s="14" t="s">
        <v>2668</v>
      </c>
      <c r="C758" s="14" t="s">
        <v>2742</v>
      </c>
      <c r="D758" s="14" t="s">
        <v>1263</v>
      </c>
      <c r="E758" s="14" t="s">
        <v>2670</v>
      </c>
      <c r="F758" s="23" t="str">
        <f t="shared" si="4"/>
        <v>Office of Government Ethics</v>
      </c>
      <c r="G758" s="43">
        <v>42936.0</v>
      </c>
      <c r="H758" s="25"/>
      <c r="I758" s="26"/>
      <c r="J758" s="25"/>
      <c r="K758" s="26"/>
      <c r="L758" s="27">
        <v>42996.0</v>
      </c>
      <c r="M758" s="28"/>
      <c r="N758" s="28"/>
      <c r="O758" s="28"/>
      <c r="P758" s="28"/>
      <c r="Q758" s="28"/>
      <c r="R758" s="28"/>
      <c r="S758" s="28"/>
      <c r="T758" s="28"/>
      <c r="U758" s="28"/>
    </row>
    <row r="759" ht="71.25">
      <c r="A759" s="14" t="s">
        <v>2743</v>
      </c>
      <c r="B759" s="14" t="s">
        <v>2668</v>
      </c>
      <c r="C759" s="14" t="s">
        <v>1643</v>
      </c>
      <c r="D759" s="14" t="s">
        <v>27</v>
      </c>
      <c r="E759" s="28"/>
      <c r="F759" s="23" t="str">
        <f t="shared" si="4"/>
        <v>Office of Government Ethics</v>
      </c>
      <c r="G759" s="43">
        <v>42936.0</v>
      </c>
      <c r="H759" s="25"/>
      <c r="I759" s="26"/>
      <c r="J759" s="25"/>
      <c r="K759" s="26"/>
      <c r="L759" s="27">
        <v>42996.0</v>
      </c>
      <c r="M759" s="28"/>
      <c r="N759" s="28"/>
      <c r="O759" s="28"/>
      <c r="P759" s="28"/>
      <c r="Q759" s="28"/>
      <c r="R759" s="28"/>
      <c r="S759" s="28"/>
      <c r="T759" s="28"/>
      <c r="U759" s="28"/>
    </row>
    <row r="760" ht="82.5">
      <c r="A760" s="14" t="s">
        <v>2744</v>
      </c>
      <c r="B760" s="14" t="s">
        <v>2668</v>
      </c>
      <c r="C760" s="14" t="s">
        <v>2745</v>
      </c>
      <c r="D760" s="14" t="s">
        <v>27</v>
      </c>
      <c r="E760" s="28"/>
      <c r="F760" s="23" t="str">
        <f t="shared" si="4"/>
        <v>Office of Government Ethics</v>
      </c>
      <c r="G760" s="43">
        <v>42936.0</v>
      </c>
      <c r="H760" s="32" t="s">
        <v>2746</v>
      </c>
      <c r="I760" s="24">
        <v>41229.0</v>
      </c>
      <c r="J760" s="32" t="s">
        <v>2747</v>
      </c>
      <c r="K760" s="24">
        <v>42548.0</v>
      </c>
      <c r="L760" s="27">
        <v>42996.0</v>
      </c>
      <c r="M760" s="28"/>
      <c r="N760" s="28"/>
      <c r="O760" s="28"/>
      <c r="P760" s="28"/>
      <c r="Q760" s="28"/>
      <c r="R760" s="28"/>
      <c r="S760" s="28"/>
      <c r="T760" s="28"/>
      <c r="U760" s="28"/>
    </row>
    <row r="761" ht="71.25">
      <c r="A761" s="14" t="s">
        <v>2748</v>
      </c>
      <c r="B761" s="14" t="s">
        <v>2668</v>
      </c>
      <c r="C761" s="14" t="s">
        <v>2749</v>
      </c>
      <c r="D761" s="14" t="s">
        <v>1263</v>
      </c>
      <c r="E761" s="14" t="s">
        <v>2670</v>
      </c>
      <c r="F761" s="23" t="str">
        <f t="shared" si="4"/>
        <v>Office of Government Ethics</v>
      </c>
      <c r="G761" s="43">
        <v>42936.0</v>
      </c>
      <c r="H761" s="25"/>
      <c r="I761" s="26"/>
      <c r="J761" s="25"/>
      <c r="K761" s="26"/>
      <c r="L761" s="27">
        <v>42996.0</v>
      </c>
      <c r="M761" s="28"/>
      <c r="N761" s="28"/>
      <c r="O761" s="28"/>
      <c r="P761" s="28"/>
      <c r="Q761" s="28"/>
      <c r="R761" s="28"/>
      <c r="S761" s="28"/>
      <c r="T761" s="28"/>
      <c r="U761" s="28"/>
    </row>
    <row r="762" ht="71.25">
      <c r="A762" s="14" t="s">
        <v>2750</v>
      </c>
      <c r="B762" s="14" t="s">
        <v>2668</v>
      </c>
      <c r="C762" s="14" t="s">
        <v>2751</v>
      </c>
      <c r="D762" s="14" t="s">
        <v>1263</v>
      </c>
      <c r="E762" s="14" t="s">
        <v>2670</v>
      </c>
      <c r="F762" s="23" t="str">
        <f t="shared" si="4"/>
        <v>Office of Government Ethics</v>
      </c>
      <c r="G762" s="43">
        <v>42936.0</v>
      </c>
      <c r="H762" s="25"/>
      <c r="I762" s="26"/>
      <c r="J762" s="25"/>
      <c r="K762" s="26"/>
      <c r="L762" s="27">
        <v>42996.0</v>
      </c>
      <c r="M762" s="28"/>
      <c r="N762" s="28"/>
      <c r="O762" s="28"/>
      <c r="P762" s="28"/>
      <c r="Q762" s="28"/>
      <c r="R762" s="28"/>
      <c r="S762" s="28"/>
      <c r="T762" s="28"/>
      <c r="U762" s="28"/>
    </row>
    <row r="763" ht="71.25">
      <c r="A763" s="14" t="s">
        <v>2752</v>
      </c>
      <c r="B763" s="14" t="s">
        <v>2668</v>
      </c>
      <c r="C763" s="14" t="s">
        <v>2753</v>
      </c>
      <c r="D763" s="14" t="s">
        <v>1263</v>
      </c>
      <c r="E763" s="14" t="s">
        <v>2670</v>
      </c>
      <c r="F763" s="23" t="str">
        <f t="shared" si="4"/>
        <v>Office of Government Ethics</v>
      </c>
      <c r="G763" s="43">
        <v>42936.0</v>
      </c>
      <c r="H763" s="25"/>
      <c r="I763" s="26"/>
      <c r="J763" s="25"/>
      <c r="K763" s="26"/>
      <c r="L763" s="27">
        <v>42996.0</v>
      </c>
      <c r="M763" s="28"/>
      <c r="N763" s="28"/>
      <c r="O763" s="28"/>
      <c r="P763" s="28"/>
      <c r="Q763" s="28"/>
      <c r="R763" s="28"/>
      <c r="S763" s="28"/>
      <c r="T763" s="28"/>
      <c r="U763" s="28"/>
    </row>
    <row r="764" ht="71.25">
      <c r="A764" s="14" t="s">
        <v>2754</v>
      </c>
      <c r="B764" s="14" t="s">
        <v>2668</v>
      </c>
      <c r="C764" s="14" t="s">
        <v>1359</v>
      </c>
      <c r="D764" s="14" t="s">
        <v>27</v>
      </c>
      <c r="E764" s="28"/>
      <c r="F764" s="23" t="str">
        <f t="shared" si="4"/>
        <v>Office of Government Ethics</v>
      </c>
      <c r="G764" s="43">
        <v>42936.0</v>
      </c>
      <c r="H764" s="25"/>
      <c r="I764" s="26"/>
      <c r="J764" s="25"/>
      <c r="K764" s="26"/>
      <c r="L764" s="27">
        <v>42996.0</v>
      </c>
      <c r="M764" s="28"/>
      <c r="N764" s="28"/>
      <c r="O764" s="28"/>
      <c r="P764" s="28"/>
      <c r="Q764" s="28"/>
      <c r="R764" s="28"/>
      <c r="S764" s="28"/>
      <c r="T764" s="28"/>
      <c r="U764" s="28"/>
    </row>
    <row r="765" ht="71.25">
      <c r="A765" s="14" t="s">
        <v>2755</v>
      </c>
      <c r="B765" s="14" t="s">
        <v>2668</v>
      </c>
      <c r="C765" s="14" t="s">
        <v>2756</v>
      </c>
      <c r="D765" s="14" t="s">
        <v>1263</v>
      </c>
      <c r="E765" s="14" t="s">
        <v>2670</v>
      </c>
      <c r="F765" s="23" t="str">
        <f t="shared" si="4"/>
        <v>Office of Government Ethics</v>
      </c>
      <c r="G765" s="43">
        <v>42936.0</v>
      </c>
      <c r="H765" s="25"/>
      <c r="I765" s="26"/>
      <c r="J765" s="25"/>
      <c r="K765" s="26"/>
      <c r="L765" s="27">
        <v>42996.0</v>
      </c>
      <c r="M765" s="28"/>
      <c r="N765" s="28"/>
      <c r="O765" s="28"/>
      <c r="P765" s="28"/>
      <c r="Q765" s="28"/>
      <c r="R765" s="28"/>
      <c r="S765" s="28"/>
      <c r="T765" s="28"/>
      <c r="U765" s="28"/>
    </row>
    <row r="766" ht="93.75">
      <c r="A766" s="14" t="s">
        <v>2757</v>
      </c>
      <c r="B766" s="14" t="s">
        <v>2668</v>
      </c>
      <c r="C766" s="14" t="s">
        <v>2758</v>
      </c>
      <c r="D766" s="14" t="s">
        <v>27</v>
      </c>
      <c r="E766" s="14" t="s">
        <v>2713</v>
      </c>
      <c r="F766" s="23" t="str">
        <f t="shared" si="4"/>
        <v>Office of Government Ethics</v>
      </c>
      <c r="G766" s="43">
        <v>42936.0</v>
      </c>
      <c r="H766" s="25"/>
      <c r="I766" s="26"/>
      <c r="J766" s="25"/>
      <c r="K766" s="26"/>
      <c r="L766" s="27">
        <v>42996.0</v>
      </c>
      <c r="M766" s="28"/>
      <c r="N766" s="28"/>
      <c r="O766" s="28"/>
      <c r="P766" s="28"/>
      <c r="Q766" s="28"/>
      <c r="R766" s="28"/>
      <c r="S766" s="28"/>
      <c r="T766" s="28"/>
      <c r="U766" s="28"/>
    </row>
    <row r="767" ht="82.5">
      <c r="A767" s="14" t="s">
        <v>2759</v>
      </c>
      <c r="B767" s="14" t="s">
        <v>2668</v>
      </c>
      <c r="C767" s="14" t="s">
        <v>1448</v>
      </c>
      <c r="D767" s="14" t="s">
        <v>27</v>
      </c>
      <c r="E767" s="28"/>
      <c r="F767" s="23" t="str">
        <f t="shared" si="4"/>
        <v>Office of Government Ethics</v>
      </c>
      <c r="G767" s="43">
        <v>42936.0</v>
      </c>
      <c r="H767" s="25"/>
      <c r="I767" s="26"/>
      <c r="J767" s="25"/>
      <c r="K767" s="26"/>
      <c r="L767" s="27">
        <v>42996.0</v>
      </c>
      <c r="M767" s="28"/>
      <c r="N767" s="28"/>
      <c r="O767" s="28"/>
      <c r="P767" s="28"/>
      <c r="Q767" s="28"/>
      <c r="R767" s="28"/>
      <c r="S767" s="28"/>
      <c r="T767" s="28"/>
      <c r="U767" s="28"/>
    </row>
    <row r="768" ht="82.5">
      <c r="A768" s="14" t="s">
        <v>2760</v>
      </c>
      <c r="B768" s="14" t="s">
        <v>2668</v>
      </c>
      <c r="C768" s="14" t="s">
        <v>1448</v>
      </c>
      <c r="D768" s="14" t="s">
        <v>27</v>
      </c>
      <c r="E768" s="28"/>
      <c r="F768" s="23" t="str">
        <f t="shared" si="4"/>
        <v>Office of Government Ethics</v>
      </c>
      <c r="G768" s="43">
        <v>42936.0</v>
      </c>
      <c r="H768" s="25"/>
      <c r="I768" s="26"/>
      <c r="J768" s="25"/>
      <c r="K768" s="26"/>
      <c r="L768" s="27">
        <v>42996.0</v>
      </c>
      <c r="M768" s="28"/>
      <c r="N768" s="28"/>
      <c r="O768" s="28"/>
      <c r="P768" s="28"/>
      <c r="Q768" s="28"/>
      <c r="R768" s="28"/>
      <c r="S768" s="28"/>
      <c r="T768" s="28"/>
      <c r="U768" s="28"/>
    </row>
    <row r="769" ht="71.25">
      <c r="A769" s="14" t="s">
        <v>2761</v>
      </c>
      <c r="B769" s="14" t="s">
        <v>2668</v>
      </c>
      <c r="C769" s="14" t="s">
        <v>2762</v>
      </c>
      <c r="D769" s="14" t="s">
        <v>1263</v>
      </c>
      <c r="E769" s="14" t="s">
        <v>2670</v>
      </c>
      <c r="F769" s="23" t="str">
        <f t="shared" si="4"/>
        <v>Office of Government Ethics</v>
      </c>
      <c r="G769" s="43">
        <v>42936.0</v>
      </c>
      <c r="H769" s="25"/>
      <c r="I769" s="26"/>
      <c r="J769" s="25"/>
      <c r="K769" s="26"/>
      <c r="L769" s="27">
        <v>42996.0</v>
      </c>
      <c r="M769" s="28"/>
      <c r="N769" s="28"/>
      <c r="O769" s="28"/>
      <c r="P769" s="28"/>
      <c r="Q769" s="28"/>
      <c r="R769" s="28"/>
      <c r="S769" s="28"/>
      <c r="T769" s="28"/>
      <c r="U769" s="28"/>
    </row>
    <row r="770" ht="149.25">
      <c r="A770" s="14" t="s">
        <v>2763</v>
      </c>
      <c r="B770" s="14" t="s">
        <v>2668</v>
      </c>
      <c r="C770" s="14" t="s">
        <v>2764</v>
      </c>
      <c r="D770" s="14" t="s">
        <v>1263</v>
      </c>
      <c r="E770" s="14" t="s">
        <v>1460</v>
      </c>
      <c r="F770" s="23" t="str">
        <f t="shared" si="4"/>
        <v>Office of Government Ethics</v>
      </c>
      <c r="G770" s="43">
        <v>42936.0</v>
      </c>
      <c r="H770" s="25"/>
      <c r="I770" s="26"/>
      <c r="J770" s="25"/>
      <c r="K770" s="26"/>
      <c r="L770" s="27">
        <v>42996.0</v>
      </c>
      <c r="M770" s="28"/>
      <c r="N770" s="28"/>
      <c r="O770" s="28"/>
      <c r="P770" s="28"/>
      <c r="Q770" s="28"/>
      <c r="R770" s="28"/>
      <c r="S770" s="28"/>
      <c r="T770" s="28"/>
      <c r="U770" s="28"/>
    </row>
    <row r="771" ht="71.25">
      <c r="A771" s="14" t="s">
        <v>2765</v>
      </c>
      <c r="B771" s="14" t="s">
        <v>2668</v>
      </c>
      <c r="C771" s="14" t="s">
        <v>2766</v>
      </c>
      <c r="D771" s="14" t="s">
        <v>1263</v>
      </c>
      <c r="E771" s="14" t="s">
        <v>2670</v>
      </c>
      <c r="F771" s="23" t="str">
        <f t="shared" si="4"/>
        <v>Office of Government Ethics</v>
      </c>
      <c r="G771" s="43">
        <v>42936.0</v>
      </c>
      <c r="H771" s="25"/>
      <c r="I771" s="26"/>
      <c r="J771" s="25"/>
      <c r="K771" s="26"/>
      <c r="L771" s="27">
        <v>42996.0</v>
      </c>
      <c r="M771" s="28"/>
      <c r="N771" s="28"/>
      <c r="O771" s="28"/>
      <c r="P771" s="28"/>
      <c r="Q771" s="28"/>
      <c r="R771" s="28"/>
      <c r="S771" s="28"/>
      <c r="T771" s="28"/>
      <c r="U771" s="28"/>
    </row>
    <row r="772" ht="71.25">
      <c r="A772" s="14" t="s">
        <v>2767</v>
      </c>
      <c r="B772" s="14" t="s">
        <v>2668</v>
      </c>
      <c r="C772" s="14" t="s">
        <v>1651</v>
      </c>
      <c r="D772" s="14" t="s">
        <v>27</v>
      </c>
      <c r="E772" s="28"/>
      <c r="F772" s="23" t="str">
        <f t="shared" si="4"/>
        <v>Office of Government Ethics</v>
      </c>
      <c r="G772" s="43">
        <v>42936.0</v>
      </c>
      <c r="H772" s="25"/>
      <c r="I772" s="26"/>
      <c r="J772" s="25"/>
      <c r="K772" s="26"/>
      <c r="L772" s="27">
        <v>42996.0</v>
      </c>
      <c r="M772" s="28"/>
      <c r="N772" s="28"/>
      <c r="O772" s="28"/>
      <c r="P772" s="28"/>
      <c r="Q772" s="28"/>
      <c r="R772" s="28"/>
      <c r="S772" s="28"/>
      <c r="T772" s="28"/>
      <c r="U772" s="28"/>
    </row>
    <row r="773" ht="138.0">
      <c r="A773" s="14" t="s">
        <v>2768</v>
      </c>
      <c r="B773" s="14" t="s">
        <v>2668</v>
      </c>
      <c r="C773" s="14" t="s">
        <v>1653</v>
      </c>
      <c r="D773" s="14" t="s">
        <v>1263</v>
      </c>
      <c r="E773" s="14" t="s">
        <v>1460</v>
      </c>
      <c r="F773" s="23" t="str">
        <f t="shared" si="4"/>
        <v>Office of Government Ethics</v>
      </c>
      <c r="G773" s="43">
        <v>42936.0</v>
      </c>
      <c r="H773" s="25"/>
      <c r="I773" s="26"/>
      <c r="J773" s="25"/>
      <c r="K773" s="26"/>
      <c r="L773" s="27">
        <v>42996.0</v>
      </c>
      <c r="M773" s="28"/>
      <c r="N773" s="28"/>
      <c r="O773" s="28"/>
      <c r="P773" s="28"/>
      <c r="Q773" s="28"/>
      <c r="R773" s="28"/>
      <c r="S773" s="28"/>
      <c r="T773" s="28"/>
      <c r="U773" s="28"/>
    </row>
    <row r="774" ht="71.25">
      <c r="A774" s="14" t="s">
        <v>2769</v>
      </c>
      <c r="B774" s="14" t="s">
        <v>2668</v>
      </c>
      <c r="C774" s="14" t="s">
        <v>1655</v>
      </c>
      <c r="D774" s="14" t="s">
        <v>27</v>
      </c>
      <c r="E774" s="28"/>
      <c r="F774" s="23" t="str">
        <f t="shared" si="4"/>
        <v>Office of Government Ethics</v>
      </c>
      <c r="G774" s="43">
        <v>42936.0</v>
      </c>
      <c r="H774" s="25"/>
      <c r="I774" s="26"/>
      <c r="J774" s="25"/>
      <c r="K774" s="26"/>
      <c r="L774" s="27">
        <v>42996.0</v>
      </c>
      <c r="M774" s="28"/>
      <c r="N774" s="28"/>
      <c r="O774" s="28"/>
      <c r="P774" s="28"/>
      <c r="Q774" s="28"/>
      <c r="R774" s="28"/>
      <c r="S774" s="28"/>
      <c r="T774" s="28"/>
      <c r="U774" s="28"/>
    </row>
    <row r="775" ht="26.25">
      <c r="A775" s="14" t="s">
        <v>2770</v>
      </c>
      <c r="B775" s="14" t="s">
        <v>2668</v>
      </c>
      <c r="C775" s="14" t="s">
        <v>2771</v>
      </c>
      <c r="D775" s="14" t="s">
        <v>27</v>
      </c>
      <c r="E775" s="28"/>
      <c r="F775" s="23" t="str">
        <f t="shared" si="4"/>
        <v>Office of Government Ethics</v>
      </c>
      <c r="G775" s="43">
        <v>42936.0</v>
      </c>
      <c r="H775" s="25"/>
      <c r="I775" s="26"/>
      <c r="J775" s="25"/>
      <c r="K775" s="26"/>
      <c r="L775" s="27">
        <v>42996.0</v>
      </c>
      <c r="M775" s="28"/>
      <c r="N775" s="28"/>
      <c r="O775" s="28"/>
      <c r="P775" s="28"/>
      <c r="Q775" s="28"/>
      <c r="R775" s="28"/>
      <c r="S775" s="28"/>
      <c r="T775" s="28"/>
      <c r="U775" s="28"/>
    </row>
    <row r="776" ht="82.5">
      <c r="A776" s="14" t="s">
        <v>2772</v>
      </c>
      <c r="B776" s="14" t="s">
        <v>2668</v>
      </c>
      <c r="C776" s="14" t="s">
        <v>2773</v>
      </c>
      <c r="D776" s="14" t="s">
        <v>27</v>
      </c>
      <c r="E776" s="14" t="s">
        <v>2713</v>
      </c>
      <c r="F776" s="23" t="str">
        <f t="shared" si="4"/>
        <v>Office of Government Ethics</v>
      </c>
      <c r="G776" s="43">
        <v>42936.0</v>
      </c>
      <c r="H776" s="25"/>
      <c r="I776" s="26"/>
      <c r="J776" s="25"/>
      <c r="K776" s="26"/>
      <c r="L776" s="27">
        <v>42996.0</v>
      </c>
      <c r="M776" s="28"/>
      <c r="N776" s="28"/>
      <c r="O776" s="28"/>
      <c r="P776" s="28"/>
      <c r="Q776" s="28"/>
      <c r="R776" s="28"/>
      <c r="S776" s="28"/>
      <c r="T776" s="28"/>
      <c r="U776" s="28"/>
    </row>
    <row r="777" ht="60.0">
      <c r="A777" s="14" t="s">
        <v>2774</v>
      </c>
      <c r="B777" s="14" t="s">
        <v>2668</v>
      </c>
      <c r="C777" s="14" t="s">
        <v>2775</v>
      </c>
      <c r="D777" s="14" t="s">
        <v>27</v>
      </c>
      <c r="E777" s="28"/>
      <c r="F777" s="23" t="str">
        <f t="shared" si="4"/>
        <v>Office of Government Ethics</v>
      </c>
      <c r="G777" s="43">
        <v>42936.0</v>
      </c>
      <c r="H777" s="25"/>
      <c r="I777" s="26"/>
      <c r="J777" s="25"/>
      <c r="K777" s="26"/>
      <c r="L777" s="27">
        <v>42996.0</v>
      </c>
      <c r="M777" s="28"/>
      <c r="N777" s="28"/>
      <c r="O777" s="28"/>
      <c r="P777" s="28"/>
      <c r="Q777" s="28"/>
      <c r="R777" s="28"/>
      <c r="S777" s="28"/>
      <c r="T777" s="28"/>
      <c r="U777" s="28"/>
    </row>
    <row r="778" ht="60.0">
      <c r="A778" s="14" t="s">
        <v>2776</v>
      </c>
      <c r="B778" s="14" t="s">
        <v>2668</v>
      </c>
      <c r="C778" s="14" t="s">
        <v>1451</v>
      </c>
      <c r="D778" s="14" t="s">
        <v>27</v>
      </c>
      <c r="E778" s="28"/>
      <c r="F778" s="23" t="str">
        <f t="shared" si="4"/>
        <v>Office of Government Ethics</v>
      </c>
      <c r="G778" s="43">
        <v>42936.0</v>
      </c>
      <c r="H778" s="25"/>
      <c r="I778" s="26"/>
      <c r="J778" s="25"/>
      <c r="K778" s="26"/>
      <c r="L778" s="27">
        <v>42996.0</v>
      </c>
      <c r="M778" s="28"/>
      <c r="N778" s="28"/>
      <c r="O778" s="28"/>
      <c r="P778" s="28"/>
      <c r="Q778" s="28"/>
      <c r="R778" s="28"/>
      <c r="S778" s="28"/>
      <c r="T778" s="28"/>
      <c r="U778" s="28"/>
    </row>
    <row r="779" ht="71.25">
      <c r="A779" s="14" t="s">
        <v>2777</v>
      </c>
      <c r="B779" s="14" t="s">
        <v>2668</v>
      </c>
      <c r="C779" s="14" t="s">
        <v>2778</v>
      </c>
      <c r="D779" s="14" t="s">
        <v>1263</v>
      </c>
      <c r="E779" s="14" t="s">
        <v>2670</v>
      </c>
      <c r="F779" s="23" t="str">
        <f t="shared" si="4"/>
        <v>Office of Government Ethics</v>
      </c>
      <c r="G779" s="43">
        <v>42936.0</v>
      </c>
      <c r="H779" s="25"/>
      <c r="I779" s="26"/>
      <c r="J779" s="25"/>
      <c r="K779" s="26"/>
      <c r="L779" s="27">
        <v>42996.0</v>
      </c>
      <c r="M779" s="28"/>
      <c r="N779" s="28"/>
      <c r="O779" s="28"/>
      <c r="P779" s="28"/>
      <c r="Q779" s="28"/>
      <c r="R779" s="28"/>
      <c r="S779" s="28"/>
      <c r="T779" s="28"/>
      <c r="U779" s="28"/>
    </row>
    <row r="780" ht="71.25">
      <c r="A780" s="14" t="s">
        <v>2779</v>
      </c>
      <c r="B780" s="14" t="s">
        <v>2668</v>
      </c>
      <c r="C780" s="14" t="s">
        <v>2780</v>
      </c>
      <c r="D780" s="14" t="s">
        <v>1263</v>
      </c>
      <c r="E780" s="14" t="s">
        <v>2670</v>
      </c>
      <c r="F780" s="23" t="str">
        <f t="shared" si="4"/>
        <v>Office of Government Ethics</v>
      </c>
      <c r="G780" s="43">
        <v>42936.0</v>
      </c>
      <c r="H780" s="25"/>
      <c r="I780" s="26"/>
      <c r="J780" s="25"/>
      <c r="K780" s="26"/>
      <c r="L780" s="27">
        <v>42996.0</v>
      </c>
      <c r="M780" s="28"/>
      <c r="N780" s="28"/>
      <c r="O780" s="28"/>
      <c r="P780" s="28"/>
      <c r="Q780" s="28"/>
      <c r="R780" s="28"/>
      <c r="S780" s="28"/>
      <c r="T780" s="28"/>
      <c r="U780" s="28"/>
    </row>
    <row r="781" ht="71.25">
      <c r="A781" s="14" t="s">
        <v>2781</v>
      </c>
      <c r="B781" s="14" t="s">
        <v>2668</v>
      </c>
      <c r="C781" s="14" t="s">
        <v>2782</v>
      </c>
      <c r="D781" s="14" t="s">
        <v>1263</v>
      </c>
      <c r="E781" s="14" t="s">
        <v>2670</v>
      </c>
      <c r="F781" s="23" t="str">
        <f t="shared" si="4"/>
        <v>Office of Government Ethics</v>
      </c>
      <c r="G781" s="43">
        <v>42936.0</v>
      </c>
      <c r="H781" s="25"/>
      <c r="I781" s="26"/>
      <c r="J781" s="25"/>
      <c r="K781" s="26"/>
      <c r="L781" s="27">
        <v>42996.0</v>
      </c>
      <c r="M781" s="28"/>
      <c r="N781" s="28"/>
      <c r="O781" s="28"/>
      <c r="P781" s="28"/>
      <c r="Q781" s="28"/>
      <c r="R781" s="28"/>
      <c r="S781" s="28"/>
      <c r="T781" s="28"/>
      <c r="U781" s="28"/>
    </row>
    <row r="782" ht="171.75">
      <c r="A782" s="14" t="s">
        <v>2783</v>
      </c>
      <c r="B782" s="14" t="s">
        <v>2668</v>
      </c>
      <c r="C782" s="14" t="s">
        <v>1663</v>
      </c>
      <c r="D782" s="14" t="s">
        <v>27</v>
      </c>
      <c r="E782" s="14" t="s">
        <v>2784</v>
      </c>
      <c r="F782" s="23" t="str">
        <f t="shared" si="4"/>
        <v>Office of Government Ethics</v>
      </c>
      <c r="G782" s="43">
        <v>42936.0</v>
      </c>
      <c r="H782" s="25"/>
      <c r="I782" s="26"/>
      <c r="J782" s="25"/>
      <c r="K782" s="26"/>
      <c r="L782" s="27">
        <v>42996.0</v>
      </c>
      <c r="M782" s="28"/>
      <c r="N782" s="28"/>
      <c r="O782" s="28"/>
      <c r="P782" s="28"/>
      <c r="Q782" s="28"/>
      <c r="R782" s="28"/>
      <c r="S782" s="28"/>
      <c r="T782" s="28"/>
      <c r="U782" s="28"/>
    </row>
    <row r="783" ht="60.0">
      <c r="A783" s="14" t="s">
        <v>2785</v>
      </c>
      <c r="B783" s="14" t="s">
        <v>2668</v>
      </c>
      <c r="C783" s="14" t="s">
        <v>1666</v>
      </c>
      <c r="D783" s="14" t="s">
        <v>1263</v>
      </c>
      <c r="E783" s="14" t="s">
        <v>1460</v>
      </c>
      <c r="F783" s="23" t="str">
        <f t="shared" si="4"/>
        <v>Office of Government Ethics</v>
      </c>
      <c r="G783" s="43">
        <v>42942.0</v>
      </c>
      <c r="H783" s="25"/>
      <c r="I783" s="26"/>
      <c r="J783" s="25"/>
      <c r="K783" s="26"/>
      <c r="L783" s="27">
        <v>42996.0</v>
      </c>
      <c r="M783" s="28"/>
      <c r="N783" s="28"/>
      <c r="O783" s="28"/>
      <c r="P783" s="28"/>
      <c r="Q783" s="28"/>
      <c r="R783" s="28"/>
      <c r="S783" s="28"/>
      <c r="T783" s="28"/>
      <c r="U783" s="28"/>
    </row>
    <row r="784" ht="60.0">
      <c r="A784" s="14" t="s">
        <v>2786</v>
      </c>
      <c r="B784" s="14" t="s">
        <v>2668</v>
      </c>
      <c r="C784" s="14" t="s">
        <v>1668</v>
      </c>
      <c r="D784" s="14" t="s">
        <v>27</v>
      </c>
      <c r="E784" s="28"/>
      <c r="F784" s="23" t="str">
        <f t="shared" si="4"/>
        <v>Office of Government Ethics</v>
      </c>
      <c r="G784" s="43">
        <v>42936.0</v>
      </c>
      <c r="H784" s="25"/>
      <c r="I784" s="26"/>
      <c r="J784" s="25"/>
      <c r="K784" s="26"/>
      <c r="L784" s="27">
        <v>42996.0</v>
      </c>
      <c r="M784" s="28"/>
      <c r="N784" s="28"/>
      <c r="O784" s="28"/>
      <c r="P784" s="28"/>
      <c r="Q784" s="28"/>
      <c r="R784" s="28"/>
      <c r="S784" s="28"/>
      <c r="T784" s="28"/>
      <c r="U784" s="28"/>
    </row>
    <row r="785" ht="71.25">
      <c r="A785" s="14" t="s">
        <v>2787</v>
      </c>
      <c r="B785" s="14" t="s">
        <v>2668</v>
      </c>
      <c r="C785" s="14" t="s">
        <v>2788</v>
      </c>
      <c r="D785" s="14" t="s">
        <v>1263</v>
      </c>
      <c r="E785" s="14" t="s">
        <v>2670</v>
      </c>
      <c r="F785" s="23" t="str">
        <f t="shared" si="4"/>
        <v>Office of Government Ethics</v>
      </c>
      <c r="G785" s="43">
        <v>42936.0</v>
      </c>
      <c r="H785" s="25"/>
      <c r="I785" s="26"/>
      <c r="J785" s="25"/>
      <c r="K785" s="26"/>
      <c r="L785" s="27">
        <v>42996.0</v>
      </c>
      <c r="M785" s="28"/>
      <c r="N785" s="28"/>
      <c r="O785" s="28"/>
      <c r="P785" s="28"/>
      <c r="Q785" s="28"/>
      <c r="R785" s="28"/>
      <c r="S785" s="28"/>
      <c r="T785" s="28"/>
      <c r="U785" s="28"/>
    </row>
    <row r="786" ht="71.25">
      <c r="A786" s="14" t="s">
        <v>2789</v>
      </c>
      <c r="B786" s="14" t="s">
        <v>2668</v>
      </c>
      <c r="C786" s="14" t="s">
        <v>2790</v>
      </c>
      <c r="D786" s="14" t="s">
        <v>1263</v>
      </c>
      <c r="E786" s="14" t="s">
        <v>2670</v>
      </c>
      <c r="F786" s="23" t="str">
        <f t="shared" si="4"/>
        <v>Office of Government Ethics</v>
      </c>
      <c r="G786" s="43">
        <v>42936.0</v>
      </c>
      <c r="H786" s="25"/>
      <c r="I786" s="26"/>
      <c r="J786" s="25"/>
      <c r="K786" s="26"/>
      <c r="L786" s="27">
        <v>42996.0</v>
      </c>
      <c r="M786" s="28"/>
      <c r="N786" s="28"/>
      <c r="O786" s="28"/>
      <c r="P786" s="28"/>
      <c r="Q786" s="28"/>
      <c r="R786" s="28"/>
      <c r="S786" s="28"/>
      <c r="T786" s="28"/>
      <c r="U786" s="28"/>
    </row>
    <row r="787" ht="71.25">
      <c r="A787" s="14" t="s">
        <v>2791</v>
      </c>
      <c r="B787" s="14" t="s">
        <v>2668</v>
      </c>
      <c r="C787" s="14" t="s">
        <v>2792</v>
      </c>
      <c r="D787" s="14" t="s">
        <v>1263</v>
      </c>
      <c r="E787" s="14" t="s">
        <v>2670</v>
      </c>
      <c r="F787" s="23" t="str">
        <f t="shared" si="4"/>
        <v>Office of Government Ethics</v>
      </c>
      <c r="G787" s="43">
        <v>42936.0</v>
      </c>
      <c r="H787" s="25"/>
      <c r="I787" s="26"/>
      <c r="J787" s="25"/>
      <c r="K787" s="26"/>
      <c r="L787" s="27">
        <v>42996.0</v>
      </c>
      <c r="M787" s="28"/>
      <c r="N787" s="28"/>
      <c r="O787" s="28"/>
      <c r="P787" s="28"/>
      <c r="Q787" s="28"/>
      <c r="R787" s="28"/>
      <c r="S787" s="28"/>
      <c r="T787" s="28"/>
      <c r="U787" s="28"/>
    </row>
    <row r="788" ht="71.25">
      <c r="A788" s="14" t="s">
        <v>2793</v>
      </c>
      <c r="B788" s="14" t="s">
        <v>2668</v>
      </c>
      <c r="C788" s="14" t="s">
        <v>2794</v>
      </c>
      <c r="D788" s="14" t="s">
        <v>1263</v>
      </c>
      <c r="E788" s="14" t="s">
        <v>2670</v>
      </c>
      <c r="F788" s="23" t="str">
        <f t="shared" si="4"/>
        <v>Office of Government Ethics</v>
      </c>
      <c r="G788" s="43">
        <v>42936.0</v>
      </c>
      <c r="H788" s="25"/>
      <c r="I788" s="26"/>
      <c r="J788" s="25"/>
      <c r="K788" s="26"/>
      <c r="L788" s="27">
        <v>42996.0</v>
      </c>
      <c r="M788" s="28"/>
      <c r="N788" s="28"/>
      <c r="O788" s="28"/>
      <c r="P788" s="28"/>
      <c r="Q788" s="28"/>
      <c r="R788" s="28"/>
      <c r="S788" s="28"/>
      <c r="T788" s="28"/>
      <c r="U788" s="28"/>
    </row>
    <row r="789" ht="71.25">
      <c r="A789" s="14" t="s">
        <v>2795</v>
      </c>
      <c r="B789" s="14" t="s">
        <v>2668</v>
      </c>
      <c r="C789" s="14" t="s">
        <v>2796</v>
      </c>
      <c r="D789" s="14" t="s">
        <v>1263</v>
      </c>
      <c r="E789" s="14" t="s">
        <v>2670</v>
      </c>
      <c r="F789" s="23" t="str">
        <f t="shared" si="4"/>
        <v>Office of Government Ethics</v>
      </c>
      <c r="G789" s="43">
        <v>42936.0</v>
      </c>
      <c r="H789" s="25"/>
      <c r="I789" s="26"/>
      <c r="J789" s="25"/>
      <c r="K789" s="26"/>
      <c r="L789" s="27">
        <v>42996.0</v>
      </c>
      <c r="M789" s="28"/>
      <c r="N789" s="28"/>
      <c r="O789" s="28"/>
      <c r="P789" s="28"/>
      <c r="Q789" s="28"/>
      <c r="R789" s="28"/>
      <c r="S789" s="28"/>
      <c r="T789" s="28"/>
      <c r="U789" s="28"/>
    </row>
    <row r="790" ht="138.0">
      <c r="A790" s="14" t="s">
        <v>2797</v>
      </c>
      <c r="B790" s="14" t="s">
        <v>2668</v>
      </c>
      <c r="C790" s="14" t="s">
        <v>2798</v>
      </c>
      <c r="D790" s="14" t="s">
        <v>1263</v>
      </c>
      <c r="E790" s="14" t="s">
        <v>1460</v>
      </c>
      <c r="F790" s="23" t="str">
        <f t="shared" si="4"/>
        <v>Office of Government Ethics</v>
      </c>
      <c r="G790" s="43">
        <v>42936.0</v>
      </c>
      <c r="H790" s="25"/>
      <c r="I790" s="26"/>
      <c r="J790" s="25"/>
      <c r="K790" s="26"/>
      <c r="L790" s="27">
        <v>42996.0</v>
      </c>
      <c r="M790" s="28"/>
      <c r="N790" s="28"/>
      <c r="O790" s="28"/>
      <c r="P790" s="28"/>
      <c r="Q790" s="28"/>
      <c r="R790" s="28"/>
      <c r="S790" s="28"/>
      <c r="T790" s="28"/>
      <c r="U790" s="28"/>
    </row>
    <row r="791" ht="48.75">
      <c r="A791" s="14" t="s">
        <v>2799</v>
      </c>
      <c r="B791" s="14" t="s">
        <v>2668</v>
      </c>
      <c r="C791" s="14" t="s">
        <v>1454</v>
      </c>
      <c r="D791" s="14" t="s">
        <v>27</v>
      </c>
      <c r="E791" s="28"/>
      <c r="F791" s="23" t="str">
        <f t="shared" si="4"/>
        <v>Office of Government Ethics</v>
      </c>
      <c r="G791" s="43">
        <v>42936.0</v>
      </c>
      <c r="H791" s="25"/>
      <c r="I791" s="26"/>
      <c r="J791" s="25"/>
      <c r="K791" s="26"/>
      <c r="L791" s="27">
        <v>42996.0</v>
      </c>
      <c r="M791" s="28"/>
      <c r="N791" s="28"/>
      <c r="O791" s="28"/>
      <c r="P791" s="28"/>
      <c r="Q791" s="28"/>
      <c r="R791" s="28"/>
      <c r="S791" s="28"/>
      <c r="T791" s="28"/>
      <c r="U791" s="28"/>
    </row>
    <row r="792" ht="48.75">
      <c r="A792" s="14" t="s">
        <v>2800</v>
      </c>
      <c r="B792" s="14" t="s">
        <v>2668</v>
      </c>
      <c r="C792" s="14" t="s">
        <v>1454</v>
      </c>
      <c r="D792" s="14" t="s">
        <v>27</v>
      </c>
      <c r="E792" s="28"/>
      <c r="F792" s="23" t="str">
        <f t="shared" si="4"/>
        <v>Office of Government Ethics</v>
      </c>
      <c r="G792" s="43">
        <v>42936.0</v>
      </c>
      <c r="H792" s="25"/>
      <c r="I792" s="26"/>
      <c r="J792" s="25"/>
      <c r="K792" s="26"/>
      <c r="L792" s="27">
        <v>42996.0</v>
      </c>
      <c r="M792" s="28"/>
      <c r="N792" s="28"/>
      <c r="O792" s="28"/>
      <c r="P792" s="28"/>
      <c r="Q792" s="28"/>
      <c r="R792" s="28"/>
      <c r="S792" s="28"/>
      <c r="T792" s="28"/>
      <c r="U792" s="28"/>
    </row>
    <row r="793" ht="60.0">
      <c r="A793" s="14" t="s">
        <v>2801</v>
      </c>
      <c r="B793" s="14" t="s">
        <v>2668</v>
      </c>
      <c r="C793" s="14" t="s">
        <v>1672</v>
      </c>
      <c r="D793" s="14" t="s">
        <v>1263</v>
      </c>
      <c r="E793" s="14" t="s">
        <v>1460</v>
      </c>
      <c r="F793" s="23" t="str">
        <f t="shared" si="4"/>
        <v>Office of Government Ethics</v>
      </c>
      <c r="G793" s="43">
        <v>42936.0</v>
      </c>
      <c r="H793" s="25"/>
      <c r="I793" s="26"/>
      <c r="J793" s="25"/>
      <c r="K793" s="26"/>
      <c r="L793" s="27">
        <v>42996.0</v>
      </c>
      <c r="M793" s="28"/>
      <c r="N793" s="28"/>
      <c r="O793" s="28"/>
      <c r="P793" s="28"/>
      <c r="Q793" s="28"/>
      <c r="R793" s="28"/>
      <c r="S793" s="28"/>
      <c r="T793" s="28"/>
      <c r="U793" s="28"/>
    </row>
    <row r="794" ht="71.25">
      <c r="A794" s="14" t="s">
        <v>2802</v>
      </c>
      <c r="B794" s="14" t="s">
        <v>2668</v>
      </c>
      <c r="C794" s="14" t="s">
        <v>2803</v>
      </c>
      <c r="D794" s="14" t="s">
        <v>1263</v>
      </c>
      <c r="E794" s="14" t="s">
        <v>2670</v>
      </c>
      <c r="F794" s="23" t="str">
        <f t="shared" si="4"/>
        <v>Office of Government Ethics</v>
      </c>
      <c r="G794" s="43">
        <v>42936.0</v>
      </c>
      <c r="H794" s="25"/>
      <c r="I794" s="26"/>
      <c r="J794" s="25"/>
      <c r="K794" s="26"/>
      <c r="L794" s="27">
        <v>42996.0</v>
      </c>
      <c r="M794" s="28"/>
      <c r="N794" s="28"/>
      <c r="O794" s="28"/>
      <c r="P794" s="28"/>
      <c r="Q794" s="28"/>
      <c r="R794" s="28"/>
      <c r="S794" s="28"/>
      <c r="T794" s="28"/>
      <c r="U794" s="28"/>
    </row>
    <row r="795" ht="284.25">
      <c r="A795" s="14" t="s">
        <v>2804</v>
      </c>
      <c r="B795" s="14" t="s">
        <v>2668</v>
      </c>
      <c r="C795" s="14" t="s">
        <v>2805</v>
      </c>
      <c r="D795" s="14" t="s">
        <v>27</v>
      </c>
      <c r="E795" s="14" t="s">
        <v>2806</v>
      </c>
      <c r="F795" s="23" t="str">
        <f t="shared" si="4"/>
        <v>Office of Government Ethics</v>
      </c>
      <c r="G795" s="43">
        <v>42936.0</v>
      </c>
      <c r="H795" s="25"/>
      <c r="I795" s="26"/>
      <c r="J795" s="25"/>
      <c r="K795" s="26"/>
      <c r="L795" s="27">
        <v>42996.0</v>
      </c>
      <c r="M795" s="28"/>
      <c r="N795" s="28"/>
      <c r="O795" s="28"/>
      <c r="P795" s="28"/>
      <c r="Q795" s="28"/>
      <c r="R795" s="28"/>
      <c r="S795" s="28"/>
      <c r="T795" s="28"/>
      <c r="U795" s="28"/>
    </row>
    <row r="796" ht="105.0">
      <c r="A796" s="14" t="s">
        <v>2807</v>
      </c>
      <c r="B796" s="14" t="s">
        <v>2668</v>
      </c>
      <c r="C796" s="14" t="s">
        <v>1677</v>
      </c>
      <c r="D796" s="14" t="s">
        <v>1263</v>
      </c>
      <c r="E796" s="14" t="s">
        <v>2808</v>
      </c>
      <c r="F796" s="23" t="str">
        <f t="shared" si="4"/>
        <v>Office of Government Ethics</v>
      </c>
      <c r="G796" s="43">
        <v>42936.0</v>
      </c>
      <c r="H796" s="25"/>
      <c r="I796" s="26"/>
      <c r="J796" s="25"/>
      <c r="K796" s="26"/>
      <c r="L796" s="27">
        <v>42996.0</v>
      </c>
      <c r="M796" s="28"/>
      <c r="N796" s="28"/>
      <c r="O796" s="28"/>
      <c r="P796" s="28"/>
      <c r="Q796" s="28"/>
      <c r="R796" s="28"/>
      <c r="S796" s="28"/>
      <c r="T796" s="28"/>
      <c r="U796" s="28"/>
    </row>
    <row r="797" ht="71.25">
      <c r="A797" s="14" t="s">
        <v>2809</v>
      </c>
      <c r="B797" s="14" t="s">
        <v>2668</v>
      </c>
      <c r="C797" s="14" t="s">
        <v>2810</v>
      </c>
      <c r="D797" s="14" t="s">
        <v>1263</v>
      </c>
      <c r="E797" s="14" t="s">
        <v>2670</v>
      </c>
      <c r="F797" s="23" t="str">
        <f t="shared" si="4"/>
        <v>Office of Government Ethics</v>
      </c>
      <c r="G797" s="43">
        <v>42936.0</v>
      </c>
      <c r="H797" s="25"/>
      <c r="I797" s="26"/>
      <c r="J797" s="25"/>
      <c r="K797" s="26"/>
      <c r="L797" s="27">
        <v>42996.0</v>
      </c>
      <c r="M797" s="28"/>
      <c r="N797" s="28"/>
      <c r="O797" s="28"/>
      <c r="P797" s="28"/>
      <c r="Q797" s="28"/>
      <c r="R797" s="28"/>
      <c r="S797" s="28"/>
      <c r="T797" s="28"/>
      <c r="U797" s="28"/>
    </row>
    <row r="798" ht="71.25">
      <c r="A798" s="14" t="s">
        <v>2811</v>
      </c>
      <c r="B798" s="14" t="s">
        <v>2668</v>
      </c>
      <c r="C798" s="14" t="s">
        <v>2812</v>
      </c>
      <c r="D798" s="14" t="s">
        <v>1263</v>
      </c>
      <c r="E798" s="14" t="s">
        <v>2670</v>
      </c>
      <c r="F798" s="23" t="str">
        <f t="shared" si="4"/>
        <v>Office of Government Ethics</v>
      </c>
      <c r="G798" s="43">
        <v>42936.0</v>
      </c>
      <c r="H798" s="25"/>
      <c r="I798" s="26"/>
      <c r="J798" s="25"/>
      <c r="K798" s="26"/>
      <c r="L798" s="27">
        <v>42996.0</v>
      </c>
      <c r="M798" s="28"/>
      <c r="N798" s="28"/>
      <c r="O798" s="28"/>
      <c r="P798" s="28"/>
      <c r="Q798" s="28"/>
      <c r="R798" s="28"/>
      <c r="S798" s="28"/>
      <c r="T798" s="28"/>
      <c r="U798" s="28"/>
    </row>
    <row r="799" ht="71.25">
      <c r="A799" s="14" t="s">
        <v>2813</v>
      </c>
      <c r="B799" s="14" t="s">
        <v>2668</v>
      </c>
      <c r="C799" s="14" t="s">
        <v>2814</v>
      </c>
      <c r="D799" s="14" t="s">
        <v>1263</v>
      </c>
      <c r="E799" s="14" t="s">
        <v>2670</v>
      </c>
      <c r="F799" s="23" t="str">
        <f t="shared" si="4"/>
        <v>Office of Government Ethics</v>
      </c>
      <c r="G799" s="43">
        <v>42936.0</v>
      </c>
      <c r="H799" s="25"/>
      <c r="I799" s="26"/>
      <c r="J799" s="25"/>
      <c r="K799" s="26"/>
      <c r="L799" s="27">
        <v>42996.0</v>
      </c>
      <c r="M799" s="28"/>
      <c r="N799" s="28"/>
      <c r="O799" s="28"/>
      <c r="P799" s="28"/>
      <c r="Q799" s="28"/>
      <c r="R799" s="28"/>
      <c r="S799" s="28"/>
      <c r="T799" s="28"/>
      <c r="U799" s="28"/>
    </row>
    <row r="800" ht="60.0">
      <c r="A800" s="14" t="s">
        <v>2815</v>
      </c>
      <c r="B800" s="14" t="s">
        <v>2668</v>
      </c>
      <c r="C800" s="14" t="s">
        <v>1459</v>
      </c>
      <c r="D800" s="14" t="s">
        <v>1263</v>
      </c>
      <c r="E800" s="14" t="s">
        <v>1460</v>
      </c>
      <c r="F800" s="23" t="str">
        <f t="shared" si="4"/>
        <v>Office of Government Ethics</v>
      </c>
      <c r="G800" s="43">
        <v>42936.0</v>
      </c>
      <c r="H800" s="25"/>
      <c r="I800" s="26"/>
      <c r="J800" s="25"/>
      <c r="K800" s="26"/>
      <c r="L800" s="27">
        <v>42996.0</v>
      </c>
      <c r="M800" s="28"/>
      <c r="N800" s="28"/>
      <c r="O800" s="28"/>
      <c r="P800" s="28"/>
      <c r="Q800" s="28"/>
      <c r="R800" s="28"/>
      <c r="S800" s="28"/>
      <c r="T800" s="28"/>
      <c r="U800" s="28"/>
    </row>
    <row r="801" ht="60.0">
      <c r="A801" s="14" t="s">
        <v>2816</v>
      </c>
      <c r="B801" s="14" t="s">
        <v>2668</v>
      </c>
      <c r="C801" s="14" t="s">
        <v>1459</v>
      </c>
      <c r="D801" s="14" t="s">
        <v>1263</v>
      </c>
      <c r="E801" s="14" t="s">
        <v>1460</v>
      </c>
      <c r="F801" s="23" t="str">
        <f t="shared" si="4"/>
        <v>Office of Government Ethics</v>
      </c>
      <c r="G801" s="43">
        <v>42936.0</v>
      </c>
      <c r="H801" s="25"/>
      <c r="I801" s="26"/>
      <c r="J801" s="25"/>
      <c r="K801" s="26"/>
      <c r="L801" s="27">
        <v>42996.0</v>
      </c>
      <c r="M801" s="28"/>
      <c r="N801" s="28"/>
      <c r="O801" s="28"/>
      <c r="P801" s="28"/>
      <c r="Q801" s="28"/>
      <c r="R801" s="28"/>
      <c r="S801" s="28"/>
      <c r="T801" s="28"/>
      <c r="U801" s="28"/>
    </row>
    <row r="802" ht="60.0">
      <c r="A802" s="14" t="s">
        <v>2817</v>
      </c>
      <c r="B802" s="14" t="s">
        <v>2668</v>
      </c>
      <c r="C802" s="14" t="s">
        <v>1459</v>
      </c>
      <c r="D802" s="14" t="s">
        <v>1263</v>
      </c>
      <c r="E802" s="14" t="s">
        <v>1460</v>
      </c>
      <c r="F802" s="23" t="str">
        <f t="shared" si="4"/>
        <v>Office of Government Ethics</v>
      </c>
      <c r="G802" s="43">
        <v>42936.0</v>
      </c>
      <c r="H802" s="25"/>
      <c r="I802" s="26"/>
      <c r="J802" s="25"/>
      <c r="K802" s="26"/>
      <c r="L802" s="27">
        <v>42996.0</v>
      </c>
      <c r="M802" s="28"/>
      <c r="N802" s="28"/>
      <c r="O802" s="28"/>
      <c r="P802" s="28"/>
      <c r="Q802" s="28"/>
      <c r="R802" s="28"/>
      <c r="S802" s="28"/>
      <c r="T802" s="28"/>
      <c r="U802" s="28"/>
    </row>
    <row r="803" ht="48.75">
      <c r="A803" s="14" t="s">
        <v>2818</v>
      </c>
      <c r="B803" s="14" t="s">
        <v>2668</v>
      </c>
      <c r="C803" s="14" t="s">
        <v>1680</v>
      </c>
      <c r="D803" s="14" t="s">
        <v>1263</v>
      </c>
      <c r="E803" s="14" t="s">
        <v>1460</v>
      </c>
      <c r="F803" s="23" t="str">
        <f t="shared" si="4"/>
        <v>Office of Government Ethics</v>
      </c>
      <c r="G803" s="43">
        <v>42942.0</v>
      </c>
      <c r="H803" s="25"/>
      <c r="I803" s="26"/>
      <c r="J803" s="25"/>
      <c r="K803" s="26"/>
      <c r="L803" s="27">
        <v>42996.0</v>
      </c>
      <c r="M803" s="28"/>
      <c r="N803" s="28"/>
      <c r="O803" s="28"/>
      <c r="P803" s="28"/>
      <c r="Q803" s="28"/>
      <c r="R803" s="28"/>
      <c r="S803" s="28"/>
      <c r="T803" s="28"/>
      <c r="U803" s="28"/>
    </row>
    <row r="804" ht="250.5">
      <c r="A804" s="14" t="s">
        <v>2819</v>
      </c>
      <c r="B804" s="14" t="s">
        <v>2668</v>
      </c>
      <c r="C804" s="14" t="s">
        <v>1682</v>
      </c>
      <c r="D804" s="14" t="s">
        <v>27</v>
      </c>
      <c r="E804" s="14" t="s">
        <v>2820</v>
      </c>
      <c r="F804" s="23" t="str">
        <f t="shared" si="4"/>
        <v>Office of Government Ethics</v>
      </c>
      <c r="G804" s="43">
        <v>42936.0</v>
      </c>
      <c r="H804" s="32" t="s">
        <v>2821</v>
      </c>
      <c r="I804" s="24">
        <v>42258.0</v>
      </c>
      <c r="J804" s="25"/>
      <c r="K804" s="26"/>
      <c r="L804" s="27">
        <v>42996.0</v>
      </c>
      <c r="M804" s="28"/>
      <c r="N804" s="28"/>
      <c r="O804" s="28"/>
      <c r="P804" s="28"/>
      <c r="Q804" s="28"/>
      <c r="R804" s="28"/>
      <c r="S804" s="28"/>
      <c r="T804" s="28"/>
      <c r="U804" s="28"/>
    </row>
    <row r="805" ht="71.25">
      <c r="A805" s="14" t="s">
        <v>2822</v>
      </c>
      <c r="B805" s="14" t="s">
        <v>2668</v>
      </c>
      <c r="C805" s="14" t="s">
        <v>1685</v>
      </c>
      <c r="D805" s="14" t="s">
        <v>1263</v>
      </c>
      <c r="E805" s="14" t="s">
        <v>1460</v>
      </c>
      <c r="F805" s="23" t="str">
        <f t="shared" si="4"/>
        <v>Office of Government Ethics</v>
      </c>
      <c r="G805" s="43">
        <v>42936.0</v>
      </c>
      <c r="H805" s="25"/>
      <c r="I805" s="26"/>
      <c r="J805" s="25"/>
      <c r="K805" s="26"/>
      <c r="L805" s="27">
        <v>42996.0</v>
      </c>
      <c r="M805" s="28"/>
      <c r="N805" s="28"/>
      <c r="O805" s="28"/>
      <c r="P805" s="28"/>
      <c r="Q805" s="28"/>
      <c r="R805" s="28"/>
      <c r="S805" s="28"/>
      <c r="T805" s="28"/>
      <c r="U805" s="28"/>
    </row>
    <row r="806" ht="138.0">
      <c r="A806" s="14" t="s">
        <v>2823</v>
      </c>
      <c r="B806" s="14" t="s">
        <v>2668</v>
      </c>
      <c r="C806" s="14" t="s">
        <v>2824</v>
      </c>
      <c r="D806" s="14" t="s">
        <v>1263</v>
      </c>
      <c r="E806" s="14" t="s">
        <v>1460</v>
      </c>
      <c r="F806" s="23" t="str">
        <f t="shared" si="4"/>
        <v>Office of Government Ethics</v>
      </c>
      <c r="G806" s="43">
        <v>42936.0</v>
      </c>
      <c r="H806" s="25"/>
      <c r="I806" s="26"/>
      <c r="J806" s="25"/>
      <c r="K806" s="26"/>
      <c r="L806" s="27">
        <v>42996.0</v>
      </c>
      <c r="M806" s="28"/>
      <c r="N806" s="28"/>
      <c r="O806" s="28"/>
      <c r="P806" s="28"/>
      <c r="Q806" s="28"/>
      <c r="R806" s="28"/>
      <c r="S806" s="28"/>
      <c r="T806" s="28"/>
      <c r="U806" s="28"/>
    </row>
    <row r="807" ht="71.25">
      <c r="A807" s="14" t="s">
        <v>2825</v>
      </c>
      <c r="B807" s="14" t="s">
        <v>2668</v>
      </c>
      <c r="C807" s="14" t="s">
        <v>1463</v>
      </c>
      <c r="D807" s="14" t="s">
        <v>1263</v>
      </c>
      <c r="E807" s="14" t="s">
        <v>1460</v>
      </c>
      <c r="F807" s="23" t="str">
        <f t="shared" si="4"/>
        <v>Office of Government Ethics</v>
      </c>
      <c r="G807" s="43">
        <v>42936.0</v>
      </c>
      <c r="H807" s="25"/>
      <c r="I807" s="26"/>
      <c r="J807" s="25"/>
      <c r="K807" s="26"/>
      <c r="L807" s="27">
        <v>42996.0</v>
      </c>
      <c r="M807" s="28"/>
      <c r="N807" s="28"/>
      <c r="O807" s="28"/>
      <c r="P807" s="28"/>
      <c r="Q807" s="28"/>
      <c r="R807" s="28"/>
      <c r="S807" s="28"/>
      <c r="T807" s="28"/>
      <c r="U807" s="28"/>
    </row>
    <row r="808" ht="71.25">
      <c r="A808" s="14" t="s">
        <v>2825</v>
      </c>
      <c r="B808" s="14" t="s">
        <v>2668</v>
      </c>
      <c r="C808" s="14" t="s">
        <v>1463</v>
      </c>
      <c r="D808" s="14" t="s">
        <v>1263</v>
      </c>
      <c r="E808" s="14" t="s">
        <v>1460</v>
      </c>
      <c r="F808" s="23" t="str">
        <f t="shared" si="4"/>
        <v>Office of Government Ethics</v>
      </c>
      <c r="G808" s="43">
        <v>42936.0</v>
      </c>
      <c r="H808" s="25"/>
      <c r="I808" s="26"/>
      <c r="J808" s="25"/>
      <c r="K808" s="26"/>
      <c r="L808" s="27">
        <v>42996.0</v>
      </c>
      <c r="M808" s="28"/>
      <c r="N808" s="28"/>
      <c r="O808" s="28"/>
      <c r="P808" s="28"/>
      <c r="Q808" s="28"/>
      <c r="R808" s="28"/>
      <c r="S808" s="28"/>
      <c r="T808" s="28"/>
      <c r="U808" s="28"/>
    </row>
    <row r="809" ht="71.25">
      <c r="A809" s="14" t="s">
        <v>2826</v>
      </c>
      <c r="B809" s="14" t="s">
        <v>2668</v>
      </c>
      <c r="C809" s="14" t="s">
        <v>1689</v>
      </c>
      <c r="D809" s="14" t="s">
        <v>27</v>
      </c>
      <c r="E809" s="28"/>
      <c r="F809" s="23" t="str">
        <f t="shared" si="4"/>
        <v>Office of Government Ethics</v>
      </c>
      <c r="G809" s="43">
        <v>42936.0</v>
      </c>
      <c r="H809" s="25"/>
      <c r="I809" s="26"/>
      <c r="J809" s="25"/>
      <c r="K809" s="26"/>
      <c r="L809" s="27">
        <v>42996.0</v>
      </c>
      <c r="M809" s="28"/>
      <c r="N809" s="28"/>
      <c r="O809" s="28"/>
      <c r="P809" s="28"/>
      <c r="Q809" s="28"/>
      <c r="R809" s="28"/>
      <c r="S809" s="28"/>
      <c r="T809" s="28"/>
      <c r="U809" s="28"/>
    </row>
    <row r="810" ht="71.25">
      <c r="A810" s="14" t="s">
        <v>2827</v>
      </c>
      <c r="B810" s="14" t="s">
        <v>2668</v>
      </c>
      <c r="C810" s="14" t="s">
        <v>1695</v>
      </c>
      <c r="D810" s="14" t="s">
        <v>27</v>
      </c>
      <c r="E810" s="14" t="s">
        <v>2828</v>
      </c>
      <c r="F810" s="23" t="str">
        <f t="shared" si="4"/>
        <v>Office of Government Ethics</v>
      </c>
      <c r="G810" s="43">
        <v>42936.0</v>
      </c>
      <c r="H810" s="25"/>
      <c r="I810" s="26"/>
      <c r="J810" s="25"/>
      <c r="K810" s="26"/>
      <c r="L810" s="27">
        <v>42996.0</v>
      </c>
      <c r="M810" s="28"/>
      <c r="N810" s="28"/>
      <c r="O810" s="28"/>
      <c r="P810" s="28"/>
      <c r="Q810" s="28"/>
      <c r="R810" s="28"/>
      <c r="S810" s="28"/>
      <c r="T810" s="28"/>
      <c r="U810" s="28"/>
    </row>
    <row r="811" ht="105.0">
      <c r="A811" s="14" t="s">
        <v>2829</v>
      </c>
      <c r="B811" s="14" t="s">
        <v>2668</v>
      </c>
      <c r="C811" s="14" t="s">
        <v>2830</v>
      </c>
      <c r="D811" s="14" t="s">
        <v>27</v>
      </c>
      <c r="E811" s="28"/>
      <c r="F811" s="14" t="s">
        <v>2831</v>
      </c>
      <c r="G811" s="43">
        <v>42544.0</v>
      </c>
      <c r="H811" s="32" t="s">
        <v>2832</v>
      </c>
      <c r="I811" s="43">
        <v>42914.0</v>
      </c>
      <c r="J811" s="32" t="s">
        <v>2833</v>
      </c>
      <c r="K811" s="43">
        <v>42762.0</v>
      </c>
      <c r="L811" s="44">
        <v>42921.0</v>
      </c>
      <c r="M811" s="28"/>
      <c r="N811" s="28"/>
      <c r="O811" s="28"/>
      <c r="P811" s="28"/>
      <c r="Q811" s="28"/>
      <c r="R811" s="28"/>
      <c r="S811" s="28"/>
      <c r="T811" s="28"/>
      <c r="U811" s="28"/>
    </row>
    <row r="812" ht="71.25">
      <c r="A812" s="14" t="s">
        <v>2834</v>
      </c>
      <c r="B812" s="14" t="s">
        <v>2668</v>
      </c>
      <c r="C812" s="14" t="s">
        <v>2835</v>
      </c>
      <c r="D812" s="14" t="s">
        <v>1263</v>
      </c>
      <c r="E812" s="14" t="s">
        <v>2670</v>
      </c>
      <c r="F812" s="23" t="str">
        <f t="shared" ref="F812:F920" si="5">HYPERLINK("https://www.documentcloud.org/documents/4053459-OGE-Kushner-20170720.html","Office of Government Ethics")</f>
        <v>Office of Government Ethics</v>
      </c>
      <c r="G812" s="43">
        <v>42936.0</v>
      </c>
      <c r="H812" s="25"/>
      <c r="I812" s="26"/>
      <c r="J812" s="25"/>
      <c r="K812" s="26"/>
      <c r="L812" s="27">
        <v>42996.0</v>
      </c>
      <c r="M812" s="28"/>
      <c r="N812" s="28"/>
      <c r="O812" s="28"/>
      <c r="P812" s="28"/>
      <c r="Q812" s="28"/>
      <c r="R812" s="28"/>
      <c r="S812" s="28"/>
      <c r="T812" s="28"/>
      <c r="U812" s="28"/>
    </row>
    <row r="813" ht="71.25">
      <c r="A813" s="14" t="s">
        <v>2836</v>
      </c>
      <c r="B813" s="14" t="s">
        <v>2668</v>
      </c>
      <c r="C813" s="14" t="s">
        <v>2837</v>
      </c>
      <c r="D813" s="14" t="s">
        <v>1263</v>
      </c>
      <c r="E813" s="14" t="s">
        <v>2670</v>
      </c>
      <c r="F813" s="23" t="str">
        <f t="shared" si="5"/>
        <v>Office of Government Ethics</v>
      </c>
      <c r="G813" s="43">
        <v>42936.0</v>
      </c>
      <c r="H813" s="25"/>
      <c r="I813" s="26"/>
      <c r="J813" s="25"/>
      <c r="K813" s="26"/>
      <c r="L813" s="27">
        <v>42996.0</v>
      </c>
      <c r="M813" s="28"/>
      <c r="N813" s="28"/>
      <c r="O813" s="28"/>
      <c r="P813" s="28"/>
      <c r="Q813" s="28"/>
      <c r="R813" s="28"/>
      <c r="S813" s="28"/>
      <c r="T813" s="28"/>
      <c r="U813" s="28"/>
    </row>
    <row r="814" ht="71.25">
      <c r="A814" s="14" t="s">
        <v>2838</v>
      </c>
      <c r="B814" s="14" t="s">
        <v>2668</v>
      </c>
      <c r="C814" s="14" t="s">
        <v>2839</v>
      </c>
      <c r="D814" s="14" t="s">
        <v>1263</v>
      </c>
      <c r="E814" s="14" t="s">
        <v>2670</v>
      </c>
      <c r="F814" s="23" t="str">
        <f t="shared" si="5"/>
        <v>Office of Government Ethics</v>
      </c>
      <c r="G814" s="43">
        <v>42936.0</v>
      </c>
      <c r="H814" s="25"/>
      <c r="I814" s="26"/>
      <c r="J814" s="25"/>
      <c r="K814" s="26"/>
      <c r="L814" s="27">
        <v>42996.0</v>
      </c>
      <c r="M814" s="28"/>
      <c r="N814" s="28"/>
      <c r="O814" s="28"/>
      <c r="P814" s="28"/>
      <c r="Q814" s="28"/>
      <c r="R814" s="28"/>
      <c r="S814" s="28"/>
      <c r="T814" s="28"/>
      <c r="U814" s="28"/>
    </row>
    <row r="815" ht="71.25">
      <c r="A815" s="14" t="s">
        <v>2840</v>
      </c>
      <c r="B815" s="14" t="s">
        <v>2668</v>
      </c>
      <c r="C815" s="14" t="s">
        <v>2841</v>
      </c>
      <c r="D815" s="14" t="s">
        <v>1263</v>
      </c>
      <c r="E815" s="14" t="s">
        <v>2670</v>
      </c>
      <c r="F815" s="23" t="str">
        <f t="shared" si="5"/>
        <v>Office of Government Ethics</v>
      </c>
      <c r="G815" s="43">
        <v>42936.0</v>
      </c>
      <c r="H815" s="25"/>
      <c r="I815" s="26"/>
      <c r="J815" s="25"/>
      <c r="K815" s="26"/>
      <c r="L815" s="27">
        <v>42996.0</v>
      </c>
      <c r="M815" s="28"/>
      <c r="N815" s="28"/>
      <c r="O815" s="28"/>
      <c r="P815" s="28"/>
      <c r="Q815" s="28"/>
      <c r="R815" s="28"/>
      <c r="S815" s="28"/>
      <c r="T815" s="28"/>
      <c r="U815" s="28"/>
    </row>
    <row r="816" ht="71.25">
      <c r="A816" s="14" t="s">
        <v>2842</v>
      </c>
      <c r="B816" s="14" t="s">
        <v>2668</v>
      </c>
      <c r="C816" s="14" t="s">
        <v>1698</v>
      </c>
      <c r="D816" s="14" t="s">
        <v>1263</v>
      </c>
      <c r="E816" s="14" t="s">
        <v>1460</v>
      </c>
      <c r="F816" s="23" t="str">
        <f t="shared" si="5"/>
        <v>Office of Government Ethics</v>
      </c>
      <c r="G816" s="43">
        <v>42936.0</v>
      </c>
      <c r="H816" s="25"/>
      <c r="I816" s="26"/>
      <c r="J816" s="25"/>
      <c r="K816" s="26"/>
      <c r="L816" s="27">
        <v>42996.0</v>
      </c>
      <c r="M816" s="28"/>
      <c r="N816" s="28"/>
      <c r="O816" s="28"/>
      <c r="P816" s="28"/>
      <c r="Q816" s="28"/>
      <c r="R816" s="28"/>
      <c r="S816" s="28"/>
      <c r="T816" s="28"/>
      <c r="U816" s="28"/>
    </row>
    <row r="817" ht="48.75">
      <c r="A817" s="14" t="s">
        <v>2843</v>
      </c>
      <c r="B817" s="14" t="s">
        <v>2668</v>
      </c>
      <c r="C817" s="14" t="s">
        <v>1700</v>
      </c>
      <c r="D817" s="14" t="s">
        <v>1263</v>
      </c>
      <c r="E817" s="14" t="s">
        <v>1460</v>
      </c>
      <c r="F817" s="23" t="str">
        <f t="shared" si="5"/>
        <v>Office of Government Ethics</v>
      </c>
      <c r="G817" s="43">
        <v>42942.0</v>
      </c>
      <c r="H817" s="25"/>
      <c r="I817" s="26"/>
      <c r="J817" s="25"/>
      <c r="K817" s="26"/>
      <c r="L817" s="27">
        <v>42996.0</v>
      </c>
      <c r="M817" s="28"/>
      <c r="N817" s="28"/>
      <c r="O817" s="28"/>
      <c r="P817" s="28"/>
      <c r="Q817" s="28"/>
      <c r="R817" s="28"/>
      <c r="S817" s="28"/>
      <c r="T817" s="28"/>
      <c r="U817" s="28"/>
    </row>
    <row r="818" ht="71.25">
      <c r="A818" s="14" t="s">
        <v>2844</v>
      </c>
      <c r="B818" s="14" t="s">
        <v>2668</v>
      </c>
      <c r="C818" s="14" t="s">
        <v>2845</v>
      </c>
      <c r="D818" s="14" t="s">
        <v>1263</v>
      </c>
      <c r="E818" s="14" t="s">
        <v>2670</v>
      </c>
      <c r="F818" s="23" t="str">
        <f t="shared" si="5"/>
        <v>Office of Government Ethics</v>
      </c>
      <c r="G818" s="43">
        <v>42936.0</v>
      </c>
      <c r="H818" s="25"/>
      <c r="I818" s="26"/>
      <c r="J818" s="25"/>
      <c r="K818" s="26"/>
      <c r="L818" s="27">
        <v>42996.0</v>
      </c>
      <c r="M818" s="28"/>
      <c r="N818" s="28"/>
      <c r="O818" s="28"/>
      <c r="P818" s="28"/>
      <c r="Q818" s="28"/>
      <c r="R818" s="28"/>
      <c r="S818" s="28"/>
      <c r="T818" s="28"/>
      <c r="U818" s="28"/>
    </row>
    <row r="819" ht="71.25">
      <c r="A819" s="14" t="s">
        <v>2846</v>
      </c>
      <c r="B819" s="14" t="s">
        <v>2668</v>
      </c>
      <c r="C819" s="14" t="s">
        <v>2847</v>
      </c>
      <c r="D819" s="14" t="s">
        <v>1263</v>
      </c>
      <c r="E819" s="14" t="s">
        <v>2670</v>
      </c>
      <c r="F819" s="23" t="str">
        <f t="shared" si="5"/>
        <v>Office of Government Ethics</v>
      </c>
      <c r="G819" s="43">
        <v>42936.0</v>
      </c>
      <c r="H819" s="25"/>
      <c r="I819" s="26"/>
      <c r="J819" s="25"/>
      <c r="K819" s="26"/>
      <c r="L819" s="27">
        <v>42996.0</v>
      </c>
      <c r="M819" s="28"/>
      <c r="N819" s="28"/>
      <c r="O819" s="28"/>
      <c r="P819" s="28"/>
      <c r="Q819" s="28"/>
      <c r="R819" s="28"/>
      <c r="S819" s="28"/>
      <c r="T819" s="28"/>
      <c r="U819" s="28"/>
    </row>
    <row r="820" ht="71.25">
      <c r="A820" s="14" t="s">
        <v>2848</v>
      </c>
      <c r="B820" s="14" t="s">
        <v>2668</v>
      </c>
      <c r="C820" s="14" t="s">
        <v>2849</v>
      </c>
      <c r="D820" s="14" t="s">
        <v>1263</v>
      </c>
      <c r="E820" s="14" t="s">
        <v>2670</v>
      </c>
      <c r="F820" s="23" t="str">
        <f t="shared" si="5"/>
        <v>Office of Government Ethics</v>
      </c>
      <c r="G820" s="43">
        <v>42936.0</v>
      </c>
      <c r="H820" s="25"/>
      <c r="I820" s="26"/>
      <c r="J820" s="25"/>
      <c r="K820" s="26"/>
      <c r="L820" s="27">
        <v>42996.0</v>
      </c>
      <c r="M820" s="28"/>
      <c r="N820" s="28"/>
      <c r="O820" s="28"/>
      <c r="P820" s="28"/>
      <c r="Q820" s="28"/>
      <c r="R820" s="28"/>
      <c r="S820" s="28"/>
      <c r="T820" s="28"/>
      <c r="U820" s="28"/>
    </row>
    <row r="821" ht="60.0">
      <c r="A821" s="14" t="s">
        <v>2850</v>
      </c>
      <c r="B821" s="14" t="s">
        <v>2668</v>
      </c>
      <c r="C821" s="14" t="s">
        <v>1702</v>
      </c>
      <c r="D821" s="14" t="s">
        <v>1263</v>
      </c>
      <c r="E821" s="14" t="s">
        <v>1460</v>
      </c>
      <c r="F821" s="23" t="str">
        <f t="shared" si="5"/>
        <v>Office of Government Ethics</v>
      </c>
      <c r="G821" s="43">
        <v>42939.0</v>
      </c>
      <c r="H821" s="25"/>
      <c r="I821" s="26"/>
      <c r="J821" s="25"/>
      <c r="K821" s="26"/>
      <c r="L821" s="27">
        <v>42996.0</v>
      </c>
      <c r="M821" s="28"/>
      <c r="N821" s="28"/>
      <c r="O821" s="28"/>
      <c r="P821" s="28"/>
      <c r="Q821" s="28"/>
      <c r="R821" s="28"/>
      <c r="S821" s="28"/>
      <c r="T821" s="28"/>
      <c r="U821" s="28"/>
    </row>
    <row r="822" ht="82.5">
      <c r="A822" s="14" t="s">
        <v>2851</v>
      </c>
      <c r="B822" s="14" t="s">
        <v>2668</v>
      </c>
      <c r="C822" s="14" t="s">
        <v>2852</v>
      </c>
      <c r="D822" s="14" t="s">
        <v>27</v>
      </c>
      <c r="E822" s="14" t="s">
        <v>2713</v>
      </c>
      <c r="F822" s="23" t="str">
        <f t="shared" si="5"/>
        <v>Office of Government Ethics</v>
      </c>
      <c r="G822" s="43">
        <v>42936.0</v>
      </c>
      <c r="H822" s="25"/>
      <c r="I822" s="26"/>
      <c r="J822" s="25"/>
      <c r="K822" s="26"/>
      <c r="L822" s="27">
        <v>42996.0</v>
      </c>
      <c r="M822" s="28"/>
      <c r="N822" s="28"/>
      <c r="O822" s="28"/>
      <c r="P822" s="28"/>
      <c r="Q822" s="28"/>
      <c r="R822" s="28"/>
      <c r="S822" s="28"/>
      <c r="T822" s="28"/>
      <c r="U822" s="28"/>
    </row>
    <row r="823" ht="71.25">
      <c r="A823" s="14" t="s">
        <v>2853</v>
      </c>
      <c r="B823" s="14" t="s">
        <v>2668</v>
      </c>
      <c r="C823" s="14" t="s">
        <v>1466</v>
      </c>
      <c r="D823" s="14" t="s">
        <v>27</v>
      </c>
      <c r="E823" s="14" t="s">
        <v>2713</v>
      </c>
      <c r="F823" s="23" t="str">
        <f t="shared" si="5"/>
        <v>Office of Government Ethics</v>
      </c>
      <c r="G823" s="43">
        <v>42936.0</v>
      </c>
      <c r="H823" s="25"/>
      <c r="I823" s="26"/>
      <c r="J823" s="25"/>
      <c r="K823" s="26"/>
      <c r="L823" s="27">
        <v>42996.0</v>
      </c>
      <c r="M823" s="28"/>
      <c r="N823" s="28"/>
      <c r="O823" s="28"/>
      <c r="P823" s="28"/>
      <c r="Q823" s="28"/>
      <c r="R823" s="28"/>
      <c r="S823" s="28"/>
      <c r="T823" s="28"/>
      <c r="U823" s="28"/>
    </row>
    <row r="824" ht="71.25">
      <c r="A824" s="14" t="s">
        <v>2854</v>
      </c>
      <c r="B824" s="14" t="s">
        <v>2668</v>
      </c>
      <c r="C824" s="14" t="s">
        <v>1466</v>
      </c>
      <c r="D824" s="14" t="s">
        <v>27</v>
      </c>
      <c r="E824" s="14" t="s">
        <v>2713</v>
      </c>
      <c r="F824" s="23" t="str">
        <f t="shared" si="5"/>
        <v>Office of Government Ethics</v>
      </c>
      <c r="G824" s="43">
        <v>42936.0</v>
      </c>
      <c r="H824" s="25"/>
      <c r="I824" s="26"/>
      <c r="J824" s="25"/>
      <c r="K824" s="26"/>
      <c r="L824" s="27">
        <v>42996.0</v>
      </c>
      <c r="M824" s="28"/>
      <c r="N824" s="28"/>
      <c r="O824" s="28"/>
      <c r="P824" s="28"/>
      <c r="Q824" s="28"/>
      <c r="R824" s="28"/>
      <c r="S824" s="28"/>
      <c r="T824" s="28"/>
      <c r="U824" s="28"/>
    </row>
    <row r="825" ht="71.25">
      <c r="A825" s="14" t="s">
        <v>2855</v>
      </c>
      <c r="B825" s="14" t="s">
        <v>2668</v>
      </c>
      <c r="C825" s="14" t="s">
        <v>2856</v>
      </c>
      <c r="D825" s="14" t="s">
        <v>1263</v>
      </c>
      <c r="E825" s="14" t="s">
        <v>2670</v>
      </c>
      <c r="F825" s="23" t="str">
        <f t="shared" si="5"/>
        <v>Office of Government Ethics</v>
      </c>
      <c r="G825" s="43">
        <v>42936.0</v>
      </c>
      <c r="H825" s="25"/>
      <c r="I825" s="26"/>
      <c r="J825" s="25"/>
      <c r="K825" s="26"/>
      <c r="L825" s="27">
        <v>42996.0</v>
      </c>
      <c r="M825" s="28"/>
      <c r="N825" s="28"/>
      <c r="O825" s="28"/>
      <c r="P825" s="28"/>
      <c r="Q825" s="28"/>
      <c r="R825" s="28"/>
      <c r="S825" s="28"/>
      <c r="T825" s="28"/>
      <c r="U825" s="28"/>
    </row>
    <row r="826" ht="71.25">
      <c r="A826" s="14" t="s">
        <v>2857</v>
      </c>
      <c r="B826" s="14" t="s">
        <v>2668</v>
      </c>
      <c r="C826" s="14" t="s">
        <v>1704</v>
      </c>
      <c r="D826" s="14" t="s">
        <v>27</v>
      </c>
      <c r="E826" s="28"/>
      <c r="F826" s="23" t="str">
        <f t="shared" si="5"/>
        <v>Office of Government Ethics</v>
      </c>
      <c r="G826" s="43">
        <v>42936.0</v>
      </c>
      <c r="H826" s="25"/>
      <c r="I826" s="26"/>
      <c r="J826" s="25"/>
      <c r="K826" s="26"/>
      <c r="L826" s="27">
        <v>42996.0</v>
      </c>
      <c r="M826" s="28"/>
      <c r="N826" s="28"/>
      <c r="O826" s="28"/>
      <c r="P826" s="28"/>
      <c r="Q826" s="28"/>
      <c r="R826" s="28"/>
      <c r="S826" s="28"/>
      <c r="T826" s="28"/>
      <c r="U826" s="28"/>
    </row>
    <row r="827" ht="48.75">
      <c r="A827" s="14" t="s">
        <v>2858</v>
      </c>
      <c r="B827" s="14" t="s">
        <v>2668</v>
      </c>
      <c r="C827" s="14" t="s">
        <v>1706</v>
      </c>
      <c r="D827" s="14" t="s">
        <v>1263</v>
      </c>
      <c r="E827" s="14" t="s">
        <v>1460</v>
      </c>
      <c r="F827" s="23" t="str">
        <f t="shared" si="5"/>
        <v>Office of Government Ethics</v>
      </c>
      <c r="G827" s="43">
        <v>42942.0</v>
      </c>
      <c r="H827" s="25"/>
      <c r="I827" s="26"/>
      <c r="J827" s="25"/>
      <c r="K827" s="26"/>
      <c r="L827" s="27">
        <v>42996.0</v>
      </c>
      <c r="M827" s="28"/>
      <c r="N827" s="28"/>
      <c r="O827" s="28"/>
      <c r="P827" s="28"/>
      <c r="Q827" s="28"/>
      <c r="R827" s="28"/>
      <c r="S827" s="28"/>
      <c r="T827" s="28"/>
      <c r="U827" s="28"/>
    </row>
    <row r="828" ht="48.75">
      <c r="A828" s="14" t="s">
        <v>2859</v>
      </c>
      <c r="B828" s="14" t="s">
        <v>2668</v>
      </c>
      <c r="C828" s="14" t="s">
        <v>1708</v>
      </c>
      <c r="D828" s="14" t="s">
        <v>27</v>
      </c>
      <c r="E828" s="28"/>
      <c r="F828" s="23" t="str">
        <f t="shared" si="5"/>
        <v>Office of Government Ethics</v>
      </c>
      <c r="G828" s="43">
        <v>42936.0</v>
      </c>
      <c r="H828" s="25"/>
      <c r="I828" s="26"/>
      <c r="J828" s="25"/>
      <c r="K828" s="26"/>
      <c r="L828" s="27">
        <v>42996.0</v>
      </c>
      <c r="M828" s="28"/>
      <c r="N828" s="28"/>
      <c r="O828" s="28"/>
      <c r="P828" s="28"/>
      <c r="Q828" s="28"/>
      <c r="R828" s="28"/>
      <c r="S828" s="28"/>
      <c r="T828" s="28"/>
      <c r="U828" s="28"/>
    </row>
    <row r="829" ht="82.5">
      <c r="A829" s="14" t="s">
        <v>2860</v>
      </c>
      <c r="B829" s="14" t="s">
        <v>2668</v>
      </c>
      <c r="C829" s="14" t="s">
        <v>1711</v>
      </c>
      <c r="D829" s="14" t="s">
        <v>27</v>
      </c>
      <c r="E829" s="28"/>
      <c r="F829" s="23" t="str">
        <f t="shared" si="5"/>
        <v>Office of Government Ethics</v>
      </c>
      <c r="G829" s="43">
        <v>42936.0</v>
      </c>
      <c r="H829" s="25"/>
      <c r="I829" s="26"/>
      <c r="J829" s="25"/>
      <c r="K829" s="26"/>
      <c r="L829" s="27">
        <v>42996.0</v>
      </c>
      <c r="M829" s="28"/>
      <c r="N829" s="28"/>
      <c r="O829" s="28"/>
      <c r="P829" s="28"/>
      <c r="Q829" s="28"/>
      <c r="R829" s="28"/>
      <c r="S829" s="28"/>
      <c r="T829" s="28"/>
      <c r="U829" s="28"/>
    </row>
    <row r="830" ht="71.25">
      <c r="A830" s="14" t="s">
        <v>2861</v>
      </c>
      <c r="B830" s="14" t="s">
        <v>2668</v>
      </c>
      <c r="C830" s="14" t="s">
        <v>1713</v>
      </c>
      <c r="D830" s="14" t="s">
        <v>1263</v>
      </c>
      <c r="E830" s="14" t="s">
        <v>1460</v>
      </c>
      <c r="F830" s="23" t="str">
        <f t="shared" si="5"/>
        <v>Office of Government Ethics</v>
      </c>
      <c r="G830" s="43">
        <v>42936.0</v>
      </c>
      <c r="H830" s="25"/>
      <c r="I830" s="26"/>
      <c r="J830" s="25"/>
      <c r="K830" s="26"/>
      <c r="L830" s="27">
        <v>42996.0</v>
      </c>
      <c r="M830" s="28"/>
      <c r="N830" s="28"/>
      <c r="O830" s="28"/>
      <c r="P830" s="28"/>
      <c r="Q830" s="28"/>
      <c r="R830" s="28"/>
      <c r="S830" s="28"/>
      <c r="T830" s="28"/>
      <c r="U830" s="28"/>
    </row>
    <row r="831" ht="82.5">
      <c r="A831" s="14" t="s">
        <v>2862</v>
      </c>
      <c r="B831" s="14" t="s">
        <v>2668</v>
      </c>
      <c r="C831" s="14" t="s">
        <v>1715</v>
      </c>
      <c r="D831" s="14" t="s">
        <v>1263</v>
      </c>
      <c r="E831" s="14" t="s">
        <v>1460</v>
      </c>
      <c r="F831" s="23" t="str">
        <f t="shared" si="5"/>
        <v>Office of Government Ethics</v>
      </c>
      <c r="G831" s="43">
        <v>42936.0</v>
      </c>
      <c r="H831" s="25"/>
      <c r="I831" s="26"/>
      <c r="J831" s="25"/>
      <c r="K831" s="26"/>
      <c r="L831" s="27">
        <v>42996.0</v>
      </c>
      <c r="M831" s="28"/>
      <c r="N831" s="28"/>
      <c r="O831" s="28"/>
      <c r="P831" s="28"/>
      <c r="Q831" s="28"/>
      <c r="R831" s="28"/>
      <c r="S831" s="28"/>
      <c r="T831" s="28"/>
      <c r="U831" s="28"/>
    </row>
    <row r="832" ht="71.25">
      <c r="A832" s="14" t="s">
        <v>2863</v>
      </c>
      <c r="B832" s="14" t="s">
        <v>2668</v>
      </c>
      <c r="C832" s="14" t="s">
        <v>1717</v>
      </c>
      <c r="D832" s="14" t="s">
        <v>1263</v>
      </c>
      <c r="E832" s="14" t="s">
        <v>1460</v>
      </c>
      <c r="F832" s="23" t="str">
        <f t="shared" si="5"/>
        <v>Office of Government Ethics</v>
      </c>
      <c r="G832" s="43">
        <v>42946.0</v>
      </c>
      <c r="H832" s="25"/>
      <c r="I832" s="26"/>
      <c r="J832" s="25"/>
      <c r="K832" s="26"/>
      <c r="L832" s="27">
        <v>42996.0</v>
      </c>
      <c r="M832" s="28"/>
      <c r="N832" s="28"/>
      <c r="O832" s="28"/>
      <c r="P832" s="28"/>
      <c r="Q832" s="28"/>
      <c r="R832" s="28"/>
      <c r="S832" s="28"/>
      <c r="T832" s="28"/>
      <c r="U832" s="28"/>
    </row>
    <row r="833" ht="48.75">
      <c r="A833" s="14" t="s">
        <v>2864</v>
      </c>
      <c r="B833" s="14" t="s">
        <v>2668</v>
      </c>
      <c r="C833" s="14" t="s">
        <v>1719</v>
      </c>
      <c r="D833" s="14" t="s">
        <v>1263</v>
      </c>
      <c r="E833" s="14" t="s">
        <v>1460</v>
      </c>
      <c r="F833" s="23" t="str">
        <f t="shared" si="5"/>
        <v>Office of Government Ethics</v>
      </c>
      <c r="G833" s="43">
        <v>42942.0</v>
      </c>
      <c r="H833" s="25"/>
      <c r="I833" s="26"/>
      <c r="J833" s="25"/>
      <c r="K833" s="26"/>
      <c r="L833" s="27">
        <v>42996.0</v>
      </c>
      <c r="M833" s="28"/>
      <c r="N833" s="28"/>
      <c r="O833" s="28"/>
      <c r="P833" s="28"/>
      <c r="Q833" s="28"/>
      <c r="R833" s="28"/>
      <c r="S833" s="28"/>
      <c r="T833" s="28"/>
      <c r="U833" s="28"/>
    </row>
    <row r="834" ht="71.25">
      <c r="A834" s="14" t="s">
        <v>2865</v>
      </c>
      <c r="B834" s="14" t="s">
        <v>2668</v>
      </c>
      <c r="C834" s="14" t="s">
        <v>1721</v>
      </c>
      <c r="D834" s="14" t="s">
        <v>27</v>
      </c>
      <c r="E834" s="28"/>
      <c r="F834" s="23" t="str">
        <f t="shared" si="5"/>
        <v>Office of Government Ethics</v>
      </c>
      <c r="G834" s="43">
        <v>42936.0</v>
      </c>
      <c r="H834" s="25"/>
      <c r="I834" s="26"/>
      <c r="J834" s="25"/>
      <c r="K834" s="26"/>
      <c r="L834" s="27">
        <v>42996.0</v>
      </c>
      <c r="M834" s="28"/>
      <c r="N834" s="28"/>
      <c r="O834" s="28"/>
      <c r="P834" s="28"/>
      <c r="Q834" s="28"/>
      <c r="R834" s="28"/>
      <c r="S834" s="28"/>
      <c r="T834" s="28"/>
      <c r="U834" s="28"/>
    </row>
    <row r="835" ht="82.5">
      <c r="A835" s="14" t="s">
        <v>2866</v>
      </c>
      <c r="B835" s="14" t="s">
        <v>2668</v>
      </c>
      <c r="C835" s="14" t="s">
        <v>1723</v>
      </c>
      <c r="D835" s="14" t="s">
        <v>27</v>
      </c>
      <c r="E835" s="28"/>
      <c r="F835" s="23" t="str">
        <f t="shared" si="5"/>
        <v>Office of Government Ethics</v>
      </c>
      <c r="G835" s="43">
        <v>42936.0</v>
      </c>
      <c r="H835" s="25"/>
      <c r="I835" s="26"/>
      <c r="J835" s="25"/>
      <c r="K835" s="26"/>
      <c r="L835" s="27">
        <v>42996.0</v>
      </c>
      <c r="M835" s="28"/>
      <c r="N835" s="28"/>
      <c r="O835" s="28"/>
      <c r="P835" s="28"/>
      <c r="Q835" s="28"/>
      <c r="R835" s="28"/>
      <c r="S835" s="28"/>
      <c r="T835" s="28"/>
      <c r="U835" s="28"/>
    </row>
    <row r="836" ht="71.25">
      <c r="A836" s="14" t="s">
        <v>2867</v>
      </c>
      <c r="B836" s="14" t="s">
        <v>2668</v>
      </c>
      <c r="C836" s="14" t="s">
        <v>2868</v>
      </c>
      <c r="D836" s="14" t="s">
        <v>1263</v>
      </c>
      <c r="E836" s="14" t="s">
        <v>2670</v>
      </c>
      <c r="F836" s="23" t="str">
        <f t="shared" si="5"/>
        <v>Office of Government Ethics</v>
      </c>
      <c r="G836" s="43">
        <v>42936.0</v>
      </c>
      <c r="H836" s="25"/>
      <c r="I836" s="26"/>
      <c r="J836" s="25"/>
      <c r="K836" s="26"/>
      <c r="L836" s="27">
        <v>42996.0</v>
      </c>
      <c r="M836" s="28"/>
      <c r="N836" s="28"/>
      <c r="O836" s="28"/>
      <c r="P836" s="28"/>
      <c r="Q836" s="28"/>
      <c r="R836" s="28"/>
      <c r="S836" s="28"/>
      <c r="T836" s="28"/>
      <c r="U836" s="28"/>
    </row>
    <row r="837" ht="71.25">
      <c r="A837" s="14" t="s">
        <v>2869</v>
      </c>
      <c r="B837" s="14" t="s">
        <v>2668</v>
      </c>
      <c r="C837" s="14" t="s">
        <v>2870</v>
      </c>
      <c r="D837" s="14" t="s">
        <v>1263</v>
      </c>
      <c r="E837" s="14" t="s">
        <v>2670</v>
      </c>
      <c r="F837" s="23" t="str">
        <f t="shared" si="5"/>
        <v>Office of Government Ethics</v>
      </c>
      <c r="G837" s="43">
        <v>42936.0</v>
      </c>
      <c r="H837" s="25"/>
      <c r="I837" s="26"/>
      <c r="J837" s="25"/>
      <c r="K837" s="26"/>
      <c r="L837" s="27">
        <v>42996.0</v>
      </c>
      <c r="M837" s="28"/>
      <c r="N837" s="28"/>
      <c r="O837" s="28"/>
      <c r="P837" s="28"/>
      <c r="Q837" s="28"/>
      <c r="R837" s="28"/>
      <c r="S837" s="28"/>
      <c r="T837" s="28"/>
      <c r="U837" s="28"/>
    </row>
    <row r="838" ht="171.75">
      <c r="A838" s="14" t="s">
        <v>2871</v>
      </c>
      <c r="B838" s="14" t="s">
        <v>2668</v>
      </c>
      <c r="C838" s="14" t="s">
        <v>2872</v>
      </c>
      <c r="D838" s="14" t="s">
        <v>27</v>
      </c>
      <c r="E838" s="28"/>
      <c r="F838" s="23" t="str">
        <f t="shared" si="5"/>
        <v>Office of Government Ethics</v>
      </c>
      <c r="G838" s="43">
        <v>42936.0</v>
      </c>
      <c r="H838" s="25"/>
      <c r="I838" s="26"/>
      <c r="J838" s="25"/>
      <c r="K838" s="26"/>
      <c r="L838" s="27">
        <v>42996.0</v>
      </c>
      <c r="M838" s="28"/>
      <c r="N838" s="28"/>
      <c r="O838" s="28"/>
      <c r="P838" s="28"/>
      <c r="Q838" s="28"/>
      <c r="R838" s="28"/>
      <c r="S838" s="28"/>
      <c r="T838" s="28"/>
      <c r="U838" s="28"/>
    </row>
    <row r="839" ht="71.25">
      <c r="A839" s="14" t="s">
        <v>2873</v>
      </c>
      <c r="B839" s="14" t="s">
        <v>2668</v>
      </c>
      <c r="C839" s="14" t="s">
        <v>1727</v>
      </c>
      <c r="D839" s="14" t="s">
        <v>1263</v>
      </c>
      <c r="E839" s="14" t="s">
        <v>1460</v>
      </c>
      <c r="F839" s="23" t="str">
        <f t="shared" si="5"/>
        <v>Office of Government Ethics</v>
      </c>
      <c r="G839" s="43">
        <v>42936.0</v>
      </c>
      <c r="H839" s="25"/>
      <c r="I839" s="26"/>
      <c r="J839" s="25"/>
      <c r="K839" s="26"/>
      <c r="L839" s="27">
        <v>42996.0</v>
      </c>
      <c r="M839" s="28"/>
      <c r="N839" s="28"/>
      <c r="O839" s="28"/>
      <c r="P839" s="28"/>
      <c r="Q839" s="28"/>
      <c r="R839" s="28"/>
      <c r="S839" s="28"/>
      <c r="T839" s="28"/>
      <c r="U839" s="28"/>
    </row>
    <row r="840" ht="71.25">
      <c r="A840" s="14" t="s">
        <v>2874</v>
      </c>
      <c r="B840" s="14" t="s">
        <v>2668</v>
      </c>
      <c r="C840" s="14" t="s">
        <v>2875</v>
      </c>
      <c r="D840" s="14" t="s">
        <v>1263</v>
      </c>
      <c r="E840" s="14" t="s">
        <v>2670</v>
      </c>
      <c r="F840" s="23" t="str">
        <f t="shared" si="5"/>
        <v>Office of Government Ethics</v>
      </c>
      <c r="G840" s="43">
        <v>42936.0</v>
      </c>
      <c r="H840" s="25"/>
      <c r="I840" s="26"/>
      <c r="J840" s="25"/>
      <c r="K840" s="26"/>
      <c r="L840" s="27">
        <v>42996.0</v>
      </c>
      <c r="M840" s="28"/>
      <c r="N840" s="28"/>
      <c r="O840" s="28"/>
      <c r="P840" s="28"/>
      <c r="Q840" s="28"/>
      <c r="R840" s="28"/>
      <c r="S840" s="28"/>
      <c r="T840" s="28"/>
      <c r="U840" s="28"/>
    </row>
    <row r="841" ht="126.75">
      <c r="A841" s="14" t="s">
        <v>2876</v>
      </c>
      <c r="B841" s="14" t="s">
        <v>2668</v>
      </c>
      <c r="C841" s="14" t="s">
        <v>1729</v>
      </c>
      <c r="D841" s="14" t="s">
        <v>27</v>
      </c>
      <c r="E841" s="14" t="s">
        <v>2877</v>
      </c>
      <c r="F841" s="23" t="str">
        <f t="shared" si="5"/>
        <v>Office of Government Ethics</v>
      </c>
      <c r="G841" s="43">
        <v>42936.0</v>
      </c>
      <c r="H841" s="25"/>
      <c r="I841" s="26"/>
      <c r="J841" s="25"/>
      <c r="K841" s="26"/>
      <c r="L841" s="27">
        <v>42996.0</v>
      </c>
      <c r="M841" s="28"/>
      <c r="N841" s="28"/>
      <c r="O841" s="28"/>
      <c r="P841" s="28"/>
      <c r="Q841" s="28"/>
      <c r="R841" s="28"/>
      <c r="S841" s="28"/>
      <c r="T841" s="28"/>
      <c r="U841" s="28"/>
    </row>
    <row r="842" ht="71.25">
      <c r="A842" s="14" t="s">
        <v>2878</v>
      </c>
      <c r="B842" s="14" t="s">
        <v>2668</v>
      </c>
      <c r="C842" s="14" t="s">
        <v>2879</v>
      </c>
      <c r="D842" s="14" t="s">
        <v>1263</v>
      </c>
      <c r="E842" s="14" t="s">
        <v>2670</v>
      </c>
      <c r="F842" s="23" t="str">
        <f t="shared" si="5"/>
        <v>Office of Government Ethics</v>
      </c>
      <c r="G842" s="43">
        <v>42936.0</v>
      </c>
      <c r="H842" s="25"/>
      <c r="I842" s="26"/>
      <c r="J842" s="25"/>
      <c r="K842" s="26"/>
      <c r="L842" s="27">
        <v>42996.0</v>
      </c>
      <c r="M842" s="28"/>
      <c r="N842" s="28"/>
      <c r="O842" s="28"/>
      <c r="P842" s="28"/>
      <c r="Q842" s="28"/>
      <c r="R842" s="28"/>
      <c r="S842" s="28"/>
      <c r="T842" s="28"/>
      <c r="U842" s="28"/>
    </row>
    <row r="843" ht="71.25">
      <c r="A843" s="14" t="s">
        <v>2880</v>
      </c>
      <c r="B843" s="14" t="s">
        <v>2668</v>
      </c>
      <c r="C843" s="14" t="s">
        <v>1731</v>
      </c>
      <c r="D843" s="14" t="s">
        <v>1263</v>
      </c>
      <c r="E843" s="14" t="s">
        <v>1460</v>
      </c>
      <c r="F843" s="23" t="str">
        <f t="shared" si="5"/>
        <v>Office of Government Ethics</v>
      </c>
      <c r="G843" s="43">
        <v>42936.0</v>
      </c>
      <c r="H843" s="25"/>
      <c r="I843" s="26"/>
      <c r="J843" s="25"/>
      <c r="K843" s="26"/>
      <c r="L843" s="27">
        <v>42996.0</v>
      </c>
      <c r="M843" s="28"/>
      <c r="N843" s="28"/>
      <c r="O843" s="28"/>
      <c r="P843" s="28"/>
      <c r="Q843" s="28"/>
      <c r="R843" s="28"/>
      <c r="S843" s="28"/>
      <c r="T843" s="28"/>
      <c r="U843" s="28"/>
    </row>
    <row r="844" ht="71.25">
      <c r="A844" s="14" t="s">
        <v>2881</v>
      </c>
      <c r="B844" s="14" t="s">
        <v>2668</v>
      </c>
      <c r="C844" s="14" t="s">
        <v>1735</v>
      </c>
      <c r="D844" s="14" t="s">
        <v>27</v>
      </c>
      <c r="E844" s="28"/>
      <c r="F844" s="23" t="str">
        <f t="shared" si="5"/>
        <v>Office of Government Ethics</v>
      </c>
      <c r="G844" s="43">
        <v>42936.0</v>
      </c>
      <c r="H844" s="25"/>
      <c r="I844" s="26"/>
      <c r="J844" s="25"/>
      <c r="K844" s="26"/>
      <c r="L844" s="27">
        <v>42996.0</v>
      </c>
      <c r="M844" s="28"/>
      <c r="N844" s="28"/>
      <c r="O844" s="28"/>
      <c r="P844" s="28"/>
      <c r="Q844" s="28"/>
      <c r="R844" s="28"/>
      <c r="S844" s="28"/>
      <c r="T844" s="28"/>
      <c r="U844" s="28"/>
    </row>
    <row r="845" ht="82.5">
      <c r="A845" s="14" t="s">
        <v>2882</v>
      </c>
      <c r="B845" s="14" t="s">
        <v>2668</v>
      </c>
      <c r="C845" s="14" t="s">
        <v>1737</v>
      </c>
      <c r="D845" s="14" t="s">
        <v>27</v>
      </c>
      <c r="E845" s="28"/>
      <c r="F845" s="23" t="str">
        <f t="shared" si="5"/>
        <v>Office of Government Ethics</v>
      </c>
      <c r="G845" s="43">
        <v>42936.0</v>
      </c>
      <c r="H845" s="25"/>
      <c r="I845" s="26"/>
      <c r="J845" s="25"/>
      <c r="K845" s="26"/>
      <c r="L845" s="27">
        <v>42996.0</v>
      </c>
      <c r="M845" s="28"/>
      <c r="N845" s="28"/>
      <c r="O845" s="28"/>
      <c r="P845" s="28"/>
      <c r="Q845" s="28"/>
      <c r="R845" s="28"/>
      <c r="S845" s="28"/>
      <c r="T845" s="28"/>
      <c r="U845" s="28"/>
    </row>
    <row r="846" ht="60.0">
      <c r="A846" s="14" t="s">
        <v>2883</v>
      </c>
      <c r="B846" s="14" t="s">
        <v>2668</v>
      </c>
      <c r="C846" s="14" t="s">
        <v>1739</v>
      </c>
      <c r="D846" s="14" t="s">
        <v>27</v>
      </c>
      <c r="E846" s="28"/>
      <c r="F846" s="23" t="str">
        <f t="shared" si="5"/>
        <v>Office of Government Ethics</v>
      </c>
      <c r="G846" s="43">
        <v>42936.0</v>
      </c>
      <c r="H846" s="25"/>
      <c r="I846" s="26"/>
      <c r="J846" s="25"/>
      <c r="K846" s="26"/>
      <c r="L846" s="27">
        <v>42996.0</v>
      </c>
      <c r="M846" s="28"/>
      <c r="N846" s="28"/>
      <c r="O846" s="28"/>
      <c r="P846" s="28"/>
      <c r="Q846" s="28"/>
      <c r="R846" s="28"/>
      <c r="S846" s="28"/>
      <c r="T846" s="28"/>
      <c r="U846" s="28"/>
    </row>
    <row r="847" ht="60.0">
      <c r="A847" s="14" t="s">
        <v>2884</v>
      </c>
      <c r="B847" s="14" t="s">
        <v>2668</v>
      </c>
      <c r="C847" s="14" t="s">
        <v>1741</v>
      </c>
      <c r="D847" s="14" t="s">
        <v>27</v>
      </c>
      <c r="E847" s="28"/>
      <c r="F847" s="23" t="str">
        <f t="shared" si="5"/>
        <v>Office of Government Ethics</v>
      </c>
      <c r="G847" s="43">
        <v>42936.0</v>
      </c>
      <c r="H847" s="25"/>
      <c r="I847" s="26"/>
      <c r="J847" s="25"/>
      <c r="K847" s="26"/>
      <c r="L847" s="27">
        <v>42996.0</v>
      </c>
      <c r="M847" s="28"/>
      <c r="N847" s="28"/>
      <c r="O847" s="28"/>
      <c r="P847" s="28"/>
      <c r="Q847" s="28"/>
      <c r="R847" s="28"/>
      <c r="S847" s="28"/>
      <c r="T847" s="28"/>
      <c r="U847" s="28"/>
    </row>
    <row r="848" ht="48.75">
      <c r="A848" s="14" t="s">
        <v>2885</v>
      </c>
      <c r="B848" s="14" t="s">
        <v>2668</v>
      </c>
      <c r="C848" s="14" t="s">
        <v>1743</v>
      </c>
      <c r="D848" s="14" t="s">
        <v>27</v>
      </c>
      <c r="E848" s="28"/>
      <c r="F848" s="23" t="str">
        <f t="shared" si="5"/>
        <v>Office of Government Ethics</v>
      </c>
      <c r="G848" s="43">
        <v>42936.0</v>
      </c>
      <c r="H848" s="25"/>
      <c r="I848" s="26"/>
      <c r="J848" s="25"/>
      <c r="K848" s="26"/>
      <c r="L848" s="27">
        <v>42996.0</v>
      </c>
      <c r="M848" s="28"/>
      <c r="N848" s="28"/>
      <c r="O848" s="28"/>
      <c r="P848" s="28"/>
      <c r="Q848" s="28"/>
      <c r="R848" s="28"/>
      <c r="S848" s="28"/>
      <c r="T848" s="28"/>
      <c r="U848" s="28"/>
    </row>
    <row r="849" ht="60.0">
      <c r="A849" s="14" t="s">
        <v>2886</v>
      </c>
      <c r="B849" s="14" t="s">
        <v>2668</v>
      </c>
      <c r="C849" s="14" t="s">
        <v>1745</v>
      </c>
      <c r="D849" s="14" t="s">
        <v>1263</v>
      </c>
      <c r="E849" s="14" t="s">
        <v>1460</v>
      </c>
      <c r="F849" s="23" t="str">
        <f t="shared" si="5"/>
        <v>Office of Government Ethics</v>
      </c>
      <c r="G849" s="43">
        <v>42936.0</v>
      </c>
      <c r="H849" s="25"/>
      <c r="I849" s="26"/>
      <c r="J849" s="25"/>
      <c r="K849" s="26"/>
      <c r="L849" s="27">
        <v>42996.0</v>
      </c>
      <c r="M849" s="28"/>
      <c r="N849" s="28"/>
      <c r="O849" s="28"/>
      <c r="P849" s="28"/>
      <c r="Q849" s="28"/>
      <c r="R849" s="28"/>
      <c r="S849" s="28"/>
      <c r="T849" s="28"/>
      <c r="U849" s="28"/>
    </row>
    <row r="850" ht="60.0">
      <c r="A850" s="14" t="s">
        <v>2887</v>
      </c>
      <c r="B850" s="14" t="s">
        <v>2668</v>
      </c>
      <c r="C850" s="14" t="s">
        <v>1747</v>
      </c>
      <c r="D850" s="14" t="s">
        <v>27</v>
      </c>
      <c r="E850" s="28"/>
      <c r="F850" s="23" t="str">
        <f t="shared" si="5"/>
        <v>Office of Government Ethics</v>
      </c>
      <c r="G850" s="43">
        <v>42936.0</v>
      </c>
      <c r="H850" s="25"/>
      <c r="I850" s="26"/>
      <c r="J850" s="25"/>
      <c r="K850" s="26"/>
      <c r="L850" s="27">
        <v>42996.0</v>
      </c>
      <c r="M850" s="28"/>
      <c r="N850" s="28"/>
      <c r="O850" s="28"/>
      <c r="P850" s="28"/>
      <c r="Q850" s="28"/>
      <c r="R850" s="28"/>
      <c r="S850" s="28"/>
      <c r="T850" s="28"/>
      <c r="U850" s="28"/>
    </row>
    <row r="851" ht="60.0">
      <c r="A851" s="14" t="s">
        <v>2888</v>
      </c>
      <c r="B851" s="14" t="s">
        <v>2668</v>
      </c>
      <c r="C851" s="14" t="s">
        <v>1749</v>
      </c>
      <c r="D851" s="14" t="s">
        <v>27</v>
      </c>
      <c r="E851" s="28"/>
      <c r="F851" s="23" t="str">
        <f t="shared" si="5"/>
        <v>Office of Government Ethics</v>
      </c>
      <c r="G851" s="43">
        <v>42936.0</v>
      </c>
      <c r="H851" s="25"/>
      <c r="I851" s="26"/>
      <c r="J851" s="25"/>
      <c r="K851" s="26"/>
      <c r="L851" s="27">
        <v>42996.0</v>
      </c>
      <c r="M851" s="28"/>
      <c r="N851" s="28"/>
      <c r="O851" s="28"/>
      <c r="P851" s="28"/>
      <c r="Q851" s="28"/>
      <c r="R851" s="28"/>
      <c r="S851" s="28"/>
      <c r="T851" s="28"/>
      <c r="U851" s="28"/>
    </row>
    <row r="852" ht="126.75">
      <c r="A852" s="14" t="s">
        <v>2889</v>
      </c>
      <c r="B852" s="14" t="s">
        <v>2668</v>
      </c>
      <c r="C852" s="14" t="s">
        <v>2890</v>
      </c>
      <c r="D852" s="14" t="s">
        <v>1263</v>
      </c>
      <c r="E852" s="14" t="s">
        <v>1460</v>
      </c>
      <c r="F852" s="23" t="str">
        <f t="shared" si="5"/>
        <v>Office of Government Ethics</v>
      </c>
      <c r="G852" s="43">
        <v>42936.0</v>
      </c>
      <c r="H852" s="25"/>
      <c r="I852" s="26"/>
      <c r="J852" s="25"/>
      <c r="K852" s="26"/>
      <c r="L852" s="27">
        <v>42996.0</v>
      </c>
      <c r="M852" s="28"/>
      <c r="N852" s="28"/>
      <c r="O852" s="28"/>
      <c r="P852" s="28"/>
      <c r="Q852" s="28"/>
      <c r="R852" s="28"/>
      <c r="S852" s="28"/>
      <c r="T852" s="28"/>
      <c r="U852" s="28"/>
    </row>
    <row r="853" ht="60.0">
      <c r="A853" s="14" t="s">
        <v>2891</v>
      </c>
      <c r="B853" s="14" t="s">
        <v>2668</v>
      </c>
      <c r="C853" s="14" t="s">
        <v>1469</v>
      </c>
      <c r="D853" s="14" t="s">
        <v>1263</v>
      </c>
      <c r="E853" s="14" t="s">
        <v>1460</v>
      </c>
      <c r="F853" s="23" t="str">
        <f t="shared" si="5"/>
        <v>Office of Government Ethics</v>
      </c>
      <c r="G853" s="43">
        <v>42936.0</v>
      </c>
      <c r="H853" s="25"/>
      <c r="I853" s="26"/>
      <c r="J853" s="25"/>
      <c r="K853" s="26"/>
      <c r="L853" s="27">
        <v>42996.0</v>
      </c>
      <c r="M853" s="28"/>
      <c r="N853" s="28"/>
      <c r="O853" s="28"/>
      <c r="P853" s="28"/>
      <c r="Q853" s="28"/>
      <c r="R853" s="28"/>
      <c r="S853" s="28"/>
      <c r="T853" s="28"/>
      <c r="U853" s="28"/>
    </row>
    <row r="854" ht="60.0">
      <c r="A854" s="14" t="s">
        <v>2892</v>
      </c>
      <c r="B854" s="14" t="s">
        <v>2668</v>
      </c>
      <c r="C854" s="14" t="s">
        <v>1469</v>
      </c>
      <c r="D854" s="14" t="s">
        <v>1263</v>
      </c>
      <c r="E854" s="14" t="s">
        <v>1460</v>
      </c>
      <c r="F854" s="23" t="str">
        <f t="shared" si="5"/>
        <v>Office of Government Ethics</v>
      </c>
      <c r="G854" s="43">
        <v>42936.0</v>
      </c>
      <c r="H854" s="25"/>
      <c r="I854" s="26"/>
      <c r="J854" s="25"/>
      <c r="K854" s="26"/>
      <c r="L854" s="27">
        <v>42996.0</v>
      </c>
      <c r="M854" s="28"/>
      <c r="N854" s="28"/>
      <c r="O854" s="28"/>
      <c r="P854" s="28"/>
      <c r="Q854" s="28"/>
      <c r="R854" s="28"/>
      <c r="S854" s="28"/>
      <c r="T854" s="28"/>
      <c r="U854" s="28"/>
    </row>
    <row r="855" ht="60.0">
      <c r="A855" s="14" t="s">
        <v>2893</v>
      </c>
      <c r="B855" s="14" t="s">
        <v>2668</v>
      </c>
      <c r="C855" s="14" t="s">
        <v>1469</v>
      </c>
      <c r="D855" s="14" t="s">
        <v>1263</v>
      </c>
      <c r="E855" s="14" t="s">
        <v>1460</v>
      </c>
      <c r="F855" s="23" t="str">
        <f t="shared" si="5"/>
        <v>Office of Government Ethics</v>
      </c>
      <c r="G855" s="43">
        <v>42936.0</v>
      </c>
      <c r="H855" s="25"/>
      <c r="I855" s="26"/>
      <c r="J855" s="25"/>
      <c r="K855" s="26"/>
      <c r="L855" s="27">
        <v>42996.0</v>
      </c>
      <c r="M855" s="28"/>
      <c r="N855" s="28"/>
      <c r="O855" s="28"/>
      <c r="P855" s="28"/>
      <c r="Q855" s="28"/>
      <c r="R855" s="28"/>
      <c r="S855" s="28"/>
      <c r="T855" s="28"/>
      <c r="U855" s="28"/>
    </row>
    <row r="856" ht="60.0">
      <c r="A856" s="14" t="s">
        <v>2894</v>
      </c>
      <c r="B856" s="14" t="s">
        <v>2668</v>
      </c>
      <c r="C856" s="14" t="s">
        <v>1837</v>
      </c>
      <c r="D856" s="14" t="s">
        <v>1263</v>
      </c>
      <c r="E856" s="14" t="s">
        <v>1460</v>
      </c>
      <c r="F856" s="23" t="str">
        <f t="shared" si="5"/>
        <v>Office of Government Ethics</v>
      </c>
      <c r="G856" s="43">
        <v>42936.0</v>
      </c>
      <c r="H856" s="25"/>
      <c r="I856" s="26"/>
      <c r="J856" s="25"/>
      <c r="K856" s="26"/>
      <c r="L856" s="27">
        <v>42996.0</v>
      </c>
      <c r="M856" s="28"/>
      <c r="N856" s="28"/>
      <c r="O856" s="28"/>
      <c r="P856" s="28"/>
      <c r="Q856" s="28"/>
      <c r="R856" s="28"/>
      <c r="S856" s="28"/>
      <c r="T856" s="28"/>
      <c r="U856" s="28"/>
    </row>
    <row r="857" ht="60.0">
      <c r="A857" s="14" t="s">
        <v>2895</v>
      </c>
      <c r="B857" s="14" t="s">
        <v>2668</v>
      </c>
      <c r="C857" s="14" t="s">
        <v>1839</v>
      </c>
      <c r="D857" s="14" t="s">
        <v>1263</v>
      </c>
      <c r="E857" s="14" t="s">
        <v>1460</v>
      </c>
      <c r="F857" s="23" t="str">
        <f t="shared" si="5"/>
        <v>Office of Government Ethics</v>
      </c>
      <c r="G857" s="43">
        <v>42936.0</v>
      </c>
      <c r="H857" s="25"/>
      <c r="I857" s="26"/>
      <c r="J857" s="25"/>
      <c r="K857" s="26"/>
      <c r="L857" s="27">
        <v>42996.0</v>
      </c>
      <c r="M857" s="28"/>
      <c r="N857" s="28"/>
      <c r="O857" s="28"/>
      <c r="P857" s="28"/>
      <c r="Q857" s="28"/>
      <c r="R857" s="28"/>
      <c r="S857" s="28"/>
      <c r="T857" s="28"/>
      <c r="U857" s="28"/>
    </row>
    <row r="858" ht="71.25">
      <c r="A858" s="14" t="s">
        <v>2896</v>
      </c>
      <c r="B858" s="14" t="s">
        <v>2668</v>
      </c>
      <c r="C858" s="14" t="s">
        <v>2897</v>
      </c>
      <c r="D858" s="14" t="s">
        <v>1263</v>
      </c>
      <c r="E858" s="14" t="s">
        <v>2670</v>
      </c>
      <c r="F858" s="23" t="str">
        <f t="shared" si="5"/>
        <v>Office of Government Ethics</v>
      </c>
      <c r="G858" s="43">
        <v>42936.0</v>
      </c>
      <c r="H858" s="25"/>
      <c r="I858" s="26"/>
      <c r="J858" s="25"/>
      <c r="K858" s="26"/>
      <c r="L858" s="27">
        <v>42996.0</v>
      </c>
      <c r="M858" s="28"/>
      <c r="N858" s="28"/>
      <c r="O858" s="28"/>
      <c r="P858" s="28"/>
      <c r="Q858" s="28"/>
      <c r="R858" s="28"/>
      <c r="S858" s="28"/>
      <c r="T858" s="28"/>
      <c r="U858" s="28"/>
    </row>
    <row r="859" ht="71.25">
      <c r="A859" s="14" t="s">
        <v>2898</v>
      </c>
      <c r="B859" s="14" t="s">
        <v>2668</v>
      </c>
      <c r="C859" s="14" t="s">
        <v>1841</v>
      </c>
      <c r="D859" s="14" t="s">
        <v>27</v>
      </c>
      <c r="E859" s="28"/>
      <c r="F859" s="23" t="str">
        <f t="shared" si="5"/>
        <v>Office of Government Ethics</v>
      </c>
      <c r="G859" s="43">
        <v>42936.0</v>
      </c>
      <c r="H859" s="25"/>
      <c r="I859" s="26"/>
      <c r="J859" s="25"/>
      <c r="K859" s="26"/>
      <c r="L859" s="27">
        <v>42996.0</v>
      </c>
      <c r="M859" s="28"/>
      <c r="N859" s="28"/>
      <c r="O859" s="28"/>
      <c r="P859" s="28"/>
      <c r="Q859" s="28"/>
      <c r="R859" s="28"/>
      <c r="S859" s="28"/>
      <c r="T859" s="28"/>
      <c r="U859" s="28"/>
    </row>
    <row r="860" ht="71.25">
      <c r="A860" s="14" t="s">
        <v>2899</v>
      </c>
      <c r="B860" s="14" t="s">
        <v>2668</v>
      </c>
      <c r="C860" s="14" t="s">
        <v>1472</v>
      </c>
      <c r="D860" s="14" t="s">
        <v>27</v>
      </c>
      <c r="E860" s="28"/>
      <c r="F860" s="23" t="str">
        <f t="shared" si="5"/>
        <v>Office of Government Ethics</v>
      </c>
      <c r="G860" s="43">
        <v>42936.0</v>
      </c>
      <c r="H860" s="25"/>
      <c r="I860" s="26"/>
      <c r="J860" s="25"/>
      <c r="K860" s="26"/>
      <c r="L860" s="27">
        <v>42996.0</v>
      </c>
      <c r="M860" s="28"/>
      <c r="N860" s="28"/>
      <c r="O860" s="28"/>
      <c r="P860" s="28"/>
      <c r="Q860" s="28"/>
      <c r="R860" s="28"/>
      <c r="S860" s="28"/>
      <c r="T860" s="28"/>
      <c r="U860" s="28"/>
    </row>
    <row r="861" ht="71.25">
      <c r="A861" s="14" t="s">
        <v>2900</v>
      </c>
      <c r="B861" s="14" t="s">
        <v>2668</v>
      </c>
      <c r="C861" s="14" t="s">
        <v>1472</v>
      </c>
      <c r="D861" s="14" t="s">
        <v>27</v>
      </c>
      <c r="E861" s="28"/>
      <c r="F861" s="23" t="str">
        <f t="shared" si="5"/>
        <v>Office of Government Ethics</v>
      </c>
      <c r="G861" s="43">
        <v>42936.0</v>
      </c>
      <c r="H861" s="25"/>
      <c r="I861" s="26"/>
      <c r="J861" s="25"/>
      <c r="K861" s="26"/>
      <c r="L861" s="27">
        <v>42996.0</v>
      </c>
      <c r="M861" s="28"/>
      <c r="N861" s="28"/>
      <c r="O861" s="28"/>
      <c r="P861" s="28"/>
      <c r="Q861" s="28"/>
      <c r="R861" s="28"/>
      <c r="S861" s="28"/>
      <c r="T861" s="28"/>
      <c r="U861" s="28"/>
    </row>
    <row r="862" ht="71.25">
      <c r="A862" s="14" t="s">
        <v>2901</v>
      </c>
      <c r="B862" s="14" t="s">
        <v>2668</v>
      </c>
      <c r="C862" s="14" t="s">
        <v>1472</v>
      </c>
      <c r="D862" s="14" t="s">
        <v>27</v>
      </c>
      <c r="E862" s="28"/>
      <c r="F862" s="23" t="str">
        <f t="shared" si="5"/>
        <v>Office of Government Ethics</v>
      </c>
      <c r="G862" s="43">
        <v>42936.0</v>
      </c>
      <c r="H862" s="25"/>
      <c r="I862" s="26"/>
      <c r="J862" s="25"/>
      <c r="K862" s="26"/>
      <c r="L862" s="27">
        <v>42996.0</v>
      </c>
      <c r="M862" s="28"/>
      <c r="N862" s="28"/>
      <c r="O862" s="28"/>
      <c r="P862" s="28"/>
      <c r="Q862" s="28"/>
      <c r="R862" s="28"/>
      <c r="S862" s="28"/>
      <c r="T862" s="28"/>
      <c r="U862" s="28"/>
    </row>
    <row r="863" ht="71.25">
      <c r="A863" s="14" t="s">
        <v>2902</v>
      </c>
      <c r="B863" s="14" t="s">
        <v>2668</v>
      </c>
      <c r="C863" s="14" t="s">
        <v>1843</v>
      </c>
      <c r="D863" s="14" t="s">
        <v>1263</v>
      </c>
      <c r="E863" s="14" t="s">
        <v>1460</v>
      </c>
      <c r="F863" s="23" t="str">
        <f t="shared" si="5"/>
        <v>Office of Government Ethics</v>
      </c>
      <c r="G863" s="43">
        <v>42936.0</v>
      </c>
      <c r="H863" s="25"/>
      <c r="I863" s="26"/>
      <c r="J863" s="25"/>
      <c r="K863" s="26"/>
      <c r="L863" s="27">
        <v>42996.0</v>
      </c>
      <c r="M863" s="28"/>
      <c r="N863" s="28"/>
      <c r="O863" s="28"/>
      <c r="P863" s="28"/>
      <c r="Q863" s="28"/>
      <c r="R863" s="28"/>
      <c r="S863" s="28"/>
      <c r="T863" s="28"/>
      <c r="U863" s="28"/>
    </row>
    <row r="864" ht="71.25">
      <c r="A864" s="14" t="s">
        <v>2903</v>
      </c>
      <c r="B864" s="14" t="s">
        <v>2668</v>
      </c>
      <c r="C864" s="14" t="s">
        <v>2904</v>
      </c>
      <c r="D864" s="14" t="s">
        <v>1263</v>
      </c>
      <c r="E864" s="14" t="s">
        <v>2670</v>
      </c>
      <c r="F864" s="23" t="str">
        <f t="shared" si="5"/>
        <v>Office of Government Ethics</v>
      </c>
      <c r="G864" s="43">
        <v>42936.0</v>
      </c>
      <c r="H864" s="25"/>
      <c r="I864" s="26"/>
      <c r="J864" s="25"/>
      <c r="K864" s="26"/>
      <c r="L864" s="27">
        <v>42996.0</v>
      </c>
      <c r="M864" s="28"/>
      <c r="N864" s="28"/>
      <c r="O864" s="28"/>
      <c r="P864" s="28"/>
      <c r="Q864" s="28"/>
      <c r="R864" s="28"/>
      <c r="S864" s="28"/>
      <c r="T864" s="28"/>
      <c r="U864" s="28"/>
    </row>
    <row r="865" ht="71.25">
      <c r="A865" s="14" t="s">
        <v>2905</v>
      </c>
      <c r="B865" s="14" t="s">
        <v>2668</v>
      </c>
      <c r="C865" s="14" t="s">
        <v>2906</v>
      </c>
      <c r="D865" s="14" t="s">
        <v>1263</v>
      </c>
      <c r="E865" s="14" t="s">
        <v>2670</v>
      </c>
      <c r="F865" s="23" t="str">
        <f t="shared" si="5"/>
        <v>Office of Government Ethics</v>
      </c>
      <c r="G865" s="43">
        <v>42936.0</v>
      </c>
      <c r="H865" s="25"/>
      <c r="I865" s="26"/>
      <c r="J865" s="25"/>
      <c r="K865" s="26"/>
      <c r="L865" s="27">
        <v>42996.0</v>
      </c>
      <c r="M865" s="28"/>
      <c r="N865" s="28"/>
      <c r="O865" s="28"/>
      <c r="P865" s="28"/>
      <c r="Q865" s="28"/>
      <c r="R865" s="28"/>
      <c r="S865" s="28"/>
      <c r="T865" s="28"/>
      <c r="U865" s="28"/>
    </row>
    <row r="866" ht="71.25">
      <c r="A866" s="14" t="s">
        <v>2907</v>
      </c>
      <c r="B866" s="14" t="s">
        <v>2668</v>
      </c>
      <c r="C866" s="14" t="s">
        <v>2908</v>
      </c>
      <c r="D866" s="14" t="s">
        <v>1263</v>
      </c>
      <c r="E866" s="14" t="s">
        <v>2670</v>
      </c>
      <c r="F866" s="23" t="str">
        <f t="shared" si="5"/>
        <v>Office of Government Ethics</v>
      </c>
      <c r="G866" s="43">
        <v>42936.0</v>
      </c>
      <c r="H866" s="25"/>
      <c r="I866" s="26"/>
      <c r="J866" s="25"/>
      <c r="K866" s="26"/>
      <c r="L866" s="27">
        <v>42996.0</v>
      </c>
      <c r="M866" s="28"/>
      <c r="N866" s="28"/>
      <c r="O866" s="28"/>
      <c r="P866" s="28"/>
      <c r="Q866" s="28"/>
      <c r="R866" s="28"/>
      <c r="S866" s="28"/>
      <c r="T866" s="28"/>
      <c r="U866" s="28"/>
    </row>
    <row r="867" ht="71.25">
      <c r="A867" s="14" t="s">
        <v>2909</v>
      </c>
      <c r="B867" s="14" t="s">
        <v>2668</v>
      </c>
      <c r="C867" s="14" t="s">
        <v>2910</v>
      </c>
      <c r="D867" s="14" t="s">
        <v>1263</v>
      </c>
      <c r="E867" s="14" t="s">
        <v>2670</v>
      </c>
      <c r="F867" s="23" t="str">
        <f t="shared" si="5"/>
        <v>Office of Government Ethics</v>
      </c>
      <c r="G867" s="43">
        <v>42936.0</v>
      </c>
      <c r="H867" s="25"/>
      <c r="I867" s="26"/>
      <c r="J867" s="25"/>
      <c r="K867" s="26"/>
      <c r="L867" s="27">
        <v>42996.0</v>
      </c>
      <c r="M867" s="28"/>
      <c r="N867" s="28"/>
      <c r="O867" s="28"/>
      <c r="P867" s="28"/>
      <c r="Q867" s="28"/>
      <c r="R867" s="28"/>
      <c r="S867" s="28"/>
      <c r="T867" s="28"/>
      <c r="U867" s="28"/>
    </row>
    <row r="868" ht="48.75">
      <c r="A868" s="14" t="s">
        <v>2911</v>
      </c>
      <c r="B868" s="14" t="s">
        <v>2668</v>
      </c>
      <c r="C868" s="14" t="s">
        <v>1845</v>
      </c>
      <c r="D868" s="14" t="s">
        <v>1263</v>
      </c>
      <c r="E868" s="14" t="s">
        <v>1460</v>
      </c>
      <c r="F868" s="23" t="str">
        <f t="shared" si="5"/>
        <v>Office of Government Ethics</v>
      </c>
      <c r="G868" s="43">
        <v>42942.0</v>
      </c>
      <c r="H868" s="25"/>
      <c r="I868" s="26"/>
      <c r="J868" s="25"/>
      <c r="K868" s="26"/>
      <c r="L868" s="27">
        <v>42996.0</v>
      </c>
      <c r="M868" s="28"/>
      <c r="N868" s="28"/>
      <c r="O868" s="28"/>
      <c r="P868" s="28"/>
      <c r="Q868" s="28"/>
      <c r="R868" s="28"/>
      <c r="S868" s="28"/>
      <c r="T868" s="28"/>
      <c r="U868" s="28"/>
    </row>
    <row r="869" ht="71.25">
      <c r="A869" s="14" t="s">
        <v>2912</v>
      </c>
      <c r="B869" s="14" t="s">
        <v>2668</v>
      </c>
      <c r="C869" s="14" t="s">
        <v>2913</v>
      </c>
      <c r="D869" s="14" t="s">
        <v>1263</v>
      </c>
      <c r="E869" s="14" t="s">
        <v>2670</v>
      </c>
      <c r="F869" s="23" t="str">
        <f t="shared" si="5"/>
        <v>Office of Government Ethics</v>
      </c>
      <c r="G869" s="43">
        <v>42936.0</v>
      </c>
      <c r="H869" s="25"/>
      <c r="I869" s="26"/>
      <c r="J869" s="25"/>
      <c r="K869" s="26"/>
      <c r="L869" s="27">
        <v>42996.0</v>
      </c>
      <c r="M869" s="28"/>
      <c r="N869" s="28"/>
      <c r="O869" s="28"/>
      <c r="P869" s="28"/>
      <c r="Q869" s="28"/>
      <c r="R869" s="28"/>
      <c r="S869" s="28"/>
      <c r="T869" s="28"/>
      <c r="U869" s="28"/>
    </row>
    <row r="870" ht="71.25">
      <c r="A870" s="14" t="s">
        <v>2914</v>
      </c>
      <c r="B870" s="14" t="s">
        <v>2668</v>
      </c>
      <c r="C870" s="14" t="s">
        <v>2915</v>
      </c>
      <c r="D870" s="14" t="s">
        <v>1263</v>
      </c>
      <c r="E870" s="14" t="s">
        <v>2670</v>
      </c>
      <c r="F870" s="23" t="str">
        <f t="shared" si="5"/>
        <v>Office of Government Ethics</v>
      </c>
      <c r="G870" s="43">
        <v>42936.0</v>
      </c>
      <c r="H870" s="25"/>
      <c r="I870" s="26"/>
      <c r="J870" s="25"/>
      <c r="K870" s="26"/>
      <c r="L870" s="27">
        <v>42996.0</v>
      </c>
      <c r="M870" s="28"/>
      <c r="N870" s="28"/>
      <c r="O870" s="28"/>
      <c r="P870" s="28"/>
      <c r="Q870" s="28"/>
      <c r="R870" s="28"/>
      <c r="S870" s="28"/>
      <c r="T870" s="28"/>
      <c r="U870" s="28"/>
    </row>
    <row r="871" ht="71.25">
      <c r="A871" s="14" t="s">
        <v>2916</v>
      </c>
      <c r="B871" s="14" t="s">
        <v>2668</v>
      </c>
      <c r="C871" s="14" t="s">
        <v>2917</v>
      </c>
      <c r="D871" s="14" t="s">
        <v>1263</v>
      </c>
      <c r="E871" s="14" t="s">
        <v>2670</v>
      </c>
      <c r="F871" s="23" t="str">
        <f t="shared" si="5"/>
        <v>Office of Government Ethics</v>
      </c>
      <c r="G871" s="43">
        <v>42936.0</v>
      </c>
      <c r="H871" s="25"/>
      <c r="I871" s="26"/>
      <c r="J871" s="25"/>
      <c r="K871" s="26"/>
      <c r="L871" s="27">
        <v>42996.0</v>
      </c>
      <c r="M871" s="28"/>
      <c r="N871" s="28"/>
      <c r="O871" s="28"/>
      <c r="P871" s="28"/>
      <c r="Q871" s="28"/>
      <c r="R871" s="28"/>
      <c r="S871" s="28"/>
      <c r="T871" s="28"/>
      <c r="U871" s="28"/>
    </row>
    <row r="872" ht="71.25">
      <c r="A872" s="14" t="s">
        <v>2918</v>
      </c>
      <c r="B872" s="14" t="s">
        <v>2668</v>
      </c>
      <c r="C872" s="14" t="s">
        <v>2919</v>
      </c>
      <c r="D872" s="14" t="s">
        <v>1263</v>
      </c>
      <c r="E872" s="14" t="s">
        <v>2670</v>
      </c>
      <c r="F872" s="23" t="str">
        <f t="shared" si="5"/>
        <v>Office of Government Ethics</v>
      </c>
      <c r="G872" s="43">
        <v>42936.0</v>
      </c>
      <c r="H872" s="25"/>
      <c r="I872" s="26"/>
      <c r="J872" s="25"/>
      <c r="K872" s="26"/>
      <c r="L872" s="27">
        <v>42996.0</v>
      </c>
      <c r="M872" s="28"/>
      <c r="N872" s="28"/>
      <c r="O872" s="28"/>
      <c r="P872" s="28"/>
      <c r="Q872" s="28"/>
      <c r="R872" s="28"/>
      <c r="S872" s="28"/>
      <c r="T872" s="28"/>
      <c r="U872" s="28"/>
    </row>
    <row r="873" ht="71.25">
      <c r="A873" s="14" t="s">
        <v>2920</v>
      </c>
      <c r="B873" s="14" t="s">
        <v>2668</v>
      </c>
      <c r="C873" s="14" t="s">
        <v>2921</v>
      </c>
      <c r="D873" s="14" t="s">
        <v>1263</v>
      </c>
      <c r="E873" s="14" t="s">
        <v>2670</v>
      </c>
      <c r="F873" s="23" t="str">
        <f t="shared" si="5"/>
        <v>Office of Government Ethics</v>
      </c>
      <c r="G873" s="43">
        <v>42936.0</v>
      </c>
      <c r="H873" s="25"/>
      <c r="I873" s="26"/>
      <c r="J873" s="25"/>
      <c r="K873" s="26"/>
      <c r="L873" s="27">
        <v>42996.0</v>
      </c>
      <c r="M873" s="28"/>
      <c r="N873" s="28"/>
      <c r="O873" s="28"/>
      <c r="P873" s="28"/>
      <c r="Q873" s="28"/>
      <c r="R873" s="28"/>
      <c r="S873" s="28"/>
      <c r="T873" s="28"/>
      <c r="U873" s="28"/>
    </row>
    <row r="874" ht="71.25">
      <c r="A874" s="14" t="s">
        <v>2922</v>
      </c>
      <c r="B874" s="14" t="s">
        <v>2668</v>
      </c>
      <c r="C874" s="14" t="s">
        <v>2923</v>
      </c>
      <c r="D874" s="14" t="s">
        <v>1263</v>
      </c>
      <c r="E874" s="14" t="s">
        <v>2670</v>
      </c>
      <c r="F874" s="23" t="str">
        <f t="shared" si="5"/>
        <v>Office of Government Ethics</v>
      </c>
      <c r="G874" s="43">
        <v>42936.0</v>
      </c>
      <c r="H874" s="25"/>
      <c r="I874" s="26"/>
      <c r="J874" s="25"/>
      <c r="K874" s="26"/>
      <c r="L874" s="27">
        <v>42996.0</v>
      </c>
      <c r="M874" s="28"/>
      <c r="N874" s="28"/>
      <c r="O874" s="28"/>
      <c r="P874" s="28"/>
      <c r="Q874" s="28"/>
      <c r="R874" s="28"/>
      <c r="S874" s="28"/>
      <c r="T874" s="28"/>
      <c r="U874" s="28"/>
    </row>
    <row r="875" ht="71.25">
      <c r="A875" s="14" t="s">
        <v>2924</v>
      </c>
      <c r="B875" s="14" t="s">
        <v>2668</v>
      </c>
      <c r="C875" s="14" t="s">
        <v>2925</v>
      </c>
      <c r="D875" s="14" t="s">
        <v>1263</v>
      </c>
      <c r="E875" s="14" t="s">
        <v>2670</v>
      </c>
      <c r="F875" s="23" t="str">
        <f t="shared" si="5"/>
        <v>Office of Government Ethics</v>
      </c>
      <c r="G875" s="43">
        <v>42936.0</v>
      </c>
      <c r="H875" s="25"/>
      <c r="I875" s="26"/>
      <c r="J875" s="25"/>
      <c r="K875" s="26"/>
      <c r="L875" s="27">
        <v>42996.0</v>
      </c>
      <c r="M875" s="28"/>
      <c r="N875" s="28"/>
      <c r="O875" s="28"/>
      <c r="P875" s="28"/>
      <c r="Q875" s="28"/>
      <c r="R875" s="28"/>
      <c r="S875" s="28"/>
      <c r="T875" s="28"/>
      <c r="U875" s="28"/>
    </row>
    <row r="876" ht="71.25">
      <c r="A876" s="14" t="s">
        <v>2926</v>
      </c>
      <c r="B876" s="14" t="s">
        <v>2668</v>
      </c>
      <c r="C876" s="14" t="s">
        <v>1476</v>
      </c>
      <c r="D876" s="14" t="s">
        <v>27</v>
      </c>
      <c r="E876" s="28"/>
      <c r="F876" s="23" t="str">
        <f t="shared" si="5"/>
        <v>Office of Government Ethics</v>
      </c>
      <c r="G876" s="43">
        <v>42936.0</v>
      </c>
      <c r="H876" s="25"/>
      <c r="I876" s="26"/>
      <c r="J876" s="25"/>
      <c r="K876" s="26"/>
      <c r="L876" s="27">
        <v>42996.0</v>
      </c>
      <c r="M876" s="28"/>
      <c r="N876" s="28"/>
      <c r="O876" s="28"/>
      <c r="P876" s="28"/>
      <c r="Q876" s="28"/>
      <c r="R876" s="28"/>
      <c r="S876" s="28"/>
      <c r="T876" s="28"/>
      <c r="U876" s="28"/>
    </row>
    <row r="877" ht="71.25">
      <c r="A877" s="14" t="s">
        <v>2927</v>
      </c>
      <c r="B877" s="14" t="s">
        <v>2668</v>
      </c>
      <c r="C877" s="14" t="s">
        <v>1476</v>
      </c>
      <c r="D877" s="14" t="s">
        <v>27</v>
      </c>
      <c r="E877" s="28"/>
      <c r="F877" s="23" t="str">
        <f t="shared" si="5"/>
        <v>Office of Government Ethics</v>
      </c>
      <c r="G877" s="43">
        <v>42936.0</v>
      </c>
      <c r="H877" s="25"/>
      <c r="I877" s="26"/>
      <c r="J877" s="25"/>
      <c r="K877" s="26"/>
      <c r="L877" s="27">
        <v>42996.0</v>
      </c>
      <c r="M877" s="28"/>
      <c r="N877" s="28"/>
      <c r="O877" s="28"/>
      <c r="P877" s="28"/>
      <c r="Q877" s="28"/>
      <c r="R877" s="28"/>
      <c r="S877" s="28"/>
      <c r="T877" s="28"/>
      <c r="U877" s="28"/>
    </row>
    <row r="878" ht="71.25">
      <c r="A878" s="14" t="s">
        <v>2927</v>
      </c>
      <c r="B878" s="14" t="s">
        <v>2668</v>
      </c>
      <c r="C878" s="14" t="s">
        <v>1476</v>
      </c>
      <c r="D878" s="14" t="s">
        <v>27</v>
      </c>
      <c r="E878" s="28"/>
      <c r="F878" s="23" t="str">
        <f t="shared" si="5"/>
        <v>Office of Government Ethics</v>
      </c>
      <c r="G878" s="43">
        <v>42936.0</v>
      </c>
      <c r="H878" s="25"/>
      <c r="I878" s="26"/>
      <c r="J878" s="25"/>
      <c r="K878" s="26"/>
      <c r="L878" s="27">
        <v>42996.0</v>
      </c>
      <c r="M878" s="28"/>
      <c r="N878" s="28"/>
      <c r="O878" s="28"/>
      <c r="P878" s="28"/>
      <c r="Q878" s="28"/>
      <c r="R878" s="28"/>
      <c r="S878" s="28"/>
      <c r="T878" s="28"/>
      <c r="U878" s="28"/>
    </row>
    <row r="879" ht="71.25">
      <c r="A879" s="14" t="s">
        <v>2928</v>
      </c>
      <c r="B879" s="14" t="s">
        <v>2668</v>
      </c>
      <c r="C879" s="14" t="s">
        <v>1847</v>
      </c>
      <c r="D879" s="14" t="s">
        <v>1263</v>
      </c>
      <c r="E879" s="14" t="s">
        <v>1460</v>
      </c>
      <c r="F879" s="23" t="str">
        <f t="shared" si="5"/>
        <v>Office of Government Ethics</v>
      </c>
      <c r="G879" s="43">
        <v>42936.0</v>
      </c>
      <c r="H879" s="25"/>
      <c r="I879" s="26"/>
      <c r="J879" s="25"/>
      <c r="K879" s="26"/>
      <c r="L879" s="27">
        <v>42996.0</v>
      </c>
      <c r="M879" s="28"/>
      <c r="N879" s="28"/>
      <c r="O879" s="28"/>
      <c r="P879" s="28"/>
      <c r="Q879" s="28"/>
      <c r="R879" s="28"/>
      <c r="S879" s="28"/>
      <c r="T879" s="28"/>
      <c r="U879" s="28"/>
    </row>
    <row r="880" ht="71.25">
      <c r="A880" s="14" t="s">
        <v>2929</v>
      </c>
      <c r="B880" s="14" t="s">
        <v>2668</v>
      </c>
      <c r="C880" s="14" t="s">
        <v>1479</v>
      </c>
      <c r="D880" s="14" t="s">
        <v>27</v>
      </c>
      <c r="E880" s="28"/>
      <c r="F880" s="23" t="str">
        <f t="shared" si="5"/>
        <v>Office of Government Ethics</v>
      </c>
      <c r="G880" s="43">
        <v>42936.0</v>
      </c>
      <c r="H880" s="25"/>
      <c r="I880" s="26"/>
      <c r="J880" s="25"/>
      <c r="K880" s="26"/>
      <c r="L880" s="27">
        <v>42996.0</v>
      </c>
      <c r="M880" s="28"/>
      <c r="N880" s="28"/>
      <c r="O880" s="28"/>
      <c r="P880" s="28"/>
      <c r="Q880" s="28"/>
      <c r="R880" s="28"/>
      <c r="S880" s="28"/>
      <c r="T880" s="28"/>
      <c r="U880" s="28"/>
    </row>
    <row r="881" ht="71.25">
      <c r="A881" s="14" t="s">
        <v>2929</v>
      </c>
      <c r="B881" s="14" t="s">
        <v>2668</v>
      </c>
      <c r="C881" s="14" t="s">
        <v>1479</v>
      </c>
      <c r="D881" s="14" t="s">
        <v>27</v>
      </c>
      <c r="E881" s="28"/>
      <c r="F881" s="23" t="str">
        <f t="shared" si="5"/>
        <v>Office of Government Ethics</v>
      </c>
      <c r="G881" s="43">
        <v>42936.0</v>
      </c>
      <c r="H881" s="25"/>
      <c r="I881" s="26"/>
      <c r="J881" s="25"/>
      <c r="K881" s="26"/>
      <c r="L881" s="27">
        <v>42996.0</v>
      </c>
      <c r="M881" s="28"/>
      <c r="N881" s="28"/>
      <c r="O881" s="28"/>
      <c r="P881" s="28"/>
      <c r="Q881" s="28"/>
      <c r="R881" s="28"/>
      <c r="S881" s="28"/>
      <c r="T881" s="28"/>
      <c r="U881" s="28"/>
    </row>
    <row r="882" ht="71.25">
      <c r="A882" s="14" t="s">
        <v>2929</v>
      </c>
      <c r="B882" s="14" t="s">
        <v>2668</v>
      </c>
      <c r="C882" s="14" t="s">
        <v>1479</v>
      </c>
      <c r="D882" s="14" t="s">
        <v>27</v>
      </c>
      <c r="E882" s="28"/>
      <c r="F882" s="23" t="str">
        <f t="shared" si="5"/>
        <v>Office of Government Ethics</v>
      </c>
      <c r="G882" s="43">
        <v>42936.0</v>
      </c>
      <c r="H882" s="25"/>
      <c r="I882" s="26"/>
      <c r="J882" s="25"/>
      <c r="K882" s="26"/>
      <c r="L882" s="27">
        <v>42996.0</v>
      </c>
      <c r="M882" s="28"/>
      <c r="N882" s="28"/>
      <c r="O882" s="28"/>
      <c r="P882" s="28"/>
      <c r="Q882" s="28"/>
      <c r="R882" s="28"/>
      <c r="S882" s="28"/>
      <c r="T882" s="28"/>
      <c r="U882" s="28"/>
    </row>
    <row r="883" ht="71.25">
      <c r="A883" s="14" t="s">
        <v>2930</v>
      </c>
      <c r="B883" s="14" t="s">
        <v>2668</v>
      </c>
      <c r="C883" s="14" t="s">
        <v>2931</v>
      </c>
      <c r="D883" s="14" t="s">
        <v>1263</v>
      </c>
      <c r="E883" s="14" t="s">
        <v>2670</v>
      </c>
      <c r="F883" s="23" t="str">
        <f t="shared" si="5"/>
        <v>Office of Government Ethics</v>
      </c>
      <c r="G883" s="43">
        <v>42936.0</v>
      </c>
      <c r="H883" s="25"/>
      <c r="I883" s="26"/>
      <c r="J883" s="25"/>
      <c r="K883" s="26"/>
      <c r="L883" s="27">
        <v>42996.0</v>
      </c>
      <c r="M883" s="28"/>
      <c r="N883" s="28"/>
      <c r="O883" s="28"/>
      <c r="P883" s="28"/>
      <c r="Q883" s="28"/>
      <c r="R883" s="28"/>
      <c r="S883" s="28"/>
      <c r="T883" s="28"/>
      <c r="U883" s="28"/>
    </row>
    <row r="884" ht="71.25">
      <c r="A884" s="14" t="s">
        <v>2932</v>
      </c>
      <c r="B884" s="14" t="s">
        <v>2668</v>
      </c>
      <c r="C884" s="14" t="s">
        <v>2933</v>
      </c>
      <c r="D884" s="14" t="s">
        <v>1263</v>
      </c>
      <c r="E884" s="14" t="s">
        <v>2670</v>
      </c>
      <c r="F884" s="23" t="str">
        <f t="shared" si="5"/>
        <v>Office of Government Ethics</v>
      </c>
      <c r="G884" s="43">
        <v>42936.0</v>
      </c>
      <c r="H884" s="25"/>
      <c r="I884" s="26"/>
      <c r="J884" s="25"/>
      <c r="K884" s="26"/>
      <c r="L884" s="27">
        <v>42996.0</v>
      </c>
      <c r="M884" s="28"/>
      <c r="N884" s="28"/>
      <c r="O884" s="28"/>
      <c r="P884" s="28"/>
      <c r="Q884" s="28"/>
      <c r="R884" s="28"/>
      <c r="S884" s="28"/>
      <c r="T884" s="28"/>
      <c r="U884" s="28"/>
    </row>
    <row r="885" ht="71.25">
      <c r="A885" s="14" t="s">
        <v>2934</v>
      </c>
      <c r="B885" s="14" t="s">
        <v>2668</v>
      </c>
      <c r="C885" s="14" t="s">
        <v>2935</v>
      </c>
      <c r="D885" s="14" t="s">
        <v>1263</v>
      </c>
      <c r="E885" s="14" t="s">
        <v>2670</v>
      </c>
      <c r="F885" s="23" t="str">
        <f t="shared" si="5"/>
        <v>Office of Government Ethics</v>
      </c>
      <c r="G885" s="43">
        <v>42936.0</v>
      </c>
      <c r="H885" s="25"/>
      <c r="I885" s="26"/>
      <c r="J885" s="25"/>
      <c r="K885" s="26"/>
      <c r="L885" s="27">
        <v>42996.0</v>
      </c>
      <c r="M885" s="28"/>
      <c r="N885" s="28"/>
      <c r="O885" s="28"/>
      <c r="P885" s="28"/>
      <c r="Q885" s="28"/>
      <c r="R885" s="28"/>
      <c r="S885" s="28"/>
      <c r="T885" s="28"/>
      <c r="U885" s="28"/>
    </row>
    <row r="886" ht="71.25">
      <c r="A886" s="14" t="s">
        <v>2936</v>
      </c>
      <c r="B886" s="14" t="s">
        <v>2668</v>
      </c>
      <c r="C886" s="14" t="s">
        <v>2937</v>
      </c>
      <c r="D886" s="14" t="s">
        <v>1263</v>
      </c>
      <c r="E886" s="14" t="s">
        <v>2670</v>
      </c>
      <c r="F886" s="23" t="str">
        <f t="shared" si="5"/>
        <v>Office of Government Ethics</v>
      </c>
      <c r="G886" s="43">
        <v>42936.0</v>
      </c>
      <c r="H886" s="25"/>
      <c r="I886" s="26"/>
      <c r="J886" s="25"/>
      <c r="K886" s="26"/>
      <c r="L886" s="27">
        <v>42996.0</v>
      </c>
      <c r="M886" s="28"/>
      <c r="N886" s="28"/>
      <c r="O886" s="28"/>
      <c r="P886" s="28"/>
      <c r="Q886" s="28"/>
      <c r="R886" s="28"/>
      <c r="S886" s="28"/>
      <c r="T886" s="28"/>
      <c r="U886" s="28"/>
    </row>
    <row r="887" ht="60.0">
      <c r="A887" s="14" t="s">
        <v>2938</v>
      </c>
      <c r="B887" s="14" t="s">
        <v>2668</v>
      </c>
      <c r="C887" s="14" t="s">
        <v>1849</v>
      </c>
      <c r="D887" s="14" t="s">
        <v>1263</v>
      </c>
      <c r="E887" s="14" t="s">
        <v>1460</v>
      </c>
      <c r="F887" s="23" t="str">
        <f t="shared" si="5"/>
        <v>Office of Government Ethics</v>
      </c>
      <c r="G887" s="43">
        <v>42938.0</v>
      </c>
      <c r="H887" s="25"/>
      <c r="I887" s="26"/>
      <c r="J887" s="25"/>
      <c r="K887" s="26"/>
      <c r="L887" s="27">
        <v>42996.0</v>
      </c>
      <c r="M887" s="28"/>
      <c r="N887" s="28"/>
      <c r="O887" s="28"/>
      <c r="P887" s="28"/>
      <c r="Q887" s="28"/>
      <c r="R887" s="28"/>
      <c r="S887" s="28"/>
      <c r="T887" s="28"/>
      <c r="U887" s="28"/>
    </row>
    <row r="888" ht="71.25">
      <c r="A888" s="14" t="s">
        <v>2939</v>
      </c>
      <c r="B888" s="14" t="s">
        <v>2668</v>
      </c>
      <c r="C888" s="14" t="s">
        <v>1851</v>
      </c>
      <c r="D888" s="14" t="s">
        <v>1263</v>
      </c>
      <c r="E888" s="14" t="s">
        <v>1460</v>
      </c>
      <c r="F888" s="23" t="str">
        <f t="shared" si="5"/>
        <v>Office of Government Ethics</v>
      </c>
      <c r="G888" s="43">
        <v>42936.0</v>
      </c>
      <c r="H888" s="25"/>
      <c r="I888" s="26"/>
      <c r="J888" s="25"/>
      <c r="K888" s="26"/>
      <c r="L888" s="27">
        <v>42996.0</v>
      </c>
      <c r="M888" s="28"/>
      <c r="N888" s="28"/>
      <c r="O888" s="28"/>
      <c r="P888" s="28"/>
      <c r="Q888" s="28"/>
      <c r="R888" s="28"/>
      <c r="S888" s="28"/>
      <c r="T888" s="28"/>
      <c r="U888" s="28"/>
    </row>
    <row r="889" ht="71.25">
      <c r="A889" s="14" t="s">
        <v>2940</v>
      </c>
      <c r="B889" s="14" t="s">
        <v>2668</v>
      </c>
      <c r="C889" s="14" t="s">
        <v>1853</v>
      </c>
      <c r="D889" s="14" t="s">
        <v>27</v>
      </c>
      <c r="E889" s="28"/>
      <c r="F889" s="23" t="str">
        <f t="shared" si="5"/>
        <v>Office of Government Ethics</v>
      </c>
      <c r="G889" s="43">
        <v>42936.0</v>
      </c>
      <c r="H889" s="25"/>
      <c r="I889" s="26"/>
      <c r="J889" s="25"/>
      <c r="K889" s="26"/>
      <c r="L889" s="27">
        <v>42996.0</v>
      </c>
      <c r="M889" s="28"/>
      <c r="N889" s="28"/>
      <c r="O889" s="28"/>
      <c r="P889" s="28"/>
      <c r="Q889" s="28"/>
      <c r="R889" s="28"/>
      <c r="S889" s="28"/>
      <c r="T889" s="28"/>
      <c r="U889" s="28"/>
    </row>
    <row r="890" ht="71.25">
      <c r="A890" s="14" t="s">
        <v>2941</v>
      </c>
      <c r="B890" s="14" t="s">
        <v>2668</v>
      </c>
      <c r="C890" s="14" t="s">
        <v>1865</v>
      </c>
      <c r="D890" s="14" t="s">
        <v>1263</v>
      </c>
      <c r="E890" s="14" t="s">
        <v>1460</v>
      </c>
      <c r="F890" s="23" t="str">
        <f t="shared" si="5"/>
        <v>Office of Government Ethics</v>
      </c>
      <c r="G890" s="43">
        <v>42936.0</v>
      </c>
      <c r="H890" s="25"/>
      <c r="I890" s="26"/>
      <c r="J890" s="25"/>
      <c r="K890" s="26"/>
      <c r="L890" s="27">
        <v>42996.0</v>
      </c>
      <c r="M890" s="28"/>
      <c r="N890" s="28"/>
      <c r="O890" s="28"/>
      <c r="P890" s="28"/>
      <c r="Q890" s="28"/>
      <c r="R890" s="28"/>
      <c r="S890" s="28"/>
      <c r="T890" s="28"/>
      <c r="U890" s="28"/>
    </row>
    <row r="891" ht="71.25">
      <c r="A891" s="14" t="s">
        <v>2942</v>
      </c>
      <c r="B891" s="14" t="s">
        <v>2668</v>
      </c>
      <c r="C891" s="14" t="s">
        <v>2943</v>
      </c>
      <c r="D891" s="14" t="s">
        <v>1263</v>
      </c>
      <c r="E891" s="14" t="s">
        <v>2670</v>
      </c>
      <c r="F891" s="23" t="str">
        <f t="shared" si="5"/>
        <v>Office of Government Ethics</v>
      </c>
      <c r="G891" s="43">
        <v>42936.0</v>
      </c>
      <c r="H891" s="25"/>
      <c r="I891" s="26"/>
      <c r="J891" s="25"/>
      <c r="K891" s="26"/>
      <c r="L891" s="27">
        <v>42996.0</v>
      </c>
      <c r="M891" s="28"/>
      <c r="N891" s="28"/>
      <c r="O891" s="28"/>
      <c r="P891" s="28"/>
      <c r="Q891" s="28"/>
      <c r="R891" s="28"/>
      <c r="S891" s="28"/>
      <c r="T891" s="28"/>
      <c r="U891" s="28"/>
    </row>
    <row r="892" ht="60.0">
      <c r="A892" s="14" t="s">
        <v>2944</v>
      </c>
      <c r="B892" s="14" t="s">
        <v>2668</v>
      </c>
      <c r="C892" s="14" t="s">
        <v>1481</v>
      </c>
      <c r="D892" s="14" t="s">
        <v>27</v>
      </c>
      <c r="E892" s="28"/>
      <c r="F892" s="23" t="str">
        <f t="shared" si="5"/>
        <v>Office of Government Ethics</v>
      </c>
      <c r="G892" s="43">
        <v>42936.0</v>
      </c>
      <c r="H892" s="25"/>
      <c r="I892" s="26"/>
      <c r="J892" s="25"/>
      <c r="K892" s="26"/>
      <c r="L892" s="27">
        <v>42996.0</v>
      </c>
      <c r="M892" s="28"/>
      <c r="N892" s="28"/>
      <c r="O892" s="28"/>
      <c r="P892" s="28"/>
      <c r="Q892" s="28"/>
      <c r="R892" s="28"/>
      <c r="S892" s="28"/>
      <c r="T892" s="28"/>
      <c r="U892" s="28"/>
    </row>
    <row r="893" ht="60.0">
      <c r="A893" s="14" t="s">
        <v>2945</v>
      </c>
      <c r="B893" s="14" t="s">
        <v>2668</v>
      </c>
      <c r="C893" s="14" t="s">
        <v>1481</v>
      </c>
      <c r="D893" s="14" t="s">
        <v>27</v>
      </c>
      <c r="E893" s="28"/>
      <c r="F893" s="23" t="str">
        <f t="shared" si="5"/>
        <v>Office of Government Ethics</v>
      </c>
      <c r="G893" s="43">
        <v>42936.0</v>
      </c>
      <c r="H893" s="25"/>
      <c r="I893" s="26"/>
      <c r="J893" s="25"/>
      <c r="K893" s="26"/>
      <c r="L893" s="27">
        <v>42996.0</v>
      </c>
      <c r="M893" s="28"/>
      <c r="N893" s="28"/>
      <c r="O893" s="28"/>
      <c r="P893" s="28"/>
      <c r="Q893" s="28"/>
      <c r="R893" s="28"/>
      <c r="S893" s="28"/>
      <c r="T893" s="28"/>
      <c r="U893" s="28"/>
    </row>
    <row r="894" ht="71.25">
      <c r="A894" s="14" t="s">
        <v>2946</v>
      </c>
      <c r="B894" s="14" t="s">
        <v>2668</v>
      </c>
      <c r="C894" s="14" t="s">
        <v>1481</v>
      </c>
      <c r="D894" s="14" t="s">
        <v>27</v>
      </c>
      <c r="E894" s="28"/>
      <c r="F894" s="23" t="str">
        <f t="shared" si="5"/>
        <v>Office of Government Ethics</v>
      </c>
      <c r="G894" s="43">
        <v>42936.0</v>
      </c>
      <c r="H894" s="25"/>
      <c r="I894" s="26"/>
      <c r="J894" s="25"/>
      <c r="K894" s="26"/>
      <c r="L894" s="27">
        <v>42996.0</v>
      </c>
      <c r="M894" s="28"/>
      <c r="N894" s="28"/>
      <c r="O894" s="28"/>
      <c r="P894" s="28"/>
      <c r="Q894" s="28"/>
      <c r="R894" s="28"/>
      <c r="S894" s="28"/>
      <c r="T894" s="28"/>
      <c r="U894" s="28"/>
    </row>
    <row r="895" ht="60.0">
      <c r="A895" s="14" t="s">
        <v>2947</v>
      </c>
      <c r="B895" s="14" t="s">
        <v>2668</v>
      </c>
      <c r="C895" s="14" t="s">
        <v>1867</v>
      </c>
      <c r="D895" s="14" t="s">
        <v>27</v>
      </c>
      <c r="E895" s="28"/>
      <c r="F895" s="23" t="str">
        <f t="shared" si="5"/>
        <v>Office of Government Ethics</v>
      </c>
      <c r="G895" s="43">
        <v>42936.0</v>
      </c>
      <c r="H895" s="25"/>
      <c r="I895" s="26"/>
      <c r="J895" s="25"/>
      <c r="K895" s="26"/>
      <c r="L895" s="27">
        <v>42996.0</v>
      </c>
      <c r="M895" s="28"/>
      <c r="N895" s="28"/>
      <c r="O895" s="28"/>
      <c r="P895" s="28"/>
      <c r="Q895" s="28"/>
      <c r="R895" s="28"/>
      <c r="S895" s="28"/>
      <c r="T895" s="28"/>
      <c r="U895" s="28"/>
    </row>
    <row r="896" ht="149.25">
      <c r="A896" s="14" t="s">
        <v>2948</v>
      </c>
      <c r="B896" s="14" t="s">
        <v>2668</v>
      </c>
      <c r="C896" s="14" t="s">
        <v>1485</v>
      </c>
      <c r="D896" s="14" t="s">
        <v>27</v>
      </c>
      <c r="E896" s="14" t="s">
        <v>2670</v>
      </c>
      <c r="F896" s="23" t="str">
        <f t="shared" si="5"/>
        <v>Office of Government Ethics</v>
      </c>
      <c r="G896" s="43">
        <v>42936.0</v>
      </c>
      <c r="H896" s="25"/>
      <c r="I896" s="26"/>
      <c r="J896" s="25"/>
      <c r="K896" s="26"/>
      <c r="L896" s="27">
        <v>42996.0</v>
      </c>
      <c r="M896" s="28"/>
      <c r="N896" s="28"/>
      <c r="O896" s="28"/>
      <c r="P896" s="28"/>
      <c r="Q896" s="28"/>
      <c r="R896" s="28"/>
      <c r="S896" s="28"/>
      <c r="T896" s="28"/>
      <c r="U896" s="28"/>
    </row>
    <row r="897" ht="82.5">
      <c r="A897" s="14" t="s">
        <v>2949</v>
      </c>
      <c r="B897" s="14" t="s">
        <v>2668</v>
      </c>
      <c r="C897" s="14" t="s">
        <v>1487</v>
      </c>
      <c r="D897" s="14" t="s">
        <v>27</v>
      </c>
      <c r="E897" s="28"/>
      <c r="F897" s="23" t="str">
        <f t="shared" si="5"/>
        <v>Office of Government Ethics</v>
      </c>
      <c r="G897" s="43">
        <v>42936.0</v>
      </c>
      <c r="H897" s="25"/>
      <c r="I897" s="26"/>
      <c r="J897" s="25"/>
      <c r="K897" s="26"/>
      <c r="L897" s="27">
        <v>42996.0</v>
      </c>
      <c r="M897" s="28"/>
      <c r="N897" s="28"/>
      <c r="O897" s="28"/>
      <c r="P897" s="28"/>
      <c r="Q897" s="28"/>
      <c r="R897" s="28"/>
      <c r="S897" s="28"/>
      <c r="T897" s="28"/>
      <c r="U897" s="28"/>
    </row>
    <row r="898" ht="71.25">
      <c r="A898" s="14" t="s">
        <v>2950</v>
      </c>
      <c r="B898" s="14" t="s">
        <v>2668</v>
      </c>
      <c r="C898" s="14" t="s">
        <v>2951</v>
      </c>
      <c r="D898" s="14" t="s">
        <v>1263</v>
      </c>
      <c r="E898" s="14" t="s">
        <v>2670</v>
      </c>
      <c r="F898" s="23" t="str">
        <f t="shared" si="5"/>
        <v>Office of Government Ethics</v>
      </c>
      <c r="G898" s="43">
        <v>42936.0</v>
      </c>
      <c r="H898" s="25"/>
      <c r="I898" s="26"/>
      <c r="J898" s="25"/>
      <c r="K898" s="26"/>
      <c r="L898" s="27">
        <v>42996.0</v>
      </c>
      <c r="M898" s="28"/>
      <c r="N898" s="28"/>
      <c r="O898" s="28"/>
      <c r="P898" s="28"/>
      <c r="Q898" s="28"/>
      <c r="R898" s="28"/>
      <c r="S898" s="28"/>
      <c r="T898" s="28"/>
      <c r="U898" s="28"/>
    </row>
    <row r="899" ht="82.5">
      <c r="A899" s="14" t="s">
        <v>2952</v>
      </c>
      <c r="B899" s="14" t="s">
        <v>2668</v>
      </c>
      <c r="C899" s="14" t="s">
        <v>1869</v>
      </c>
      <c r="D899" s="14" t="s">
        <v>27</v>
      </c>
      <c r="E899" s="28"/>
      <c r="F899" s="23" t="str">
        <f t="shared" si="5"/>
        <v>Office of Government Ethics</v>
      </c>
      <c r="G899" s="43">
        <v>42936.0</v>
      </c>
      <c r="H899" s="25"/>
      <c r="I899" s="26"/>
      <c r="J899" s="25"/>
      <c r="K899" s="26"/>
      <c r="L899" s="27">
        <v>42996.0</v>
      </c>
      <c r="M899" s="28"/>
      <c r="N899" s="28"/>
      <c r="O899" s="28"/>
      <c r="P899" s="28"/>
      <c r="Q899" s="28"/>
      <c r="R899" s="28"/>
      <c r="S899" s="28"/>
      <c r="T899" s="28"/>
      <c r="U899" s="28"/>
    </row>
    <row r="900" ht="48.75">
      <c r="A900" s="14" t="s">
        <v>2953</v>
      </c>
      <c r="B900" s="14" t="s">
        <v>2668</v>
      </c>
      <c r="C900" s="14" t="s">
        <v>1871</v>
      </c>
      <c r="D900" s="14" t="s">
        <v>1263</v>
      </c>
      <c r="E900" s="14" t="s">
        <v>1460</v>
      </c>
      <c r="F900" s="23" t="str">
        <f t="shared" si="5"/>
        <v>Office of Government Ethics</v>
      </c>
      <c r="G900" s="43">
        <v>42942.0</v>
      </c>
      <c r="H900" s="25"/>
      <c r="I900" s="26"/>
      <c r="J900" s="25"/>
      <c r="K900" s="26"/>
      <c r="L900" s="27">
        <v>42996.0</v>
      </c>
      <c r="M900" s="28"/>
      <c r="N900" s="28"/>
      <c r="O900" s="28"/>
      <c r="P900" s="28"/>
      <c r="Q900" s="28"/>
      <c r="R900" s="28"/>
      <c r="S900" s="28"/>
      <c r="T900" s="28"/>
      <c r="U900" s="28"/>
    </row>
    <row r="901" ht="71.25">
      <c r="A901" s="14" t="s">
        <v>2954</v>
      </c>
      <c r="B901" s="14" t="s">
        <v>2668</v>
      </c>
      <c r="C901" s="14" t="s">
        <v>2955</v>
      </c>
      <c r="D901" s="14" t="s">
        <v>1263</v>
      </c>
      <c r="E901" s="14" t="s">
        <v>2670</v>
      </c>
      <c r="F901" s="23" t="str">
        <f t="shared" si="5"/>
        <v>Office of Government Ethics</v>
      </c>
      <c r="G901" s="43">
        <v>42936.0</v>
      </c>
      <c r="H901" s="25"/>
      <c r="I901" s="26"/>
      <c r="J901" s="25"/>
      <c r="K901" s="26"/>
      <c r="L901" s="27">
        <v>42996.0</v>
      </c>
      <c r="M901" s="28"/>
      <c r="N901" s="28"/>
      <c r="O901" s="28"/>
      <c r="P901" s="28"/>
      <c r="Q901" s="28"/>
      <c r="R901" s="28"/>
      <c r="S901" s="28"/>
      <c r="T901" s="28"/>
      <c r="U901" s="28"/>
    </row>
    <row r="902" ht="82.5">
      <c r="A902" s="14" t="s">
        <v>2956</v>
      </c>
      <c r="B902" s="14" t="s">
        <v>2668</v>
      </c>
      <c r="C902" s="14" t="s">
        <v>1873</v>
      </c>
      <c r="D902" s="14" t="s">
        <v>1263</v>
      </c>
      <c r="E902" s="14" t="s">
        <v>1460</v>
      </c>
      <c r="F902" s="23" t="str">
        <f t="shared" si="5"/>
        <v>Office of Government Ethics</v>
      </c>
      <c r="G902" s="43">
        <v>42936.0</v>
      </c>
      <c r="H902" s="25"/>
      <c r="I902" s="26"/>
      <c r="J902" s="25"/>
      <c r="K902" s="26"/>
      <c r="L902" s="27">
        <v>42996.0</v>
      </c>
      <c r="M902" s="28"/>
      <c r="N902" s="28"/>
      <c r="O902" s="28"/>
      <c r="P902" s="28"/>
      <c r="Q902" s="28"/>
      <c r="R902" s="28"/>
      <c r="S902" s="28"/>
      <c r="T902" s="28"/>
      <c r="U902" s="28"/>
    </row>
    <row r="903" ht="82.5">
      <c r="A903" s="14" t="s">
        <v>2957</v>
      </c>
      <c r="B903" s="14" t="s">
        <v>2668</v>
      </c>
      <c r="C903" s="14" t="s">
        <v>2958</v>
      </c>
      <c r="D903" s="14" t="s">
        <v>27</v>
      </c>
      <c r="E903" s="14" t="s">
        <v>2713</v>
      </c>
      <c r="F903" s="23" t="str">
        <f t="shared" si="5"/>
        <v>Office of Government Ethics</v>
      </c>
      <c r="G903" s="43">
        <v>42936.0</v>
      </c>
      <c r="H903" s="25"/>
      <c r="I903" s="26"/>
      <c r="J903" s="25"/>
      <c r="K903" s="26"/>
      <c r="L903" s="27">
        <v>42996.0</v>
      </c>
      <c r="M903" s="28"/>
      <c r="N903" s="28"/>
      <c r="O903" s="28"/>
      <c r="P903" s="28"/>
      <c r="Q903" s="28"/>
      <c r="R903" s="28"/>
      <c r="S903" s="28"/>
      <c r="T903" s="28"/>
      <c r="U903" s="28"/>
    </row>
    <row r="904" ht="82.5">
      <c r="A904" s="14" t="s">
        <v>2959</v>
      </c>
      <c r="B904" s="14" t="s">
        <v>2668</v>
      </c>
      <c r="C904" s="14" t="s">
        <v>1489</v>
      </c>
      <c r="D904" s="14" t="s">
        <v>27</v>
      </c>
      <c r="E904" s="28"/>
      <c r="F904" s="23" t="str">
        <f t="shared" si="5"/>
        <v>Office of Government Ethics</v>
      </c>
      <c r="G904" s="43">
        <v>42936.0</v>
      </c>
      <c r="H904" s="25"/>
      <c r="I904" s="26"/>
      <c r="J904" s="25"/>
      <c r="K904" s="26"/>
      <c r="L904" s="27">
        <v>42996.0</v>
      </c>
      <c r="M904" s="28"/>
      <c r="N904" s="28"/>
      <c r="O904" s="28"/>
      <c r="P904" s="28"/>
      <c r="Q904" s="28"/>
      <c r="R904" s="28"/>
      <c r="S904" s="28"/>
      <c r="T904" s="28"/>
      <c r="U904" s="28"/>
    </row>
    <row r="905" ht="82.5">
      <c r="A905" s="14" t="s">
        <v>2960</v>
      </c>
      <c r="B905" s="14" t="s">
        <v>2668</v>
      </c>
      <c r="C905" s="14" t="s">
        <v>1489</v>
      </c>
      <c r="D905" s="14" t="s">
        <v>27</v>
      </c>
      <c r="E905" s="28"/>
      <c r="F905" s="23" t="str">
        <f t="shared" si="5"/>
        <v>Office of Government Ethics</v>
      </c>
      <c r="G905" s="43">
        <v>42936.0</v>
      </c>
      <c r="H905" s="25"/>
      <c r="I905" s="26"/>
      <c r="J905" s="25"/>
      <c r="K905" s="26"/>
      <c r="L905" s="27">
        <v>42996.0</v>
      </c>
      <c r="M905" s="28"/>
      <c r="N905" s="28"/>
      <c r="O905" s="28"/>
      <c r="P905" s="28"/>
      <c r="Q905" s="28"/>
      <c r="R905" s="28"/>
      <c r="S905" s="28"/>
      <c r="T905" s="28"/>
      <c r="U905" s="28"/>
    </row>
    <row r="906" ht="71.25">
      <c r="A906" s="14" t="s">
        <v>2961</v>
      </c>
      <c r="B906" s="14" t="s">
        <v>2668</v>
      </c>
      <c r="C906" s="14" t="s">
        <v>2962</v>
      </c>
      <c r="D906" s="14" t="s">
        <v>1263</v>
      </c>
      <c r="E906" s="14" t="s">
        <v>2670</v>
      </c>
      <c r="F906" s="23" t="str">
        <f t="shared" si="5"/>
        <v>Office of Government Ethics</v>
      </c>
      <c r="G906" s="43">
        <v>42936.0</v>
      </c>
      <c r="H906" s="25"/>
      <c r="I906" s="26"/>
      <c r="J906" s="25"/>
      <c r="K906" s="26"/>
      <c r="L906" s="27">
        <v>42996.0</v>
      </c>
      <c r="M906" s="28"/>
      <c r="N906" s="28"/>
      <c r="O906" s="28"/>
      <c r="P906" s="28"/>
      <c r="Q906" s="28"/>
      <c r="R906" s="28"/>
      <c r="S906" s="28"/>
      <c r="T906" s="28"/>
      <c r="U906" s="28"/>
    </row>
    <row r="907" ht="71.25">
      <c r="A907" s="14" t="s">
        <v>2963</v>
      </c>
      <c r="B907" s="14" t="s">
        <v>2668</v>
      </c>
      <c r="C907" s="14" t="s">
        <v>2964</v>
      </c>
      <c r="D907" s="14" t="s">
        <v>1263</v>
      </c>
      <c r="E907" s="14" t="s">
        <v>2670</v>
      </c>
      <c r="F907" s="23" t="str">
        <f t="shared" si="5"/>
        <v>Office of Government Ethics</v>
      </c>
      <c r="G907" s="43">
        <v>42936.0</v>
      </c>
      <c r="H907" s="25"/>
      <c r="I907" s="26"/>
      <c r="J907" s="25"/>
      <c r="K907" s="26"/>
      <c r="L907" s="27">
        <v>42996.0</v>
      </c>
      <c r="M907" s="28"/>
      <c r="N907" s="28"/>
      <c r="O907" s="28"/>
      <c r="P907" s="28"/>
      <c r="Q907" s="28"/>
      <c r="R907" s="28"/>
      <c r="S907" s="28"/>
      <c r="T907" s="28"/>
      <c r="U907" s="28"/>
    </row>
    <row r="908" ht="71.25">
      <c r="A908" s="14" t="s">
        <v>2965</v>
      </c>
      <c r="B908" s="14" t="s">
        <v>2668</v>
      </c>
      <c r="C908" s="14" t="s">
        <v>2966</v>
      </c>
      <c r="D908" s="14" t="s">
        <v>1263</v>
      </c>
      <c r="E908" s="14" t="s">
        <v>2670</v>
      </c>
      <c r="F908" s="23" t="str">
        <f t="shared" si="5"/>
        <v>Office of Government Ethics</v>
      </c>
      <c r="G908" s="43">
        <v>42936.0</v>
      </c>
      <c r="H908" s="25"/>
      <c r="I908" s="26"/>
      <c r="J908" s="25"/>
      <c r="K908" s="26"/>
      <c r="L908" s="27">
        <v>42996.0</v>
      </c>
      <c r="M908" s="28"/>
      <c r="N908" s="28"/>
      <c r="O908" s="28"/>
      <c r="P908" s="28"/>
      <c r="Q908" s="28"/>
      <c r="R908" s="28"/>
      <c r="S908" s="28"/>
      <c r="T908" s="28"/>
      <c r="U908" s="28"/>
    </row>
    <row r="909" ht="71.25">
      <c r="A909" s="14" t="s">
        <v>2967</v>
      </c>
      <c r="B909" s="14" t="s">
        <v>2668</v>
      </c>
      <c r="C909" s="14" t="s">
        <v>2968</v>
      </c>
      <c r="D909" s="14" t="s">
        <v>1263</v>
      </c>
      <c r="E909" s="14" t="s">
        <v>2670</v>
      </c>
      <c r="F909" s="23" t="str">
        <f t="shared" si="5"/>
        <v>Office of Government Ethics</v>
      </c>
      <c r="G909" s="43">
        <v>42936.0</v>
      </c>
      <c r="H909" s="25"/>
      <c r="I909" s="26"/>
      <c r="J909" s="25"/>
      <c r="K909" s="26"/>
      <c r="L909" s="27">
        <v>42996.0</v>
      </c>
      <c r="M909" s="28"/>
      <c r="N909" s="28"/>
      <c r="O909" s="28"/>
      <c r="P909" s="28"/>
      <c r="Q909" s="28"/>
      <c r="R909" s="28"/>
      <c r="S909" s="28"/>
      <c r="T909" s="28"/>
      <c r="U909" s="28"/>
    </row>
    <row r="910" ht="48.75">
      <c r="A910" s="14" t="s">
        <v>2969</v>
      </c>
      <c r="B910" s="14" t="s">
        <v>2668</v>
      </c>
      <c r="C910" s="14" t="s">
        <v>1875</v>
      </c>
      <c r="D910" s="14" t="s">
        <v>1263</v>
      </c>
      <c r="E910" s="14" t="s">
        <v>1460</v>
      </c>
      <c r="F910" s="23" t="str">
        <f t="shared" si="5"/>
        <v>Office of Government Ethics</v>
      </c>
      <c r="G910" s="43">
        <v>42942.0</v>
      </c>
      <c r="H910" s="25"/>
      <c r="I910" s="26"/>
      <c r="J910" s="25"/>
      <c r="K910" s="26"/>
      <c r="L910" s="27">
        <v>42996.0</v>
      </c>
      <c r="M910" s="28"/>
      <c r="N910" s="28"/>
      <c r="O910" s="28"/>
      <c r="P910" s="28"/>
      <c r="Q910" s="28"/>
      <c r="R910" s="28"/>
      <c r="S910" s="28"/>
      <c r="T910" s="28"/>
      <c r="U910" s="28"/>
    </row>
    <row r="911" ht="71.25">
      <c r="A911" s="14" t="s">
        <v>2970</v>
      </c>
      <c r="B911" s="14" t="s">
        <v>2668</v>
      </c>
      <c r="C911" s="14" t="s">
        <v>2971</v>
      </c>
      <c r="D911" s="14" t="s">
        <v>1263</v>
      </c>
      <c r="E911" s="14" t="s">
        <v>2670</v>
      </c>
      <c r="F911" s="23" t="str">
        <f t="shared" si="5"/>
        <v>Office of Government Ethics</v>
      </c>
      <c r="G911" s="43">
        <v>42936.0</v>
      </c>
      <c r="H911" s="32" t="s">
        <v>2972</v>
      </c>
      <c r="I911" s="24">
        <v>42744.0</v>
      </c>
      <c r="J911" s="25"/>
      <c r="K911" s="26"/>
      <c r="L911" s="27">
        <v>42996.0</v>
      </c>
      <c r="M911" s="28"/>
      <c r="N911" s="28"/>
      <c r="O911" s="28"/>
      <c r="P911" s="28"/>
      <c r="Q911" s="28"/>
      <c r="R911" s="28"/>
      <c r="S911" s="28"/>
      <c r="T911" s="28"/>
      <c r="U911" s="28"/>
    </row>
    <row r="912" ht="60.0">
      <c r="A912" s="14" t="s">
        <v>2973</v>
      </c>
      <c r="B912" s="14" t="s">
        <v>2668</v>
      </c>
      <c r="C912" s="14" t="s">
        <v>1877</v>
      </c>
      <c r="D912" s="14" t="s">
        <v>1263</v>
      </c>
      <c r="E912" s="14" t="s">
        <v>1460</v>
      </c>
      <c r="F912" s="23" t="str">
        <f t="shared" si="5"/>
        <v>Office of Government Ethics</v>
      </c>
      <c r="G912" s="43">
        <v>42942.0</v>
      </c>
      <c r="H912" s="25"/>
      <c r="I912" s="26"/>
      <c r="J912" s="25"/>
      <c r="K912" s="26"/>
      <c r="L912" s="27">
        <v>42996.0</v>
      </c>
      <c r="M912" s="28"/>
      <c r="N912" s="28"/>
      <c r="O912" s="28"/>
      <c r="P912" s="28"/>
      <c r="Q912" s="28"/>
      <c r="R912" s="28"/>
      <c r="S912" s="28"/>
      <c r="T912" s="28"/>
      <c r="U912" s="28"/>
    </row>
    <row r="913" ht="149.25">
      <c r="A913" s="14" t="s">
        <v>2974</v>
      </c>
      <c r="B913" s="14" t="s">
        <v>2668</v>
      </c>
      <c r="C913" s="14" t="s">
        <v>2975</v>
      </c>
      <c r="D913" s="14" t="s">
        <v>27</v>
      </c>
      <c r="E913" s="14" t="s">
        <v>2713</v>
      </c>
      <c r="F913" s="23" t="str">
        <f t="shared" si="5"/>
        <v>Office of Government Ethics</v>
      </c>
      <c r="G913" s="43">
        <v>42936.0</v>
      </c>
      <c r="H913" s="25"/>
      <c r="I913" s="26"/>
      <c r="J913" s="25"/>
      <c r="K913" s="26"/>
      <c r="L913" s="27">
        <v>42996.0</v>
      </c>
      <c r="M913" s="28"/>
      <c r="N913" s="28"/>
      <c r="O913" s="28"/>
      <c r="P913" s="28"/>
      <c r="Q913" s="28"/>
      <c r="R913" s="28"/>
      <c r="S913" s="28"/>
      <c r="T913" s="28"/>
      <c r="U913" s="28"/>
    </row>
    <row r="914" ht="48.75">
      <c r="A914" s="14" t="s">
        <v>2976</v>
      </c>
      <c r="B914" s="14" t="s">
        <v>2668</v>
      </c>
      <c r="C914" s="14" t="s">
        <v>1885</v>
      </c>
      <c r="D914" s="14" t="s">
        <v>1263</v>
      </c>
      <c r="E914" s="14" t="s">
        <v>1460</v>
      </c>
      <c r="F914" s="23" t="str">
        <f t="shared" si="5"/>
        <v>Office of Government Ethics</v>
      </c>
      <c r="G914" s="43">
        <v>42942.0</v>
      </c>
      <c r="H914" s="25"/>
      <c r="I914" s="26"/>
      <c r="J914" s="25"/>
      <c r="K914" s="26"/>
      <c r="L914" s="27">
        <v>42996.0</v>
      </c>
      <c r="M914" s="28"/>
      <c r="N914" s="28"/>
      <c r="O914" s="28"/>
      <c r="P914" s="28"/>
      <c r="Q914" s="28"/>
      <c r="R914" s="28"/>
      <c r="S914" s="28"/>
      <c r="T914" s="28"/>
      <c r="U914" s="28"/>
    </row>
    <row r="915" ht="60.0">
      <c r="A915" s="14" t="s">
        <v>2977</v>
      </c>
      <c r="B915" s="14" t="s">
        <v>2668</v>
      </c>
      <c r="C915" s="14" t="s">
        <v>1887</v>
      </c>
      <c r="D915" s="14" t="s">
        <v>27</v>
      </c>
      <c r="E915" s="28"/>
      <c r="F915" s="23" t="str">
        <f t="shared" si="5"/>
        <v>Office of Government Ethics</v>
      </c>
      <c r="G915" s="43">
        <v>42936.0</v>
      </c>
      <c r="H915" s="25"/>
      <c r="I915" s="26"/>
      <c r="J915" s="25"/>
      <c r="K915" s="26"/>
      <c r="L915" s="27">
        <v>42996.0</v>
      </c>
      <c r="M915" s="28"/>
      <c r="N915" s="28"/>
      <c r="O915" s="28"/>
      <c r="P915" s="28"/>
      <c r="Q915" s="28"/>
      <c r="R915" s="28"/>
      <c r="S915" s="28"/>
      <c r="T915" s="28"/>
      <c r="U915" s="28"/>
    </row>
    <row r="916" ht="71.25">
      <c r="A916" s="14" t="s">
        <v>2978</v>
      </c>
      <c r="B916" s="14" t="s">
        <v>2668</v>
      </c>
      <c r="C916" s="14" t="s">
        <v>1889</v>
      </c>
      <c r="D916" s="14" t="s">
        <v>1263</v>
      </c>
      <c r="E916" s="14" t="s">
        <v>1460</v>
      </c>
      <c r="F916" s="23" t="str">
        <f t="shared" si="5"/>
        <v>Office of Government Ethics</v>
      </c>
      <c r="G916" s="43">
        <v>42936.0</v>
      </c>
      <c r="H916" s="25"/>
      <c r="I916" s="26"/>
      <c r="J916" s="25"/>
      <c r="K916" s="26"/>
      <c r="L916" s="27">
        <v>42996.0</v>
      </c>
      <c r="M916" s="28"/>
      <c r="N916" s="28"/>
      <c r="O916" s="28"/>
      <c r="P916" s="28"/>
      <c r="Q916" s="28"/>
      <c r="R916" s="28"/>
      <c r="S916" s="28"/>
      <c r="T916" s="28"/>
      <c r="U916" s="28"/>
    </row>
    <row r="917" ht="60.0">
      <c r="A917" s="14" t="s">
        <v>2979</v>
      </c>
      <c r="B917" s="14" t="s">
        <v>2668</v>
      </c>
      <c r="C917" s="14" t="s">
        <v>1492</v>
      </c>
      <c r="D917" s="14" t="s">
        <v>1263</v>
      </c>
      <c r="E917" s="14" t="s">
        <v>1460</v>
      </c>
      <c r="F917" s="23" t="str">
        <f t="shared" si="5"/>
        <v>Office of Government Ethics</v>
      </c>
      <c r="G917" s="43">
        <v>42936.0</v>
      </c>
      <c r="H917" s="25"/>
      <c r="I917" s="26"/>
      <c r="J917" s="25"/>
      <c r="K917" s="26"/>
      <c r="L917" s="27">
        <v>42996.0</v>
      </c>
      <c r="M917" s="28"/>
      <c r="N917" s="28"/>
      <c r="O917" s="28"/>
      <c r="P917" s="28"/>
      <c r="Q917" s="28"/>
      <c r="R917" s="28"/>
      <c r="S917" s="28"/>
      <c r="T917" s="28"/>
      <c r="U917" s="28"/>
    </row>
    <row r="918" ht="60.0">
      <c r="A918" s="14" t="s">
        <v>2980</v>
      </c>
      <c r="B918" s="14" t="s">
        <v>2668</v>
      </c>
      <c r="C918" s="14" t="s">
        <v>1492</v>
      </c>
      <c r="D918" s="14" t="s">
        <v>1263</v>
      </c>
      <c r="E918" s="14" t="s">
        <v>1460</v>
      </c>
      <c r="F918" s="23" t="str">
        <f t="shared" si="5"/>
        <v>Office of Government Ethics</v>
      </c>
      <c r="G918" s="43">
        <v>42936.0</v>
      </c>
      <c r="H918" s="25"/>
      <c r="I918" s="26"/>
      <c r="J918" s="25"/>
      <c r="K918" s="26"/>
      <c r="L918" s="27">
        <v>42996.0</v>
      </c>
      <c r="M918" s="28"/>
      <c r="N918" s="28"/>
      <c r="O918" s="28"/>
      <c r="P918" s="28"/>
      <c r="Q918" s="28"/>
      <c r="R918" s="28"/>
      <c r="S918" s="28"/>
      <c r="T918" s="28"/>
      <c r="U918" s="28"/>
    </row>
    <row r="919" ht="60.0">
      <c r="A919" s="14" t="s">
        <v>2979</v>
      </c>
      <c r="B919" s="14" t="s">
        <v>2668</v>
      </c>
      <c r="C919" s="14" t="s">
        <v>1492</v>
      </c>
      <c r="D919" s="14" t="s">
        <v>1263</v>
      </c>
      <c r="E919" s="14" t="s">
        <v>1460</v>
      </c>
      <c r="F919" s="23" t="str">
        <f t="shared" si="5"/>
        <v>Office of Government Ethics</v>
      </c>
      <c r="G919" s="43">
        <v>42936.0</v>
      </c>
      <c r="H919" s="25"/>
      <c r="I919" s="26"/>
      <c r="J919" s="25"/>
      <c r="K919" s="26"/>
      <c r="L919" s="27">
        <v>42996.0</v>
      </c>
      <c r="M919" s="28"/>
      <c r="N919" s="28"/>
      <c r="O919" s="28"/>
      <c r="P919" s="28"/>
      <c r="Q919" s="28"/>
      <c r="R919" s="28"/>
      <c r="S919" s="28"/>
      <c r="T919" s="28"/>
      <c r="U919" s="28"/>
    </row>
    <row r="920" ht="82.5">
      <c r="A920" s="14" t="s">
        <v>2981</v>
      </c>
      <c r="B920" s="14" t="s">
        <v>2668</v>
      </c>
      <c r="C920" s="14" t="s">
        <v>2982</v>
      </c>
      <c r="D920" s="14" t="s">
        <v>27</v>
      </c>
      <c r="E920" s="28"/>
      <c r="F920" s="23" t="str">
        <f t="shared" si="5"/>
        <v>Office of Government Ethics</v>
      </c>
      <c r="G920" s="43">
        <v>42936.0</v>
      </c>
      <c r="H920" s="32" t="s">
        <v>2833</v>
      </c>
      <c r="I920" s="24">
        <v>42158.0</v>
      </c>
      <c r="J920" s="32" t="s">
        <v>2983</v>
      </c>
      <c r="K920" s="24">
        <v>41618.0</v>
      </c>
      <c r="L920" s="27">
        <v>42996.0</v>
      </c>
      <c r="M920" s="28"/>
      <c r="N920" s="28"/>
      <c r="O920" s="28"/>
      <c r="P920" s="28"/>
      <c r="Q920" s="28"/>
      <c r="R920" s="28"/>
      <c r="S920" s="28"/>
      <c r="T920" s="28"/>
      <c r="U920" s="28"/>
    </row>
    <row r="921" ht="48.75">
      <c r="A921" s="14" t="s">
        <v>2984</v>
      </c>
      <c r="B921" s="14" t="s">
        <v>2668</v>
      </c>
      <c r="C921" s="14" t="s">
        <v>2985</v>
      </c>
      <c r="D921" s="14" t="s">
        <v>1263</v>
      </c>
      <c r="E921" s="28"/>
      <c r="F921" s="14" t="s">
        <v>2986</v>
      </c>
      <c r="G921" s="43">
        <v>40126.0</v>
      </c>
      <c r="H921" s="32" t="s">
        <v>2987</v>
      </c>
      <c r="I921" s="43">
        <v>40410.0</v>
      </c>
      <c r="J921" s="25"/>
      <c r="K921" s="26"/>
      <c r="L921" s="44">
        <v>42921.0</v>
      </c>
      <c r="M921" s="28"/>
      <c r="N921" s="28"/>
      <c r="O921" s="28"/>
      <c r="P921" s="28"/>
      <c r="Q921" s="28"/>
      <c r="R921" s="28"/>
      <c r="S921" s="28"/>
      <c r="T921" s="28"/>
      <c r="U921" s="28"/>
    </row>
    <row r="922" ht="71.25">
      <c r="A922" s="14" t="s">
        <v>2988</v>
      </c>
      <c r="B922" s="14" t="s">
        <v>2668</v>
      </c>
      <c r="C922" s="14" t="s">
        <v>2989</v>
      </c>
      <c r="D922" s="14" t="s">
        <v>1263</v>
      </c>
      <c r="E922" s="14" t="s">
        <v>2670</v>
      </c>
      <c r="F922" s="23" t="str">
        <f t="shared" ref="F922:F923" si="6">HYPERLINK("https://www.documentcloud.org/documents/4053459-OGE-Kushner-20170720.html","Office of Government Ethics")</f>
        <v>Office of Government Ethics</v>
      </c>
      <c r="G922" s="43">
        <v>42936.0</v>
      </c>
      <c r="H922" s="25"/>
      <c r="I922" s="26"/>
      <c r="J922" s="25"/>
      <c r="K922" s="26"/>
      <c r="L922" s="27">
        <v>42996.0</v>
      </c>
      <c r="M922" s="28"/>
      <c r="N922" s="28"/>
      <c r="O922" s="28"/>
      <c r="P922" s="28"/>
      <c r="Q922" s="28"/>
      <c r="R922" s="28"/>
      <c r="S922" s="28"/>
      <c r="T922" s="28"/>
      <c r="U922" s="28"/>
    </row>
    <row r="923" ht="48.75">
      <c r="A923" s="14" t="s">
        <v>2990</v>
      </c>
      <c r="B923" s="14" t="s">
        <v>2668</v>
      </c>
      <c r="C923" s="14" t="s">
        <v>1891</v>
      </c>
      <c r="D923" s="14" t="s">
        <v>27</v>
      </c>
      <c r="E923" s="28"/>
      <c r="F923" s="23" t="str">
        <f t="shared" si="6"/>
        <v>Office of Government Ethics</v>
      </c>
      <c r="G923" s="43">
        <v>42936.0</v>
      </c>
      <c r="H923" s="25"/>
      <c r="I923" s="26"/>
      <c r="J923" s="25"/>
      <c r="K923" s="26"/>
      <c r="L923" s="27">
        <v>42996.0</v>
      </c>
      <c r="M923" s="28"/>
      <c r="N923" s="28"/>
      <c r="O923" s="28"/>
      <c r="P923" s="28"/>
      <c r="Q923" s="28"/>
      <c r="R923" s="28"/>
      <c r="S923" s="28"/>
      <c r="T923" s="28"/>
      <c r="U923" s="28"/>
    </row>
    <row r="924" ht="37.5">
      <c r="A924" s="14" t="s">
        <v>2991</v>
      </c>
      <c r="B924" s="14" t="s">
        <v>2668</v>
      </c>
      <c r="C924" s="14" t="s">
        <v>2992</v>
      </c>
      <c r="D924" s="14" t="s">
        <v>27</v>
      </c>
      <c r="E924" s="28"/>
      <c r="F924" s="14" t="s">
        <v>2993</v>
      </c>
      <c r="G924" s="45">
        <v>42876.0</v>
      </c>
      <c r="H924" s="25"/>
      <c r="I924" s="26"/>
      <c r="J924" s="25"/>
      <c r="K924" s="26"/>
      <c r="L924" s="44">
        <v>42921.0</v>
      </c>
      <c r="M924" s="28"/>
      <c r="N924" s="28"/>
      <c r="O924" s="28"/>
      <c r="P924" s="28"/>
      <c r="Q924" s="28"/>
      <c r="R924" s="28"/>
      <c r="S924" s="28"/>
      <c r="T924" s="28"/>
      <c r="U924" s="28"/>
    </row>
    <row r="925" ht="60.0">
      <c r="A925" s="14" t="s">
        <v>2994</v>
      </c>
      <c r="B925" s="14" t="s">
        <v>2668</v>
      </c>
      <c r="C925" s="14" t="s">
        <v>1898</v>
      </c>
      <c r="D925" s="14" t="s">
        <v>27</v>
      </c>
      <c r="E925" s="28"/>
      <c r="F925" s="23" t="str">
        <f t="shared" ref="F925:F935" si="7">HYPERLINK("https://www.documentcloud.org/documents/4053459-OGE-Kushner-20170720.html","Office of Government Ethics")</f>
        <v>Office of Government Ethics</v>
      </c>
      <c r="G925" s="43">
        <v>42936.0</v>
      </c>
      <c r="H925" s="25"/>
      <c r="I925" s="26"/>
      <c r="J925" s="25"/>
      <c r="K925" s="26"/>
      <c r="L925" s="27">
        <v>42996.0</v>
      </c>
      <c r="M925" s="28"/>
      <c r="N925" s="28"/>
      <c r="O925" s="28"/>
      <c r="P925" s="28"/>
      <c r="Q925" s="28"/>
      <c r="R925" s="28"/>
      <c r="S925" s="28"/>
      <c r="T925" s="28"/>
      <c r="U925" s="28"/>
    </row>
    <row r="926" ht="71.25">
      <c r="A926" s="14" t="s">
        <v>2995</v>
      </c>
      <c r="B926" s="14" t="s">
        <v>2668</v>
      </c>
      <c r="C926" s="14" t="s">
        <v>1900</v>
      </c>
      <c r="D926" s="14" t="s">
        <v>27</v>
      </c>
      <c r="E926" s="28"/>
      <c r="F926" s="23" t="str">
        <f t="shared" si="7"/>
        <v>Office of Government Ethics</v>
      </c>
      <c r="G926" s="43">
        <v>42936.0</v>
      </c>
      <c r="H926" s="25"/>
      <c r="I926" s="26"/>
      <c r="J926" s="25"/>
      <c r="K926" s="26"/>
      <c r="L926" s="27">
        <v>42996.0</v>
      </c>
      <c r="M926" s="28"/>
      <c r="N926" s="28"/>
      <c r="O926" s="28"/>
      <c r="P926" s="28"/>
      <c r="Q926" s="28"/>
      <c r="R926" s="28"/>
      <c r="S926" s="28"/>
      <c r="T926" s="28"/>
      <c r="U926" s="28"/>
    </row>
    <row r="927" ht="71.25">
      <c r="A927" s="14" t="s">
        <v>2996</v>
      </c>
      <c r="B927" s="14" t="s">
        <v>2668</v>
      </c>
      <c r="C927" s="14" t="s">
        <v>2997</v>
      </c>
      <c r="D927" s="14" t="s">
        <v>1263</v>
      </c>
      <c r="E927" s="14" t="s">
        <v>2670</v>
      </c>
      <c r="F927" s="23" t="str">
        <f t="shared" si="7"/>
        <v>Office of Government Ethics</v>
      </c>
      <c r="G927" s="43">
        <v>42936.0</v>
      </c>
      <c r="H927" s="25"/>
      <c r="I927" s="26"/>
      <c r="J927" s="25"/>
      <c r="K927" s="26"/>
      <c r="L927" s="27">
        <v>42996.0</v>
      </c>
      <c r="M927" s="28"/>
      <c r="N927" s="28"/>
      <c r="O927" s="28"/>
      <c r="P927" s="28"/>
      <c r="Q927" s="28"/>
      <c r="R927" s="28"/>
      <c r="S927" s="28"/>
      <c r="T927" s="28"/>
      <c r="U927" s="28"/>
    </row>
    <row r="928" ht="60.0">
      <c r="A928" s="14" t="s">
        <v>2998</v>
      </c>
      <c r="B928" s="14" t="s">
        <v>2668</v>
      </c>
      <c r="C928" s="14" t="s">
        <v>1902</v>
      </c>
      <c r="D928" s="14" t="s">
        <v>1263</v>
      </c>
      <c r="E928" s="14" t="s">
        <v>1460</v>
      </c>
      <c r="F928" s="23" t="str">
        <f t="shared" si="7"/>
        <v>Office of Government Ethics</v>
      </c>
      <c r="G928" s="43">
        <v>42936.0</v>
      </c>
      <c r="H928" s="25"/>
      <c r="I928" s="26"/>
      <c r="J928" s="25"/>
      <c r="K928" s="26"/>
      <c r="L928" s="27">
        <v>42996.0</v>
      </c>
      <c r="M928" s="28"/>
      <c r="N928" s="28"/>
      <c r="O928" s="28"/>
      <c r="P928" s="28"/>
      <c r="Q928" s="28"/>
      <c r="R928" s="28"/>
      <c r="S928" s="28"/>
      <c r="T928" s="28"/>
      <c r="U928" s="28"/>
    </row>
    <row r="929" ht="60.0">
      <c r="A929" s="14" t="s">
        <v>2999</v>
      </c>
      <c r="B929" s="14" t="s">
        <v>2668</v>
      </c>
      <c r="C929" s="14" t="s">
        <v>1495</v>
      </c>
      <c r="D929" s="14" t="s">
        <v>27</v>
      </c>
      <c r="E929" s="28"/>
      <c r="F929" s="23" t="str">
        <f t="shared" si="7"/>
        <v>Office of Government Ethics</v>
      </c>
      <c r="G929" s="43">
        <v>42936.0</v>
      </c>
      <c r="H929" s="25"/>
      <c r="I929" s="26"/>
      <c r="J929" s="25"/>
      <c r="K929" s="26"/>
      <c r="L929" s="27">
        <v>42996.0</v>
      </c>
      <c r="M929" s="28"/>
      <c r="N929" s="28"/>
      <c r="O929" s="28"/>
      <c r="P929" s="28"/>
      <c r="Q929" s="28"/>
      <c r="R929" s="28"/>
      <c r="S929" s="28"/>
      <c r="T929" s="28"/>
      <c r="U929" s="28"/>
    </row>
    <row r="930" ht="60.0">
      <c r="A930" s="14" t="s">
        <v>3000</v>
      </c>
      <c r="B930" s="14" t="s">
        <v>2668</v>
      </c>
      <c r="C930" s="14" t="s">
        <v>1497</v>
      </c>
      <c r="D930" s="14" t="s">
        <v>27</v>
      </c>
      <c r="E930" s="28"/>
      <c r="F930" s="23" t="str">
        <f t="shared" si="7"/>
        <v>Office of Government Ethics</v>
      </c>
      <c r="G930" s="43">
        <v>42936.0</v>
      </c>
      <c r="H930" s="25"/>
      <c r="I930" s="26"/>
      <c r="J930" s="25"/>
      <c r="K930" s="26"/>
      <c r="L930" s="27">
        <v>42996.0</v>
      </c>
      <c r="M930" s="28"/>
      <c r="N930" s="28"/>
      <c r="O930" s="28"/>
      <c r="P930" s="28"/>
      <c r="Q930" s="28"/>
      <c r="R930" s="28"/>
      <c r="S930" s="28"/>
      <c r="T930" s="28"/>
      <c r="U930" s="28"/>
    </row>
    <row r="931" ht="60.0">
      <c r="A931" s="14" t="s">
        <v>3000</v>
      </c>
      <c r="B931" s="14" t="s">
        <v>2668</v>
      </c>
      <c r="C931" s="14" t="s">
        <v>1497</v>
      </c>
      <c r="D931" s="14" t="s">
        <v>27</v>
      </c>
      <c r="E931" s="28"/>
      <c r="F931" s="23" t="str">
        <f t="shared" si="7"/>
        <v>Office of Government Ethics</v>
      </c>
      <c r="G931" s="43">
        <v>42936.0</v>
      </c>
      <c r="H931" s="25"/>
      <c r="I931" s="26"/>
      <c r="J931" s="25"/>
      <c r="K931" s="26"/>
      <c r="L931" s="27">
        <v>42996.0</v>
      </c>
      <c r="M931" s="28"/>
      <c r="N931" s="28"/>
      <c r="O931" s="28"/>
      <c r="P931" s="28"/>
      <c r="Q931" s="28"/>
      <c r="R931" s="28"/>
      <c r="S931" s="28"/>
      <c r="T931" s="28"/>
      <c r="U931" s="28"/>
    </row>
    <row r="932" ht="60.0">
      <c r="A932" s="14" t="s">
        <v>3000</v>
      </c>
      <c r="B932" s="14" t="s">
        <v>2668</v>
      </c>
      <c r="C932" s="14" t="s">
        <v>1497</v>
      </c>
      <c r="D932" s="14" t="s">
        <v>27</v>
      </c>
      <c r="E932" s="28"/>
      <c r="F932" s="23" t="str">
        <f t="shared" si="7"/>
        <v>Office of Government Ethics</v>
      </c>
      <c r="G932" s="43">
        <v>42936.0</v>
      </c>
      <c r="H932" s="25"/>
      <c r="I932" s="26"/>
      <c r="J932" s="25"/>
      <c r="K932" s="26"/>
      <c r="L932" s="27">
        <v>42996.0</v>
      </c>
      <c r="M932" s="28"/>
      <c r="N932" s="28"/>
      <c r="O932" s="28"/>
      <c r="P932" s="28"/>
      <c r="Q932" s="28"/>
      <c r="R932" s="28"/>
      <c r="S932" s="28"/>
      <c r="T932" s="28"/>
      <c r="U932" s="28"/>
    </row>
    <row r="933" ht="60.0">
      <c r="A933" s="14" t="s">
        <v>3001</v>
      </c>
      <c r="B933" s="14" t="s">
        <v>2668</v>
      </c>
      <c r="C933" s="14" t="s">
        <v>1904</v>
      </c>
      <c r="D933" s="14" t="s">
        <v>27</v>
      </c>
      <c r="E933" s="28"/>
      <c r="F933" s="23" t="str">
        <f t="shared" si="7"/>
        <v>Office of Government Ethics</v>
      </c>
      <c r="G933" s="43">
        <v>42936.0</v>
      </c>
      <c r="H933" s="25"/>
      <c r="I933" s="26"/>
      <c r="J933" s="25"/>
      <c r="K933" s="26"/>
      <c r="L933" s="27">
        <v>42996.0</v>
      </c>
      <c r="M933" s="28"/>
      <c r="N933" s="28"/>
      <c r="O933" s="28"/>
      <c r="P933" s="28"/>
      <c r="Q933" s="28"/>
      <c r="R933" s="28"/>
      <c r="S933" s="28"/>
      <c r="T933" s="28"/>
      <c r="U933" s="28"/>
    </row>
    <row r="934" ht="60.0">
      <c r="A934" s="14" t="s">
        <v>3002</v>
      </c>
      <c r="B934" s="14" t="s">
        <v>2668</v>
      </c>
      <c r="C934" s="14" t="s">
        <v>1932</v>
      </c>
      <c r="D934" s="14" t="s">
        <v>27</v>
      </c>
      <c r="E934" s="28"/>
      <c r="F934" s="23" t="str">
        <f t="shared" si="7"/>
        <v>Office of Government Ethics</v>
      </c>
      <c r="G934" s="43">
        <v>42936.0</v>
      </c>
      <c r="H934" s="25"/>
      <c r="I934" s="26"/>
      <c r="J934" s="25"/>
      <c r="K934" s="26"/>
      <c r="L934" s="27">
        <v>42996.0</v>
      </c>
      <c r="M934" s="28"/>
      <c r="N934" s="28"/>
      <c r="O934" s="28"/>
      <c r="P934" s="28"/>
      <c r="Q934" s="28"/>
      <c r="R934" s="28"/>
      <c r="S934" s="28"/>
      <c r="T934" s="28"/>
      <c r="U934" s="28"/>
    </row>
    <row r="935" ht="138.0">
      <c r="A935" s="14" t="s">
        <v>3003</v>
      </c>
      <c r="B935" s="14" t="s">
        <v>2668</v>
      </c>
      <c r="C935" s="14" t="s">
        <v>1934</v>
      </c>
      <c r="D935" s="14" t="s">
        <v>27</v>
      </c>
      <c r="E935" s="14" t="s">
        <v>3004</v>
      </c>
      <c r="F935" s="23" t="str">
        <f t="shared" si="7"/>
        <v>Office of Government Ethics</v>
      </c>
      <c r="G935" s="43">
        <v>42936.0</v>
      </c>
      <c r="H935" s="32" t="s">
        <v>2833</v>
      </c>
      <c r="I935" s="24">
        <v>42857.0</v>
      </c>
      <c r="J935" s="25"/>
      <c r="K935" s="26"/>
      <c r="L935" s="27">
        <v>42996.0</v>
      </c>
      <c r="M935" s="28"/>
      <c r="N935" s="28"/>
      <c r="O935" s="28"/>
      <c r="P935" s="28"/>
      <c r="Q935" s="28"/>
      <c r="R935" s="28"/>
      <c r="S935" s="28"/>
      <c r="T935" s="28"/>
      <c r="U935" s="28"/>
    </row>
    <row r="936" ht="37.5">
      <c r="A936" s="14" t="s">
        <v>3005</v>
      </c>
      <c r="B936" s="14" t="s">
        <v>2668</v>
      </c>
      <c r="C936" s="14" t="s">
        <v>3006</v>
      </c>
      <c r="D936" s="14" t="s">
        <v>27</v>
      </c>
      <c r="E936" s="28"/>
      <c r="F936" s="14" t="s">
        <v>3007</v>
      </c>
      <c r="G936" s="45">
        <v>40320.0</v>
      </c>
      <c r="H936" s="32" t="s">
        <v>3008</v>
      </c>
      <c r="I936" s="43">
        <v>40259.0</v>
      </c>
      <c r="J936" s="25"/>
      <c r="K936" s="26"/>
      <c r="L936" s="44">
        <v>42921.0</v>
      </c>
      <c r="M936" s="28"/>
      <c r="N936" s="28"/>
      <c r="O936" s="28"/>
      <c r="P936" s="28"/>
      <c r="Q936" s="28"/>
      <c r="R936" s="28"/>
      <c r="S936" s="28"/>
      <c r="T936" s="28"/>
      <c r="U936" s="28"/>
    </row>
    <row r="937" ht="71.25">
      <c r="A937" s="14" t="s">
        <v>3009</v>
      </c>
      <c r="B937" s="14" t="s">
        <v>2668</v>
      </c>
      <c r="C937" s="14" t="s">
        <v>1936</v>
      </c>
      <c r="D937" s="14" t="s">
        <v>1263</v>
      </c>
      <c r="E937" s="14" t="s">
        <v>3010</v>
      </c>
      <c r="F937" s="23" t="str">
        <f t="shared" ref="F937:F999" si="8">HYPERLINK("https://www.documentcloud.org/documents/4053459-OGE-Kushner-20170720.html","Office of Government Ethics")</f>
        <v>Office of Government Ethics</v>
      </c>
      <c r="G937" s="43">
        <v>42936.0</v>
      </c>
      <c r="H937" s="25"/>
      <c r="I937" s="26"/>
      <c r="J937" s="25"/>
      <c r="K937" s="26"/>
      <c r="L937" s="27">
        <v>42996.0</v>
      </c>
      <c r="M937" s="28"/>
      <c r="N937" s="28"/>
      <c r="O937" s="28"/>
      <c r="P937" s="28"/>
      <c r="Q937" s="28"/>
      <c r="R937" s="28"/>
      <c r="S937" s="28"/>
      <c r="T937" s="28"/>
      <c r="U937" s="28"/>
    </row>
    <row r="938" ht="60.0">
      <c r="A938" s="14" t="s">
        <v>3011</v>
      </c>
      <c r="B938" s="14" t="s">
        <v>2668</v>
      </c>
      <c r="C938" s="14" t="s">
        <v>3012</v>
      </c>
      <c r="D938" s="14" t="s">
        <v>1263</v>
      </c>
      <c r="E938" s="14" t="s">
        <v>3010</v>
      </c>
      <c r="F938" s="23" t="str">
        <f t="shared" si="8"/>
        <v>Office of Government Ethics</v>
      </c>
      <c r="G938" s="43">
        <v>42936.0</v>
      </c>
      <c r="H938" s="25"/>
      <c r="I938" s="26"/>
      <c r="J938" s="25"/>
      <c r="K938" s="26"/>
      <c r="L938" s="27">
        <v>42996.0</v>
      </c>
      <c r="M938" s="28"/>
      <c r="N938" s="28"/>
      <c r="O938" s="28"/>
      <c r="P938" s="28"/>
      <c r="Q938" s="28"/>
      <c r="R938" s="28"/>
      <c r="S938" s="28"/>
      <c r="T938" s="28"/>
      <c r="U938" s="28"/>
    </row>
    <row r="939" ht="71.25">
      <c r="A939" s="14" t="s">
        <v>3013</v>
      </c>
      <c r="B939" s="14" t="s">
        <v>2668</v>
      </c>
      <c r="C939" s="14" t="s">
        <v>3014</v>
      </c>
      <c r="D939" s="14" t="s">
        <v>1263</v>
      </c>
      <c r="E939" s="14" t="s">
        <v>2670</v>
      </c>
      <c r="F939" s="23" t="str">
        <f t="shared" si="8"/>
        <v>Office of Government Ethics</v>
      </c>
      <c r="G939" s="43">
        <v>42936.0</v>
      </c>
      <c r="H939" s="25"/>
      <c r="I939" s="26"/>
      <c r="J939" s="25"/>
      <c r="K939" s="26"/>
      <c r="L939" s="27">
        <v>42996.0</v>
      </c>
      <c r="M939" s="28"/>
      <c r="N939" s="28"/>
      <c r="O939" s="28"/>
      <c r="P939" s="28"/>
      <c r="Q939" s="28"/>
      <c r="R939" s="28"/>
      <c r="S939" s="28"/>
      <c r="T939" s="28"/>
      <c r="U939" s="28"/>
    </row>
    <row r="940" ht="71.25">
      <c r="A940" s="14" t="s">
        <v>3015</v>
      </c>
      <c r="B940" s="14" t="s">
        <v>2668</v>
      </c>
      <c r="C940" s="14" t="s">
        <v>1940</v>
      </c>
      <c r="D940" s="14" t="s">
        <v>1263</v>
      </c>
      <c r="E940" s="14" t="s">
        <v>2828</v>
      </c>
      <c r="F940" s="23" t="str">
        <f t="shared" si="8"/>
        <v>Office of Government Ethics</v>
      </c>
      <c r="G940" s="43">
        <v>42936.0</v>
      </c>
      <c r="H940" s="25"/>
      <c r="I940" s="26"/>
      <c r="J940" s="25"/>
      <c r="K940" s="26"/>
      <c r="L940" s="27">
        <v>42996.0</v>
      </c>
      <c r="M940" s="28"/>
      <c r="N940" s="28"/>
      <c r="O940" s="28"/>
      <c r="P940" s="28"/>
      <c r="Q940" s="28"/>
      <c r="R940" s="28"/>
      <c r="S940" s="28"/>
      <c r="T940" s="28"/>
      <c r="U940" s="28"/>
    </row>
    <row r="941" ht="60.0">
      <c r="A941" s="14" t="s">
        <v>3016</v>
      </c>
      <c r="B941" s="14" t="s">
        <v>2668</v>
      </c>
      <c r="C941" s="14" t="s">
        <v>1505</v>
      </c>
      <c r="D941" s="14" t="s">
        <v>1263</v>
      </c>
      <c r="E941" s="14" t="s">
        <v>1460</v>
      </c>
      <c r="F941" s="23" t="str">
        <f t="shared" si="8"/>
        <v>Office of Government Ethics</v>
      </c>
      <c r="G941" s="43">
        <v>42942.0</v>
      </c>
      <c r="H941" s="25"/>
      <c r="I941" s="26"/>
      <c r="J941" s="25"/>
      <c r="K941" s="26"/>
      <c r="L941" s="27">
        <v>42996.0</v>
      </c>
      <c r="M941" s="28"/>
      <c r="N941" s="28"/>
      <c r="O941" s="28"/>
      <c r="P941" s="28"/>
      <c r="Q941" s="28"/>
      <c r="R941" s="28"/>
      <c r="S941" s="28"/>
      <c r="T941" s="28"/>
      <c r="U941" s="28"/>
    </row>
    <row r="942" ht="60.0">
      <c r="A942" s="14" t="s">
        <v>3017</v>
      </c>
      <c r="B942" s="14" t="s">
        <v>2668</v>
      </c>
      <c r="C942" s="14" t="s">
        <v>1507</v>
      </c>
      <c r="D942" s="14" t="s">
        <v>1263</v>
      </c>
      <c r="E942" s="14" t="s">
        <v>1460</v>
      </c>
      <c r="F942" s="23" t="str">
        <f t="shared" si="8"/>
        <v>Office of Government Ethics</v>
      </c>
      <c r="G942" s="43">
        <v>42936.0</v>
      </c>
      <c r="H942" s="25"/>
      <c r="I942" s="26"/>
      <c r="J942" s="25"/>
      <c r="K942" s="26"/>
      <c r="L942" s="27">
        <v>42996.0</v>
      </c>
      <c r="M942" s="28"/>
      <c r="N942" s="28"/>
      <c r="O942" s="28"/>
      <c r="P942" s="28"/>
      <c r="Q942" s="28"/>
      <c r="R942" s="28"/>
      <c r="S942" s="28"/>
      <c r="T942" s="28"/>
      <c r="U942" s="28"/>
    </row>
    <row r="943" ht="60.0">
      <c r="A943" s="14" t="s">
        <v>3018</v>
      </c>
      <c r="B943" s="14" t="s">
        <v>2668</v>
      </c>
      <c r="C943" s="14" t="s">
        <v>1509</v>
      </c>
      <c r="D943" s="14" t="s">
        <v>1263</v>
      </c>
      <c r="E943" s="14" t="s">
        <v>1460</v>
      </c>
      <c r="F943" s="23" t="str">
        <f t="shared" si="8"/>
        <v>Office of Government Ethics</v>
      </c>
      <c r="G943" s="43">
        <v>42936.0</v>
      </c>
      <c r="H943" s="25"/>
      <c r="I943" s="26"/>
      <c r="J943" s="25"/>
      <c r="K943" s="26"/>
      <c r="L943" s="27">
        <v>42996.0</v>
      </c>
      <c r="M943" s="28"/>
      <c r="N943" s="28"/>
      <c r="O943" s="28"/>
      <c r="P943" s="28"/>
      <c r="Q943" s="28"/>
      <c r="R943" s="28"/>
      <c r="S943" s="28"/>
      <c r="T943" s="28"/>
      <c r="U943" s="28"/>
    </row>
    <row r="944" ht="60.0">
      <c r="A944" s="14" t="s">
        <v>3019</v>
      </c>
      <c r="B944" s="14" t="s">
        <v>2668</v>
      </c>
      <c r="C944" s="14" t="s">
        <v>3020</v>
      </c>
      <c r="D944" s="14" t="s">
        <v>27</v>
      </c>
      <c r="E944" s="28"/>
      <c r="F944" s="23" t="str">
        <f t="shared" si="8"/>
        <v>Office of Government Ethics</v>
      </c>
      <c r="G944" s="43">
        <v>42936.0</v>
      </c>
      <c r="H944" s="25"/>
      <c r="I944" s="26"/>
      <c r="J944" s="25"/>
      <c r="K944" s="26"/>
      <c r="L944" s="27">
        <v>42996.0</v>
      </c>
      <c r="M944" s="28"/>
      <c r="N944" s="28"/>
      <c r="O944" s="28"/>
      <c r="P944" s="28"/>
      <c r="Q944" s="28"/>
      <c r="R944" s="28"/>
      <c r="S944" s="28"/>
      <c r="T944" s="28"/>
      <c r="U944" s="28"/>
    </row>
    <row r="945" ht="149.25">
      <c r="A945" s="14" t="s">
        <v>3021</v>
      </c>
      <c r="B945" s="14" t="s">
        <v>2668</v>
      </c>
      <c r="C945" s="14" t="s">
        <v>3022</v>
      </c>
      <c r="D945" s="14" t="s">
        <v>27</v>
      </c>
      <c r="E945" s="14" t="s">
        <v>2713</v>
      </c>
      <c r="F945" s="23" t="str">
        <f t="shared" si="8"/>
        <v>Office of Government Ethics</v>
      </c>
      <c r="G945" s="43">
        <v>42936.0</v>
      </c>
      <c r="H945" s="25"/>
      <c r="I945" s="26"/>
      <c r="J945" s="25"/>
      <c r="K945" s="26"/>
      <c r="L945" s="27">
        <v>42996.0</v>
      </c>
      <c r="M945" s="28"/>
      <c r="N945" s="28"/>
      <c r="O945" s="28"/>
      <c r="P945" s="28"/>
      <c r="Q945" s="28"/>
      <c r="R945" s="28"/>
      <c r="S945" s="28"/>
      <c r="T945" s="28"/>
      <c r="U945" s="28"/>
    </row>
    <row r="946" ht="71.25">
      <c r="A946" s="14" t="s">
        <v>3023</v>
      </c>
      <c r="B946" s="14" t="s">
        <v>2668</v>
      </c>
      <c r="C946" s="14" t="s">
        <v>3024</v>
      </c>
      <c r="D946" s="14" t="s">
        <v>27</v>
      </c>
      <c r="E946" s="28"/>
      <c r="F946" s="23" t="str">
        <f t="shared" si="8"/>
        <v>Office of Government Ethics</v>
      </c>
      <c r="G946" s="43">
        <v>42936.0</v>
      </c>
      <c r="H946" s="25"/>
      <c r="I946" s="26"/>
      <c r="J946" s="25"/>
      <c r="K946" s="26"/>
      <c r="L946" s="27">
        <v>42996.0</v>
      </c>
      <c r="M946" s="28"/>
      <c r="N946" s="28"/>
      <c r="O946" s="28"/>
      <c r="P946" s="28"/>
      <c r="Q946" s="28"/>
      <c r="R946" s="28"/>
      <c r="S946" s="28"/>
      <c r="T946" s="28"/>
      <c r="U946" s="28"/>
    </row>
    <row r="947" ht="71.25">
      <c r="A947" s="14" t="s">
        <v>3025</v>
      </c>
      <c r="B947" s="14" t="s">
        <v>2668</v>
      </c>
      <c r="C947" s="14" t="s">
        <v>3026</v>
      </c>
      <c r="D947" s="14" t="s">
        <v>1263</v>
      </c>
      <c r="E947" s="14" t="s">
        <v>2670</v>
      </c>
      <c r="F947" s="23" t="str">
        <f t="shared" si="8"/>
        <v>Office of Government Ethics</v>
      </c>
      <c r="G947" s="43">
        <v>42936.0</v>
      </c>
      <c r="H947" s="25"/>
      <c r="I947" s="26"/>
      <c r="J947" s="25"/>
      <c r="K947" s="26"/>
      <c r="L947" s="27">
        <v>42996.0</v>
      </c>
      <c r="M947" s="28"/>
      <c r="N947" s="28"/>
      <c r="O947" s="28"/>
      <c r="P947" s="28"/>
      <c r="Q947" s="28"/>
      <c r="R947" s="28"/>
      <c r="S947" s="28"/>
      <c r="T947" s="28"/>
      <c r="U947" s="28"/>
    </row>
    <row r="948" ht="138.0">
      <c r="A948" s="14" t="s">
        <v>3027</v>
      </c>
      <c r="B948" s="14" t="s">
        <v>2668</v>
      </c>
      <c r="C948" s="14" t="s">
        <v>3028</v>
      </c>
      <c r="D948" s="14" t="s">
        <v>27</v>
      </c>
      <c r="E948" s="14" t="s">
        <v>2713</v>
      </c>
      <c r="F948" s="23" t="str">
        <f t="shared" si="8"/>
        <v>Office of Government Ethics</v>
      </c>
      <c r="G948" s="43">
        <v>42936.0</v>
      </c>
      <c r="H948" s="25"/>
      <c r="I948" s="26"/>
      <c r="J948" s="25"/>
      <c r="K948" s="26"/>
      <c r="L948" s="27">
        <v>42996.0</v>
      </c>
      <c r="M948" s="28"/>
      <c r="N948" s="28"/>
      <c r="O948" s="28"/>
      <c r="P948" s="28"/>
      <c r="Q948" s="28"/>
      <c r="R948" s="28"/>
      <c r="S948" s="28"/>
      <c r="T948" s="28"/>
      <c r="U948" s="28"/>
    </row>
    <row r="949" ht="71.25">
      <c r="A949" s="14" t="s">
        <v>3029</v>
      </c>
      <c r="B949" s="14" t="s">
        <v>2668</v>
      </c>
      <c r="C949" s="14" t="s">
        <v>3030</v>
      </c>
      <c r="D949" s="14" t="s">
        <v>1263</v>
      </c>
      <c r="E949" s="14" t="s">
        <v>2670</v>
      </c>
      <c r="F949" s="23" t="str">
        <f t="shared" si="8"/>
        <v>Office of Government Ethics</v>
      </c>
      <c r="G949" s="43">
        <v>42936.0</v>
      </c>
      <c r="H949" s="25"/>
      <c r="I949" s="26"/>
      <c r="J949" s="25"/>
      <c r="K949" s="26"/>
      <c r="L949" s="27">
        <v>42996.0</v>
      </c>
      <c r="M949" s="28"/>
      <c r="N949" s="28"/>
      <c r="O949" s="28"/>
      <c r="P949" s="28"/>
      <c r="Q949" s="28"/>
      <c r="R949" s="28"/>
      <c r="S949" s="28"/>
      <c r="T949" s="28"/>
      <c r="U949" s="28"/>
    </row>
    <row r="950" ht="138.0">
      <c r="A950" s="14" t="s">
        <v>3031</v>
      </c>
      <c r="B950" s="14" t="s">
        <v>2668</v>
      </c>
      <c r="C950" s="14" t="s">
        <v>3032</v>
      </c>
      <c r="D950" s="14" t="s">
        <v>27</v>
      </c>
      <c r="E950" s="28"/>
      <c r="F950" s="23" t="str">
        <f t="shared" si="8"/>
        <v>Office of Government Ethics</v>
      </c>
      <c r="G950" s="43">
        <v>42936.0</v>
      </c>
      <c r="H950" s="25"/>
      <c r="I950" s="26"/>
      <c r="J950" s="25"/>
      <c r="K950" s="26"/>
      <c r="L950" s="27">
        <v>42996.0</v>
      </c>
      <c r="M950" s="28"/>
      <c r="N950" s="28"/>
      <c r="O950" s="28"/>
      <c r="P950" s="28"/>
      <c r="Q950" s="28"/>
      <c r="R950" s="28"/>
      <c r="S950" s="28"/>
      <c r="T950" s="28"/>
      <c r="U950" s="28"/>
    </row>
    <row r="951" ht="149.25">
      <c r="A951" s="14" t="s">
        <v>3033</v>
      </c>
      <c r="B951" s="14" t="s">
        <v>2668</v>
      </c>
      <c r="C951" s="14" t="s">
        <v>1956</v>
      </c>
      <c r="D951" s="14" t="s">
        <v>27</v>
      </c>
      <c r="E951" s="14" t="s">
        <v>2713</v>
      </c>
      <c r="F951" s="23" t="str">
        <f t="shared" si="8"/>
        <v>Office of Government Ethics</v>
      </c>
      <c r="G951" s="43">
        <v>42936.0</v>
      </c>
      <c r="H951" s="25"/>
      <c r="I951" s="26"/>
      <c r="J951" s="25"/>
      <c r="K951" s="26"/>
      <c r="L951" s="27">
        <v>42996.0</v>
      </c>
      <c r="M951" s="28"/>
      <c r="N951" s="28"/>
      <c r="O951" s="28"/>
      <c r="P951" s="28"/>
      <c r="Q951" s="28"/>
      <c r="R951" s="28"/>
      <c r="S951" s="28"/>
      <c r="T951" s="28"/>
      <c r="U951" s="28"/>
    </row>
    <row r="952" ht="149.25">
      <c r="A952" s="14" t="s">
        <v>3034</v>
      </c>
      <c r="B952" s="14" t="s">
        <v>2668</v>
      </c>
      <c r="C952" s="14" t="s">
        <v>1958</v>
      </c>
      <c r="D952" s="14" t="s">
        <v>27</v>
      </c>
      <c r="E952" s="14" t="s">
        <v>2713</v>
      </c>
      <c r="F952" s="23" t="str">
        <f t="shared" si="8"/>
        <v>Office of Government Ethics</v>
      </c>
      <c r="G952" s="43">
        <v>42936.0</v>
      </c>
      <c r="H952" s="25"/>
      <c r="I952" s="26"/>
      <c r="J952" s="25"/>
      <c r="K952" s="26"/>
      <c r="L952" s="27">
        <v>42996.0</v>
      </c>
      <c r="M952" s="28"/>
      <c r="N952" s="28"/>
      <c r="O952" s="28"/>
      <c r="P952" s="28"/>
      <c r="Q952" s="28"/>
      <c r="R952" s="28"/>
      <c r="S952" s="28"/>
      <c r="T952" s="28"/>
      <c r="U952" s="28"/>
    </row>
    <row r="953" ht="71.25">
      <c r="A953" s="14" t="s">
        <v>3035</v>
      </c>
      <c r="B953" s="14" t="s">
        <v>2668</v>
      </c>
      <c r="C953" s="14" t="s">
        <v>1511</v>
      </c>
      <c r="D953" s="14" t="s">
        <v>27</v>
      </c>
      <c r="E953" s="14" t="s">
        <v>2713</v>
      </c>
      <c r="F953" s="23" t="str">
        <f t="shared" si="8"/>
        <v>Office of Government Ethics</v>
      </c>
      <c r="G953" s="43">
        <v>42936.0</v>
      </c>
      <c r="H953" s="25"/>
      <c r="I953" s="26"/>
      <c r="J953" s="25"/>
      <c r="K953" s="26"/>
      <c r="L953" s="27">
        <v>42996.0</v>
      </c>
      <c r="M953" s="28"/>
      <c r="N953" s="28"/>
      <c r="O953" s="28"/>
      <c r="P953" s="28"/>
      <c r="Q953" s="28"/>
      <c r="R953" s="28"/>
      <c r="S953" s="28"/>
      <c r="T953" s="28"/>
      <c r="U953" s="28"/>
    </row>
    <row r="954" ht="82.5">
      <c r="A954" s="14" t="s">
        <v>3036</v>
      </c>
      <c r="B954" s="14" t="s">
        <v>2668</v>
      </c>
      <c r="C954" s="14" t="s">
        <v>1511</v>
      </c>
      <c r="D954" s="14" t="s">
        <v>27</v>
      </c>
      <c r="E954" s="28"/>
      <c r="F954" s="23" t="str">
        <f t="shared" si="8"/>
        <v>Office of Government Ethics</v>
      </c>
      <c r="G954" s="43">
        <v>42936.0</v>
      </c>
      <c r="H954" s="25"/>
      <c r="I954" s="26"/>
      <c r="J954" s="25"/>
      <c r="K954" s="26"/>
      <c r="L954" s="27">
        <v>42996.0</v>
      </c>
      <c r="M954" s="28"/>
      <c r="N954" s="28"/>
      <c r="O954" s="28"/>
      <c r="P954" s="28"/>
      <c r="Q954" s="28"/>
      <c r="R954" s="28"/>
      <c r="S954" s="28"/>
      <c r="T954" s="28"/>
      <c r="U954" s="28"/>
    </row>
    <row r="955" ht="82.5">
      <c r="A955" s="14" t="s">
        <v>3037</v>
      </c>
      <c r="B955" s="14" t="s">
        <v>2668</v>
      </c>
      <c r="C955" s="14" t="s">
        <v>1513</v>
      </c>
      <c r="D955" s="14" t="s">
        <v>27</v>
      </c>
      <c r="E955" s="28"/>
      <c r="F955" s="23" t="str">
        <f t="shared" si="8"/>
        <v>Office of Government Ethics</v>
      </c>
      <c r="G955" s="43">
        <v>42936.0</v>
      </c>
      <c r="H955" s="25"/>
      <c r="I955" s="26"/>
      <c r="J955" s="25"/>
      <c r="K955" s="26"/>
      <c r="L955" s="27">
        <v>42996.0</v>
      </c>
      <c r="M955" s="28"/>
      <c r="N955" s="28"/>
      <c r="O955" s="28"/>
      <c r="P955" s="28"/>
      <c r="Q955" s="28"/>
      <c r="R955" s="28"/>
      <c r="S955" s="28"/>
      <c r="T955" s="28"/>
      <c r="U955" s="28"/>
    </row>
    <row r="956" ht="71.25">
      <c r="A956" s="14" t="s">
        <v>3038</v>
      </c>
      <c r="B956" s="14" t="s">
        <v>2668</v>
      </c>
      <c r="C956" s="14" t="s">
        <v>3039</v>
      </c>
      <c r="D956" s="14" t="s">
        <v>1263</v>
      </c>
      <c r="E956" s="14" t="s">
        <v>2670</v>
      </c>
      <c r="F956" s="23" t="str">
        <f t="shared" si="8"/>
        <v>Office of Government Ethics</v>
      </c>
      <c r="G956" s="43">
        <v>42936.0</v>
      </c>
      <c r="H956" s="25"/>
      <c r="I956" s="26"/>
      <c r="J956" s="25"/>
      <c r="K956" s="26"/>
      <c r="L956" s="27">
        <v>42996.0</v>
      </c>
      <c r="M956" s="28"/>
      <c r="N956" s="28"/>
      <c r="O956" s="28"/>
      <c r="P956" s="28"/>
      <c r="Q956" s="28"/>
      <c r="R956" s="28"/>
      <c r="S956" s="28"/>
      <c r="T956" s="28"/>
      <c r="U956" s="28"/>
    </row>
    <row r="957" ht="71.25">
      <c r="A957" s="14" t="s">
        <v>3040</v>
      </c>
      <c r="B957" s="14" t="s">
        <v>2668</v>
      </c>
      <c r="C957" s="14" t="s">
        <v>3041</v>
      </c>
      <c r="D957" s="14" t="s">
        <v>1263</v>
      </c>
      <c r="E957" s="14" t="s">
        <v>2670</v>
      </c>
      <c r="F957" s="23" t="str">
        <f t="shared" si="8"/>
        <v>Office of Government Ethics</v>
      </c>
      <c r="G957" s="43">
        <v>42936.0</v>
      </c>
      <c r="H957" s="25"/>
      <c r="I957" s="26"/>
      <c r="J957" s="25"/>
      <c r="K957" s="26"/>
      <c r="L957" s="27">
        <v>42996.0</v>
      </c>
      <c r="M957" s="28"/>
      <c r="N957" s="28"/>
      <c r="O957" s="28"/>
      <c r="P957" s="28"/>
      <c r="Q957" s="28"/>
      <c r="R957" s="28"/>
      <c r="S957" s="28"/>
      <c r="T957" s="28"/>
      <c r="U957" s="28"/>
    </row>
    <row r="958" ht="71.25">
      <c r="A958" s="14" t="s">
        <v>3042</v>
      </c>
      <c r="B958" s="14" t="s">
        <v>2668</v>
      </c>
      <c r="C958" s="14" t="s">
        <v>3043</v>
      </c>
      <c r="D958" s="14" t="s">
        <v>1263</v>
      </c>
      <c r="E958" s="14" t="s">
        <v>2670</v>
      </c>
      <c r="F958" s="23" t="str">
        <f t="shared" si="8"/>
        <v>Office of Government Ethics</v>
      </c>
      <c r="G958" s="43">
        <v>42936.0</v>
      </c>
      <c r="H958" s="25"/>
      <c r="I958" s="26"/>
      <c r="J958" s="25"/>
      <c r="K958" s="26"/>
      <c r="L958" s="27">
        <v>42996.0</v>
      </c>
      <c r="M958" s="28"/>
      <c r="N958" s="28"/>
      <c r="O958" s="28"/>
      <c r="P958" s="28"/>
      <c r="Q958" s="28"/>
      <c r="R958" s="28"/>
      <c r="S958" s="28"/>
      <c r="T958" s="28"/>
      <c r="U958" s="28"/>
    </row>
    <row r="959" ht="138.0">
      <c r="A959" s="14" t="s">
        <v>3044</v>
      </c>
      <c r="B959" s="14" t="s">
        <v>2668</v>
      </c>
      <c r="C959" s="14" t="s">
        <v>3045</v>
      </c>
      <c r="D959" s="14" t="s">
        <v>1263</v>
      </c>
      <c r="E959" s="14" t="s">
        <v>1460</v>
      </c>
      <c r="F959" s="23" t="str">
        <f t="shared" si="8"/>
        <v>Office of Government Ethics</v>
      </c>
      <c r="G959" s="43">
        <v>42936.0</v>
      </c>
      <c r="H959" s="25"/>
      <c r="I959" s="26"/>
      <c r="J959" s="25"/>
      <c r="K959" s="26"/>
      <c r="L959" s="27">
        <v>42996.0</v>
      </c>
      <c r="M959" s="28"/>
      <c r="N959" s="28"/>
      <c r="O959" s="28"/>
      <c r="P959" s="28"/>
      <c r="Q959" s="28"/>
      <c r="R959" s="28"/>
      <c r="S959" s="28"/>
      <c r="T959" s="28"/>
      <c r="U959" s="28"/>
    </row>
    <row r="960" ht="71.25">
      <c r="A960" s="14" t="s">
        <v>3046</v>
      </c>
      <c r="B960" s="14" t="s">
        <v>2668</v>
      </c>
      <c r="C960" s="14" t="s">
        <v>3047</v>
      </c>
      <c r="D960" s="14" t="s">
        <v>1263</v>
      </c>
      <c r="E960" s="14" t="s">
        <v>2670</v>
      </c>
      <c r="F960" s="23" t="str">
        <f t="shared" si="8"/>
        <v>Office of Government Ethics</v>
      </c>
      <c r="G960" s="43">
        <v>42936.0</v>
      </c>
      <c r="H960" s="25"/>
      <c r="I960" s="26"/>
      <c r="J960" s="25"/>
      <c r="K960" s="26"/>
      <c r="L960" s="27">
        <v>42996.0</v>
      </c>
      <c r="M960" s="28"/>
      <c r="N960" s="28"/>
      <c r="O960" s="28"/>
      <c r="P960" s="28"/>
      <c r="Q960" s="28"/>
      <c r="R960" s="28"/>
      <c r="S960" s="28"/>
      <c r="T960" s="28"/>
      <c r="U960" s="28"/>
    </row>
    <row r="961" ht="149.25">
      <c r="A961" s="14" t="s">
        <v>3048</v>
      </c>
      <c r="B961" s="14" t="s">
        <v>2668</v>
      </c>
      <c r="C961" s="14" t="s">
        <v>1962</v>
      </c>
      <c r="D961" s="14" t="s">
        <v>27</v>
      </c>
      <c r="E961" s="14" t="s">
        <v>2713</v>
      </c>
      <c r="F961" s="23" t="str">
        <f t="shared" si="8"/>
        <v>Office of Government Ethics</v>
      </c>
      <c r="G961" s="43">
        <v>42936.0</v>
      </c>
      <c r="H961" s="25"/>
      <c r="I961" s="26"/>
      <c r="J961" s="25"/>
      <c r="K961" s="26"/>
      <c r="L961" s="27">
        <v>42996.0</v>
      </c>
      <c r="M961" s="28"/>
      <c r="N961" s="28"/>
      <c r="O961" s="28"/>
      <c r="P961" s="28"/>
      <c r="Q961" s="28"/>
      <c r="R961" s="28"/>
      <c r="S961" s="28"/>
      <c r="T961" s="28"/>
      <c r="U961" s="28"/>
    </row>
    <row r="962" ht="71.25">
      <c r="A962" s="14" t="s">
        <v>3049</v>
      </c>
      <c r="B962" s="14" t="s">
        <v>2668</v>
      </c>
      <c r="C962" s="14" t="s">
        <v>3050</v>
      </c>
      <c r="D962" s="14" t="s">
        <v>1263</v>
      </c>
      <c r="E962" s="14" t="s">
        <v>2670</v>
      </c>
      <c r="F962" s="23" t="str">
        <f t="shared" si="8"/>
        <v>Office of Government Ethics</v>
      </c>
      <c r="G962" s="43">
        <v>42936.0</v>
      </c>
      <c r="H962" s="25"/>
      <c r="I962" s="26"/>
      <c r="J962" s="25"/>
      <c r="K962" s="26"/>
      <c r="L962" s="27">
        <v>42996.0</v>
      </c>
      <c r="M962" s="28"/>
      <c r="N962" s="28"/>
      <c r="O962" s="28"/>
      <c r="P962" s="28"/>
      <c r="Q962" s="28"/>
      <c r="R962" s="28"/>
      <c r="S962" s="28"/>
      <c r="T962" s="28"/>
      <c r="U962" s="28"/>
    </row>
    <row r="963" ht="71.25">
      <c r="A963" s="14" t="s">
        <v>3051</v>
      </c>
      <c r="B963" s="14" t="s">
        <v>2668</v>
      </c>
      <c r="C963" s="14" t="s">
        <v>3052</v>
      </c>
      <c r="D963" s="14" t="s">
        <v>1263</v>
      </c>
      <c r="E963" s="14" t="s">
        <v>2670</v>
      </c>
      <c r="F963" s="23" t="str">
        <f t="shared" si="8"/>
        <v>Office of Government Ethics</v>
      </c>
      <c r="G963" s="43">
        <v>42936.0</v>
      </c>
      <c r="H963" s="25"/>
      <c r="I963" s="26"/>
      <c r="J963" s="25"/>
      <c r="K963" s="26"/>
      <c r="L963" s="27">
        <v>42996.0</v>
      </c>
      <c r="M963" s="28"/>
      <c r="N963" s="28"/>
      <c r="O963" s="28"/>
      <c r="P963" s="28"/>
      <c r="Q963" s="28"/>
      <c r="R963" s="28"/>
      <c r="S963" s="28"/>
      <c r="T963" s="28"/>
      <c r="U963" s="28"/>
    </row>
    <row r="964" ht="71.25">
      <c r="A964" s="14" t="s">
        <v>3053</v>
      </c>
      <c r="B964" s="14" t="s">
        <v>2668</v>
      </c>
      <c r="C964" s="14" t="s">
        <v>3054</v>
      </c>
      <c r="D964" s="14" t="s">
        <v>1263</v>
      </c>
      <c r="E964" s="14" t="s">
        <v>2670</v>
      </c>
      <c r="F964" s="23" t="str">
        <f t="shared" si="8"/>
        <v>Office of Government Ethics</v>
      </c>
      <c r="G964" s="43">
        <v>42936.0</v>
      </c>
      <c r="H964" s="25"/>
      <c r="I964" s="26"/>
      <c r="J964" s="25"/>
      <c r="K964" s="26"/>
      <c r="L964" s="27">
        <v>42996.0</v>
      </c>
      <c r="M964" s="28"/>
      <c r="N964" s="28"/>
      <c r="O964" s="28"/>
      <c r="P964" s="28"/>
      <c r="Q964" s="28"/>
      <c r="R964" s="28"/>
      <c r="S964" s="28"/>
      <c r="T964" s="28"/>
      <c r="U964" s="28"/>
    </row>
    <row r="965" ht="71.25">
      <c r="A965" s="14" t="s">
        <v>3055</v>
      </c>
      <c r="B965" s="14" t="s">
        <v>2668</v>
      </c>
      <c r="C965" s="14" t="s">
        <v>3056</v>
      </c>
      <c r="D965" s="14" t="s">
        <v>1263</v>
      </c>
      <c r="E965" s="14" t="s">
        <v>2670</v>
      </c>
      <c r="F965" s="23" t="str">
        <f t="shared" si="8"/>
        <v>Office of Government Ethics</v>
      </c>
      <c r="G965" s="43">
        <v>42936.0</v>
      </c>
      <c r="H965" s="25"/>
      <c r="I965" s="26"/>
      <c r="J965" s="25"/>
      <c r="K965" s="26"/>
      <c r="L965" s="27">
        <v>42996.0</v>
      </c>
      <c r="M965" s="28"/>
      <c r="N965" s="28"/>
      <c r="O965" s="28"/>
      <c r="P965" s="28"/>
      <c r="Q965" s="28"/>
      <c r="R965" s="28"/>
      <c r="S965" s="28"/>
      <c r="T965" s="28"/>
      <c r="U965" s="28"/>
    </row>
    <row r="966" ht="71.25">
      <c r="A966" s="14" t="s">
        <v>3057</v>
      </c>
      <c r="B966" s="14" t="s">
        <v>2668</v>
      </c>
      <c r="C966" s="14" t="s">
        <v>3058</v>
      </c>
      <c r="D966" s="14" t="s">
        <v>1263</v>
      </c>
      <c r="E966" s="14" t="s">
        <v>2670</v>
      </c>
      <c r="F966" s="23" t="str">
        <f t="shared" si="8"/>
        <v>Office of Government Ethics</v>
      </c>
      <c r="G966" s="43">
        <v>42936.0</v>
      </c>
      <c r="H966" s="25"/>
      <c r="I966" s="26"/>
      <c r="J966" s="25"/>
      <c r="K966" s="26"/>
      <c r="L966" s="27">
        <v>42996.0</v>
      </c>
      <c r="M966" s="28"/>
      <c r="N966" s="28"/>
      <c r="O966" s="28"/>
      <c r="P966" s="28"/>
      <c r="Q966" s="28"/>
      <c r="R966" s="28"/>
      <c r="S966" s="28"/>
      <c r="T966" s="28"/>
      <c r="U966" s="28"/>
    </row>
    <row r="967" ht="60.0">
      <c r="A967" s="14" t="s">
        <v>3059</v>
      </c>
      <c r="B967" s="14" t="s">
        <v>2668</v>
      </c>
      <c r="C967" s="14" t="s">
        <v>1964</v>
      </c>
      <c r="D967" s="14" t="s">
        <v>1263</v>
      </c>
      <c r="E967" s="14" t="s">
        <v>1460</v>
      </c>
      <c r="F967" s="23" t="str">
        <f t="shared" si="8"/>
        <v>Office of Government Ethics</v>
      </c>
      <c r="G967" s="43">
        <v>42936.0</v>
      </c>
      <c r="H967" s="25"/>
      <c r="I967" s="26"/>
      <c r="J967" s="25"/>
      <c r="K967" s="26"/>
      <c r="L967" s="27">
        <v>42996.0</v>
      </c>
      <c r="M967" s="28"/>
      <c r="N967" s="28"/>
      <c r="O967" s="28"/>
      <c r="P967" s="28"/>
      <c r="Q967" s="28"/>
      <c r="R967" s="28"/>
      <c r="S967" s="28"/>
      <c r="T967" s="28"/>
      <c r="U967" s="28"/>
    </row>
    <row r="968" ht="71.25">
      <c r="A968" s="14" t="s">
        <v>3060</v>
      </c>
      <c r="B968" s="14" t="s">
        <v>2668</v>
      </c>
      <c r="C968" s="14" t="s">
        <v>1966</v>
      </c>
      <c r="D968" s="14" t="s">
        <v>27</v>
      </c>
      <c r="E968" s="28"/>
      <c r="F968" s="23" t="str">
        <f t="shared" si="8"/>
        <v>Office of Government Ethics</v>
      </c>
      <c r="G968" s="43">
        <v>42936.0</v>
      </c>
      <c r="H968" s="25"/>
      <c r="I968" s="26"/>
      <c r="J968" s="25"/>
      <c r="K968" s="26"/>
      <c r="L968" s="27">
        <v>42996.0</v>
      </c>
      <c r="M968" s="28"/>
      <c r="N968" s="28"/>
      <c r="O968" s="28"/>
      <c r="P968" s="28"/>
      <c r="Q968" s="28"/>
      <c r="R968" s="28"/>
      <c r="S968" s="28"/>
      <c r="T968" s="28"/>
      <c r="U968" s="28"/>
    </row>
    <row r="969" ht="160.5">
      <c r="A969" s="14" t="s">
        <v>3061</v>
      </c>
      <c r="B969" s="14" t="s">
        <v>2668</v>
      </c>
      <c r="C969" s="14" t="s">
        <v>1968</v>
      </c>
      <c r="D969" s="14" t="s">
        <v>27</v>
      </c>
      <c r="E969" s="14" t="s">
        <v>2713</v>
      </c>
      <c r="F969" s="23" t="str">
        <f t="shared" si="8"/>
        <v>Office of Government Ethics</v>
      </c>
      <c r="G969" s="43">
        <v>42936.0</v>
      </c>
      <c r="H969" s="25"/>
      <c r="I969" s="26"/>
      <c r="J969" s="25"/>
      <c r="K969" s="26"/>
      <c r="L969" s="27">
        <v>42996.0</v>
      </c>
      <c r="M969" s="28"/>
      <c r="N969" s="28"/>
      <c r="O969" s="28"/>
      <c r="P969" s="28"/>
      <c r="Q969" s="28"/>
      <c r="R969" s="28"/>
      <c r="S969" s="28"/>
      <c r="T969" s="28"/>
      <c r="U969" s="28"/>
    </row>
    <row r="970" ht="149.25">
      <c r="A970" s="14" t="s">
        <v>3062</v>
      </c>
      <c r="B970" s="14" t="s">
        <v>2668</v>
      </c>
      <c r="C970" s="14" t="s">
        <v>1970</v>
      </c>
      <c r="D970" s="14" t="s">
        <v>27</v>
      </c>
      <c r="E970" s="14" t="s">
        <v>2713</v>
      </c>
      <c r="F970" s="23" t="str">
        <f t="shared" si="8"/>
        <v>Office of Government Ethics</v>
      </c>
      <c r="G970" s="43">
        <v>42936.0</v>
      </c>
      <c r="H970" s="25"/>
      <c r="I970" s="26"/>
      <c r="J970" s="25"/>
      <c r="K970" s="26"/>
      <c r="L970" s="27">
        <v>42996.0</v>
      </c>
      <c r="M970" s="28"/>
      <c r="N970" s="28"/>
      <c r="O970" s="28"/>
      <c r="P970" s="28"/>
      <c r="Q970" s="28"/>
      <c r="R970" s="28"/>
      <c r="S970" s="28"/>
      <c r="T970" s="28"/>
      <c r="U970" s="28"/>
    </row>
    <row r="971" ht="71.25">
      <c r="A971" s="14" t="s">
        <v>3063</v>
      </c>
      <c r="B971" s="14" t="s">
        <v>2668</v>
      </c>
      <c r="C971" s="14" t="s">
        <v>3064</v>
      </c>
      <c r="D971" s="14" t="s">
        <v>1263</v>
      </c>
      <c r="E971" s="14" t="s">
        <v>2670</v>
      </c>
      <c r="F971" s="23" t="str">
        <f t="shared" si="8"/>
        <v>Office of Government Ethics</v>
      </c>
      <c r="G971" s="43">
        <v>42936.0</v>
      </c>
      <c r="H971" s="25"/>
      <c r="I971" s="26"/>
      <c r="J971" s="25"/>
      <c r="K971" s="26"/>
      <c r="L971" s="27">
        <v>42996.0</v>
      </c>
      <c r="M971" s="28"/>
      <c r="N971" s="28"/>
      <c r="O971" s="28"/>
      <c r="P971" s="28"/>
      <c r="Q971" s="28"/>
      <c r="R971" s="28"/>
      <c r="S971" s="28"/>
      <c r="T971" s="28"/>
      <c r="U971" s="28"/>
    </row>
    <row r="972" ht="71.25">
      <c r="A972" s="14" t="s">
        <v>3065</v>
      </c>
      <c r="B972" s="14" t="s">
        <v>2668</v>
      </c>
      <c r="C972" s="14" t="s">
        <v>3066</v>
      </c>
      <c r="D972" s="14" t="s">
        <v>1263</v>
      </c>
      <c r="E972" s="14" t="s">
        <v>2670</v>
      </c>
      <c r="F972" s="23" t="str">
        <f t="shared" si="8"/>
        <v>Office of Government Ethics</v>
      </c>
      <c r="G972" s="43">
        <v>42936.0</v>
      </c>
      <c r="H972" s="25"/>
      <c r="I972" s="26"/>
      <c r="J972" s="25"/>
      <c r="K972" s="26"/>
      <c r="L972" s="27">
        <v>42996.0</v>
      </c>
      <c r="M972" s="28"/>
      <c r="N972" s="28"/>
      <c r="O972" s="28"/>
      <c r="P972" s="28"/>
      <c r="Q972" s="28"/>
      <c r="R972" s="28"/>
      <c r="S972" s="28"/>
      <c r="T972" s="28"/>
      <c r="U972" s="28"/>
    </row>
    <row r="973" ht="71.25">
      <c r="A973" s="14" t="s">
        <v>3067</v>
      </c>
      <c r="B973" s="14" t="s">
        <v>2668</v>
      </c>
      <c r="C973" s="14" t="s">
        <v>3068</v>
      </c>
      <c r="D973" s="14" t="s">
        <v>1263</v>
      </c>
      <c r="E973" s="14" t="s">
        <v>2670</v>
      </c>
      <c r="F973" s="23" t="str">
        <f t="shared" si="8"/>
        <v>Office of Government Ethics</v>
      </c>
      <c r="G973" s="43">
        <v>42936.0</v>
      </c>
      <c r="H973" s="25"/>
      <c r="I973" s="26"/>
      <c r="J973" s="25"/>
      <c r="K973" s="26"/>
      <c r="L973" s="27">
        <v>42996.0</v>
      </c>
      <c r="M973" s="28"/>
      <c r="N973" s="28"/>
      <c r="O973" s="28"/>
      <c r="P973" s="28"/>
      <c r="Q973" s="28"/>
      <c r="R973" s="28"/>
      <c r="S973" s="28"/>
      <c r="T973" s="28"/>
      <c r="U973" s="28"/>
    </row>
    <row r="974" ht="71.25">
      <c r="A974" s="14" t="s">
        <v>3069</v>
      </c>
      <c r="B974" s="14" t="s">
        <v>2668</v>
      </c>
      <c r="C974" s="14" t="s">
        <v>3070</v>
      </c>
      <c r="D974" s="14" t="s">
        <v>1263</v>
      </c>
      <c r="E974" s="14" t="s">
        <v>2670</v>
      </c>
      <c r="F974" s="23" t="str">
        <f t="shared" si="8"/>
        <v>Office of Government Ethics</v>
      </c>
      <c r="G974" s="43">
        <v>42936.0</v>
      </c>
      <c r="H974" s="25"/>
      <c r="I974" s="26"/>
      <c r="J974" s="25"/>
      <c r="K974" s="26"/>
      <c r="L974" s="27">
        <v>42996.0</v>
      </c>
      <c r="M974" s="28"/>
      <c r="N974" s="28"/>
      <c r="O974" s="28"/>
      <c r="P974" s="28"/>
      <c r="Q974" s="28"/>
      <c r="R974" s="28"/>
      <c r="S974" s="28"/>
      <c r="T974" s="28"/>
      <c r="U974" s="28"/>
    </row>
    <row r="975" ht="71.25">
      <c r="A975" s="14" t="s">
        <v>3071</v>
      </c>
      <c r="B975" s="14" t="s">
        <v>2668</v>
      </c>
      <c r="C975" s="14" t="s">
        <v>3072</v>
      </c>
      <c r="D975" s="14" t="s">
        <v>1263</v>
      </c>
      <c r="E975" s="14" t="s">
        <v>2670</v>
      </c>
      <c r="F975" s="23" t="str">
        <f t="shared" si="8"/>
        <v>Office of Government Ethics</v>
      </c>
      <c r="G975" s="43">
        <v>42936.0</v>
      </c>
      <c r="H975" s="25"/>
      <c r="I975" s="26"/>
      <c r="J975" s="25"/>
      <c r="K975" s="26"/>
      <c r="L975" s="27">
        <v>42996.0</v>
      </c>
      <c r="M975" s="28"/>
      <c r="N975" s="28"/>
      <c r="O975" s="28"/>
      <c r="P975" s="28"/>
      <c r="Q975" s="28"/>
      <c r="R975" s="28"/>
      <c r="S975" s="28"/>
      <c r="T975" s="28"/>
      <c r="U975" s="28"/>
    </row>
    <row r="976" ht="71.25">
      <c r="A976" s="14" t="s">
        <v>3073</v>
      </c>
      <c r="B976" s="14" t="s">
        <v>2668</v>
      </c>
      <c r="C976" s="14" t="s">
        <v>3074</v>
      </c>
      <c r="D976" s="14" t="s">
        <v>1263</v>
      </c>
      <c r="E976" s="14" t="s">
        <v>2670</v>
      </c>
      <c r="F976" s="23" t="str">
        <f t="shared" si="8"/>
        <v>Office of Government Ethics</v>
      </c>
      <c r="G976" s="43">
        <v>42936.0</v>
      </c>
      <c r="H976" s="25"/>
      <c r="I976" s="26"/>
      <c r="J976" s="25"/>
      <c r="K976" s="26"/>
      <c r="L976" s="27">
        <v>42996.0</v>
      </c>
      <c r="M976" s="28"/>
      <c r="N976" s="28"/>
      <c r="O976" s="28"/>
      <c r="P976" s="28"/>
      <c r="Q976" s="28"/>
      <c r="R976" s="28"/>
      <c r="S976" s="28"/>
      <c r="T976" s="28"/>
      <c r="U976" s="28"/>
    </row>
    <row r="977" ht="71.25">
      <c r="A977" s="14" t="s">
        <v>3075</v>
      </c>
      <c r="B977" s="14" t="s">
        <v>2668</v>
      </c>
      <c r="C977" s="14" t="s">
        <v>3076</v>
      </c>
      <c r="D977" s="14" t="s">
        <v>1263</v>
      </c>
      <c r="E977" s="14" t="s">
        <v>2670</v>
      </c>
      <c r="F977" s="23" t="str">
        <f t="shared" si="8"/>
        <v>Office of Government Ethics</v>
      </c>
      <c r="G977" s="43">
        <v>42936.0</v>
      </c>
      <c r="H977" s="25"/>
      <c r="I977" s="26"/>
      <c r="J977" s="25"/>
      <c r="K977" s="26"/>
      <c r="L977" s="27">
        <v>42996.0</v>
      </c>
      <c r="M977" s="28"/>
      <c r="N977" s="28"/>
      <c r="O977" s="28"/>
      <c r="P977" s="28"/>
      <c r="Q977" s="28"/>
      <c r="R977" s="28"/>
      <c r="S977" s="28"/>
      <c r="T977" s="28"/>
      <c r="U977" s="28"/>
    </row>
    <row r="978" ht="71.25">
      <c r="A978" s="14" t="s">
        <v>3077</v>
      </c>
      <c r="B978" s="14" t="s">
        <v>2668</v>
      </c>
      <c r="C978" s="14" t="s">
        <v>3078</v>
      </c>
      <c r="D978" s="14" t="s">
        <v>1263</v>
      </c>
      <c r="E978" s="14" t="s">
        <v>2670</v>
      </c>
      <c r="F978" s="23" t="str">
        <f t="shared" si="8"/>
        <v>Office of Government Ethics</v>
      </c>
      <c r="G978" s="43">
        <v>42936.0</v>
      </c>
      <c r="H978" s="25"/>
      <c r="I978" s="26"/>
      <c r="J978" s="25"/>
      <c r="K978" s="26"/>
      <c r="L978" s="27">
        <v>42996.0</v>
      </c>
      <c r="M978" s="28"/>
      <c r="N978" s="28"/>
      <c r="O978" s="28"/>
      <c r="P978" s="28"/>
      <c r="Q978" s="28"/>
      <c r="R978" s="28"/>
      <c r="S978" s="28"/>
      <c r="T978" s="28"/>
      <c r="U978" s="28"/>
    </row>
    <row r="979" ht="71.25">
      <c r="A979" s="14" t="s">
        <v>3079</v>
      </c>
      <c r="B979" s="14" t="s">
        <v>2668</v>
      </c>
      <c r="C979" s="14" t="s">
        <v>3080</v>
      </c>
      <c r="D979" s="14" t="s">
        <v>1263</v>
      </c>
      <c r="E979" s="14" t="s">
        <v>2670</v>
      </c>
      <c r="F979" s="23" t="str">
        <f t="shared" si="8"/>
        <v>Office of Government Ethics</v>
      </c>
      <c r="G979" s="43">
        <v>42936.0</v>
      </c>
      <c r="H979" s="25"/>
      <c r="I979" s="26"/>
      <c r="J979" s="25"/>
      <c r="K979" s="26"/>
      <c r="L979" s="27">
        <v>42996.0</v>
      </c>
      <c r="M979" s="28"/>
      <c r="N979" s="28"/>
      <c r="O979" s="28"/>
      <c r="P979" s="28"/>
      <c r="Q979" s="28"/>
      <c r="R979" s="28"/>
      <c r="S979" s="28"/>
      <c r="T979" s="28"/>
      <c r="U979" s="28"/>
    </row>
    <row r="980" ht="71.25">
      <c r="A980" s="14" t="s">
        <v>3081</v>
      </c>
      <c r="B980" s="14" t="s">
        <v>2668</v>
      </c>
      <c r="C980" s="14" t="s">
        <v>3082</v>
      </c>
      <c r="D980" s="14" t="s">
        <v>1263</v>
      </c>
      <c r="E980" s="14" t="s">
        <v>2670</v>
      </c>
      <c r="F980" s="23" t="str">
        <f t="shared" si="8"/>
        <v>Office of Government Ethics</v>
      </c>
      <c r="G980" s="43">
        <v>42936.0</v>
      </c>
      <c r="H980" s="25"/>
      <c r="I980" s="26"/>
      <c r="J980" s="25"/>
      <c r="K980" s="26"/>
      <c r="L980" s="27">
        <v>42996.0</v>
      </c>
      <c r="M980" s="28"/>
      <c r="N980" s="28"/>
      <c r="O980" s="28"/>
      <c r="P980" s="28"/>
      <c r="Q980" s="28"/>
      <c r="R980" s="28"/>
      <c r="S980" s="28"/>
      <c r="T980" s="28"/>
      <c r="U980" s="28"/>
    </row>
    <row r="981" ht="71.25">
      <c r="A981" s="14" t="s">
        <v>3083</v>
      </c>
      <c r="B981" s="14" t="s">
        <v>2668</v>
      </c>
      <c r="C981" s="14" t="s">
        <v>3084</v>
      </c>
      <c r="D981" s="14" t="s">
        <v>1263</v>
      </c>
      <c r="E981" s="14" t="s">
        <v>2670</v>
      </c>
      <c r="F981" s="23" t="str">
        <f t="shared" si="8"/>
        <v>Office of Government Ethics</v>
      </c>
      <c r="G981" s="43">
        <v>42936.0</v>
      </c>
      <c r="H981" s="25"/>
      <c r="I981" s="26"/>
      <c r="J981" s="25"/>
      <c r="K981" s="26"/>
      <c r="L981" s="27">
        <v>42996.0</v>
      </c>
      <c r="M981" s="28"/>
      <c r="N981" s="28"/>
      <c r="O981" s="28"/>
      <c r="P981" s="28"/>
      <c r="Q981" s="28"/>
      <c r="R981" s="28"/>
      <c r="S981" s="28"/>
      <c r="T981" s="28"/>
      <c r="U981" s="28"/>
    </row>
    <row r="982" ht="71.25">
      <c r="A982" s="14" t="s">
        <v>3085</v>
      </c>
      <c r="B982" s="14" t="s">
        <v>2668</v>
      </c>
      <c r="C982" s="14" t="s">
        <v>3086</v>
      </c>
      <c r="D982" s="14" t="s">
        <v>1263</v>
      </c>
      <c r="E982" s="14" t="s">
        <v>2670</v>
      </c>
      <c r="F982" s="23" t="str">
        <f t="shared" si="8"/>
        <v>Office of Government Ethics</v>
      </c>
      <c r="G982" s="43">
        <v>42936.0</v>
      </c>
      <c r="H982" s="25"/>
      <c r="I982" s="26"/>
      <c r="J982" s="25"/>
      <c r="K982" s="26"/>
      <c r="L982" s="27">
        <v>42996.0</v>
      </c>
      <c r="M982" s="28"/>
      <c r="N982" s="28"/>
      <c r="O982" s="28"/>
      <c r="P982" s="28"/>
      <c r="Q982" s="28"/>
      <c r="R982" s="28"/>
      <c r="S982" s="28"/>
      <c r="T982" s="28"/>
      <c r="U982" s="28"/>
    </row>
    <row r="983" ht="71.25">
      <c r="A983" s="14" t="s">
        <v>3087</v>
      </c>
      <c r="B983" s="14" t="s">
        <v>2668</v>
      </c>
      <c r="C983" s="14" t="s">
        <v>3088</v>
      </c>
      <c r="D983" s="14" t="s">
        <v>1263</v>
      </c>
      <c r="E983" s="14" t="s">
        <v>2670</v>
      </c>
      <c r="F983" s="23" t="str">
        <f t="shared" si="8"/>
        <v>Office of Government Ethics</v>
      </c>
      <c r="G983" s="43">
        <v>42936.0</v>
      </c>
      <c r="H983" s="25"/>
      <c r="I983" s="26"/>
      <c r="J983" s="25"/>
      <c r="K983" s="26"/>
      <c r="L983" s="27">
        <v>42996.0</v>
      </c>
      <c r="M983" s="28"/>
      <c r="N983" s="28"/>
      <c r="O983" s="28"/>
      <c r="P983" s="28"/>
      <c r="Q983" s="28"/>
      <c r="R983" s="28"/>
      <c r="S983" s="28"/>
      <c r="T983" s="28"/>
      <c r="U983" s="28"/>
    </row>
    <row r="984" ht="71.25">
      <c r="A984" s="14" t="s">
        <v>3089</v>
      </c>
      <c r="B984" s="14" t="s">
        <v>2668</v>
      </c>
      <c r="C984" s="14" t="s">
        <v>3090</v>
      </c>
      <c r="D984" s="14" t="s">
        <v>1263</v>
      </c>
      <c r="E984" s="14" t="s">
        <v>2670</v>
      </c>
      <c r="F984" s="23" t="str">
        <f t="shared" si="8"/>
        <v>Office of Government Ethics</v>
      </c>
      <c r="G984" s="43">
        <v>42936.0</v>
      </c>
      <c r="H984" s="25"/>
      <c r="I984" s="26"/>
      <c r="J984" s="25"/>
      <c r="K984" s="26"/>
      <c r="L984" s="27">
        <v>42996.0</v>
      </c>
      <c r="M984" s="28"/>
      <c r="N984" s="28"/>
      <c r="O984" s="28"/>
      <c r="P984" s="28"/>
      <c r="Q984" s="28"/>
      <c r="R984" s="28"/>
      <c r="S984" s="28"/>
      <c r="T984" s="28"/>
      <c r="U984" s="28"/>
    </row>
    <row r="985" ht="71.25">
      <c r="A985" s="14" t="s">
        <v>3091</v>
      </c>
      <c r="B985" s="14" t="s">
        <v>2668</v>
      </c>
      <c r="C985" s="14" t="s">
        <v>1972</v>
      </c>
      <c r="D985" s="14" t="s">
        <v>27</v>
      </c>
      <c r="E985" s="28"/>
      <c r="F985" s="23" t="str">
        <f t="shared" si="8"/>
        <v>Office of Government Ethics</v>
      </c>
      <c r="G985" s="43">
        <v>42936.0</v>
      </c>
      <c r="H985" s="25"/>
      <c r="I985" s="26"/>
      <c r="J985" s="25"/>
      <c r="K985" s="26"/>
      <c r="L985" s="27">
        <v>42996.0</v>
      </c>
      <c r="M985" s="28"/>
      <c r="N985" s="28"/>
      <c r="O985" s="28"/>
      <c r="P985" s="28"/>
      <c r="Q985" s="28"/>
      <c r="R985" s="28"/>
      <c r="S985" s="28"/>
      <c r="T985" s="28"/>
      <c r="U985" s="28"/>
    </row>
    <row r="986" ht="82.5">
      <c r="A986" s="14" t="s">
        <v>3092</v>
      </c>
      <c r="B986" s="14" t="s">
        <v>2668</v>
      </c>
      <c r="C986" s="14" t="s">
        <v>1515</v>
      </c>
      <c r="D986" s="14" t="s">
        <v>27</v>
      </c>
      <c r="E986" s="14" t="s">
        <v>2713</v>
      </c>
      <c r="F986" s="23" t="str">
        <f t="shared" si="8"/>
        <v>Office of Government Ethics</v>
      </c>
      <c r="G986" s="43">
        <v>42936.0</v>
      </c>
      <c r="H986" s="25"/>
      <c r="I986" s="26"/>
      <c r="J986" s="25"/>
      <c r="K986" s="26"/>
      <c r="L986" s="27">
        <v>42996.0</v>
      </c>
      <c r="M986" s="28"/>
      <c r="N986" s="28"/>
      <c r="O986" s="28"/>
      <c r="P986" s="28"/>
      <c r="Q986" s="28"/>
      <c r="R986" s="28"/>
      <c r="S986" s="28"/>
      <c r="T986" s="28"/>
      <c r="U986" s="28"/>
    </row>
    <row r="987" ht="71.25">
      <c r="A987" s="14" t="s">
        <v>3093</v>
      </c>
      <c r="B987" s="14" t="s">
        <v>2668</v>
      </c>
      <c r="C987" s="14" t="s">
        <v>1515</v>
      </c>
      <c r="D987" s="14" t="s">
        <v>27</v>
      </c>
      <c r="E987" s="28"/>
      <c r="F987" s="23" t="str">
        <f t="shared" si="8"/>
        <v>Office of Government Ethics</v>
      </c>
      <c r="G987" s="43">
        <v>42936.0</v>
      </c>
      <c r="H987" s="25"/>
      <c r="I987" s="26"/>
      <c r="J987" s="25"/>
      <c r="K987" s="26"/>
      <c r="L987" s="27">
        <v>42996.0</v>
      </c>
      <c r="M987" s="28"/>
      <c r="N987" s="28"/>
      <c r="O987" s="28"/>
      <c r="P987" s="28"/>
      <c r="Q987" s="28"/>
      <c r="R987" s="28"/>
      <c r="S987" s="28"/>
      <c r="T987" s="28"/>
      <c r="U987" s="28"/>
    </row>
    <row r="988" ht="71.25">
      <c r="A988" s="14" t="s">
        <v>3094</v>
      </c>
      <c r="B988" s="14" t="s">
        <v>2668</v>
      </c>
      <c r="C988" s="14" t="s">
        <v>1517</v>
      </c>
      <c r="D988" s="14" t="s">
        <v>27</v>
      </c>
      <c r="E988" s="28"/>
      <c r="F988" s="23" t="str">
        <f t="shared" si="8"/>
        <v>Office of Government Ethics</v>
      </c>
      <c r="G988" s="43">
        <v>42936.0</v>
      </c>
      <c r="H988" s="25"/>
      <c r="I988" s="26"/>
      <c r="J988" s="25"/>
      <c r="K988" s="26"/>
      <c r="L988" s="27">
        <v>42996.0</v>
      </c>
      <c r="M988" s="28"/>
      <c r="N988" s="28"/>
      <c r="O988" s="28"/>
      <c r="P988" s="28"/>
      <c r="Q988" s="28"/>
      <c r="R988" s="28"/>
      <c r="S988" s="28"/>
      <c r="T988" s="28"/>
      <c r="U988" s="28"/>
    </row>
    <row r="989" ht="82.5">
      <c r="A989" s="14" t="s">
        <v>3095</v>
      </c>
      <c r="B989" s="14" t="s">
        <v>2668</v>
      </c>
      <c r="C989" s="14" t="s">
        <v>1519</v>
      </c>
      <c r="D989" s="14" t="s">
        <v>27</v>
      </c>
      <c r="E989" s="14" t="s">
        <v>2713</v>
      </c>
      <c r="F989" s="23" t="str">
        <f t="shared" si="8"/>
        <v>Office of Government Ethics</v>
      </c>
      <c r="G989" s="43">
        <v>42936.0</v>
      </c>
      <c r="H989" s="25"/>
      <c r="I989" s="26"/>
      <c r="J989" s="25"/>
      <c r="K989" s="26"/>
      <c r="L989" s="27">
        <v>42996.0</v>
      </c>
      <c r="M989" s="28"/>
      <c r="N989" s="28"/>
      <c r="O989" s="28"/>
      <c r="P989" s="28"/>
      <c r="Q989" s="28"/>
      <c r="R989" s="28"/>
      <c r="S989" s="28"/>
      <c r="T989" s="28"/>
      <c r="U989" s="28"/>
    </row>
    <row r="990" ht="71.25">
      <c r="A990" s="14" t="s">
        <v>3096</v>
      </c>
      <c r="B990" s="14" t="s">
        <v>2668</v>
      </c>
      <c r="C990" s="14" t="s">
        <v>1519</v>
      </c>
      <c r="D990" s="14" t="s">
        <v>27</v>
      </c>
      <c r="E990" s="28"/>
      <c r="F990" s="23" t="str">
        <f t="shared" si="8"/>
        <v>Office of Government Ethics</v>
      </c>
      <c r="G990" s="43">
        <v>42936.0</v>
      </c>
      <c r="H990" s="25"/>
      <c r="I990" s="26"/>
      <c r="J990" s="25"/>
      <c r="K990" s="26"/>
      <c r="L990" s="27">
        <v>42996.0</v>
      </c>
      <c r="M990" s="28"/>
      <c r="N990" s="28"/>
      <c r="O990" s="28"/>
      <c r="P990" s="28"/>
      <c r="Q990" s="28"/>
      <c r="R990" s="28"/>
      <c r="S990" s="28"/>
      <c r="T990" s="28"/>
      <c r="U990" s="28"/>
    </row>
    <row r="991" ht="82.5">
      <c r="A991" s="14" t="s">
        <v>3097</v>
      </c>
      <c r="B991" s="14" t="s">
        <v>2668</v>
      </c>
      <c r="C991" s="14" t="s">
        <v>1521</v>
      </c>
      <c r="D991" s="14" t="s">
        <v>27</v>
      </c>
      <c r="E991" s="28"/>
      <c r="F991" s="23" t="str">
        <f t="shared" si="8"/>
        <v>Office of Government Ethics</v>
      </c>
      <c r="G991" s="43">
        <v>42936.0</v>
      </c>
      <c r="H991" s="25"/>
      <c r="I991" s="26"/>
      <c r="J991" s="25"/>
      <c r="K991" s="26"/>
      <c r="L991" s="27">
        <v>42996.0</v>
      </c>
      <c r="M991" s="28"/>
      <c r="N991" s="28"/>
      <c r="O991" s="28"/>
      <c r="P991" s="28"/>
      <c r="Q991" s="28"/>
      <c r="R991" s="28"/>
      <c r="S991" s="28"/>
      <c r="T991" s="28"/>
      <c r="U991" s="28"/>
    </row>
    <row r="992" ht="71.25">
      <c r="A992" s="14" t="s">
        <v>3098</v>
      </c>
      <c r="B992" s="14" t="s">
        <v>2668</v>
      </c>
      <c r="C992" s="14" t="s">
        <v>1974</v>
      </c>
      <c r="D992" s="14" t="s">
        <v>1263</v>
      </c>
      <c r="E992" s="14" t="s">
        <v>1460</v>
      </c>
      <c r="F992" s="23" t="str">
        <f t="shared" si="8"/>
        <v>Office of Government Ethics</v>
      </c>
      <c r="G992" s="43">
        <v>42938.0</v>
      </c>
      <c r="H992" s="25"/>
      <c r="I992" s="26"/>
      <c r="J992" s="25"/>
      <c r="K992" s="26"/>
      <c r="L992" s="27">
        <v>42996.0</v>
      </c>
      <c r="M992" s="28"/>
      <c r="N992" s="28"/>
      <c r="O992" s="28"/>
      <c r="P992" s="28"/>
      <c r="Q992" s="28"/>
      <c r="R992" s="28"/>
      <c r="S992" s="28"/>
      <c r="T992" s="28"/>
      <c r="U992" s="28"/>
    </row>
    <row r="993" ht="71.25">
      <c r="A993" s="14" t="s">
        <v>3099</v>
      </c>
      <c r="B993" s="14" t="s">
        <v>2668</v>
      </c>
      <c r="C993" s="14" t="s">
        <v>1976</v>
      </c>
      <c r="D993" s="14" t="s">
        <v>1263</v>
      </c>
      <c r="E993" s="14" t="s">
        <v>1460</v>
      </c>
      <c r="F993" s="23" t="str">
        <f t="shared" si="8"/>
        <v>Office of Government Ethics</v>
      </c>
      <c r="G993" s="43">
        <v>42939.0</v>
      </c>
      <c r="H993" s="25"/>
      <c r="I993" s="26"/>
      <c r="J993" s="25"/>
      <c r="K993" s="26"/>
      <c r="L993" s="27">
        <v>42996.0</v>
      </c>
      <c r="M993" s="28"/>
      <c r="N993" s="28"/>
      <c r="O993" s="28"/>
      <c r="P993" s="28"/>
      <c r="Q993" s="28"/>
      <c r="R993" s="28"/>
      <c r="S993" s="28"/>
      <c r="T993" s="28"/>
      <c r="U993" s="28"/>
    </row>
    <row r="994" ht="82.5">
      <c r="A994" s="14" t="s">
        <v>3100</v>
      </c>
      <c r="B994" s="14" t="s">
        <v>2668</v>
      </c>
      <c r="C994" s="14" t="s">
        <v>1978</v>
      </c>
      <c r="D994" s="14" t="s">
        <v>1263</v>
      </c>
      <c r="E994" s="14" t="s">
        <v>1460</v>
      </c>
      <c r="F994" s="23" t="str">
        <f t="shared" si="8"/>
        <v>Office of Government Ethics</v>
      </c>
      <c r="G994" s="43">
        <v>42940.0</v>
      </c>
      <c r="H994" s="25"/>
      <c r="I994" s="26"/>
      <c r="J994" s="25"/>
      <c r="K994" s="26"/>
      <c r="L994" s="27">
        <v>42996.0</v>
      </c>
      <c r="M994" s="28"/>
      <c r="N994" s="28"/>
      <c r="O994" s="28"/>
      <c r="P994" s="28"/>
      <c r="Q994" s="28"/>
      <c r="R994" s="28"/>
      <c r="S994" s="28"/>
      <c r="T994" s="28"/>
      <c r="U994" s="28"/>
    </row>
    <row r="995" ht="82.5">
      <c r="A995" s="14" t="s">
        <v>3101</v>
      </c>
      <c r="B995" s="14" t="s">
        <v>2668</v>
      </c>
      <c r="C995" s="14" t="s">
        <v>1980</v>
      </c>
      <c r="D995" s="14" t="s">
        <v>1263</v>
      </c>
      <c r="E995" s="14" t="s">
        <v>1460</v>
      </c>
      <c r="F995" s="23" t="str">
        <f t="shared" si="8"/>
        <v>Office of Government Ethics</v>
      </c>
      <c r="G995" s="43">
        <v>42941.0</v>
      </c>
      <c r="H995" s="25"/>
      <c r="I995" s="26"/>
      <c r="J995" s="25"/>
      <c r="K995" s="26"/>
      <c r="L995" s="27">
        <v>42996.0</v>
      </c>
      <c r="M995" s="28"/>
      <c r="N995" s="28"/>
      <c r="O995" s="28"/>
      <c r="P995" s="28"/>
      <c r="Q995" s="28"/>
      <c r="R995" s="28"/>
      <c r="S995" s="28"/>
      <c r="T995" s="28"/>
      <c r="U995" s="28"/>
    </row>
    <row r="996" ht="138.0">
      <c r="A996" s="14" t="s">
        <v>3102</v>
      </c>
      <c r="B996" s="14" t="s">
        <v>2668</v>
      </c>
      <c r="C996" s="14" t="s">
        <v>1982</v>
      </c>
      <c r="D996" s="14" t="s">
        <v>27</v>
      </c>
      <c r="E996" s="14" t="s">
        <v>2713</v>
      </c>
      <c r="F996" s="23" t="str">
        <f t="shared" si="8"/>
        <v>Office of Government Ethics</v>
      </c>
      <c r="G996" s="43">
        <v>42936.0</v>
      </c>
      <c r="H996" s="25"/>
      <c r="I996" s="26"/>
      <c r="J996" s="25"/>
      <c r="K996" s="26"/>
      <c r="L996" s="27">
        <v>42996.0</v>
      </c>
      <c r="M996" s="28"/>
      <c r="N996" s="28"/>
      <c r="O996" s="28"/>
      <c r="P996" s="28"/>
      <c r="Q996" s="28"/>
      <c r="R996" s="28"/>
      <c r="S996" s="28"/>
      <c r="T996" s="28"/>
      <c r="U996" s="28"/>
    </row>
    <row r="997" ht="71.25">
      <c r="A997" s="14" t="s">
        <v>3103</v>
      </c>
      <c r="B997" s="14" t="s">
        <v>2668</v>
      </c>
      <c r="C997" s="14" t="s">
        <v>1984</v>
      </c>
      <c r="D997" s="14" t="s">
        <v>1263</v>
      </c>
      <c r="E997" s="14" t="s">
        <v>1460</v>
      </c>
      <c r="F997" s="23" t="str">
        <f t="shared" si="8"/>
        <v>Office of Government Ethics</v>
      </c>
      <c r="G997" s="43">
        <v>42936.0</v>
      </c>
      <c r="H997" s="25"/>
      <c r="I997" s="26"/>
      <c r="J997" s="25"/>
      <c r="K997" s="26"/>
      <c r="L997" s="27">
        <v>42996.0</v>
      </c>
      <c r="M997" s="28"/>
      <c r="N997" s="28"/>
      <c r="O997" s="28"/>
      <c r="P997" s="28"/>
      <c r="Q997" s="28"/>
      <c r="R997" s="28"/>
      <c r="S997" s="28"/>
      <c r="T997" s="28"/>
      <c r="U997" s="28"/>
    </row>
    <row r="998" ht="71.25">
      <c r="A998" s="14" t="s">
        <v>3104</v>
      </c>
      <c r="B998" s="14" t="s">
        <v>2668</v>
      </c>
      <c r="C998" s="14" t="s">
        <v>1986</v>
      </c>
      <c r="D998" s="14" t="s">
        <v>27</v>
      </c>
      <c r="E998" s="28"/>
      <c r="F998" s="23" t="str">
        <f t="shared" si="8"/>
        <v>Office of Government Ethics</v>
      </c>
      <c r="G998" s="43">
        <v>42936.0</v>
      </c>
      <c r="H998" s="25"/>
      <c r="I998" s="26"/>
      <c r="J998" s="25"/>
      <c r="K998" s="26"/>
      <c r="L998" s="27">
        <v>42996.0</v>
      </c>
      <c r="M998" s="28"/>
      <c r="N998" s="28"/>
      <c r="O998" s="28"/>
      <c r="P998" s="28"/>
      <c r="Q998" s="28"/>
      <c r="R998" s="28"/>
      <c r="S998" s="28"/>
      <c r="T998" s="28"/>
      <c r="U998" s="28"/>
    </row>
    <row r="999" ht="149.25">
      <c r="A999" s="14" t="s">
        <v>3105</v>
      </c>
      <c r="B999" s="14" t="s">
        <v>2668</v>
      </c>
      <c r="C999" s="14" t="s">
        <v>3106</v>
      </c>
      <c r="D999" s="14" t="s">
        <v>27</v>
      </c>
      <c r="E999" s="14" t="s">
        <v>2713</v>
      </c>
      <c r="F999" s="23" t="str">
        <f t="shared" si="8"/>
        <v>Office of Government Ethics</v>
      </c>
      <c r="G999" s="43">
        <v>42936.0</v>
      </c>
      <c r="H999" s="25"/>
      <c r="I999" s="26"/>
      <c r="J999" s="25"/>
      <c r="K999" s="26"/>
      <c r="L999" s="27">
        <v>42996.0</v>
      </c>
      <c r="M999" s="28"/>
      <c r="N999" s="28"/>
      <c r="O999" s="28"/>
      <c r="P999" s="28"/>
      <c r="Q999" s="28"/>
      <c r="R999" s="28"/>
      <c r="S999" s="28"/>
      <c r="T999" s="28"/>
      <c r="U999" s="28"/>
    </row>
    <row r="1000" ht="26.25">
      <c r="A1000" s="14" t="s">
        <v>3107</v>
      </c>
      <c r="B1000" s="14" t="s">
        <v>2668</v>
      </c>
      <c r="C1000" s="14" t="s">
        <v>3108</v>
      </c>
      <c r="D1000" s="14" t="s">
        <v>27</v>
      </c>
      <c r="E1000" s="28"/>
      <c r="F1000" s="14" t="s">
        <v>3109</v>
      </c>
      <c r="G1000" s="43">
        <v>41347.0</v>
      </c>
      <c r="H1000" s="25"/>
      <c r="I1000" s="26"/>
      <c r="J1000" s="25"/>
      <c r="K1000" s="26"/>
      <c r="L1000" s="44">
        <v>42921.0</v>
      </c>
      <c r="M1000" s="28"/>
      <c r="N1000" s="28"/>
      <c r="O1000" s="28"/>
      <c r="P1000" s="28"/>
      <c r="Q1000" s="28"/>
      <c r="R1000" s="28"/>
      <c r="S1000" s="28"/>
      <c r="T1000" s="28"/>
      <c r="U1000" s="28"/>
    </row>
    <row r="1001" ht="149.25">
      <c r="A1001" s="14" t="s">
        <v>3110</v>
      </c>
      <c r="B1001" s="14" t="s">
        <v>2668</v>
      </c>
      <c r="C1001" s="14" t="s">
        <v>3111</v>
      </c>
      <c r="D1001" s="14" t="s">
        <v>27</v>
      </c>
      <c r="E1001" s="14" t="s">
        <v>2713</v>
      </c>
      <c r="F1001" s="23" t="str">
        <f t="shared" ref="F1001:F1002" si="9">HYPERLINK("https://www.documentcloud.org/documents/4053459-OGE-Kushner-20170720.html","Office of Government Ethics")</f>
        <v>Office of Government Ethics</v>
      </c>
      <c r="G1001" s="43">
        <v>42936.0</v>
      </c>
      <c r="H1001" s="25"/>
      <c r="I1001" s="26"/>
      <c r="J1001" s="25"/>
      <c r="K1001" s="26"/>
      <c r="L1001" s="27">
        <v>42996.0</v>
      </c>
      <c r="M1001" s="28"/>
      <c r="N1001" s="28"/>
      <c r="O1001" s="28"/>
      <c r="P1001" s="28"/>
      <c r="Q1001" s="28"/>
      <c r="R1001" s="28"/>
      <c r="S1001" s="28"/>
      <c r="T1001" s="28"/>
      <c r="U1001" s="28"/>
    </row>
    <row r="1002" ht="71.25">
      <c r="A1002" s="14" t="s">
        <v>3112</v>
      </c>
      <c r="B1002" s="14" t="s">
        <v>2668</v>
      </c>
      <c r="C1002" s="14" t="s">
        <v>3113</v>
      </c>
      <c r="D1002" s="14" t="s">
        <v>1263</v>
      </c>
      <c r="E1002" s="14" t="s">
        <v>2670</v>
      </c>
      <c r="F1002" s="23" t="str">
        <f t="shared" si="9"/>
        <v>Office of Government Ethics</v>
      </c>
      <c r="G1002" s="43">
        <v>42936.0</v>
      </c>
      <c r="H1002" s="25"/>
      <c r="I1002" s="26"/>
      <c r="J1002" s="25"/>
      <c r="K1002" s="26"/>
      <c r="L1002" s="27">
        <v>42996.0</v>
      </c>
      <c r="M1002" s="28"/>
      <c r="N1002" s="28"/>
      <c r="O1002" s="28"/>
      <c r="P1002" s="28"/>
      <c r="Q1002" s="28"/>
      <c r="R1002" s="28"/>
      <c r="S1002" s="28"/>
      <c r="T1002" s="28"/>
      <c r="U1002" s="28"/>
    </row>
    <row r="1003" ht="60.0">
      <c r="A1003" s="14" t="s">
        <v>3114</v>
      </c>
      <c r="B1003" s="14" t="s">
        <v>2668</v>
      </c>
      <c r="C1003" s="14" t="s">
        <v>3115</v>
      </c>
      <c r="D1003" s="14" t="s">
        <v>27</v>
      </c>
      <c r="E1003" s="28"/>
      <c r="F1003" s="14" t="s">
        <v>2972</v>
      </c>
      <c r="G1003" s="43">
        <v>42762.0</v>
      </c>
      <c r="H1003" s="25"/>
      <c r="I1003" s="26"/>
      <c r="J1003" s="25"/>
      <c r="K1003" s="26"/>
      <c r="L1003" s="44">
        <v>42921.0</v>
      </c>
      <c r="M1003" s="28"/>
      <c r="N1003" s="28"/>
      <c r="O1003" s="28"/>
      <c r="P1003" s="28"/>
      <c r="Q1003" s="28"/>
      <c r="R1003" s="28"/>
      <c r="S1003" s="28"/>
      <c r="T1003" s="28"/>
      <c r="U1003" s="28"/>
    </row>
    <row r="1004" ht="71.25">
      <c r="A1004" s="14" t="s">
        <v>3116</v>
      </c>
      <c r="B1004" s="14" t="s">
        <v>2668</v>
      </c>
      <c r="C1004" s="14" t="s">
        <v>3117</v>
      </c>
      <c r="D1004" s="14" t="s">
        <v>27</v>
      </c>
      <c r="E1004" s="14" t="s">
        <v>3118</v>
      </c>
      <c r="F1004" s="23" t="str">
        <f t="shared" ref="F1004:F1076" si="10">HYPERLINK("https://www.documentcloud.org/documents/4053459-OGE-Kushner-20170720.html","Office of Government Ethics")</f>
        <v>Office of Government Ethics</v>
      </c>
      <c r="G1004" s="43">
        <v>42936.0</v>
      </c>
      <c r="H1004" s="25"/>
      <c r="I1004" s="26"/>
      <c r="J1004" s="25"/>
      <c r="K1004" s="26"/>
      <c r="L1004" s="27">
        <v>42996.0</v>
      </c>
      <c r="M1004" s="28"/>
      <c r="N1004" s="28"/>
      <c r="O1004" s="28"/>
      <c r="P1004" s="28"/>
      <c r="Q1004" s="28"/>
      <c r="R1004" s="28"/>
      <c r="S1004" s="28"/>
      <c r="T1004" s="28"/>
      <c r="U1004" s="28"/>
    </row>
    <row r="1005" ht="160.5">
      <c r="A1005" s="14" t="s">
        <v>3119</v>
      </c>
      <c r="B1005" s="14" t="s">
        <v>2668</v>
      </c>
      <c r="C1005" s="14" t="s">
        <v>1992</v>
      </c>
      <c r="D1005" s="14" t="s">
        <v>27</v>
      </c>
      <c r="E1005" s="14" t="s">
        <v>1993</v>
      </c>
      <c r="F1005" s="23" t="str">
        <f t="shared" si="10"/>
        <v>Office of Government Ethics</v>
      </c>
      <c r="G1005" s="43">
        <v>42936.0</v>
      </c>
      <c r="H1005" s="25"/>
      <c r="I1005" s="26"/>
      <c r="J1005" s="25"/>
      <c r="K1005" s="26"/>
      <c r="L1005" s="27">
        <v>42996.0</v>
      </c>
      <c r="M1005" s="28"/>
      <c r="N1005" s="28"/>
      <c r="O1005" s="28"/>
      <c r="P1005" s="28"/>
      <c r="Q1005" s="28"/>
      <c r="R1005" s="28"/>
      <c r="S1005" s="28"/>
      <c r="T1005" s="28"/>
      <c r="U1005" s="28"/>
    </row>
    <row r="1006" ht="71.25">
      <c r="A1006" s="14" t="s">
        <v>3120</v>
      </c>
      <c r="B1006" s="14" t="s">
        <v>2668</v>
      </c>
      <c r="C1006" s="14" t="s">
        <v>3121</v>
      </c>
      <c r="D1006" s="14" t="s">
        <v>27</v>
      </c>
      <c r="E1006" s="14" t="s">
        <v>3118</v>
      </c>
      <c r="F1006" s="23" t="str">
        <f t="shared" si="10"/>
        <v>Office of Government Ethics</v>
      </c>
      <c r="G1006" s="43">
        <v>42936.0</v>
      </c>
      <c r="H1006" s="25"/>
      <c r="I1006" s="26"/>
      <c r="J1006" s="25"/>
      <c r="K1006" s="26"/>
      <c r="L1006" s="27">
        <v>42996.0</v>
      </c>
      <c r="M1006" s="28"/>
      <c r="N1006" s="28"/>
      <c r="O1006" s="28"/>
      <c r="P1006" s="28"/>
      <c r="Q1006" s="28"/>
      <c r="R1006" s="28"/>
      <c r="S1006" s="28"/>
      <c r="T1006" s="28"/>
      <c r="U1006" s="28"/>
    </row>
    <row r="1007" ht="82.5">
      <c r="A1007" s="14" t="s">
        <v>3122</v>
      </c>
      <c r="B1007" s="14" t="s">
        <v>2668</v>
      </c>
      <c r="C1007" s="14" t="s">
        <v>1995</v>
      </c>
      <c r="D1007" s="14" t="s">
        <v>1263</v>
      </c>
      <c r="E1007" s="14" t="s">
        <v>1460</v>
      </c>
      <c r="F1007" s="23" t="str">
        <f t="shared" si="10"/>
        <v>Office of Government Ethics</v>
      </c>
      <c r="G1007" s="43">
        <v>42943.0</v>
      </c>
      <c r="H1007" s="25"/>
      <c r="I1007" s="26"/>
      <c r="J1007" s="25"/>
      <c r="K1007" s="26"/>
      <c r="L1007" s="27">
        <v>42996.0</v>
      </c>
      <c r="M1007" s="28"/>
      <c r="N1007" s="28"/>
      <c r="O1007" s="28"/>
      <c r="P1007" s="28"/>
      <c r="Q1007" s="28"/>
      <c r="R1007" s="28"/>
      <c r="S1007" s="28"/>
      <c r="T1007" s="28"/>
      <c r="U1007" s="28"/>
    </row>
    <row r="1008" ht="82.5">
      <c r="A1008" s="14" t="s">
        <v>3123</v>
      </c>
      <c r="B1008" s="14" t="s">
        <v>2668</v>
      </c>
      <c r="C1008" s="14" t="s">
        <v>3124</v>
      </c>
      <c r="D1008" s="14" t="s">
        <v>27</v>
      </c>
      <c r="E1008" s="14" t="s">
        <v>2713</v>
      </c>
      <c r="F1008" s="23" t="str">
        <f t="shared" si="10"/>
        <v>Office of Government Ethics</v>
      </c>
      <c r="G1008" s="43">
        <v>42936.0</v>
      </c>
      <c r="H1008" s="25"/>
      <c r="I1008" s="26"/>
      <c r="J1008" s="25"/>
      <c r="K1008" s="26"/>
      <c r="L1008" s="27">
        <v>42996.0</v>
      </c>
      <c r="M1008" s="28"/>
      <c r="N1008" s="28"/>
      <c r="O1008" s="28"/>
      <c r="P1008" s="28"/>
      <c r="Q1008" s="28"/>
      <c r="R1008" s="28"/>
      <c r="S1008" s="28"/>
      <c r="T1008" s="28"/>
      <c r="U1008" s="28"/>
    </row>
    <row r="1009" ht="93.75">
      <c r="A1009" s="14" t="s">
        <v>3125</v>
      </c>
      <c r="B1009" s="14" t="s">
        <v>2668</v>
      </c>
      <c r="C1009" s="14" t="s">
        <v>1523</v>
      </c>
      <c r="D1009" s="14" t="s">
        <v>27</v>
      </c>
      <c r="E1009" s="28"/>
      <c r="F1009" s="23" t="str">
        <f t="shared" si="10"/>
        <v>Office of Government Ethics</v>
      </c>
      <c r="G1009" s="43">
        <v>42936.0</v>
      </c>
      <c r="H1009" s="25"/>
      <c r="I1009" s="26"/>
      <c r="J1009" s="25"/>
      <c r="K1009" s="26"/>
      <c r="L1009" s="27">
        <v>42996.0</v>
      </c>
      <c r="M1009" s="28"/>
      <c r="N1009" s="28"/>
      <c r="O1009" s="28"/>
      <c r="P1009" s="28"/>
      <c r="Q1009" s="28"/>
      <c r="R1009" s="28"/>
      <c r="S1009" s="28"/>
      <c r="T1009" s="28"/>
      <c r="U1009" s="28"/>
    </row>
    <row r="1010" ht="93.75">
      <c r="A1010" s="14" t="s">
        <v>3126</v>
      </c>
      <c r="B1010" s="14" t="s">
        <v>2668</v>
      </c>
      <c r="C1010" s="14" t="s">
        <v>1523</v>
      </c>
      <c r="D1010" s="14" t="s">
        <v>27</v>
      </c>
      <c r="E1010" s="28"/>
      <c r="F1010" s="23" t="str">
        <f t="shared" si="10"/>
        <v>Office of Government Ethics</v>
      </c>
      <c r="G1010" s="43">
        <v>42936.0</v>
      </c>
      <c r="H1010" s="25"/>
      <c r="I1010" s="26"/>
      <c r="J1010" s="25"/>
      <c r="K1010" s="26"/>
      <c r="L1010" s="27">
        <v>42996.0</v>
      </c>
      <c r="M1010" s="28"/>
      <c r="N1010" s="28"/>
      <c r="O1010" s="28"/>
      <c r="P1010" s="28"/>
      <c r="Q1010" s="28"/>
      <c r="R1010" s="28"/>
      <c r="S1010" s="28"/>
      <c r="T1010" s="28"/>
      <c r="U1010" s="28"/>
    </row>
    <row r="1011" ht="149.25">
      <c r="A1011" s="14" t="s">
        <v>3127</v>
      </c>
      <c r="B1011" s="14" t="s">
        <v>2668</v>
      </c>
      <c r="C1011" s="14" t="s">
        <v>1997</v>
      </c>
      <c r="D1011" s="14" t="s">
        <v>27</v>
      </c>
      <c r="E1011" s="14" t="s">
        <v>2713</v>
      </c>
      <c r="F1011" s="23" t="str">
        <f t="shared" si="10"/>
        <v>Office of Government Ethics</v>
      </c>
      <c r="G1011" s="43">
        <v>42936.0</v>
      </c>
      <c r="H1011" s="25"/>
      <c r="I1011" s="26"/>
      <c r="J1011" s="25"/>
      <c r="K1011" s="26"/>
      <c r="L1011" s="27">
        <v>42996.0</v>
      </c>
      <c r="M1011" s="28"/>
      <c r="N1011" s="28"/>
      <c r="O1011" s="28"/>
      <c r="P1011" s="28"/>
      <c r="Q1011" s="28"/>
      <c r="R1011" s="28"/>
      <c r="S1011" s="28"/>
      <c r="T1011" s="28"/>
      <c r="U1011" s="28"/>
    </row>
    <row r="1012" ht="71.25">
      <c r="A1012" s="14" t="s">
        <v>3128</v>
      </c>
      <c r="B1012" s="14" t="s">
        <v>2668</v>
      </c>
      <c r="C1012" s="14" t="s">
        <v>3129</v>
      </c>
      <c r="D1012" s="14" t="s">
        <v>1263</v>
      </c>
      <c r="E1012" s="14" t="s">
        <v>2670</v>
      </c>
      <c r="F1012" s="23" t="str">
        <f t="shared" si="10"/>
        <v>Office of Government Ethics</v>
      </c>
      <c r="G1012" s="43">
        <v>42936.0</v>
      </c>
      <c r="H1012" s="25"/>
      <c r="I1012" s="26"/>
      <c r="J1012" s="25"/>
      <c r="K1012" s="26"/>
      <c r="L1012" s="27">
        <v>42996.0</v>
      </c>
      <c r="M1012" s="28"/>
      <c r="N1012" s="28"/>
      <c r="O1012" s="28"/>
      <c r="P1012" s="28"/>
      <c r="Q1012" s="28"/>
      <c r="R1012" s="28"/>
      <c r="S1012" s="28"/>
      <c r="T1012" s="28"/>
      <c r="U1012" s="28"/>
    </row>
    <row r="1013" ht="71.25">
      <c r="A1013" s="14" t="s">
        <v>3130</v>
      </c>
      <c r="B1013" s="14" t="s">
        <v>2668</v>
      </c>
      <c r="C1013" s="14" t="s">
        <v>1999</v>
      </c>
      <c r="D1013" s="14" t="s">
        <v>1263</v>
      </c>
      <c r="E1013" s="14" t="s">
        <v>1460</v>
      </c>
      <c r="F1013" s="23" t="str">
        <f t="shared" si="10"/>
        <v>Office of Government Ethics</v>
      </c>
      <c r="G1013" s="43">
        <v>42936.0</v>
      </c>
      <c r="H1013" s="25"/>
      <c r="I1013" s="26"/>
      <c r="J1013" s="25"/>
      <c r="K1013" s="26"/>
      <c r="L1013" s="27">
        <v>42996.0</v>
      </c>
      <c r="M1013" s="28"/>
      <c r="N1013" s="28"/>
      <c r="O1013" s="28"/>
      <c r="P1013" s="28"/>
      <c r="Q1013" s="28"/>
      <c r="R1013" s="28"/>
      <c r="S1013" s="28"/>
      <c r="T1013" s="28"/>
      <c r="U1013" s="28"/>
    </row>
    <row r="1014" ht="37.5">
      <c r="A1014" s="14" t="s">
        <v>3131</v>
      </c>
      <c r="B1014" s="14" t="s">
        <v>2668</v>
      </c>
      <c r="C1014" s="14" t="s">
        <v>3132</v>
      </c>
      <c r="D1014" s="14" t="s">
        <v>27</v>
      </c>
      <c r="E1014" s="28"/>
      <c r="F1014" s="23" t="str">
        <f t="shared" si="10"/>
        <v>Office of Government Ethics</v>
      </c>
      <c r="G1014" s="43">
        <v>42936.0</v>
      </c>
      <c r="H1014" s="25"/>
      <c r="I1014" s="26"/>
      <c r="J1014" s="25"/>
      <c r="K1014" s="26"/>
      <c r="L1014" s="27">
        <v>42996.0</v>
      </c>
      <c r="M1014" s="28"/>
      <c r="N1014" s="28"/>
      <c r="O1014" s="28"/>
      <c r="P1014" s="28"/>
      <c r="Q1014" s="28"/>
      <c r="R1014" s="28"/>
      <c r="S1014" s="28"/>
      <c r="T1014" s="28"/>
      <c r="U1014" s="28"/>
    </row>
    <row r="1015" ht="37.5">
      <c r="A1015" s="14" t="s">
        <v>3133</v>
      </c>
      <c r="B1015" s="14" t="s">
        <v>2668</v>
      </c>
      <c r="C1015" s="14" t="s">
        <v>3134</v>
      </c>
      <c r="D1015" s="14" t="s">
        <v>27</v>
      </c>
      <c r="E1015" s="28"/>
      <c r="F1015" s="23" t="str">
        <f t="shared" si="10"/>
        <v>Office of Government Ethics</v>
      </c>
      <c r="G1015" s="43">
        <v>42936.0</v>
      </c>
      <c r="H1015" s="25"/>
      <c r="I1015" s="26"/>
      <c r="J1015" s="25"/>
      <c r="K1015" s="26"/>
      <c r="L1015" s="27">
        <v>42996.0</v>
      </c>
      <c r="M1015" s="28"/>
      <c r="N1015" s="28"/>
      <c r="O1015" s="28"/>
      <c r="P1015" s="28"/>
      <c r="Q1015" s="28"/>
      <c r="R1015" s="28"/>
      <c r="S1015" s="28"/>
      <c r="T1015" s="28"/>
      <c r="U1015" s="28"/>
    </row>
    <row r="1016" ht="37.5">
      <c r="A1016" s="14" t="s">
        <v>3135</v>
      </c>
      <c r="B1016" s="14" t="s">
        <v>2668</v>
      </c>
      <c r="C1016" s="14" t="s">
        <v>3136</v>
      </c>
      <c r="D1016" s="14" t="s">
        <v>27</v>
      </c>
      <c r="E1016" s="28"/>
      <c r="F1016" s="23" t="str">
        <f t="shared" si="10"/>
        <v>Office of Government Ethics</v>
      </c>
      <c r="G1016" s="43">
        <v>42936.0</v>
      </c>
      <c r="H1016" s="25"/>
      <c r="I1016" s="26"/>
      <c r="J1016" s="25"/>
      <c r="K1016" s="26"/>
      <c r="L1016" s="27">
        <v>42996.0</v>
      </c>
      <c r="M1016" s="28"/>
      <c r="N1016" s="28"/>
      <c r="O1016" s="28"/>
      <c r="P1016" s="28"/>
      <c r="Q1016" s="28"/>
      <c r="R1016" s="28"/>
      <c r="S1016" s="28"/>
      <c r="T1016" s="28"/>
      <c r="U1016" s="28"/>
    </row>
    <row r="1017" ht="37.5">
      <c r="A1017" s="14" t="s">
        <v>3137</v>
      </c>
      <c r="B1017" s="14" t="s">
        <v>2668</v>
      </c>
      <c r="C1017" s="14" t="s">
        <v>3138</v>
      </c>
      <c r="D1017" s="14" t="s">
        <v>27</v>
      </c>
      <c r="E1017" s="28"/>
      <c r="F1017" s="23" t="str">
        <f t="shared" si="10"/>
        <v>Office of Government Ethics</v>
      </c>
      <c r="G1017" s="43">
        <v>42936.0</v>
      </c>
      <c r="H1017" s="25"/>
      <c r="I1017" s="26"/>
      <c r="J1017" s="25"/>
      <c r="K1017" s="26"/>
      <c r="L1017" s="27">
        <v>42996.0</v>
      </c>
      <c r="M1017" s="28"/>
      <c r="N1017" s="28"/>
      <c r="O1017" s="28"/>
      <c r="P1017" s="28"/>
      <c r="Q1017" s="28"/>
      <c r="R1017" s="28"/>
      <c r="S1017" s="28"/>
      <c r="T1017" s="28"/>
      <c r="U1017" s="28"/>
    </row>
    <row r="1018" ht="60.0">
      <c r="A1018" s="14" t="s">
        <v>3139</v>
      </c>
      <c r="B1018" s="14" t="s">
        <v>2668</v>
      </c>
      <c r="C1018" s="14" t="s">
        <v>3140</v>
      </c>
      <c r="D1018" s="14" t="s">
        <v>27</v>
      </c>
      <c r="E1018" s="28"/>
      <c r="F1018" s="23" t="str">
        <f t="shared" si="10"/>
        <v>Office of Government Ethics</v>
      </c>
      <c r="G1018" s="43">
        <v>42936.0</v>
      </c>
      <c r="H1018" s="25"/>
      <c r="I1018" s="26"/>
      <c r="J1018" s="25"/>
      <c r="K1018" s="26"/>
      <c r="L1018" s="27">
        <v>42996.0</v>
      </c>
      <c r="M1018" s="28"/>
      <c r="N1018" s="28"/>
      <c r="O1018" s="28"/>
      <c r="P1018" s="28"/>
      <c r="Q1018" s="28"/>
      <c r="R1018" s="28"/>
      <c r="S1018" s="28"/>
      <c r="T1018" s="28"/>
      <c r="U1018" s="28"/>
    </row>
    <row r="1019" ht="71.25">
      <c r="A1019" s="14" t="s">
        <v>3141</v>
      </c>
      <c r="B1019" s="14" t="s">
        <v>2668</v>
      </c>
      <c r="C1019" s="14" t="s">
        <v>1526</v>
      </c>
      <c r="D1019" s="14" t="s">
        <v>27</v>
      </c>
      <c r="E1019" s="28"/>
      <c r="F1019" s="23" t="str">
        <f t="shared" si="10"/>
        <v>Office of Government Ethics</v>
      </c>
      <c r="G1019" s="43">
        <v>42936.0</v>
      </c>
      <c r="H1019" s="25"/>
      <c r="I1019" s="26"/>
      <c r="J1019" s="25"/>
      <c r="K1019" s="26"/>
      <c r="L1019" s="27">
        <v>42996.0</v>
      </c>
      <c r="M1019" s="28"/>
      <c r="N1019" s="28"/>
      <c r="O1019" s="28"/>
      <c r="P1019" s="28"/>
      <c r="Q1019" s="28"/>
      <c r="R1019" s="28"/>
      <c r="S1019" s="28"/>
      <c r="T1019" s="28"/>
      <c r="U1019" s="28"/>
    </row>
    <row r="1020" ht="71.25">
      <c r="A1020" s="14" t="s">
        <v>3142</v>
      </c>
      <c r="B1020" s="14" t="s">
        <v>2668</v>
      </c>
      <c r="C1020" s="14" t="s">
        <v>1526</v>
      </c>
      <c r="D1020" s="14" t="s">
        <v>27</v>
      </c>
      <c r="E1020" s="28"/>
      <c r="F1020" s="23" t="str">
        <f t="shared" si="10"/>
        <v>Office of Government Ethics</v>
      </c>
      <c r="G1020" s="43">
        <v>42936.0</v>
      </c>
      <c r="H1020" s="25"/>
      <c r="I1020" s="26"/>
      <c r="J1020" s="25"/>
      <c r="K1020" s="26"/>
      <c r="L1020" s="27">
        <v>42996.0</v>
      </c>
      <c r="M1020" s="28"/>
      <c r="N1020" s="28"/>
      <c r="O1020" s="28"/>
      <c r="P1020" s="28"/>
      <c r="Q1020" s="28"/>
      <c r="R1020" s="28"/>
      <c r="S1020" s="28"/>
      <c r="T1020" s="28"/>
      <c r="U1020" s="28"/>
    </row>
    <row r="1021" ht="71.25">
      <c r="A1021" s="14" t="s">
        <v>3143</v>
      </c>
      <c r="B1021" s="14" t="s">
        <v>2668</v>
      </c>
      <c r="C1021" s="14" t="s">
        <v>1526</v>
      </c>
      <c r="D1021" s="14" t="s">
        <v>27</v>
      </c>
      <c r="E1021" s="28"/>
      <c r="F1021" s="23" t="str">
        <f t="shared" si="10"/>
        <v>Office of Government Ethics</v>
      </c>
      <c r="G1021" s="43">
        <v>42936.0</v>
      </c>
      <c r="H1021" s="25"/>
      <c r="I1021" s="26"/>
      <c r="J1021" s="25"/>
      <c r="K1021" s="26"/>
      <c r="L1021" s="27">
        <v>42996.0</v>
      </c>
      <c r="M1021" s="28"/>
      <c r="N1021" s="28"/>
      <c r="O1021" s="28"/>
      <c r="P1021" s="28"/>
      <c r="Q1021" s="28"/>
      <c r="R1021" s="28"/>
      <c r="S1021" s="28"/>
      <c r="T1021" s="28"/>
      <c r="U1021" s="28"/>
    </row>
    <row r="1022" ht="71.25">
      <c r="A1022" s="14" t="s">
        <v>3144</v>
      </c>
      <c r="B1022" s="14" t="s">
        <v>2668</v>
      </c>
      <c r="C1022" s="14" t="s">
        <v>2001</v>
      </c>
      <c r="D1022" s="14" t="s">
        <v>27</v>
      </c>
      <c r="E1022" s="28"/>
      <c r="F1022" s="23" t="str">
        <f t="shared" si="10"/>
        <v>Office of Government Ethics</v>
      </c>
      <c r="G1022" s="43">
        <v>42936.0</v>
      </c>
      <c r="H1022" s="25"/>
      <c r="I1022" s="26"/>
      <c r="J1022" s="25"/>
      <c r="K1022" s="26"/>
      <c r="L1022" s="27">
        <v>42996.0</v>
      </c>
      <c r="M1022" s="28"/>
      <c r="N1022" s="28"/>
      <c r="O1022" s="28"/>
      <c r="P1022" s="28"/>
      <c r="Q1022" s="28"/>
      <c r="R1022" s="28"/>
      <c r="S1022" s="28"/>
      <c r="T1022" s="28"/>
      <c r="U1022" s="28"/>
    </row>
    <row r="1023" ht="71.25">
      <c r="A1023" s="14" t="s">
        <v>3145</v>
      </c>
      <c r="B1023" s="14" t="s">
        <v>2668</v>
      </c>
      <c r="C1023" s="14" t="s">
        <v>3146</v>
      </c>
      <c r="D1023" s="14" t="s">
        <v>1263</v>
      </c>
      <c r="E1023" s="14" t="s">
        <v>2670</v>
      </c>
      <c r="F1023" s="23" t="str">
        <f t="shared" si="10"/>
        <v>Office of Government Ethics</v>
      </c>
      <c r="G1023" s="43">
        <v>42936.0</v>
      </c>
      <c r="H1023" s="25"/>
      <c r="I1023" s="26"/>
      <c r="J1023" s="25"/>
      <c r="K1023" s="26"/>
      <c r="L1023" s="27">
        <v>42996.0</v>
      </c>
      <c r="M1023" s="28"/>
      <c r="N1023" s="28"/>
      <c r="O1023" s="28"/>
      <c r="P1023" s="28"/>
      <c r="Q1023" s="28"/>
      <c r="R1023" s="28"/>
      <c r="S1023" s="28"/>
      <c r="T1023" s="28"/>
      <c r="U1023" s="28"/>
    </row>
    <row r="1024" ht="71.25">
      <c r="A1024" s="14" t="s">
        <v>3147</v>
      </c>
      <c r="B1024" s="14" t="s">
        <v>2668</v>
      </c>
      <c r="C1024" s="14" t="s">
        <v>3148</v>
      </c>
      <c r="D1024" s="14" t="s">
        <v>1263</v>
      </c>
      <c r="E1024" s="14" t="s">
        <v>2670</v>
      </c>
      <c r="F1024" s="23" t="str">
        <f t="shared" si="10"/>
        <v>Office of Government Ethics</v>
      </c>
      <c r="G1024" s="43">
        <v>42936.0</v>
      </c>
      <c r="H1024" s="25"/>
      <c r="I1024" s="26"/>
      <c r="J1024" s="25"/>
      <c r="K1024" s="26"/>
      <c r="L1024" s="27">
        <v>42996.0</v>
      </c>
      <c r="M1024" s="28"/>
      <c r="N1024" s="28"/>
      <c r="O1024" s="28"/>
      <c r="P1024" s="28"/>
      <c r="Q1024" s="28"/>
      <c r="R1024" s="28"/>
      <c r="S1024" s="28"/>
      <c r="T1024" s="28"/>
      <c r="U1024" s="28"/>
    </row>
    <row r="1025" ht="71.25">
      <c r="A1025" s="14" t="s">
        <v>3149</v>
      </c>
      <c r="B1025" s="14" t="s">
        <v>2668</v>
      </c>
      <c r="C1025" s="14" t="s">
        <v>3150</v>
      </c>
      <c r="D1025" s="14" t="s">
        <v>1263</v>
      </c>
      <c r="E1025" s="14" t="s">
        <v>2670</v>
      </c>
      <c r="F1025" s="23" t="str">
        <f t="shared" si="10"/>
        <v>Office of Government Ethics</v>
      </c>
      <c r="G1025" s="43">
        <v>42936.0</v>
      </c>
      <c r="H1025" s="25"/>
      <c r="I1025" s="26"/>
      <c r="J1025" s="25"/>
      <c r="K1025" s="26"/>
      <c r="L1025" s="27">
        <v>42996.0</v>
      </c>
      <c r="M1025" s="28"/>
      <c r="N1025" s="28"/>
      <c r="O1025" s="28"/>
      <c r="P1025" s="28"/>
      <c r="Q1025" s="28"/>
      <c r="R1025" s="28"/>
      <c r="S1025" s="28"/>
      <c r="T1025" s="28"/>
      <c r="U1025" s="28"/>
    </row>
    <row r="1026" ht="71.25">
      <c r="A1026" s="14" t="s">
        <v>3151</v>
      </c>
      <c r="B1026" s="14" t="s">
        <v>2668</v>
      </c>
      <c r="C1026" s="14" t="s">
        <v>3152</v>
      </c>
      <c r="D1026" s="14" t="s">
        <v>1263</v>
      </c>
      <c r="E1026" s="14" t="s">
        <v>2670</v>
      </c>
      <c r="F1026" s="23" t="str">
        <f t="shared" si="10"/>
        <v>Office of Government Ethics</v>
      </c>
      <c r="G1026" s="43">
        <v>42936.0</v>
      </c>
      <c r="H1026" s="25"/>
      <c r="I1026" s="26"/>
      <c r="J1026" s="25"/>
      <c r="K1026" s="26"/>
      <c r="L1026" s="27">
        <v>42996.0</v>
      </c>
      <c r="M1026" s="28"/>
      <c r="N1026" s="28"/>
      <c r="O1026" s="28"/>
      <c r="P1026" s="28"/>
      <c r="Q1026" s="28"/>
      <c r="R1026" s="28"/>
      <c r="S1026" s="28"/>
      <c r="T1026" s="28"/>
      <c r="U1026" s="28"/>
    </row>
    <row r="1027" ht="71.25">
      <c r="A1027" s="14" t="s">
        <v>3153</v>
      </c>
      <c r="B1027" s="14" t="s">
        <v>2668</v>
      </c>
      <c r="C1027" s="14" t="s">
        <v>3154</v>
      </c>
      <c r="D1027" s="14" t="s">
        <v>1263</v>
      </c>
      <c r="E1027" s="14" t="s">
        <v>2670</v>
      </c>
      <c r="F1027" s="23" t="str">
        <f t="shared" si="10"/>
        <v>Office of Government Ethics</v>
      </c>
      <c r="G1027" s="43">
        <v>42936.0</v>
      </c>
      <c r="H1027" s="25"/>
      <c r="I1027" s="26"/>
      <c r="J1027" s="25"/>
      <c r="K1027" s="26"/>
      <c r="L1027" s="27">
        <v>42996.0</v>
      </c>
      <c r="M1027" s="28"/>
      <c r="N1027" s="28"/>
      <c r="O1027" s="28"/>
      <c r="P1027" s="28"/>
      <c r="Q1027" s="28"/>
      <c r="R1027" s="28"/>
      <c r="S1027" s="28"/>
      <c r="T1027" s="28"/>
      <c r="U1027" s="28"/>
    </row>
    <row r="1028" ht="71.25">
      <c r="A1028" s="14" t="s">
        <v>3155</v>
      </c>
      <c r="B1028" s="14" t="s">
        <v>2668</v>
      </c>
      <c r="C1028" s="14" t="s">
        <v>3156</v>
      </c>
      <c r="D1028" s="14" t="s">
        <v>1263</v>
      </c>
      <c r="E1028" s="14" t="s">
        <v>2670</v>
      </c>
      <c r="F1028" s="23" t="str">
        <f t="shared" si="10"/>
        <v>Office of Government Ethics</v>
      </c>
      <c r="G1028" s="43">
        <v>42936.0</v>
      </c>
      <c r="H1028" s="25"/>
      <c r="I1028" s="26"/>
      <c r="J1028" s="25"/>
      <c r="K1028" s="26"/>
      <c r="L1028" s="27">
        <v>42996.0</v>
      </c>
      <c r="M1028" s="28"/>
      <c r="N1028" s="28"/>
      <c r="O1028" s="28"/>
      <c r="P1028" s="28"/>
      <c r="Q1028" s="28"/>
      <c r="R1028" s="28"/>
      <c r="S1028" s="28"/>
      <c r="T1028" s="28"/>
      <c r="U1028" s="28"/>
    </row>
    <row r="1029" ht="71.25">
      <c r="A1029" s="14" t="s">
        <v>3157</v>
      </c>
      <c r="B1029" s="14" t="s">
        <v>2668</v>
      </c>
      <c r="C1029" s="14" t="s">
        <v>3158</v>
      </c>
      <c r="D1029" s="14" t="s">
        <v>1263</v>
      </c>
      <c r="E1029" s="14" t="s">
        <v>2670</v>
      </c>
      <c r="F1029" s="23" t="str">
        <f t="shared" si="10"/>
        <v>Office of Government Ethics</v>
      </c>
      <c r="G1029" s="43">
        <v>42936.0</v>
      </c>
      <c r="H1029" s="25"/>
      <c r="I1029" s="26"/>
      <c r="J1029" s="25"/>
      <c r="K1029" s="26"/>
      <c r="L1029" s="27">
        <v>42996.0</v>
      </c>
      <c r="M1029" s="28"/>
      <c r="N1029" s="28"/>
      <c r="O1029" s="28"/>
      <c r="P1029" s="28"/>
      <c r="Q1029" s="28"/>
      <c r="R1029" s="28"/>
      <c r="S1029" s="28"/>
      <c r="T1029" s="28"/>
      <c r="U1029" s="28"/>
    </row>
    <row r="1030" ht="71.25">
      <c r="A1030" s="14" t="s">
        <v>3159</v>
      </c>
      <c r="B1030" s="14" t="s">
        <v>2668</v>
      </c>
      <c r="C1030" s="14" t="s">
        <v>3160</v>
      </c>
      <c r="D1030" s="14" t="s">
        <v>1263</v>
      </c>
      <c r="E1030" s="14" t="s">
        <v>2670</v>
      </c>
      <c r="F1030" s="23" t="str">
        <f t="shared" si="10"/>
        <v>Office of Government Ethics</v>
      </c>
      <c r="G1030" s="43">
        <v>42936.0</v>
      </c>
      <c r="H1030" s="25"/>
      <c r="I1030" s="26"/>
      <c r="J1030" s="25"/>
      <c r="K1030" s="26"/>
      <c r="L1030" s="27">
        <v>42996.0</v>
      </c>
      <c r="M1030" s="28"/>
      <c r="N1030" s="28"/>
      <c r="O1030" s="28"/>
      <c r="P1030" s="28"/>
      <c r="Q1030" s="28"/>
      <c r="R1030" s="28"/>
      <c r="S1030" s="28"/>
      <c r="T1030" s="28"/>
      <c r="U1030" s="28"/>
    </row>
    <row r="1031" ht="71.25">
      <c r="A1031" s="14" t="s">
        <v>3161</v>
      </c>
      <c r="B1031" s="14" t="s">
        <v>2668</v>
      </c>
      <c r="C1031" s="14" t="s">
        <v>3162</v>
      </c>
      <c r="D1031" s="14" t="s">
        <v>1263</v>
      </c>
      <c r="E1031" s="14" t="s">
        <v>2670</v>
      </c>
      <c r="F1031" s="23" t="str">
        <f t="shared" si="10"/>
        <v>Office of Government Ethics</v>
      </c>
      <c r="G1031" s="43">
        <v>42936.0</v>
      </c>
      <c r="H1031" s="25"/>
      <c r="I1031" s="26"/>
      <c r="J1031" s="25"/>
      <c r="K1031" s="26"/>
      <c r="L1031" s="27">
        <v>42996.0</v>
      </c>
      <c r="M1031" s="28"/>
      <c r="N1031" s="28"/>
      <c r="O1031" s="28"/>
      <c r="P1031" s="28"/>
      <c r="Q1031" s="28"/>
      <c r="R1031" s="28"/>
      <c r="S1031" s="28"/>
      <c r="T1031" s="28"/>
      <c r="U1031" s="28"/>
    </row>
    <row r="1032" ht="71.25">
      <c r="A1032" s="14" t="s">
        <v>3163</v>
      </c>
      <c r="B1032" s="14" t="s">
        <v>2668</v>
      </c>
      <c r="C1032" s="14" t="s">
        <v>3164</v>
      </c>
      <c r="D1032" s="14" t="s">
        <v>1263</v>
      </c>
      <c r="E1032" s="14" t="s">
        <v>2670</v>
      </c>
      <c r="F1032" s="23" t="str">
        <f t="shared" si="10"/>
        <v>Office of Government Ethics</v>
      </c>
      <c r="G1032" s="43">
        <v>42936.0</v>
      </c>
      <c r="H1032" s="25"/>
      <c r="I1032" s="26"/>
      <c r="J1032" s="25"/>
      <c r="K1032" s="26"/>
      <c r="L1032" s="27">
        <v>42996.0</v>
      </c>
      <c r="M1032" s="28"/>
      <c r="N1032" s="28"/>
      <c r="O1032" s="28"/>
      <c r="P1032" s="28"/>
      <c r="Q1032" s="28"/>
      <c r="R1032" s="28"/>
      <c r="S1032" s="28"/>
      <c r="T1032" s="28"/>
      <c r="U1032" s="28"/>
    </row>
    <row r="1033" ht="138.0">
      <c r="A1033" s="14" t="s">
        <v>3165</v>
      </c>
      <c r="B1033" s="14" t="s">
        <v>2668</v>
      </c>
      <c r="C1033" s="14" t="s">
        <v>3166</v>
      </c>
      <c r="D1033" s="14" t="s">
        <v>27</v>
      </c>
      <c r="E1033" s="28"/>
      <c r="F1033" s="23" t="str">
        <f t="shared" si="10"/>
        <v>Office of Government Ethics</v>
      </c>
      <c r="G1033" s="43">
        <v>42936.0</v>
      </c>
      <c r="H1033" s="25"/>
      <c r="I1033" s="26"/>
      <c r="J1033" s="25"/>
      <c r="K1033" s="26"/>
      <c r="L1033" s="27">
        <v>42996.0</v>
      </c>
      <c r="M1033" s="28"/>
      <c r="N1033" s="28"/>
      <c r="O1033" s="28"/>
      <c r="P1033" s="28"/>
      <c r="Q1033" s="28"/>
      <c r="R1033" s="28"/>
      <c r="S1033" s="28"/>
      <c r="T1033" s="28"/>
      <c r="U1033" s="28"/>
    </row>
    <row r="1034" ht="82.5">
      <c r="A1034" s="14" t="s">
        <v>3167</v>
      </c>
      <c r="B1034" s="14" t="s">
        <v>2668</v>
      </c>
      <c r="C1034" s="14" t="s">
        <v>2007</v>
      </c>
      <c r="D1034" s="14" t="s">
        <v>27</v>
      </c>
      <c r="E1034" s="28"/>
      <c r="F1034" s="23" t="str">
        <f t="shared" si="10"/>
        <v>Office of Government Ethics</v>
      </c>
      <c r="G1034" s="43">
        <v>42936.0</v>
      </c>
      <c r="H1034" s="25"/>
      <c r="I1034" s="26"/>
      <c r="J1034" s="25"/>
      <c r="K1034" s="26"/>
      <c r="L1034" s="27">
        <v>42996.0</v>
      </c>
      <c r="M1034" s="28"/>
      <c r="N1034" s="28"/>
      <c r="O1034" s="28"/>
      <c r="P1034" s="28"/>
      <c r="Q1034" s="28"/>
      <c r="R1034" s="28"/>
      <c r="S1034" s="28"/>
      <c r="T1034" s="28"/>
      <c r="U1034" s="28"/>
    </row>
    <row r="1035" ht="82.5">
      <c r="A1035" s="14" t="s">
        <v>3168</v>
      </c>
      <c r="B1035" s="14" t="s">
        <v>2668</v>
      </c>
      <c r="C1035" s="14" t="s">
        <v>2009</v>
      </c>
      <c r="D1035" s="14" t="s">
        <v>27</v>
      </c>
      <c r="E1035" s="28"/>
      <c r="F1035" s="23" t="str">
        <f t="shared" si="10"/>
        <v>Office of Government Ethics</v>
      </c>
      <c r="G1035" s="43">
        <v>42936.0</v>
      </c>
      <c r="H1035" s="25"/>
      <c r="I1035" s="26"/>
      <c r="J1035" s="25"/>
      <c r="K1035" s="26"/>
      <c r="L1035" s="27">
        <v>42996.0</v>
      </c>
      <c r="M1035" s="28"/>
      <c r="N1035" s="28"/>
      <c r="O1035" s="28"/>
      <c r="P1035" s="28"/>
      <c r="Q1035" s="28"/>
      <c r="R1035" s="28"/>
      <c r="S1035" s="28"/>
      <c r="T1035" s="28"/>
      <c r="U1035" s="28"/>
    </row>
    <row r="1036" ht="71.25">
      <c r="A1036" s="14" t="s">
        <v>3169</v>
      </c>
      <c r="B1036" s="14" t="s">
        <v>2668</v>
      </c>
      <c r="C1036" s="14" t="s">
        <v>3170</v>
      </c>
      <c r="D1036" s="14" t="s">
        <v>1263</v>
      </c>
      <c r="E1036" s="14" t="s">
        <v>2670</v>
      </c>
      <c r="F1036" s="23" t="str">
        <f t="shared" si="10"/>
        <v>Office of Government Ethics</v>
      </c>
      <c r="G1036" s="43">
        <v>42936.0</v>
      </c>
      <c r="H1036" s="25"/>
      <c r="I1036" s="26"/>
      <c r="J1036" s="25"/>
      <c r="K1036" s="26"/>
      <c r="L1036" s="27">
        <v>42996.0</v>
      </c>
      <c r="M1036" s="28"/>
      <c r="N1036" s="28"/>
      <c r="O1036" s="28"/>
      <c r="P1036" s="28"/>
      <c r="Q1036" s="28"/>
      <c r="R1036" s="28"/>
      <c r="S1036" s="28"/>
      <c r="T1036" s="28"/>
      <c r="U1036" s="28"/>
    </row>
    <row r="1037" ht="60.0">
      <c r="A1037" s="14" t="s">
        <v>3171</v>
      </c>
      <c r="B1037" s="14" t="s">
        <v>2668</v>
      </c>
      <c r="C1037" s="14" t="s">
        <v>2011</v>
      </c>
      <c r="D1037" s="14" t="s">
        <v>27</v>
      </c>
      <c r="E1037" s="28"/>
      <c r="F1037" s="23" t="str">
        <f t="shared" si="10"/>
        <v>Office of Government Ethics</v>
      </c>
      <c r="G1037" s="43">
        <v>42936.0</v>
      </c>
      <c r="H1037" s="25"/>
      <c r="I1037" s="26"/>
      <c r="J1037" s="25"/>
      <c r="K1037" s="26"/>
      <c r="L1037" s="27">
        <v>42996.0</v>
      </c>
      <c r="M1037" s="28"/>
      <c r="N1037" s="28"/>
      <c r="O1037" s="28"/>
      <c r="P1037" s="28"/>
      <c r="Q1037" s="28"/>
      <c r="R1037" s="28"/>
      <c r="S1037" s="28"/>
      <c r="T1037" s="28"/>
      <c r="U1037" s="28"/>
    </row>
    <row r="1038" ht="71.25">
      <c r="A1038" s="14" t="s">
        <v>3172</v>
      </c>
      <c r="B1038" s="14" t="s">
        <v>2668</v>
      </c>
      <c r="C1038" s="14" t="s">
        <v>2013</v>
      </c>
      <c r="D1038" s="14" t="s">
        <v>27</v>
      </c>
      <c r="E1038" s="28"/>
      <c r="F1038" s="23" t="str">
        <f t="shared" si="10"/>
        <v>Office of Government Ethics</v>
      </c>
      <c r="G1038" s="43">
        <v>42936.0</v>
      </c>
      <c r="H1038" s="25"/>
      <c r="I1038" s="26"/>
      <c r="J1038" s="25"/>
      <c r="K1038" s="26"/>
      <c r="L1038" s="27">
        <v>42996.0</v>
      </c>
      <c r="M1038" s="28"/>
      <c r="N1038" s="28"/>
      <c r="O1038" s="28"/>
      <c r="P1038" s="28"/>
      <c r="Q1038" s="28"/>
      <c r="R1038" s="28"/>
      <c r="S1038" s="28"/>
      <c r="T1038" s="28"/>
      <c r="U1038" s="28"/>
    </row>
    <row r="1039" ht="60.0">
      <c r="A1039" s="14" t="s">
        <v>3173</v>
      </c>
      <c r="B1039" s="14" t="s">
        <v>2668</v>
      </c>
      <c r="C1039" s="14" t="s">
        <v>2015</v>
      </c>
      <c r="D1039" s="14" t="s">
        <v>27</v>
      </c>
      <c r="E1039" s="28"/>
      <c r="F1039" s="23" t="str">
        <f t="shared" si="10"/>
        <v>Office of Government Ethics</v>
      </c>
      <c r="G1039" s="43">
        <v>42936.0</v>
      </c>
      <c r="H1039" s="25"/>
      <c r="I1039" s="26"/>
      <c r="J1039" s="25"/>
      <c r="K1039" s="26"/>
      <c r="L1039" s="27">
        <v>42996.0</v>
      </c>
      <c r="M1039" s="28"/>
      <c r="N1039" s="28"/>
      <c r="O1039" s="28"/>
      <c r="P1039" s="28"/>
      <c r="Q1039" s="28"/>
      <c r="R1039" s="28"/>
      <c r="S1039" s="28"/>
      <c r="T1039" s="28"/>
      <c r="U1039" s="28"/>
    </row>
    <row r="1040" ht="71.25">
      <c r="A1040" s="14" t="s">
        <v>3174</v>
      </c>
      <c r="B1040" s="14" t="s">
        <v>2668</v>
      </c>
      <c r="C1040" s="14" t="s">
        <v>2017</v>
      </c>
      <c r="D1040" s="14" t="s">
        <v>27</v>
      </c>
      <c r="E1040" s="28"/>
      <c r="F1040" s="23" t="str">
        <f t="shared" si="10"/>
        <v>Office of Government Ethics</v>
      </c>
      <c r="G1040" s="43">
        <v>42936.0</v>
      </c>
      <c r="H1040" s="25"/>
      <c r="I1040" s="26"/>
      <c r="J1040" s="25"/>
      <c r="K1040" s="26"/>
      <c r="L1040" s="27">
        <v>42996.0</v>
      </c>
      <c r="M1040" s="28"/>
      <c r="N1040" s="28"/>
      <c r="O1040" s="28"/>
      <c r="P1040" s="28"/>
      <c r="Q1040" s="28"/>
      <c r="R1040" s="28"/>
      <c r="S1040" s="28"/>
      <c r="T1040" s="28"/>
      <c r="U1040" s="28"/>
    </row>
    <row r="1041" ht="71.25">
      <c r="A1041" s="14" t="s">
        <v>3175</v>
      </c>
      <c r="B1041" s="14" t="s">
        <v>2668</v>
      </c>
      <c r="C1041" s="14" t="s">
        <v>2019</v>
      </c>
      <c r="D1041" s="14" t="s">
        <v>1263</v>
      </c>
      <c r="E1041" s="14" t="s">
        <v>1460</v>
      </c>
      <c r="F1041" s="23" t="str">
        <f t="shared" si="10"/>
        <v>Office of Government Ethics</v>
      </c>
      <c r="G1041" s="43">
        <v>42942.0</v>
      </c>
      <c r="H1041" s="25"/>
      <c r="I1041" s="26"/>
      <c r="J1041" s="25"/>
      <c r="K1041" s="26"/>
      <c r="L1041" s="27">
        <v>42996.0</v>
      </c>
      <c r="M1041" s="28"/>
      <c r="N1041" s="28"/>
      <c r="O1041" s="28"/>
      <c r="P1041" s="28"/>
      <c r="Q1041" s="28"/>
      <c r="R1041" s="28"/>
      <c r="S1041" s="28"/>
      <c r="T1041" s="28"/>
      <c r="U1041" s="28"/>
    </row>
    <row r="1042" ht="71.25">
      <c r="A1042" s="14" t="s">
        <v>3176</v>
      </c>
      <c r="B1042" s="14" t="s">
        <v>2668</v>
      </c>
      <c r="C1042" s="14" t="s">
        <v>2021</v>
      </c>
      <c r="D1042" s="14" t="s">
        <v>27</v>
      </c>
      <c r="E1042" s="28"/>
      <c r="F1042" s="23" t="str">
        <f t="shared" si="10"/>
        <v>Office of Government Ethics</v>
      </c>
      <c r="G1042" s="43">
        <v>42936.0</v>
      </c>
      <c r="H1042" s="25"/>
      <c r="I1042" s="26"/>
      <c r="J1042" s="25"/>
      <c r="K1042" s="26"/>
      <c r="L1042" s="27">
        <v>42996.0</v>
      </c>
      <c r="M1042" s="28"/>
      <c r="N1042" s="28"/>
      <c r="O1042" s="28"/>
      <c r="P1042" s="28"/>
      <c r="Q1042" s="28"/>
      <c r="R1042" s="28"/>
      <c r="S1042" s="28"/>
      <c r="T1042" s="28"/>
      <c r="U1042" s="28"/>
    </row>
    <row r="1043" ht="71.25">
      <c r="A1043" s="14" t="s">
        <v>3177</v>
      </c>
      <c r="B1043" s="14" t="s">
        <v>2668</v>
      </c>
      <c r="C1043" s="14" t="s">
        <v>2025</v>
      </c>
      <c r="D1043" s="14" t="s">
        <v>27</v>
      </c>
      <c r="E1043" s="28"/>
      <c r="F1043" s="23" t="str">
        <f t="shared" si="10"/>
        <v>Office of Government Ethics</v>
      </c>
      <c r="G1043" s="43">
        <v>42936.0</v>
      </c>
      <c r="H1043" s="25"/>
      <c r="I1043" s="26"/>
      <c r="J1043" s="25"/>
      <c r="K1043" s="26"/>
      <c r="L1043" s="27">
        <v>42996.0</v>
      </c>
      <c r="M1043" s="28"/>
      <c r="N1043" s="28"/>
      <c r="O1043" s="28"/>
      <c r="P1043" s="28"/>
      <c r="Q1043" s="28"/>
      <c r="R1043" s="28"/>
      <c r="S1043" s="28"/>
      <c r="T1043" s="28"/>
      <c r="U1043" s="28"/>
    </row>
    <row r="1044" ht="71.25">
      <c r="A1044" s="14" t="s">
        <v>3178</v>
      </c>
      <c r="B1044" s="14" t="s">
        <v>2668</v>
      </c>
      <c r="C1044" s="14" t="s">
        <v>3179</v>
      </c>
      <c r="D1044" s="14" t="s">
        <v>1263</v>
      </c>
      <c r="E1044" s="14" t="s">
        <v>2670</v>
      </c>
      <c r="F1044" s="23" t="str">
        <f t="shared" si="10"/>
        <v>Office of Government Ethics</v>
      </c>
      <c r="G1044" s="43">
        <v>42936.0</v>
      </c>
      <c r="H1044" s="25"/>
      <c r="I1044" s="26"/>
      <c r="J1044" s="25"/>
      <c r="K1044" s="26"/>
      <c r="L1044" s="27">
        <v>42996.0</v>
      </c>
      <c r="M1044" s="28"/>
      <c r="N1044" s="28"/>
      <c r="O1044" s="28"/>
      <c r="P1044" s="28"/>
      <c r="Q1044" s="28"/>
      <c r="R1044" s="28"/>
      <c r="S1044" s="28"/>
      <c r="T1044" s="28"/>
      <c r="U1044" s="28"/>
    </row>
    <row r="1045" ht="60.0">
      <c r="A1045" s="14" t="s">
        <v>3180</v>
      </c>
      <c r="B1045" s="14" t="s">
        <v>2668</v>
      </c>
      <c r="C1045" s="14" t="s">
        <v>2027</v>
      </c>
      <c r="D1045" s="14" t="s">
        <v>1263</v>
      </c>
      <c r="E1045" s="14" t="s">
        <v>1460</v>
      </c>
      <c r="F1045" s="23" t="str">
        <f t="shared" si="10"/>
        <v>Office of Government Ethics</v>
      </c>
      <c r="G1045" s="43">
        <v>42942.0</v>
      </c>
      <c r="H1045" s="25"/>
      <c r="I1045" s="26"/>
      <c r="J1045" s="25"/>
      <c r="K1045" s="26"/>
      <c r="L1045" s="27">
        <v>42996.0</v>
      </c>
      <c r="M1045" s="28"/>
      <c r="N1045" s="28"/>
      <c r="O1045" s="28"/>
      <c r="P1045" s="28"/>
      <c r="Q1045" s="28"/>
      <c r="R1045" s="28"/>
      <c r="S1045" s="28"/>
      <c r="T1045" s="28"/>
      <c r="U1045" s="28"/>
    </row>
    <row r="1046" ht="60.0">
      <c r="A1046" s="14" t="s">
        <v>3181</v>
      </c>
      <c r="B1046" s="14" t="s">
        <v>2668</v>
      </c>
      <c r="C1046" s="14" t="s">
        <v>2029</v>
      </c>
      <c r="D1046" s="14" t="s">
        <v>1263</v>
      </c>
      <c r="E1046" s="14" t="s">
        <v>1460</v>
      </c>
      <c r="F1046" s="23" t="str">
        <f t="shared" si="10"/>
        <v>Office of Government Ethics</v>
      </c>
      <c r="G1046" s="43">
        <v>42942.0</v>
      </c>
      <c r="H1046" s="25"/>
      <c r="I1046" s="26"/>
      <c r="J1046" s="25"/>
      <c r="K1046" s="26"/>
      <c r="L1046" s="27">
        <v>42996.0</v>
      </c>
      <c r="M1046" s="28"/>
      <c r="N1046" s="28"/>
      <c r="O1046" s="28"/>
      <c r="P1046" s="28"/>
      <c r="Q1046" s="28"/>
      <c r="R1046" s="28"/>
      <c r="S1046" s="28"/>
      <c r="T1046" s="28"/>
      <c r="U1046" s="28"/>
    </row>
    <row r="1047" ht="60.0">
      <c r="A1047" s="14" t="s">
        <v>3182</v>
      </c>
      <c r="B1047" s="14" t="s">
        <v>2668</v>
      </c>
      <c r="C1047" s="14" t="s">
        <v>2031</v>
      </c>
      <c r="D1047" s="14" t="s">
        <v>1263</v>
      </c>
      <c r="E1047" s="14" t="s">
        <v>1460</v>
      </c>
      <c r="F1047" s="23" t="str">
        <f t="shared" si="10"/>
        <v>Office of Government Ethics</v>
      </c>
      <c r="G1047" s="43">
        <v>42942.0</v>
      </c>
      <c r="H1047" s="25"/>
      <c r="I1047" s="26"/>
      <c r="J1047" s="25"/>
      <c r="K1047" s="26"/>
      <c r="L1047" s="27">
        <v>42996.0</v>
      </c>
      <c r="M1047" s="28"/>
      <c r="N1047" s="28"/>
      <c r="O1047" s="28"/>
      <c r="P1047" s="28"/>
      <c r="Q1047" s="28"/>
      <c r="R1047" s="28"/>
      <c r="S1047" s="28"/>
      <c r="T1047" s="28"/>
      <c r="U1047" s="28"/>
    </row>
    <row r="1048" ht="71.25">
      <c r="A1048" s="14" t="s">
        <v>3183</v>
      </c>
      <c r="B1048" s="14" t="s">
        <v>2668</v>
      </c>
      <c r="C1048" s="14" t="s">
        <v>3184</v>
      </c>
      <c r="D1048" s="14" t="s">
        <v>1263</v>
      </c>
      <c r="E1048" s="14" t="s">
        <v>2670</v>
      </c>
      <c r="F1048" s="23" t="str">
        <f t="shared" si="10"/>
        <v>Office of Government Ethics</v>
      </c>
      <c r="G1048" s="43">
        <v>42936.0</v>
      </c>
      <c r="H1048" s="25"/>
      <c r="I1048" s="26"/>
      <c r="J1048" s="25"/>
      <c r="K1048" s="26"/>
      <c r="L1048" s="27">
        <v>42996.0</v>
      </c>
      <c r="M1048" s="28"/>
      <c r="N1048" s="28"/>
      <c r="O1048" s="28"/>
      <c r="P1048" s="28"/>
      <c r="Q1048" s="28"/>
      <c r="R1048" s="28"/>
      <c r="S1048" s="28"/>
      <c r="T1048" s="28"/>
      <c r="U1048" s="28"/>
    </row>
    <row r="1049" ht="71.25">
      <c r="A1049" s="14" t="s">
        <v>3185</v>
      </c>
      <c r="B1049" s="14" t="s">
        <v>2668</v>
      </c>
      <c r="C1049" s="14" t="s">
        <v>2033</v>
      </c>
      <c r="D1049" s="14" t="s">
        <v>27</v>
      </c>
      <c r="E1049" s="28"/>
      <c r="F1049" s="23" t="str">
        <f t="shared" si="10"/>
        <v>Office of Government Ethics</v>
      </c>
      <c r="G1049" s="43">
        <v>42936.0</v>
      </c>
      <c r="H1049" s="25"/>
      <c r="I1049" s="26"/>
      <c r="J1049" s="25"/>
      <c r="K1049" s="26"/>
      <c r="L1049" s="27">
        <v>42996.0</v>
      </c>
      <c r="M1049" s="28"/>
      <c r="N1049" s="28"/>
      <c r="O1049" s="28"/>
      <c r="P1049" s="28"/>
      <c r="Q1049" s="28"/>
      <c r="R1049" s="28"/>
      <c r="S1049" s="28"/>
      <c r="T1049" s="28"/>
      <c r="U1049" s="28"/>
    </row>
    <row r="1050" ht="71.25">
      <c r="A1050" s="14" t="s">
        <v>3186</v>
      </c>
      <c r="B1050" s="14" t="s">
        <v>2668</v>
      </c>
      <c r="C1050" s="14" t="s">
        <v>2035</v>
      </c>
      <c r="D1050" s="14" t="s">
        <v>1263</v>
      </c>
      <c r="E1050" s="14" t="s">
        <v>1460</v>
      </c>
      <c r="F1050" s="23" t="str">
        <f t="shared" si="10"/>
        <v>Office of Government Ethics</v>
      </c>
      <c r="G1050" s="43">
        <v>42936.0</v>
      </c>
      <c r="H1050" s="25"/>
      <c r="I1050" s="26"/>
      <c r="J1050" s="25"/>
      <c r="K1050" s="26"/>
      <c r="L1050" s="27">
        <v>42996.0</v>
      </c>
      <c r="M1050" s="28"/>
      <c r="N1050" s="28"/>
      <c r="O1050" s="28"/>
      <c r="P1050" s="28"/>
      <c r="Q1050" s="28"/>
      <c r="R1050" s="28"/>
      <c r="S1050" s="28"/>
      <c r="T1050" s="28"/>
      <c r="U1050" s="28"/>
    </row>
    <row r="1051" ht="60.0">
      <c r="A1051" s="14" t="s">
        <v>3187</v>
      </c>
      <c r="B1051" s="14" t="s">
        <v>2668</v>
      </c>
      <c r="C1051" s="14" t="s">
        <v>2037</v>
      </c>
      <c r="D1051" s="14" t="s">
        <v>1263</v>
      </c>
      <c r="E1051" s="14" t="s">
        <v>1460</v>
      </c>
      <c r="F1051" s="23" t="str">
        <f t="shared" si="10"/>
        <v>Office of Government Ethics</v>
      </c>
      <c r="G1051" s="43">
        <v>42940.0</v>
      </c>
      <c r="H1051" s="25"/>
      <c r="I1051" s="26"/>
      <c r="J1051" s="25"/>
      <c r="K1051" s="26"/>
      <c r="L1051" s="27">
        <v>42996.0</v>
      </c>
      <c r="M1051" s="28"/>
      <c r="N1051" s="28"/>
      <c r="O1051" s="28"/>
      <c r="P1051" s="28"/>
      <c r="Q1051" s="28"/>
      <c r="R1051" s="28"/>
      <c r="S1051" s="28"/>
      <c r="T1051" s="28"/>
      <c r="U1051" s="28"/>
    </row>
    <row r="1052" ht="48.75">
      <c r="A1052" s="14" t="s">
        <v>3188</v>
      </c>
      <c r="B1052" s="14" t="s">
        <v>2668</v>
      </c>
      <c r="C1052" s="14" t="s">
        <v>2039</v>
      </c>
      <c r="D1052" s="14" t="s">
        <v>1263</v>
      </c>
      <c r="E1052" s="14" t="s">
        <v>1460</v>
      </c>
      <c r="F1052" s="23" t="str">
        <f t="shared" si="10"/>
        <v>Office of Government Ethics</v>
      </c>
      <c r="G1052" s="43">
        <v>42936.0</v>
      </c>
      <c r="H1052" s="25"/>
      <c r="I1052" s="26"/>
      <c r="J1052" s="25"/>
      <c r="K1052" s="26"/>
      <c r="L1052" s="27">
        <v>42996.0</v>
      </c>
      <c r="M1052" s="28"/>
      <c r="N1052" s="28"/>
      <c r="O1052" s="28"/>
      <c r="P1052" s="28"/>
      <c r="Q1052" s="28"/>
      <c r="R1052" s="28"/>
      <c r="S1052" s="28"/>
      <c r="T1052" s="28"/>
      <c r="U1052" s="28"/>
    </row>
    <row r="1053" ht="60.0">
      <c r="A1053" s="14" t="s">
        <v>3189</v>
      </c>
      <c r="B1053" s="14" t="s">
        <v>2668</v>
      </c>
      <c r="C1053" s="14" t="s">
        <v>1530</v>
      </c>
      <c r="D1053" s="14" t="s">
        <v>1263</v>
      </c>
      <c r="E1053" s="14" t="s">
        <v>1460</v>
      </c>
      <c r="F1053" s="23" t="str">
        <f t="shared" si="10"/>
        <v>Office of Government Ethics</v>
      </c>
      <c r="G1053" s="43">
        <v>42936.0</v>
      </c>
      <c r="H1053" s="25"/>
      <c r="I1053" s="26"/>
      <c r="J1053" s="25"/>
      <c r="K1053" s="26"/>
      <c r="L1053" s="27">
        <v>42996.0</v>
      </c>
      <c r="M1053" s="28"/>
      <c r="N1053" s="28"/>
      <c r="O1053" s="28"/>
      <c r="P1053" s="28"/>
      <c r="Q1053" s="28"/>
      <c r="R1053" s="28"/>
      <c r="S1053" s="28"/>
      <c r="T1053" s="28"/>
      <c r="U1053" s="28"/>
    </row>
    <row r="1054" ht="60.0">
      <c r="A1054" s="14" t="s">
        <v>3190</v>
      </c>
      <c r="B1054" s="14" t="s">
        <v>2668</v>
      </c>
      <c r="C1054" s="14" t="s">
        <v>1530</v>
      </c>
      <c r="D1054" s="14" t="s">
        <v>1263</v>
      </c>
      <c r="E1054" s="14" t="s">
        <v>1460</v>
      </c>
      <c r="F1054" s="23" t="str">
        <f t="shared" si="10"/>
        <v>Office of Government Ethics</v>
      </c>
      <c r="G1054" s="43">
        <v>42936.0</v>
      </c>
      <c r="H1054" s="25"/>
      <c r="I1054" s="26"/>
      <c r="J1054" s="25"/>
      <c r="K1054" s="26"/>
      <c r="L1054" s="27">
        <v>42996.0</v>
      </c>
      <c r="M1054" s="28"/>
      <c r="N1054" s="28"/>
      <c r="O1054" s="28"/>
      <c r="P1054" s="28"/>
      <c r="Q1054" s="28"/>
      <c r="R1054" s="28"/>
      <c r="S1054" s="28"/>
      <c r="T1054" s="28"/>
      <c r="U1054" s="28"/>
    </row>
    <row r="1055" ht="60.0">
      <c r="A1055" s="14" t="s">
        <v>3189</v>
      </c>
      <c r="B1055" s="14" t="s">
        <v>2668</v>
      </c>
      <c r="C1055" s="14" t="s">
        <v>1530</v>
      </c>
      <c r="D1055" s="14" t="s">
        <v>1263</v>
      </c>
      <c r="E1055" s="14" t="s">
        <v>1460</v>
      </c>
      <c r="F1055" s="23" t="str">
        <f t="shared" si="10"/>
        <v>Office of Government Ethics</v>
      </c>
      <c r="G1055" s="43">
        <v>42936.0</v>
      </c>
      <c r="H1055" s="25"/>
      <c r="I1055" s="26"/>
      <c r="J1055" s="25"/>
      <c r="K1055" s="26"/>
      <c r="L1055" s="27">
        <v>42996.0</v>
      </c>
      <c r="M1055" s="28"/>
      <c r="N1055" s="28"/>
      <c r="O1055" s="28"/>
      <c r="P1055" s="28"/>
      <c r="Q1055" s="28"/>
      <c r="R1055" s="28"/>
      <c r="S1055" s="28"/>
      <c r="T1055" s="28"/>
      <c r="U1055" s="28"/>
    </row>
    <row r="1056" ht="71.25">
      <c r="A1056" s="14" t="s">
        <v>3191</v>
      </c>
      <c r="B1056" s="14" t="s">
        <v>2668</v>
      </c>
      <c r="C1056" s="14" t="s">
        <v>3192</v>
      </c>
      <c r="D1056" s="14" t="s">
        <v>1263</v>
      </c>
      <c r="E1056" s="14" t="s">
        <v>2670</v>
      </c>
      <c r="F1056" s="23" t="str">
        <f t="shared" si="10"/>
        <v>Office of Government Ethics</v>
      </c>
      <c r="G1056" s="43">
        <v>42936.0</v>
      </c>
      <c r="H1056" s="25"/>
      <c r="I1056" s="26"/>
      <c r="J1056" s="25"/>
      <c r="K1056" s="26"/>
      <c r="L1056" s="27">
        <v>42996.0</v>
      </c>
      <c r="M1056" s="28"/>
      <c r="N1056" s="28"/>
      <c r="O1056" s="28"/>
      <c r="P1056" s="28"/>
      <c r="Q1056" s="28"/>
      <c r="R1056" s="28"/>
      <c r="S1056" s="28"/>
      <c r="T1056" s="28"/>
      <c r="U1056" s="28"/>
    </row>
    <row r="1057" ht="71.25">
      <c r="A1057" s="14" t="s">
        <v>3193</v>
      </c>
      <c r="B1057" s="14" t="s">
        <v>2668</v>
      </c>
      <c r="C1057" s="14" t="s">
        <v>3194</v>
      </c>
      <c r="D1057" s="14" t="s">
        <v>1263</v>
      </c>
      <c r="E1057" s="14" t="s">
        <v>2670</v>
      </c>
      <c r="F1057" s="23" t="str">
        <f t="shared" si="10"/>
        <v>Office of Government Ethics</v>
      </c>
      <c r="G1057" s="43">
        <v>42936.0</v>
      </c>
      <c r="H1057" s="25"/>
      <c r="I1057" s="26"/>
      <c r="J1057" s="25"/>
      <c r="K1057" s="26"/>
      <c r="L1057" s="27">
        <v>42996.0</v>
      </c>
      <c r="M1057" s="28"/>
      <c r="N1057" s="28"/>
      <c r="O1057" s="28"/>
      <c r="P1057" s="28"/>
      <c r="Q1057" s="28"/>
      <c r="R1057" s="28"/>
      <c r="S1057" s="28"/>
      <c r="T1057" s="28"/>
      <c r="U1057" s="28"/>
    </row>
    <row r="1058" ht="71.25">
      <c r="A1058" s="14" t="s">
        <v>3195</v>
      </c>
      <c r="B1058" s="14" t="s">
        <v>2668</v>
      </c>
      <c r="C1058" s="14" t="s">
        <v>3196</v>
      </c>
      <c r="D1058" s="14" t="s">
        <v>1263</v>
      </c>
      <c r="E1058" s="14" t="s">
        <v>2670</v>
      </c>
      <c r="F1058" s="23" t="str">
        <f t="shared" si="10"/>
        <v>Office of Government Ethics</v>
      </c>
      <c r="G1058" s="43">
        <v>42936.0</v>
      </c>
      <c r="H1058" s="25"/>
      <c r="I1058" s="26"/>
      <c r="J1058" s="25"/>
      <c r="K1058" s="26"/>
      <c r="L1058" s="27">
        <v>42996.0</v>
      </c>
      <c r="M1058" s="28"/>
      <c r="N1058" s="28"/>
      <c r="O1058" s="28"/>
      <c r="P1058" s="28"/>
      <c r="Q1058" s="28"/>
      <c r="R1058" s="28"/>
      <c r="S1058" s="28"/>
      <c r="T1058" s="28"/>
      <c r="U1058" s="28"/>
    </row>
    <row r="1059" ht="60.0">
      <c r="A1059" s="14" t="s">
        <v>3197</v>
      </c>
      <c r="B1059" s="14" t="s">
        <v>2668</v>
      </c>
      <c r="C1059" s="14" t="s">
        <v>2043</v>
      </c>
      <c r="D1059" s="14" t="s">
        <v>27</v>
      </c>
      <c r="E1059" s="28"/>
      <c r="F1059" s="23" t="str">
        <f t="shared" si="10"/>
        <v>Office of Government Ethics</v>
      </c>
      <c r="G1059" s="43">
        <v>42936.0</v>
      </c>
      <c r="H1059" s="25"/>
      <c r="I1059" s="26"/>
      <c r="J1059" s="25"/>
      <c r="K1059" s="26"/>
      <c r="L1059" s="27">
        <v>42996.0</v>
      </c>
      <c r="M1059" s="28"/>
      <c r="N1059" s="28"/>
      <c r="O1059" s="28"/>
      <c r="P1059" s="28"/>
      <c r="Q1059" s="28"/>
      <c r="R1059" s="28"/>
      <c r="S1059" s="28"/>
      <c r="T1059" s="28"/>
      <c r="U1059" s="28"/>
    </row>
    <row r="1060" ht="71.25">
      <c r="A1060" s="14" t="s">
        <v>3198</v>
      </c>
      <c r="B1060" s="14" t="s">
        <v>2668</v>
      </c>
      <c r="C1060" s="14" t="s">
        <v>3199</v>
      </c>
      <c r="D1060" s="14" t="s">
        <v>1263</v>
      </c>
      <c r="E1060" s="14" t="s">
        <v>2670</v>
      </c>
      <c r="F1060" s="23" t="str">
        <f t="shared" si="10"/>
        <v>Office of Government Ethics</v>
      </c>
      <c r="G1060" s="43">
        <v>42936.0</v>
      </c>
      <c r="H1060" s="25"/>
      <c r="I1060" s="26"/>
      <c r="J1060" s="25"/>
      <c r="K1060" s="26"/>
      <c r="L1060" s="27">
        <v>42996.0</v>
      </c>
      <c r="M1060" s="28"/>
      <c r="N1060" s="28"/>
      <c r="O1060" s="28"/>
      <c r="P1060" s="28"/>
      <c r="Q1060" s="28"/>
      <c r="R1060" s="28"/>
      <c r="S1060" s="28"/>
      <c r="T1060" s="28"/>
      <c r="U1060" s="28"/>
    </row>
    <row r="1061" ht="183.0">
      <c r="A1061" s="14" t="s">
        <v>3200</v>
      </c>
      <c r="B1061" s="14" t="s">
        <v>2668</v>
      </c>
      <c r="C1061" s="14" t="s">
        <v>2045</v>
      </c>
      <c r="D1061" s="14" t="s">
        <v>27</v>
      </c>
      <c r="E1061" s="14" t="s">
        <v>3201</v>
      </c>
      <c r="F1061" s="23" t="str">
        <f t="shared" si="10"/>
        <v>Office of Government Ethics</v>
      </c>
      <c r="G1061" s="43">
        <v>42936.0</v>
      </c>
      <c r="H1061" s="25"/>
      <c r="I1061" s="26"/>
      <c r="J1061" s="25"/>
      <c r="K1061" s="26"/>
      <c r="L1061" s="27">
        <v>42996.0</v>
      </c>
      <c r="M1061" s="28"/>
      <c r="N1061" s="28"/>
      <c r="O1061" s="28"/>
      <c r="P1061" s="28"/>
      <c r="Q1061" s="28"/>
      <c r="R1061" s="28"/>
      <c r="S1061" s="28"/>
      <c r="T1061" s="28"/>
      <c r="U1061" s="28"/>
    </row>
    <row r="1062" ht="138.0">
      <c r="A1062" s="14" t="s">
        <v>3202</v>
      </c>
      <c r="B1062" s="14" t="s">
        <v>2668</v>
      </c>
      <c r="C1062" s="14" t="s">
        <v>2047</v>
      </c>
      <c r="D1062" s="14" t="s">
        <v>1263</v>
      </c>
      <c r="E1062" s="14" t="s">
        <v>1460</v>
      </c>
      <c r="F1062" s="23" t="str">
        <f t="shared" si="10"/>
        <v>Office of Government Ethics</v>
      </c>
      <c r="G1062" s="43">
        <v>42936.0</v>
      </c>
      <c r="H1062" s="25"/>
      <c r="I1062" s="26"/>
      <c r="J1062" s="25"/>
      <c r="K1062" s="26"/>
      <c r="L1062" s="27">
        <v>42996.0</v>
      </c>
      <c r="M1062" s="28"/>
      <c r="N1062" s="28"/>
      <c r="O1062" s="28"/>
      <c r="P1062" s="28"/>
      <c r="Q1062" s="28"/>
      <c r="R1062" s="28"/>
      <c r="S1062" s="28"/>
      <c r="T1062" s="28"/>
      <c r="U1062" s="28"/>
    </row>
    <row r="1063" ht="126.75">
      <c r="A1063" s="14" t="s">
        <v>3203</v>
      </c>
      <c r="B1063" s="14" t="s">
        <v>2668</v>
      </c>
      <c r="C1063" s="14" t="s">
        <v>2049</v>
      </c>
      <c r="D1063" s="14" t="s">
        <v>1263</v>
      </c>
      <c r="E1063" s="14" t="s">
        <v>1460</v>
      </c>
      <c r="F1063" s="23" t="str">
        <f t="shared" si="10"/>
        <v>Office of Government Ethics</v>
      </c>
      <c r="G1063" s="43">
        <v>42936.0</v>
      </c>
      <c r="H1063" s="25"/>
      <c r="I1063" s="26"/>
      <c r="J1063" s="25"/>
      <c r="K1063" s="26"/>
      <c r="L1063" s="27">
        <v>42996.0</v>
      </c>
      <c r="M1063" s="28"/>
      <c r="N1063" s="28"/>
      <c r="O1063" s="28"/>
      <c r="P1063" s="28"/>
      <c r="Q1063" s="28"/>
      <c r="R1063" s="28"/>
      <c r="S1063" s="28"/>
      <c r="T1063" s="28"/>
      <c r="U1063" s="28"/>
    </row>
    <row r="1064" ht="48.75">
      <c r="A1064" s="14" t="s">
        <v>3204</v>
      </c>
      <c r="B1064" s="14" t="s">
        <v>2668</v>
      </c>
      <c r="C1064" s="14" t="s">
        <v>2051</v>
      </c>
      <c r="D1064" s="14" t="s">
        <v>1263</v>
      </c>
      <c r="E1064" s="14" t="s">
        <v>1460</v>
      </c>
      <c r="F1064" s="23" t="str">
        <f t="shared" si="10"/>
        <v>Office of Government Ethics</v>
      </c>
      <c r="G1064" s="43">
        <v>42942.0</v>
      </c>
      <c r="H1064" s="25"/>
      <c r="I1064" s="26"/>
      <c r="J1064" s="25"/>
      <c r="K1064" s="26"/>
      <c r="L1064" s="27">
        <v>42996.0</v>
      </c>
      <c r="M1064" s="28"/>
      <c r="N1064" s="28"/>
      <c r="O1064" s="28"/>
      <c r="P1064" s="28"/>
      <c r="Q1064" s="28"/>
      <c r="R1064" s="28"/>
      <c r="S1064" s="28"/>
      <c r="T1064" s="28"/>
      <c r="U1064" s="28"/>
    </row>
    <row r="1065" ht="71.25">
      <c r="A1065" s="14" t="s">
        <v>3205</v>
      </c>
      <c r="B1065" s="14" t="s">
        <v>2668</v>
      </c>
      <c r="C1065" s="14" t="s">
        <v>3206</v>
      </c>
      <c r="D1065" s="14" t="s">
        <v>1263</v>
      </c>
      <c r="E1065" s="14" t="s">
        <v>2670</v>
      </c>
      <c r="F1065" s="23" t="str">
        <f t="shared" si="10"/>
        <v>Office of Government Ethics</v>
      </c>
      <c r="G1065" s="43">
        <v>42936.0</v>
      </c>
      <c r="H1065" s="25"/>
      <c r="I1065" s="26"/>
      <c r="J1065" s="25"/>
      <c r="K1065" s="26"/>
      <c r="L1065" s="27">
        <v>42996.0</v>
      </c>
      <c r="M1065" s="28"/>
      <c r="N1065" s="28"/>
      <c r="O1065" s="28"/>
      <c r="P1065" s="28"/>
      <c r="Q1065" s="28"/>
      <c r="R1065" s="28"/>
      <c r="S1065" s="28"/>
      <c r="T1065" s="28"/>
      <c r="U1065" s="28"/>
    </row>
    <row r="1066" ht="71.25">
      <c r="A1066" s="14" t="s">
        <v>3207</v>
      </c>
      <c r="B1066" s="14" t="s">
        <v>2668</v>
      </c>
      <c r="C1066" s="14" t="s">
        <v>2053</v>
      </c>
      <c r="D1066" s="14" t="s">
        <v>27</v>
      </c>
      <c r="E1066" s="28"/>
      <c r="F1066" s="23" t="str">
        <f t="shared" si="10"/>
        <v>Office of Government Ethics</v>
      </c>
      <c r="G1066" s="43">
        <v>42936.0</v>
      </c>
      <c r="H1066" s="25"/>
      <c r="I1066" s="26"/>
      <c r="J1066" s="25"/>
      <c r="K1066" s="26"/>
      <c r="L1066" s="27">
        <v>42996.0</v>
      </c>
      <c r="M1066" s="28"/>
      <c r="N1066" s="28"/>
      <c r="O1066" s="28"/>
      <c r="P1066" s="28"/>
      <c r="Q1066" s="28"/>
      <c r="R1066" s="28"/>
      <c r="S1066" s="28"/>
      <c r="T1066" s="28"/>
      <c r="U1066" s="28"/>
    </row>
    <row r="1067" ht="71.25">
      <c r="A1067" s="14" t="s">
        <v>3208</v>
      </c>
      <c r="B1067" s="14" t="s">
        <v>2668</v>
      </c>
      <c r="C1067" s="14" t="s">
        <v>2055</v>
      </c>
      <c r="D1067" s="14" t="s">
        <v>1263</v>
      </c>
      <c r="E1067" s="14" t="s">
        <v>1460</v>
      </c>
      <c r="F1067" s="23" t="str">
        <f t="shared" si="10"/>
        <v>Office of Government Ethics</v>
      </c>
      <c r="G1067" s="43">
        <v>42942.0</v>
      </c>
      <c r="H1067" s="25"/>
      <c r="I1067" s="26"/>
      <c r="J1067" s="25"/>
      <c r="K1067" s="26"/>
      <c r="L1067" s="27">
        <v>42996.0</v>
      </c>
      <c r="M1067" s="28"/>
      <c r="N1067" s="28"/>
      <c r="O1067" s="28"/>
      <c r="P1067" s="28"/>
      <c r="Q1067" s="28"/>
      <c r="R1067" s="28"/>
      <c r="S1067" s="28"/>
      <c r="T1067" s="28"/>
      <c r="U1067" s="28"/>
    </row>
    <row r="1068" ht="71.25">
      <c r="A1068" s="14" t="s">
        <v>3209</v>
      </c>
      <c r="B1068" s="14" t="s">
        <v>2668</v>
      </c>
      <c r="C1068" s="14" t="s">
        <v>2057</v>
      </c>
      <c r="D1068" s="14" t="s">
        <v>27</v>
      </c>
      <c r="E1068" s="28"/>
      <c r="F1068" s="23" t="str">
        <f t="shared" si="10"/>
        <v>Office of Government Ethics</v>
      </c>
      <c r="G1068" s="43">
        <v>42936.0</v>
      </c>
      <c r="H1068" s="25"/>
      <c r="I1068" s="26"/>
      <c r="J1068" s="25"/>
      <c r="K1068" s="26"/>
      <c r="L1068" s="27">
        <v>42996.0</v>
      </c>
      <c r="M1068" s="28"/>
      <c r="N1068" s="28"/>
      <c r="O1068" s="28"/>
      <c r="P1068" s="28"/>
      <c r="Q1068" s="28"/>
      <c r="R1068" s="28"/>
      <c r="S1068" s="28"/>
      <c r="T1068" s="28"/>
      <c r="U1068" s="28"/>
    </row>
    <row r="1069" ht="71.25">
      <c r="A1069" s="14" t="s">
        <v>3210</v>
      </c>
      <c r="B1069" s="14" t="s">
        <v>2668</v>
      </c>
      <c r="C1069" s="14" t="s">
        <v>3211</v>
      </c>
      <c r="D1069" s="14" t="s">
        <v>1263</v>
      </c>
      <c r="E1069" s="14" t="s">
        <v>2670</v>
      </c>
      <c r="F1069" s="23" t="str">
        <f t="shared" si="10"/>
        <v>Office of Government Ethics</v>
      </c>
      <c r="G1069" s="43">
        <v>42936.0</v>
      </c>
      <c r="H1069" s="25"/>
      <c r="I1069" s="26"/>
      <c r="J1069" s="25"/>
      <c r="K1069" s="26"/>
      <c r="L1069" s="27">
        <v>42996.0</v>
      </c>
      <c r="M1069" s="28"/>
      <c r="N1069" s="28"/>
      <c r="O1069" s="28"/>
      <c r="P1069" s="28"/>
      <c r="Q1069" s="28"/>
      <c r="R1069" s="28"/>
      <c r="S1069" s="28"/>
      <c r="T1069" s="28"/>
      <c r="U1069" s="28"/>
    </row>
    <row r="1070" ht="71.25">
      <c r="A1070" s="14" t="s">
        <v>3212</v>
      </c>
      <c r="B1070" s="14" t="s">
        <v>2668</v>
      </c>
      <c r="C1070" s="14" t="s">
        <v>2059</v>
      </c>
      <c r="D1070" s="14" t="s">
        <v>1263</v>
      </c>
      <c r="E1070" s="14" t="s">
        <v>1460</v>
      </c>
      <c r="F1070" s="23" t="str">
        <f t="shared" si="10"/>
        <v>Office of Government Ethics</v>
      </c>
      <c r="G1070" s="43">
        <v>42936.0</v>
      </c>
      <c r="H1070" s="25"/>
      <c r="I1070" s="26"/>
      <c r="J1070" s="25"/>
      <c r="K1070" s="26"/>
      <c r="L1070" s="27">
        <v>42996.0</v>
      </c>
      <c r="M1070" s="28"/>
      <c r="N1070" s="28"/>
      <c r="O1070" s="28"/>
      <c r="P1070" s="28"/>
      <c r="Q1070" s="28"/>
      <c r="R1070" s="28"/>
      <c r="S1070" s="28"/>
      <c r="T1070" s="28"/>
      <c r="U1070" s="28"/>
    </row>
    <row r="1071" ht="138.0">
      <c r="A1071" s="14" t="s">
        <v>3213</v>
      </c>
      <c r="B1071" s="14" t="s">
        <v>2668</v>
      </c>
      <c r="C1071" s="14" t="s">
        <v>3214</v>
      </c>
      <c r="D1071" s="14" t="s">
        <v>27</v>
      </c>
      <c r="E1071" s="28"/>
      <c r="F1071" s="23" t="str">
        <f t="shared" si="10"/>
        <v>Office of Government Ethics</v>
      </c>
      <c r="G1071" s="43">
        <v>42936.0</v>
      </c>
      <c r="H1071" s="25"/>
      <c r="I1071" s="26"/>
      <c r="J1071" s="25"/>
      <c r="K1071" s="26"/>
      <c r="L1071" s="27">
        <v>42996.0</v>
      </c>
      <c r="M1071" s="28"/>
      <c r="N1071" s="28"/>
      <c r="O1071" s="28"/>
      <c r="P1071" s="28"/>
      <c r="Q1071" s="28"/>
      <c r="R1071" s="28"/>
      <c r="S1071" s="28"/>
      <c r="T1071" s="28"/>
      <c r="U1071" s="28"/>
    </row>
    <row r="1072" ht="71.25">
      <c r="A1072" s="14" t="s">
        <v>3215</v>
      </c>
      <c r="B1072" s="14" t="s">
        <v>2668</v>
      </c>
      <c r="C1072" s="14" t="s">
        <v>3216</v>
      </c>
      <c r="D1072" s="14" t="s">
        <v>1263</v>
      </c>
      <c r="E1072" s="14" t="s">
        <v>2670</v>
      </c>
      <c r="F1072" s="23" t="str">
        <f t="shared" si="10"/>
        <v>Office of Government Ethics</v>
      </c>
      <c r="G1072" s="43">
        <v>42936.0</v>
      </c>
      <c r="H1072" s="25"/>
      <c r="I1072" s="26"/>
      <c r="J1072" s="25"/>
      <c r="K1072" s="26"/>
      <c r="L1072" s="27">
        <v>42996.0</v>
      </c>
      <c r="M1072" s="28"/>
      <c r="N1072" s="28"/>
      <c r="O1072" s="28"/>
      <c r="P1072" s="28"/>
      <c r="Q1072" s="28"/>
      <c r="R1072" s="28"/>
      <c r="S1072" s="28"/>
      <c r="T1072" s="28"/>
      <c r="U1072" s="28"/>
    </row>
    <row r="1073" ht="71.25">
      <c r="A1073" s="14" t="s">
        <v>3217</v>
      </c>
      <c r="B1073" s="14" t="s">
        <v>2668</v>
      </c>
      <c r="C1073" s="14" t="s">
        <v>3218</v>
      </c>
      <c r="D1073" s="14" t="s">
        <v>1263</v>
      </c>
      <c r="E1073" s="14" t="s">
        <v>2670</v>
      </c>
      <c r="F1073" s="23" t="str">
        <f t="shared" si="10"/>
        <v>Office of Government Ethics</v>
      </c>
      <c r="G1073" s="43">
        <v>42936.0</v>
      </c>
      <c r="H1073" s="25"/>
      <c r="I1073" s="26"/>
      <c r="J1073" s="25"/>
      <c r="K1073" s="26"/>
      <c r="L1073" s="27">
        <v>42996.0</v>
      </c>
      <c r="M1073" s="28"/>
      <c r="N1073" s="28"/>
      <c r="O1073" s="28"/>
      <c r="P1073" s="28"/>
      <c r="Q1073" s="28"/>
      <c r="R1073" s="28"/>
      <c r="S1073" s="28"/>
      <c r="T1073" s="28"/>
      <c r="U1073" s="28"/>
    </row>
    <row r="1074" ht="71.25">
      <c r="A1074" s="14" t="s">
        <v>3219</v>
      </c>
      <c r="B1074" s="14" t="s">
        <v>2668</v>
      </c>
      <c r="C1074" s="14" t="s">
        <v>3220</v>
      </c>
      <c r="D1074" s="14" t="s">
        <v>1263</v>
      </c>
      <c r="E1074" s="14" t="s">
        <v>2670</v>
      </c>
      <c r="F1074" s="23" t="str">
        <f t="shared" si="10"/>
        <v>Office of Government Ethics</v>
      </c>
      <c r="G1074" s="43">
        <v>42936.0</v>
      </c>
      <c r="H1074" s="25"/>
      <c r="I1074" s="26"/>
      <c r="J1074" s="25"/>
      <c r="K1074" s="26"/>
      <c r="L1074" s="27">
        <v>42996.0</v>
      </c>
      <c r="M1074" s="28"/>
      <c r="N1074" s="28"/>
      <c r="O1074" s="28"/>
      <c r="P1074" s="28"/>
      <c r="Q1074" s="28"/>
      <c r="R1074" s="28"/>
      <c r="S1074" s="28"/>
      <c r="T1074" s="28"/>
      <c r="U1074" s="28"/>
    </row>
    <row r="1075" ht="71.25">
      <c r="A1075" s="14" t="s">
        <v>3221</v>
      </c>
      <c r="B1075" s="14" t="s">
        <v>2668</v>
      </c>
      <c r="C1075" s="14" t="s">
        <v>2063</v>
      </c>
      <c r="D1075" s="14" t="s">
        <v>1263</v>
      </c>
      <c r="E1075" s="14" t="s">
        <v>1460</v>
      </c>
      <c r="F1075" s="23" t="str">
        <f t="shared" si="10"/>
        <v>Office of Government Ethics</v>
      </c>
      <c r="G1075" s="43">
        <v>42936.0</v>
      </c>
      <c r="H1075" s="25"/>
      <c r="I1075" s="26"/>
      <c r="J1075" s="25"/>
      <c r="K1075" s="26"/>
      <c r="L1075" s="27">
        <v>42996.0</v>
      </c>
      <c r="M1075" s="28"/>
      <c r="N1075" s="28"/>
      <c r="O1075" s="28"/>
      <c r="P1075" s="28"/>
      <c r="Q1075" s="28"/>
      <c r="R1075" s="28"/>
      <c r="S1075" s="28"/>
      <c r="T1075" s="28"/>
      <c r="U1075" s="28"/>
    </row>
    <row r="1076" ht="60.0">
      <c r="A1076" s="14" t="s">
        <v>3222</v>
      </c>
      <c r="B1076" s="14" t="s">
        <v>2668</v>
      </c>
      <c r="C1076" s="14" t="s">
        <v>2065</v>
      </c>
      <c r="D1076" s="14" t="s">
        <v>27</v>
      </c>
      <c r="E1076" s="28"/>
      <c r="F1076" s="23" t="str">
        <f t="shared" si="10"/>
        <v>Office of Government Ethics</v>
      </c>
      <c r="G1076" s="43">
        <v>42936.0</v>
      </c>
      <c r="H1076" s="25"/>
      <c r="I1076" s="26"/>
      <c r="J1076" s="25"/>
      <c r="K1076" s="26"/>
      <c r="L1076" s="27">
        <v>42996.0</v>
      </c>
      <c r="M1076" s="28"/>
      <c r="N1076" s="28"/>
      <c r="O1076" s="28"/>
      <c r="P1076" s="28"/>
      <c r="Q1076" s="28"/>
      <c r="R1076" s="28"/>
      <c r="S1076" s="28"/>
      <c r="T1076" s="28"/>
      <c r="U1076" s="28"/>
    </row>
    <row r="1077" ht="71.25">
      <c r="A1077" s="14" t="s">
        <v>3223</v>
      </c>
      <c r="B1077" s="14" t="s">
        <v>2668</v>
      </c>
      <c r="C1077" s="14" t="s">
        <v>3224</v>
      </c>
      <c r="D1077" s="14" t="s">
        <v>1147</v>
      </c>
      <c r="E1077" s="28"/>
      <c r="F1077" s="14" t="s">
        <v>3225</v>
      </c>
      <c r="G1077" s="45">
        <v>42858.0</v>
      </c>
      <c r="H1077" s="32" t="s">
        <v>3226</v>
      </c>
      <c r="I1077" s="43">
        <v>42704.0</v>
      </c>
      <c r="J1077" s="32" t="s">
        <v>3227</v>
      </c>
      <c r="K1077" s="43">
        <v>40969.0</v>
      </c>
      <c r="L1077" s="44">
        <v>42921.0</v>
      </c>
      <c r="M1077" s="28"/>
      <c r="N1077" s="28"/>
      <c r="O1077" s="28"/>
      <c r="P1077" s="28"/>
      <c r="Q1077" s="28"/>
      <c r="R1077" s="28"/>
      <c r="S1077" s="28"/>
      <c r="T1077" s="28"/>
      <c r="U1077" s="28"/>
    </row>
    <row r="1078" ht="48.75">
      <c r="A1078" s="14" t="s">
        <v>3228</v>
      </c>
      <c r="B1078" s="14" t="s">
        <v>2668</v>
      </c>
      <c r="C1078" s="14" t="s">
        <v>2067</v>
      </c>
      <c r="D1078" s="14" t="s">
        <v>1263</v>
      </c>
      <c r="E1078" s="14" t="s">
        <v>1460</v>
      </c>
      <c r="F1078" s="23" t="str">
        <f t="shared" ref="F1078:F1124" si="11">HYPERLINK("https://www.documentcloud.org/documents/4053459-OGE-Kushner-20170720.html","Office of Government Ethics")</f>
        <v>Office of Government Ethics</v>
      </c>
      <c r="G1078" s="43">
        <v>42936.0</v>
      </c>
      <c r="H1078" s="25"/>
      <c r="I1078" s="26"/>
      <c r="J1078" s="25"/>
      <c r="K1078" s="26"/>
      <c r="L1078" s="27">
        <v>42996.0</v>
      </c>
      <c r="M1078" s="28"/>
      <c r="N1078" s="28"/>
      <c r="O1078" s="28"/>
      <c r="P1078" s="28"/>
      <c r="Q1078" s="28"/>
      <c r="R1078" s="28"/>
      <c r="S1078" s="28"/>
      <c r="T1078" s="28"/>
      <c r="U1078" s="28"/>
    </row>
    <row r="1079" ht="48.75">
      <c r="A1079" s="14" t="s">
        <v>3229</v>
      </c>
      <c r="B1079" s="14" t="s">
        <v>2668</v>
      </c>
      <c r="C1079" s="14" t="s">
        <v>2069</v>
      </c>
      <c r="D1079" s="14" t="s">
        <v>1263</v>
      </c>
      <c r="E1079" s="14" t="s">
        <v>1460</v>
      </c>
      <c r="F1079" s="23" t="str">
        <f t="shared" si="11"/>
        <v>Office of Government Ethics</v>
      </c>
      <c r="G1079" s="43">
        <v>42936.0</v>
      </c>
      <c r="H1079" s="25"/>
      <c r="I1079" s="26"/>
      <c r="J1079" s="25"/>
      <c r="K1079" s="26"/>
      <c r="L1079" s="27">
        <v>42996.0</v>
      </c>
      <c r="M1079" s="28"/>
      <c r="N1079" s="28"/>
      <c r="O1079" s="28"/>
      <c r="P1079" s="28"/>
      <c r="Q1079" s="28"/>
      <c r="R1079" s="28"/>
      <c r="S1079" s="28"/>
      <c r="T1079" s="28"/>
      <c r="U1079" s="28"/>
    </row>
    <row r="1080" ht="60.0">
      <c r="A1080" s="14" t="s">
        <v>3230</v>
      </c>
      <c r="B1080" s="14" t="s">
        <v>2668</v>
      </c>
      <c r="C1080" s="14" t="s">
        <v>2071</v>
      </c>
      <c r="D1080" s="14" t="s">
        <v>1263</v>
      </c>
      <c r="E1080" s="14" t="s">
        <v>1460</v>
      </c>
      <c r="F1080" s="23" t="str">
        <f t="shared" si="11"/>
        <v>Office of Government Ethics</v>
      </c>
      <c r="G1080" s="43">
        <v>42936.0</v>
      </c>
      <c r="H1080" s="25"/>
      <c r="I1080" s="26"/>
      <c r="J1080" s="25"/>
      <c r="K1080" s="26"/>
      <c r="L1080" s="27">
        <v>42996.0</v>
      </c>
      <c r="M1080" s="28"/>
      <c r="N1080" s="28"/>
      <c r="O1080" s="28"/>
      <c r="P1080" s="28"/>
      <c r="Q1080" s="28"/>
      <c r="R1080" s="28"/>
      <c r="S1080" s="28"/>
      <c r="T1080" s="28"/>
      <c r="U1080" s="28"/>
    </row>
    <row r="1081" ht="71.25">
      <c r="A1081" s="14" t="s">
        <v>3231</v>
      </c>
      <c r="B1081" s="14" t="s">
        <v>2668</v>
      </c>
      <c r="C1081" s="14" t="s">
        <v>3232</v>
      </c>
      <c r="D1081" s="14" t="s">
        <v>1263</v>
      </c>
      <c r="E1081" s="14" t="s">
        <v>1460</v>
      </c>
      <c r="F1081" s="23" t="str">
        <f t="shared" si="11"/>
        <v>Office of Government Ethics</v>
      </c>
      <c r="G1081" s="43">
        <v>42936.0</v>
      </c>
      <c r="H1081" s="25"/>
      <c r="I1081" s="26"/>
      <c r="J1081" s="25"/>
      <c r="K1081" s="26"/>
      <c r="L1081" s="27">
        <v>42996.0</v>
      </c>
      <c r="M1081" s="28"/>
      <c r="N1081" s="28"/>
      <c r="O1081" s="28"/>
      <c r="P1081" s="28"/>
      <c r="Q1081" s="28"/>
      <c r="R1081" s="28"/>
      <c r="S1081" s="28"/>
      <c r="T1081" s="28"/>
      <c r="U1081" s="28"/>
    </row>
    <row r="1082" ht="82.5">
      <c r="A1082" s="14" t="s">
        <v>3233</v>
      </c>
      <c r="B1082" s="14" t="s">
        <v>2668</v>
      </c>
      <c r="C1082" s="14" t="s">
        <v>2073</v>
      </c>
      <c r="D1082" s="14" t="s">
        <v>1263</v>
      </c>
      <c r="E1082" s="14" t="s">
        <v>1460</v>
      </c>
      <c r="F1082" s="23" t="str">
        <f t="shared" si="11"/>
        <v>Office of Government Ethics</v>
      </c>
      <c r="G1082" s="43">
        <v>42936.0</v>
      </c>
      <c r="H1082" s="25"/>
      <c r="I1082" s="26"/>
      <c r="J1082" s="25"/>
      <c r="K1082" s="26"/>
      <c r="L1082" s="27">
        <v>42996.0</v>
      </c>
      <c r="M1082" s="28"/>
      <c r="N1082" s="28"/>
      <c r="O1082" s="28"/>
      <c r="P1082" s="28"/>
      <c r="Q1082" s="28"/>
      <c r="R1082" s="28"/>
      <c r="S1082" s="28"/>
      <c r="T1082" s="28"/>
      <c r="U1082" s="28"/>
    </row>
    <row r="1083" ht="71.25">
      <c r="A1083" s="14" t="s">
        <v>3234</v>
      </c>
      <c r="B1083" s="14" t="s">
        <v>2668</v>
      </c>
      <c r="C1083" s="14" t="s">
        <v>2075</v>
      </c>
      <c r="D1083" s="14" t="s">
        <v>1263</v>
      </c>
      <c r="E1083" s="14" t="s">
        <v>1460</v>
      </c>
      <c r="F1083" s="23" t="str">
        <f t="shared" si="11"/>
        <v>Office of Government Ethics</v>
      </c>
      <c r="G1083" s="43">
        <v>42936.0</v>
      </c>
      <c r="H1083" s="25"/>
      <c r="I1083" s="26"/>
      <c r="J1083" s="25"/>
      <c r="K1083" s="26"/>
      <c r="L1083" s="27">
        <v>42996.0</v>
      </c>
      <c r="M1083" s="28"/>
      <c r="N1083" s="28"/>
      <c r="O1083" s="28"/>
      <c r="P1083" s="28"/>
      <c r="Q1083" s="28"/>
      <c r="R1083" s="28"/>
      <c r="S1083" s="28"/>
      <c r="T1083" s="28"/>
      <c r="U1083" s="28"/>
    </row>
    <row r="1084" ht="71.25">
      <c r="A1084" s="14" t="s">
        <v>3235</v>
      </c>
      <c r="B1084" s="14" t="s">
        <v>2668</v>
      </c>
      <c r="C1084" s="14" t="s">
        <v>2077</v>
      </c>
      <c r="D1084" s="14" t="s">
        <v>1263</v>
      </c>
      <c r="E1084" s="14" t="s">
        <v>1460</v>
      </c>
      <c r="F1084" s="23" t="str">
        <f t="shared" si="11"/>
        <v>Office of Government Ethics</v>
      </c>
      <c r="G1084" s="43">
        <v>42936.0</v>
      </c>
      <c r="H1084" s="25"/>
      <c r="I1084" s="26"/>
      <c r="J1084" s="25"/>
      <c r="K1084" s="26"/>
      <c r="L1084" s="27">
        <v>42996.0</v>
      </c>
      <c r="M1084" s="28"/>
      <c r="N1084" s="28"/>
      <c r="O1084" s="28"/>
      <c r="P1084" s="28"/>
      <c r="Q1084" s="28"/>
      <c r="R1084" s="28"/>
      <c r="S1084" s="28"/>
      <c r="T1084" s="28"/>
      <c r="U1084" s="28"/>
    </row>
    <row r="1085" ht="71.25">
      <c r="A1085" s="14" t="s">
        <v>3236</v>
      </c>
      <c r="B1085" s="14" t="s">
        <v>2668</v>
      </c>
      <c r="C1085" s="14" t="s">
        <v>2079</v>
      </c>
      <c r="D1085" s="14" t="s">
        <v>1263</v>
      </c>
      <c r="E1085" s="14" t="s">
        <v>1460</v>
      </c>
      <c r="F1085" s="23" t="str">
        <f t="shared" si="11"/>
        <v>Office of Government Ethics</v>
      </c>
      <c r="G1085" s="43">
        <v>42936.0</v>
      </c>
      <c r="H1085" s="25"/>
      <c r="I1085" s="26"/>
      <c r="J1085" s="25"/>
      <c r="K1085" s="26"/>
      <c r="L1085" s="27">
        <v>42996.0</v>
      </c>
      <c r="M1085" s="28"/>
      <c r="N1085" s="28"/>
      <c r="O1085" s="28"/>
      <c r="P1085" s="28"/>
      <c r="Q1085" s="28"/>
      <c r="R1085" s="28"/>
      <c r="S1085" s="28"/>
      <c r="T1085" s="28"/>
      <c r="U1085" s="28"/>
    </row>
    <row r="1086" ht="71.25">
      <c r="A1086" s="14" t="s">
        <v>3237</v>
      </c>
      <c r="B1086" s="14" t="s">
        <v>2668</v>
      </c>
      <c r="C1086" s="14" t="s">
        <v>2081</v>
      </c>
      <c r="D1086" s="14" t="s">
        <v>1263</v>
      </c>
      <c r="E1086" s="14" t="s">
        <v>1460</v>
      </c>
      <c r="F1086" s="23" t="str">
        <f t="shared" si="11"/>
        <v>Office of Government Ethics</v>
      </c>
      <c r="G1086" s="43">
        <v>42936.0</v>
      </c>
      <c r="H1086" s="25"/>
      <c r="I1086" s="26"/>
      <c r="J1086" s="25"/>
      <c r="K1086" s="26"/>
      <c r="L1086" s="27">
        <v>42996.0</v>
      </c>
      <c r="M1086" s="28"/>
      <c r="N1086" s="28"/>
      <c r="O1086" s="28"/>
      <c r="P1086" s="28"/>
      <c r="Q1086" s="28"/>
      <c r="R1086" s="28"/>
      <c r="S1086" s="28"/>
      <c r="T1086" s="28"/>
      <c r="U1086" s="28"/>
    </row>
    <row r="1087" ht="82.5">
      <c r="A1087" s="14" t="s">
        <v>3238</v>
      </c>
      <c r="B1087" s="14" t="s">
        <v>2668</v>
      </c>
      <c r="C1087" s="14" t="s">
        <v>3239</v>
      </c>
      <c r="D1087" s="14" t="s">
        <v>1263</v>
      </c>
      <c r="E1087" s="14" t="s">
        <v>1460</v>
      </c>
      <c r="F1087" s="23" t="str">
        <f t="shared" si="11"/>
        <v>Office of Government Ethics</v>
      </c>
      <c r="G1087" s="43">
        <v>42936.0</v>
      </c>
      <c r="H1087" s="25"/>
      <c r="I1087" s="26"/>
      <c r="J1087" s="25"/>
      <c r="K1087" s="26"/>
      <c r="L1087" s="27">
        <v>42996.0</v>
      </c>
      <c r="M1087" s="28"/>
      <c r="N1087" s="28"/>
      <c r="O1087" s="28"/>
      <c r="P1087" s="28"/>
      <c r="Q1087" s="28"/>
      <c r="R1087" s="28"/>
      <c r="S1087" s="28"/>
      <c r="T1087" s="28"/>
      <c r="U1087" s="28"/>
    </row>
    <row r="1088" ht="71.25">
      <c r="A1088" s="14" t="s">
        <v>3240</v>
      </c>
      <c r="B1088" s="14" t="s">
        <v>2668</v>
      </c>
      <c r="C1088" s="14" t="s">
        <v>2085</v>
      </c>
      <c r="D1088" s="14" t="s">
        <v>1263</v>
      </c>
      <c r="E1088" s="14" t="s">
        <v>1460</v>
      </c>
      <c r="F1088" s="23" t="str">
        <f t="shared" si="11"/>
        <v>Office of Government Ethics</v>
      </c>
      <c r="G1088" s="43">
        <v>42936.0</v>
      </c>
      <c r="H1088" s="25"/>
      <c r="I1088" s="26"/>
      <c r="J1088" s="25"/>
      <c r="K1088" s="26"/>
      <c r="L1088" s="27">
        <v>42996.0</v>
      </c>
      <c r="M1088" s="28"/>
      <c r="N1088" s="28"/>
      <c r="O1088" s="28"/>
      <c r="P1088" s="28"/>
      <c r="Q1088" s="28"/>
      <c r="R1088" s="28"/>
      <c r="S1088" s="28"/>
      <c r="T1088" s="28"/>
      <c r="U1088" s="28"/>
    </row>
    <row r="1089" ht="48.75">
      <c r="A1089" s="14" t="s">
        <v>3241</v>
      </c>
      <c r="B1089" s="14" t="s">
        <v>2668</v>
      </c>
      <c r="C1089" s="14" t="s">
        <v>2087</v>
      </c>
      <c r="D1089" s="14" t="s">
        <v>1263</v>
      </c>
      <c r="E1089" s="14" t="s">
        <v>1460</v>
      </c>
      <c r="F1089" s="23" t="str">
        <f t="shared" si="11"/>
        <v>Office of Government Ethics</v>
      </c>
      <c r="G1089" s="43">
        <v>42936.0</v>
      </c>
      <c r="H1089" s="25"/>
      <c r="I1089" s="26"/>
      <c r="J1089" s="25"/>
      <c r="K1089" s="26"/>
      <c r="L1089" s="27">
        <v>42996.0</v>
      </c>
      <c r="M1089" s="28"/>
      <c r="N1089" s="28"/>
      <c r="O1089" s="28"/>
      <c r="P1089" s="28"/>
      <c r="Q1089" s="28"/>
      <c r="R1089" s="28"/>
      <c r="S1089" s="28"/>
      <c r="T1089" s="28"/>
      <c r="U1089" s="28"/>
    </row>
    <row r="1090" ht="48.75">
      <c r="A1090" s="14" t="s">
        <v>3242</v>
      </c>
      <c r="B1090" s="14" t="s">
        <v>2668</v>
      </c>
      <c r="C1090" s="14" t="s">
        <v>2089</v>
      </c>
      <c r="D1090" s="14" t="s">
        <v>1263</v>
      </c>
      <c r="E1090" s="14" t="s">
        <v>1460</v>
      </c>
      <c r="F1090" s="23" t="str">
        <f t="shared" si="11"/>
        <v>Office of Government Ethics</v>
      </c>
      <c r="G1090" s="43">
        <v>42936.0</v>
      </c>
      <c r="H1090" s="25"/>
      <c r="I1090" s="26"/>
      <c r="J1090" s="25"/>
      <c r="K1090" s="26"/>
      <c r="L1090" s="27">
        <v>42996.0</v>
      </c>
      <c r="M1090" s="28"/>
      <c r="N1090" s="28"/>
      <c r="O1090" s="28"/>
      <c r="P1090" s="28"/>
      <c r="Q1090" s="28"/>
      <c r="R1090" s="28"/>
      <c r="S1090" s="28"/>
      <c r="T1090" s="28"/>
      <c r="U1090" s="28"/>
    </row>
    <row r="1091" ht="71.25">
      <c r="A1091" s="14" t="s">
        <v>3243</v>
      </c>
      <c r="B1091" s="14" t="s">
        <v>2668</v>
      </c>
      <c r="C1091" s="14" t="s">
        <v>2091</v>
      </c>
      <c r="D1091" s="14" t="s">
        <v>1263</v>
      </c>
      <c r="E1091" s="14" t="s">
        <v>1460</v>
      </c>
      <c r="F1091" s="23" t="str">
        <f t="shared" si="11"/>
        <v>Office of Government Ethics</v>
      </c>
      <c r="G1091" s="43">
        <v>42942.0</v>
      </c>
      <c r="H1091" s="25"/>
      <c r="I1091" s="26"/>
      <c r="J1091" s="25"/>
      <c r="K1091" s="26"/>
      <c r="L1091" s="27">
        <v>42996.0</v>
      </c>
      <c r="M1091" s="28"/>
      <c r="N1091" s="28"/>
      <c r="O1091" s="28"/>
      <c r="P1091" s="28"/>
      <c r="Q1091" s="28"/>
      <c r="R1091" s="28"/>
      <c r="S1091" s="28"/>
      <c r="T1091" s="28"/>
      <c r="U1091" s="28"/>
    </row>
    <row r="1092" ht="71.25">
      <c r="A1092" s="14" t="s">
        <v>3244</v>
      </c>
      <c r="B1092" s="14" t="s">
        <v>2668</v>
      </c>
      <c r="C1092" s="14" t="s">
        <v>2093</v>
      </c>
      <c r="D1092" s="14" t="s">
        <v>1263</v>
      </c>
      <c r="E1092" s="14" t="s">
        <v>1460</v>
      </c>
      <c r="F1092" s="23" t="str">
        <f t="shared" si="11"/>
        <v>Office of Government Ethics</v>
      </c>
      <c r="G1092" s="43">
        <v>42941.0</v>
      </c>
      <c r="H1092" s="25"/>
      <c r="I1092" s="26"/>
      <c r="J1092" s="25"/>
      <c r="K1092" s="26"/>
      <c r="L1092" s="27">
        <v>42996.0</v>
      </c>
      <c r="M1092" s="28"/>
      <c r="N1092" s="28"/>
      <c r="O1092" s="28"/>
      <c r="P1092" s="28"/>
      <c r="Q1092" s="28"/>
      <c r="R1092" s="28"/>
      <c r="S1092" s="28"/>
      <c r="T1092" s="28"/>
      <c r="U1092" s="28"/>
    </row>
    <row r="1093" ht="48.75">
      <c r="A1093" s="14" t="s">
        <v>3245</v>
      </c>
      <c r="B1093" s="14" t="s">
        <v>2668</v>
      </c>
      <c r="C1093" s="14" t="s">
        <v>1533</v>
      </c>
      <c r="D1093" s="14" t="s">
        <v>1263</v>
      </c>
      <c r="E1093" s="14" t="s">
        <v>1460</v>
      </c>
      <c r="F1093" s="23" t="str">
        <f t="shared" si="11"/>
        <v>Office of Government Ethics</v>
      </c>
      <c r="G1093" s="43">
        <v>42942.0</v>
      </c>
      <c r="H1093" s="25"/>
      <c r="I1093" s="26"/>
      <c r="J1093" s="25"/>
      <c r="K1093" s="26"/>
      <c r="L1093" s="27">
        <v>42996.0</v>
      </c>
      <c r="M1093" s="28"/>
      <c r="N1093" s="28"/>
      <c r="O1093" s="28"/>
      <c r="P1093" s="28"/>
      <c r="Q1093" s="28"/>
      <c r="R1093" s="28"/>
      <c r="S1093" s="28"/>
      <c r="T1093" s="28"/>
      <c r="U1093" s="28"/>
    </row>
    <row r="1094" ht="48.75">
      <c r="A1094" s="14" t="s">
        <v>3246</v>
      </c>
      <c r="B1094" s="14" t="s">
        <v>2668</v>
      </c>
      <c r="C1094" s="14" t="s">
        <v>1533</v>
      </c>
      <c r="D1094" s="14" t="s">
        <v>1263</v>
      </c>
      <c r="E1094" s="14" t="s">
        <v>1460</v>
      </c>
      <c r="F1094" s="23" t="str">
        <f t="shared" si="11"/>
        <v>Office of Government Ethics</v>
      </c>
      <c r="G1094" s="43">
        <v>42942.0</v>
      </c>
      <c r="H1094" s="25"/>
      <c r="I1094" s="26"/>
      <c r="J1094" s="25"/>
      <c r="K1094" s="26"/>
      <c r="L1094" s="27">
        <v>42996.0</v>
      </c>
      <c r="M1094" s="28"/>
      <c r="N1094" s="28"/>
      <c r="O1094" s="28"/>
      <c r="P1094" s="28"/>
      <c r="Q1094" s="28"/>
      <c r="R1094" s="28"/>
      <c r="S1094" s="28"/>
      <c r="T1094" s="28"/>
      <c r="U1094" s="28"/>
    </row>
    <row r="1095" ht="48.75">
      <c r="A1095" s="14" t="s">
        <v>3247</v>
      </c>
      <c r="B1095" s="14" t="s">
        <v>2668</v>
      </c>
      <c r="C1095" s="14" t="s">
        <v>1533</v>
      </c>
      <c r="D1095" s="14" t="s">
        <v>1263</v>
      </c>
      <c r="E1095" s="14" t="s">
        <v>1460</v>
      </c>
      <c r="F1095" s="23" t="str">
        <f t="shared" si="11"/>
        <v>Office of Government Ethics</v>
      </c>
      <c r="G1095" s="43">
        <v>42942.0</v>
      </c>
      <c r="H1095" s="25"/>
      <c r="I1095" s="26"/>
      <c r="J1095" s="25"/>
      <c r="K1095" s="26"/>
      <c r="L1095" s="27">
        <v>42996.0</v>
      </c>
      <c r="M1095" s="28"/>
      <c r="N1095" s="28"/>
      <c r="O1095" s="28"/>
      <c r="P1095" s="28"/>
      <c r="Q1095" s="28"/>
      <c r="R1095" s="28"/>
      <c r="S1095" s="28"/>
      <c r="T1095" s="28"/>
      <c r="U1095" s="28"/>
    </row>
    <row r="1096" ht="71.25">
      <c r="A1096" s="14" t="s">
        <v>3248</v>
      </c>
      <c r="B1096" s="14" t="s">
        <v>2668</v>
      </c>
      <c r="C1096" s="14" t="s">
        <v>2095</v>
      </c>
      <c r="D1096" s="14" t="s">
        <v>1263</v>
      </c>
      <c r="E1096" s="14" t="s">
        <v>1460</v>
      </c>
      <c r="F1096" s="23" t="str">
        <f t="shared" si="11"/>
        <v>Office of Government Ethics</v>
      </c>
      <c r="G1096" s="43">
        <v>42936.0</v>
      </c>
      <c r="H1096" s="25"/>
      <c r="I1096" s="26"/>
      <c r="J1096" s="25"/>
      <c r="K1096" s="26"/>
      <c r="L1096" s="27">
        <v>42996.0</v>
      </c>
      <c r="M1096" s="28"/>
      <c r="N1096" s="28"/>
      <c r="O1096" s="28"/>
      <c r="P1096" s="28"/>
      <c r="Q1096" s="28"/>
      <c r="R1096" s="28"/>
      <c r="S1096" s="28"/>
      <c r="T1096" s="28"/>
      <c r="U1096" s="28"/>
    </row>
    <row r="1097" ht="60.0">
      <c r="A1097" s="14" t="s">
        <v>3249</v>
      </c>
      <c r="B1097" s="14" t="s">
        <v>2668</v>
      </c>
      <c r="C1097" s="14" t="s">
        <v>2097</v>
      </c>
      <c r="D1097" s="14" t="s">
        <v>1263</v>
      </c>
      <c r="E1097" s="14" t="s">
        <v>1460</v>
      </c>
      <c r="F1097" s="23" t="str">
        <f t="shared" si="11"/>
        <v>Office of Government Ethics</v>
      </c>
      <c r="G1097" s="43">
        <v>42936.0</v>
      </c>
      <c r="H1097" s="25"/>
      <c r="I1097" s="26"/>
      <c r="J1097" s="25"/>
      <c r="K1097" s="26"/>
      <c r="L1097" s="27">
        <v>42996.0</v>
      </c>
      <c r="M1097" s="28"/>
      <c r="N1097" s="28"/>
      <c r="O1097" s="28"/>
      <c r="P1097" s="28"/>
      <c r="Q1097" s="28"/>
      <c r="R1097" s="28"/>
      <c r="S1097" s="28"/>
      <c r="T1097" s="28"/>
      <c r="U1097" s="28"/>
    </row>
    <row r="1098" ht="60.0">
      <c r="A1098" s="14" t="s">
        <v>3250</v>
      </c>
      <c r="B1098" s="14" t="s">
        <v>2668</v>
      </c>
      <c r="C1098" s="14" t="s">
        <v>1537</v>
      </c>
      <c r="D1098" s="14" t="s">
        <v>1263</v>
      </c>
      <c r="E1098" s="14" t="s">
        <v>1460</v>
      </c>
      <c r="F1098" s="23" t="str">
        <f t="shared" si="11"/>
        <v>Office of Government Ethics</v>
      </c>
      <c r="G1098" s="43">
        <v>42936.0</v>
      </c>
      <c r="H1098" s="25"/>
      <c r="I1098" s="26"/>
      <c r="J1098" s="25"/>
      <c r="K1098" s="26"/>
      <c r="L1098" s="27">
        <v>42996.0</v>
      </c>
      <c r="M1098" s="28"/>
      <c r="N1098" s="28"/>
      <c r="O1098" s="28"/>
      <c r="P1098" s="28"/>
      <c r="Q1098" s="28"/>
      <c r="R1098" s="28"/>
      <c r="S1098" s="28"/>
      <c r="T1098" s="28"/>
      <c r="U1098" s="28"/>
    </row>
    <row r="1099" ht="60.0">
      <c r="A1099" s="14" t="s">
        <v>3251</v>
      </c>
      <c r="B1099" s="14" t="s">
        <v>2668</v>
      </c>
      <c r="C1099" s="14" t="s">
        <v>1537</v>
      </c>
      <c r="D1099" s="14" t="s">
        <v>1263</v>
      </c>
      <c r="E1099" s="14" t="s">
        <v>1460</v>
      </c>
      <c r="F1099" s="23" t="str">
        <f t="shared" si="11"/>
        <v>Office of Government Ethics</v>
      </c>
      <c r="G1099" s="43">
        <v>42936.0</v>
      </c>
      <c r="H1099" s="25"/>
      <c r="I1099" s="26"/>
      <c r="J1099" s="25"/>
      <c r="K1099" s="26"/>
      <c r="L1099" s="27">
        <v>42996.0</v>
      </c>
      <c r="M1099" s="28"/>
      <c r="N1099" s="28"/>
      <c r="O1099" s="28"/>
      <c r="P1099" s="28"/>
      <c r="Q1099" s="28"/>
      <c r="R1099" s="28"/>
      <c r="S1099" s="28"/>
      <c r="T1099" s="28"/>
      <c r="U1099" s="28"/>
    </row>
    <row r="1100" ht="60.0">
      <c r="A1100" s="14" t="s">
        <v>3250</v>
      </c>
      <c r="B1100" s="14" t="s">
        <v>2668</v>
      </c>
      <c r="C1100" s="14" t="s">
        <v>1537</v>
      </c>
      <c r="D1100" s="14" t="s">
        <v>1263</v>
      </c>
      <c r="E1100" s="14" t="s">
        <v>1460</v>
      </c>
      <c r="F1100" s="23" t="str">
        <f t="shared" si="11"/>
        <v>Office of Government Ethics</v>
      </c>
      <c r="G1100" s="43">
        <v>42936.0</v>
      </c>
      <c r="H1100" s="25"/>
      <c r="I1100" s="26"/>
      <c r="J1100" s="25"/>
      <c r="K1100" s="26"/>
      <c r="L1100" s="27">
        <v>42996.0</v>
      </c>
      <c r="M1100" s="28"/>
      <c r="N1100" s="28"/>
      <c r="O1100" s="28"/>
      <c r="P1100" s="28"/>
      <c r="Q1100" s="28"/>
      <c r="R1100" s="28"/>
      <c r="S1100" s="28"/>
      <c r="T1100" s="28"/>
      <c r="U1100" s="28"/>
    </row>
    <row r="1101" ht="71.25">
      <c r="A1101" s="14" t="s">
        <v>3252</v>
      </c>
      <c r="B1101" s="14" t="s">
        <v>2668</v>
      </c>
      <c r="C1101" s="14" t="s">
        <v>3253</v>
      </c>
      <c r="D1101" s="14" t="s">
        <v>1263</v>
      </c>
      <c r="E1101" s="14" t="s">
        <v>2670</v>
      </c>
      <c r="F1101" s="23" t="str">
        <f t="shared" si="11"/>
        <v>Office of Government Ethics</v>
      </c>
      <c r="G1101" s="43">
        <v>42936.0</v>
      </c>
      <c r="H1101" s="25"/>
      <c r="I1101" s="26"/>
      <c r="J1101" s="25"/>
      <c r="K1101" s="26"/>
      <c r="L1101" s="27">
        <v>42996.0</v>
      </c>
      <c r="M1101" s="28"/>
      <c r="N1101" s="28"/>
      <c r="O1101" s="28"/>
      <c r="P1101" s="28"/>
      <c r="Q1101" s="28"/>
      <c r="R1101" s="28"/>
      <c r="S1101" s="28"/>
      <c r="T1101" s="28"/>
      <c r="U1101" s="28"/>
    </row>
    <row r="1102" ht="82.5">
      <c r="A1102" s="14" t="s">
        <v>3254</v>
      </c>
      <c r="B1102" s="14" t="s">
        <v>2668</v>
      </c>
      <c r="C1102" s="14" t="s">
        <v>2101</v>
      </c>
      <c r="D1102" s="14" t="s">
        <v>27</v>
      </c>
      <c r="E1102" s="28"/>
      <c r="F1102" s="23" t="str">
        <f t="shared" si="11"/>
        <v>Office of Government Ethics</v>
      </c>
      <c r="G1102" s="43">
        <v>42936.0</v>
      </c>
      <c r="H1102" s="25"/>
      <c r="I1102" s="26"/>
      <c r="J1102" s="25"/>
      <c r="K1102" s="26"/>
      <c r="L1102" s="27">
        <v>42996.0</v>
      </c>
      <c r="M1102" s="28"/>
      <c r="N1102" s="28"/>
      <c r="O1102" s="28"/>
      <c r="P1102" s="28"/>
      <c r="Q1102" s="28"/>
      <c r="R1102" s="28"/>
      <c r="S1102" s="28"/>
      <c r="T1102" s="28"/>
      <c r="U1102" s="28"/>
    </row>
    <row r="1103" ht="71.25">
      <c r="A1103" s="14" t="s">
        <v>3255</v>
      </c>
      <c r="B1103" s="14" t="s">
        <v>2668</v>
      </c>
      <c r="C1103" s="14" t="s">
        <v>3256</v>
      </c>
      <c r="D1103" s="14" t="s">
        <v>1263</v>
      </c>
      <c r="E1103" s="14" t="s">
        <v>2670</v>
      </c>
      <c r="F1103" s="23" t="str">
        <f t="shared" si="11"/>
        <v>Office of Government Ethics</v>
      </c>
      <c r="G1103" s="43">
        <v>42936.0</v>
      </c>
      <c r="H1103" s="25"/>
      <c r="I1103" s="26"/>
      <c r="J1103" s="25"/>
      <c r="K1103" s="26"/>
      <c r="L1103" s="27">
        <v>42996.0</v>
      </c>
      <c r="M1103" s="28"/>
      <c r="N1103" s="28"/>
      <c r="O1103" s="28"/>
      <c r="P1103" s="28"/>
      <c r="Q1103" s="28"/>
      <c r="R1103" s="28"/>
      <c r="S1103" s="28"/>
      <c r="T1103" s="28"/>
      <c r="U1103" s="28"/>
    </row>
    <row r="1104" ht="71.25">
      <c r="A1104" s="14" t="s">
        <v>3257</v>
      </c>
      <c r="B1104" s="14" t="s">
        <v>2668</v>
      </c>
      <c r="C1104" s="14" t="s">
        <v>3258</v>
      </c>
      <c r="D1104" s="14" t="s">
        <v>1263</v>
      </c>
      <c r="E1104" s="14" t="s">
        <v>2670</v>
      </c>
      <c r="F1104" s="23" t="str">
        <f t="shared" si="11"/>
        <v>Office of Government Ethics</v>
      </c>
      <c r="G1104" s="43">
        <v>42936.0</v>
      </c>
      <c r="H1104" s="25"/>
      <c r="I1104" s="26"/>
      <c r="J1104" s="25"/>
      <c r="K1104" s="26"/>
      <c r="L1104" s="27">
        <v>42996.0</v>
      </c>
      <c r="M1104" s="28"/>
      <c r="N1104" s="28"/>
      <c r="O1104" s="28"/>
      <c r="P1104" s="28"/>
      <c r="Q1104" s="28"/>
      <c r="R1104" s="28"/>
      <c r="S1104" s="28"/>
      <c r="T1104" s="28"/>
      <c r="U1104" s="28"/>
    </row>
    <row r="1105" ht="71.25">
      <c r="A1105" s="14" t="s">
        <v>3259</v>
      </c>
      <c r="B1105" s="14" t="s">
        <v>2668</v>
      </c>
      <c r="C1105" s="14" t="s">
        <v>3260</v>
      </c>
      <c r="D1105" s="14" t="s">
        <v>1263</v>
      </c>
      <c r="E1105" s="14" t="s">
        <v>2670</v>
      </c>
      <c r="F1105" s="23" t="str">
        <f t="shared" si="11"/>
        <v>Office of Government Ethics</v>
      </c>
      <c r="G1105" s="43">
        <v>42936.0</v>
      </c>
      <c r="H1105" s="25"/>
      <c r="I1105" s="26"/>
      <c r="J1105" s="25"/>
      <c r="K1105" s="26"/>
      <c r="L1105" s="27">
        <v>42996.0</v>
      </c>
      <c r="M1105" s="28"/>
      <c r="N1105" s="28"/>
      <c r="O1105" s="28"/>
      <c r="P1105" s="28"/>
      <c r="Q1105" s="28"/>
      <c r="R1105" s="28"/>
      <c r="S1105" s="28"/>
      <c r="T1105" s="28"/>
      <c r="U1105" s="28"/>
    </row>
    <row r="1106" ht="71.25">
      <c r="A1106" s="14" t="s">
        <v>3261</v>
      </c>
      <c r="B1106" s="14" t="s">
        <v>2668</v>
      </c>
      <c r="C1106" s="14" t="s">
        <v>3262</v>
      </c>
      <c r="D1106" s="14" t="s">
        <v>1263</v>
      </c>
      <c r="E1106" s="14" t="s">
        <v>2670</v>
      </c>
      <c r="F1106" s="23" t="str">
        <f t="shared" si="11"/>
        <v>Office of Government Ethics</v>
      </c>
      <c r="G1106" s="43">
        <v>42936.0</v>
      </c>
      <c r="H1106" s="25"/>
      <c r="I1106" s="26"/>
      <c r="J1106" s="25"/>
      <c r="K1106" s="26"/>
      <c r="L1106" s="27">
        <v>42996.0</v>
      </c>
      <c r="M1106" s="28"/>
      <c r="N1106" s="28"/>
      <c r="O1106" s="28"/>
      <c r="P1106" s="28"/>
      <c r="Q1106" s="28"/>
      <c r="R1106" s="28"/>
      <c r="S1106" s="28"/>
      <c r="T1106" s="28"/>
      <c r="U1106" s="28"/>
    </row>
    <row r="1107" ht="71.25">
      <c r="A1107" s="14" t="s">
        <v>3263</v>
      </c>
      <c r="B1107" s="14" t="s">
        <v>2668</v>
      </c>
      <c r="C1107" s="14" t="s">
        <v>1540</v>
      </c>
      <c r="D1107" s="14" t="s">
        <v>27</v>
      </c>
      <c r="E1107" s="28"/>
      <c r="F1107" s="23" t="str">
        <f t="shared" si="11"/>
        <v>Office of Government Ethics</v>
      </c>
      <c r="G1107" s="43">
        <v>42936.0</v>
      </c>
      <c r="H1107" s="25"/>
      <c r="I1107" s="26"/>
      <c r="J1107" s="25"/>
      <c r="K1107" s="26"/>
      <c r="L1107" s="27">
        <v>42996.0</v>
      </c>
      <c r="M1107" s="28"/>
      <c r="N1107" s="28"/>
      <c r="O1107" s="28"/>
      <c r="P1107" s="28"/>
      <c r="Q1107" s="28"/>
      <c r="R1107" s="28"/>
      <c r="S1107" s="28"/>
      <c r="T1107" s="28"/>
      <c r="U1107" s="28"/>
    </row>
    <row r="1108" ht="71.25">
      <c r="A1108" s="14" t="s">
        <v>3264</v>
      </c>
      <c r="B1108" s="14" t="s">
        <v>2668</v>
      </c>
      <c r="C1108" s="14" t="s">
        <v>1540</v>
      </c>
      <c r="D1108" s="14" t="s">
        <v>27</v>
      </c>
      <c r="E1108" s="28"/>
      <c r="F1108" s="23" t="str">
        <f t="shared" si="11"/>
        <v>Office of Government Ethics</v>
      </c>
      <c r="G1108" s="43">
        <v>42936.0</v>
      </c>
      <c r="H1108" s="25"/>
      <c r="I1108" s="26"/>
      <c r="J1108" s="25"/>
      <c r="K1108" s="26"/>
      <c r="L1108" s="27">
        <v>42996.0</v>
      </c>
      <c r="M1108" s="28"/>
      <c r="N1108" s="28"/>
      <c r="O1108" s="28"/>
      <c r="P1108" s="28"/>
      <c r="Q1108" s="28"/>
      <c r="R1108" s="28"/>
      <c r="S1108" s="28"/>
      <c r="T1108" s="28"/>
      <c r="U1108" s="28"/>
    </row>
    <row r="1109" ht="71.25">
      <c r="A1109" s="14" t="s">
        <v>3265</v>
      </c>
      <c r="B1109" s="14" t="s">
        <v>2668</v>
      </c>
      <c r="C1109" s="14" t="s">
        <v>3266</v>
      </c>
      <c r="D1109" s="14" t="s">
        <v>1263</v>
      </c>
      <c r="E1109" s="14" t="s">
        <v>2670</v>
      </c>
      <c r="F1109" s="23" t="str">
        <f t="shared" si="11"/>
        <v>Office of Government Ethics</v>
      </c>
      <c r="G1109" s="43">
        <v>42936.0</v>
      </c>
      <c r="H1109" s="25"/>
      <c r="I1109" s="26"/>
      <c r="J1109" s="25"/>
      <c r="K1109" s="26"/>
      <c r="L1109" s="27">
        <v>42996.0</v>
      </c>
      <c r="M1109" s="28"/>
      <c r="N1109" s="28"/>
      <c r="O1109" s="28"/>
      <c r="P1109" s="28"/>
      <c r="Q1109" s="28"/>
      <c r="R1109" s="28"/>
      <c r="S1109" s="28"/>
      <c r="T1109" s="28"/>
      <c r="U1109" s="28"/>
    </row>
    <row r="1110" ht="71.25">
      <c r="A1110" s="14" t="s">
        <v>3267</v>
      </c>
      <c r="B1110" s="14" t="s">
        <v>2668</v>
      </c>
      <c r="C1110" s="14" t="s">
        <v>3268</v>
      </c>
      <c r="D1110" s="14" t="s">
        <v>1263</v>
      </c>
      <c r="E1110" s="14" t="s">
        <v>2670</v>
      </c>
      <c r="F1110" s="23" t="str">
        <f t="shared" si="11"/>
        <v>Office of Government Ethics</v>
      </c>
      <c r="G1110" s="43">
        <v>42936.0</v>
      </c>
      <c r="H1110" s="25"/>
      <c r="I1110" s="26"/>
      <c r="J1110" s="25"/>
      <c r="K1110" s="26"/>
      <c r="L1110" s="27">
        <v>42996.0</v>
      </c>
      <c r="M1110" s="28"/>
      <c r="N1110" s="28"/>
      <c r="O1110" s="28"/>
      <c r="P1110" s="28"/>
      <c r="Q1110" s="28"/>
      <c r="R1110" s="28"/>
      <c r="S1110" s="28"/>
      <c r="T1110" s="28"/>
      <c r="U1110" s="28"/>
    </row>
    <row r="1111" ht="71.25">
      <c r="A1111" s="14" t="s">
        <v>3269</v>
      </c>
      <c r="B1111" s="14" t="s">
        <v>2668</v>
      </c>
      <c r="C1111" s="14" t="s">
        <v>3270</v>
      </c>
      <c r="D1111" s="14" t="s">
        <v>1263</v>
      </c>
      <c r="E1111" s="14" t="s">
        <v>2670</v>
      </c>
      <c r="F1111" s="23" t="str">
        <f t="shared" si="11"/>
        <v>Office of Government Ethics</v>
      </c>
      <c r="G1111" s="43">
        <v>42936.0</v>
      </c>
      <c r="H1111" s="25"/>
      <c r="I1111" s="26"/>
      <c r="J1111" s="25"/>
      <c r="K1111" s="26"/>
      <c r="L1111" s="27">
        <v>42996.0</v>
      </c>
      <c r="M1111" s="28"/>
      <c r="N1111" s="28"/>
      <c r="O1111" s="28"/>
      <c r="P1111" s="28"/>
      <c r="Q1111" s="28"/>
      <c r="R1111" s="28"/>
      <c r="S1111" s="28"/>
      <c r="T1111" s="28"/>
      <c r="U1111" s="28"/>
    </row>
    <row r="1112" ht="71.25">
      <c r="A1112" s="14" t="s">
        <v>3271</v>
      </c>
      <c r="B1112" s="14" t="s">
        <v>2668</v>
      </c>
      <c r="C1112" s="14" t="s">
        <v>3272</v>
      </c>
      <c r="D1112" s="14" t="s">
        <v>1263</v>
      </c>
      <c r="E1112" s="14" t="s">
        <v>2670</v>
      </c>
      <c r="F1112" s="23" t="str">
        <f t="shared" si="11"/>
        <v>Office of Government Ethics</v>
      </c>
      <c r="G1112" s="43">
        <v>42936.0</v>
      </c>
      <c r="H1112" s="25"/>
      <c r="I1112" s="26"/>
      <c r="J1112" s="25"/>
      <c r="K1112" s="26"/>
      <c r="L1112" s="27">
        <v>42996.0</v>
      </c>
      <c r="M1112" s="28"/>
      <c r="N1112" s="28"/>
      <c r="O1112" s="28"/>
      <c r="P1112" s="28"/>
      <c r="Q1112" s="28"/>
      <c r="R1112" s="28"/>
      <c r="S1112" s="28"/>
      <c r="T1112" s="28"/>
      <c r="U1112" s="28"/>
    </row>
    <row r="1113" ht="82.5">
      <c r="A1113" s="14" t="s">
        <v>3273</v>
      </c>
      <c r="B1113" s="14" t="s">
        <v>2668</v>
      </c>
      <c r="C1113" s="14" t="s">
        <v>3274</v>
      </c>
      <c r="D1113" s="14" t="s">
        <v>27</v>
      </c>
      <c r="E1113" s="28"/>
      <c r="F1113" s="23" t="str">
        <f t="shared" si="11"/>
        <v>Office of Government Ethics</v>
      </c>
      <c r="G1113" s="43">
        <v>42936.0</v>
      </c>
      <c r="H1113" s="25"/>
      <c r="I1113" s="26"/>
      <c r="J1113" s="25"/>
      <c r="K1113" s="26"/>
      <c r="L1113" s="27">
        <v>42996.0</v>
      </c>
      <c r="M1113" s="28"/>
      <c r="N1113" s="28"/>
      <c r="O1113" s="28"/>
      <c r="P1113" s="28"/>
      <c r="Q1113" s="28"/>
      <c r="R1113" s="28"/>
      <c r="S1113" s="28"/>
      <c r="T1113" s="28"/>
      <c r="U1113" s="28"/>
    </row>
    <row r="1114" ht="194.25">
      <c r="A1114" s="14" t="s">
        <v>3275</v>
      </c>
      <c r="B1114" s="14" t="s">
        <v>2668</v>
      </c>
      <c r="C1114" s="14" t="s">
        <v>3276</v>
      </c>
      <c r="D1114" s="14" t="s">
        <v>1263</v>
      </c>
      <c r="E1114" s="14" t="s">
        <v>1460</v>
      </c>
      <c r="F1114" s="23" t="str">
        <f t="shared" si="11"/>
        <v>Office of Government Ethics</v>
      </c>
      <c r="G1114" s="43">
        <v>42936.0</v>
      </c>
      <c r="H1114" s="32" t="s">
        <v>2831</v>
      </c>
      <c r="I1114" s="24">
        <v>42742.0</v>
      </c>
      <c r="J1114" s="25"/>
      <c r="K1114" s="26"/>
      <c r="L1114" s="27">
        <v>42996.0</v>
      </c>
      <c r="M1114" s="28"/>
      <c r="N1114" s="28"/>
      <c r="O1114" s="28"/>
      <c r="P1114" s="28"/>
      <c r="Q1114" s="28"/>
      <c r="R1114" s="28"/>
      <c r="S1114" s="28"/>
      <c r="T1114" s="28"/>
      <c r="U1114" s="28"/>
    </row>
    <row r="1115" ht="60.0">
      <c r="A1115" s="14" t="s">
        <v>3277</v>
      </c>
      <c r="B1115" s="14" t="s">
        <v>2668</v>
      </c>
      <c r="C1115" s="14" t="s">
        <v>2105</v>
      </c>
      <c r="D1115" s="14" t="s">
        <v>1263</v>
      </c>
      <c r="E1115" s="14" t="s">
        <v>1460</v>
      </c>
      <c r="F1115" s="23" t="str">
        <f t="shared" si="11"/>
        <v>Office of Government Ethics</v>
      </c>
      <c r="G1115" s="43">
        <v>42936.0</v>
      </c>
      <c r="H1115" s="25"/>
      <c r="I1115" s="26"/>
      <c r="J1115" s="25"/>
      <c r="K1115" s="26"/>
      <c r="L1115" s="27">
        <v>42996.0</v>
      </c>
      <c r="M1115" s="28"/>
      <c r="N1115" s="28"/>
      <c r="O1115" s="28"/>
      <c r="P1115" s="28"/>
      <c r="Q1115" s="28"/>
      <c r="R1115" s="28"/>
      <c r="S1115" s="28"/>
      <c r="T1115" s="28"/>
      <c r="U1115" s="28"/>
    </row>
    <row r="1116" ht="71.25">
      <c r="A1116" s="14" t="s">
        <v>3278</v>
      </c>
      <c r="B1116" s="14" t="s">
        <v>2668</v>
      </c>
      <c r="C1116" s="14" t="s">
        <v>3279</v>
      </c>
      <c r="D1116" s="14" t="s">
        <v>1263</v>
      </c>
      <c r="E1116" s="14" t="s">
        <v>2670</v>
      </c>
      <c r="F1116" s="23" t="str">
        <f t="shared" si="11"/>
        <v>Office of Government Ethics</v>
      </c>
      <c r="G1116" s="43">
        <v>42936.0</v>
      </c>
      <c r="H1116" s="25"/>
      <c r="I1116" s="26"/>
      <c r="J1116" s="25"/>
      <c r="K1116" s="26"/>
      <c r="L1116" s="27">
        <v>42996.0</v>
      </c>
      <c r="M1116" s="28"/>
      <c r="N1116" s="28"/>
      <c r="O1116" s="28"/>
      <c r="P1116" s="28"/>
      <c r="Q1116" s="28"/>
      <c r="R1116" s="28"/>
      <c r="S1116" s="28"/>
      <c r="T1116" s="28"/>
      <c r="U1116" s="28"/>
    </row>
    <row r="1117" ht="71.25">
      <c r="A1117" s="14" t="s">
        <v>3280</v>
      </c>
      <c r="B1117" s="14" t="s">
        <v>2668</v>
      </c>
      <c r="C1117" s="14" t="s">
        <v>3281</v>
      </c>
      <c r="D1117" s="14" t="s">
        <v>1263</v>
      </c>
      <c r="E1117" s="14" t="s">
        <v>2670</v>
      </c>
      <c r="F1117" s="23" t="str">
        <f t="shared" si="11"/>
        <v>Office of Government Ethics</v>
      </c>
      <c r="G1117" s="43">
        <v>42936.0</v>
      </c>
      <c r="H1117" s="25"/>
      <c r="I1117" s="26"/>
      <c r="J1117" s="25"/>
      <c r="K1117" s="26"/>
      <c r="L1117" s="27">
        <v>42996.0</v>
      </c>
      <c r="M1117" s="28"/>
      <c r="N1117" s="28"/>
      <c r="O1117" s="28"/>
      <c r="P1117" s="28"/>
      <c r="Q1117" s="28"/>
      <c r="R1117" s="28"/>
      <c r="S1117" s="28"/>
      <c r="T1117" s="28"/>
      <c r="U1117" s="28"/>
    </row>
    <row r="1118" ht="71.25">
      <c r="A1118" s="14" t="s">
        <v>3282</v>
      </c>
      <c r="B1118" s="14" t="s">
        <v>2668</v>
      </c>
      <c r="C1118" s="14" t="s">
        <v>3283</v>
      </c>
      <c r="D1118" s="14" t="s">
        <v>1263</v>
      </c>
      <c r="E1118" s="14" t="s">
        <v>2670</v>
      </c>
      <c r="F1118" s="23" t="str">
        <f t="shared" si="11"/>
        <v>Office of Government Ethics</v>
      </c>
      <c r="G1118" s="43">
        <v>42936.0</v>
      </c>
      <c r="H1118" s="25"/>
      <c r="I1118" s="26"/>
      <c r="J1118" s="25"/>
      <c r="K1118" s="26"/>
      <c r="L1118" s="27">
        <v>42996.0</v>
      </c>
      <c r="M1118" s="28"/>
      <c r="N1118" s="28"/>
      <c r="O1118" s="28"/>
      <c r="P1118" s="28"/>
      <c r="Q1118" s="28"/>
      <c r="R1118" s="28"/>
      <c r="S1118" s="28"/>
      <c r="T1118" s="28"/>
      <c r="U1118" s="28"/>
    </row>
    <row r="1119" ht="48.75">
      <c r="A1119" s="14" t="s">
        <v>3284</v>
      </c>
      <c r="B1119" s="14" t="s">
        <v>2668</v>
      </c>
      <c r="C1119" s="14" t="s">
        <v>2107</v>
      </c>
      <c r="D1119" s="14" t="s">
        <v>1263</v>
      </c>
      <c r="E1119" s="14" t="s">
        <v>1460</v>
      </c>
      <c r="F1119" s="23" t="str">
        <f t="shared" si="11"/>
        <v>Office of Government Ethics</v>
      </c>
      <c r="G1119" s="43">
        <v>42942.0</v>
      </c>
      <c r="H1119" s="25"/>
      <c r="I1119" s="26"/>
      <c r="J1119" s="25"/>
      <c r="K1119" s="26"/>
      <c r="L1119" s="27">
        <v>42996.0</v>
      </c>
      <c r="M1119" s="28"/>
      <c r="N1119" s="28"/>
      <c r="O1119" s="28"/>
      <c r="P1119" s="28"/>
      <c r="Q1119" s="28"/>
      <c r="R1119" s="28"/>
      <c r="S1119" s="28"/>
      <c r="T1119" s="28"/>
      <c r="U1119" s="28"/>
    </row>
    <row r="1120" ht="71.25">
      <c r="A1120" s="14" t="s">
        <v>3285</v>
      </c>
      <c r="B1120" s="14" t="s">
        <v>2668</v>
      </c>
      <c r="C1120" s="14" t="s">
        <v>1543</v>
      </c>
      <c r="D1120" s="14" t="s">
        <v>27</v>
      </c>
      <c r="E1120" s="28"/>
      <c r="F1120" s="23" t="str">
        <f t="shared" si="11"/>
        <v>Office of Government Ethics</v>
      </c>
      <c r="G1120" s="43">
        <v>42936.0</v>
      </c>
      <c r="H1120" s="25"/>
      <c r="I1120" s="26"/>
      <c r="J1120" s="25"/>
      <c r="K1120" s="26"/>
      <c r="L1120" s="27">
        <v>42996.0</v>
      </c>
      <c r="M1120" s="28"/>
      <c r="N1120" s="28"/>
      <c r="O1120" s="28"/>
      <c r="P1120" s="28"/>
      <c r="Q1120" s="28"/>
      <c r="R1120" s="28"/>
      <c r="S1120" s="28"/>
      <c r="T1120" s="28"/>
      <c r="U1120" s="28"/>
    </row>
    <row r="1121" ht="71.25">
      <c r="A1121" s="14" t="s">
        <v>3285</v>
      </c>
      <c r="B1121" s="14" t="s">
        <v>2668</v>
      </c>
      <c r="C1121" s="14" t="s">
        <v>1543</v>
      </c>
      <c r="D1121" s="14" t="s">
        <v>27</v>
      </c>
      <c r="E1121" s="28"/>
      <c r="F1121" s="23" t="str">
        <f t="shared" si="11"/>
        <v>Office of Government Ethics</v>
      </c>
      <c r="G1121" s="43">
        <v>42936.0</v>
      </c>
      <c r="H1121" s="25"/>
      <c r="I1121" s="26"/>
      <c r="J1121" s="25"/>
      <c r="K1121" s="26"/>
      <c r="L1121" s="27">
        <v>42996.0</v>
      </c>
      <c r="M1121" s="28"/>
      <c r="N1121" s="28"/>
      <c r="O1121" s="28"/>
      <c r="P1121" s="28"/>
      <c r="Q1121" s="28"/>
      <c r="R1121" s="28"/>
      <c r="S1121" s="28"/>
      <c r="T1121" s="28"/>
      <c r="U1121" s="28"/>
    </row>
    <row r="1122" ht="71.25">
      <c r="A1122" s="14" t="s">
        <v>3285</v>
      </c>
      <c r="B1122" s="14" t="s">
        <v>2668</v>
      </c>
      <c r="C1122" s="14" t="s">
        <v>1543</v>
      </c>
      <c r="D1122" s="14" t="s">
        <v>27</v>
      </c>
      <c r="E1122" s="28"/>
      <c r="F1122" s="23" t="str">
        <f t="shared" si="11"/>
        <v>Office of Government Ethics</v>
      </c>
      <c r="G1122" s="43">
        <v>42936.0</v>
      </c>
      <c r="H1122" s="25"/>
      <c r="I1122" s="26"/>
      <c r="J1122" s="25"/>
      <c r="K1122" s="26"/>
      <c r="L1122" s="27">
        <v>42996.0</v>
      </c>
      <c r="M1122" s="28"/>
      <c r="N1122" s="28"/>
      <c r="O1122" s="28"/>
      <c r="P1122" s="28"/>
      <c r="Q1122" s="28"/>
      <c r="R1122" s="28"/>
      <c r="S1122" s="28"/>
      <c r="T1122" s="28"/>
      <c r="U1122" s="28"/>
    </row>
    <row r="1123" ht="71.25">
      <c r="A1123" s="14" t="s">
        <v>3286</v>
      </c>
      <c r="B1123" s="14" t="s">
        <v>2668</v>
      </c>
      <c r="C1123" s="14" t="s">
        <v>1545</v>
      </c>
      <c r="D1123" s="14" t="s">
        <v>27</v>
      </c>
      <c r="E1123" s="28"/>
      <c r="F1123" s="23" t="str">
        <f t="shared" si="11"/>
        <v>Office of Government Ethics</v>
      </c>
      <c r="G1123" s="43">
        <v>42936.0</v>
      </c>
      <c r="H1123" s="25"/>
      <c r="I1123" s="26"/>
      <c r="J1123" s="25"/>
      <c r="K1123" s="26"/>
      <c r="L1123" s="27">
        <v>42996.0</v>
      </c>
      <c r="M1123" s="28"/>
      <c r="N1123" s="28"/>
      <c r="O1123" s="28"/>
      <c r="P1123" s="28"/>
      <c r="Q1123" s="28"/>
      <c r="R1123" s="28"/>
      <c r="S1123" s="28"/>
      <c r="T1123" s="28"/>
      <c r="U1123" s="28"/>
    </row>
    <row r="1124" ht="71.25">
      <c r="A1124" s="14" t="s">
        <v>3287</v>
      </c>
      <c r="B1124" s="14" t="s">
        <v>2668</v>
      </c>
      <c r="C1124" s="14" t="s">
        <v>2113</v>
      </c>
      <c r="D1124" s="14" t="s">
        <v>1263</v>
      </c>
      <c r="E1124" s="14" t="s">
        <v>1460</v>
      </c>
      <c r="F1124" s="23" t="str">
        <f t="shared" si="11"/>
        <v>Office of Government Ethics</v>
      </c>
      <c r="G1124" s="43">
        <v>42942.0</v>
      </c>
      <c r="H1124" s="25"/>
      <c r="I1124" s="26"/>
      <c r="J1124" s="25"/>
      <c r="K1124" s="26"/>
      <c r="L1124" s="27">
        <v>42996.0</v>
      </c>
      <c r="M1124" s="28"/>
      <c r="N1124" s="28"/>
      <c r="O1124" s="28"/>
      <c r="P1124" s="28"/>
      <c r="Q1124" s="28"/>
      <c r="R1124" s="28"/>
      <c r="S1124" s="28"/>
      <c r="T1124" s="28"/>
      <c r="U1124" s="28"/>
    </row>
    <row r="1125" ht="60.0">
      <c r="A1125" s="14" t="s">
        <v>3288</v>
      </c>
      <c r="B1125" s="14" t="s">
        <v>2668</v>
      </c>
      <c r="C1125" s="14" t="s">
        <v>3289</v>
      </c>
      <c r="D1125" s="14" t="s">
        <v>27</v>
      </c>
      <c r="E1125" s="28"/>
      <c r="F1125" s="14" t="s">
        <v>3227</v>
      </c>
      <c r="G1125" s="43">
        <v>42748.0</v>
      </c>
      <c r="H1125" s="25"/>
      <c r="I1125" s="26"/>
      <c r="J1125" s="25"/>
      <c r="K1125" s="26"/>
      <c r="L1125" s="44">
        <v>42921.0</v>
      </c>
      <c r="M1125" s="28"/>
      <c r="N1125" s="28"/>
      <c r="O1125" s="28"/>
      <c r="P1125" s="28"/>
      <c r="Q1125" s="28"/>
      <c r="R1125" s="28"/>
      <c r="S1125" s="28"/>
      <c r="T1125" s="28"/>
      <c r="U1125" s="28"/>
    </row>
    <row r="1126" ht="82.5">
      <c r="A1126" s="14" t="s">
        <v>3290</v>
      </c>
      <c r="B1126" s="14" t="s">
        <v>2668</v>
      </c>
      <c r="C1126" s="14" t="s">
        <v>2117</v>
      </c>
      <c r="D1126" s="14" t="s">
        <v>27</v>
      </c>
      <c r="E1126" s="28"/>
      <c r="F1126" s="23" t="str">
        <f t="shared" ref="F1126:F1156" si="12">HYPERLINK("https://www.documentcloud.org/documents/4053459-OGE-Kushner-20170720.html","Office of Government Ethics")</f>
        <v>Office of Government Ethics</v>
      </c>
      <c r="G1126" s="43">
        <v>42936.0</v>
      </c>
      <c r="H1126" s="25"/>
      <c r="I1126" s="26"/>
      <c r="J1126" s="25"/>
      <c r="K1126" s="26"/>
      <c r="L1126" s="27">
        <v>42996.0</v>
      </c>
      <c r="M1126" s="28"/>
      <c r="N1126" s="28"/>
      <c r="O1126" s="28"/>
      <c r="P1126" s="28"/>
      <c r="Q1126" s="28"/>
      <c r="R1126" s="28"/>
      <c r="S1126" s="28"/>
      <c r="T1126" s="28"/>
      <c r="U1126" s="28"/>
    </row>
    <row r="1127" ht="138.0">
      <c r="A1127" s="14" t="s">
        <v>3291</v>
      </c>
      <c r="B1127" s="14" t="s">
        <v>2668</v>
      </c>
      <c r="C1127" s="14" t="s">
        <v>2119</v>
      </c>
      <c r="D1127" s="14" t="s">
        <v>27</v>
      </c>
      <c r="E1127" s="14" t="s">
        <v>2713</v>
      </c>
      <c r="F1127" s="23" t="str">
        <f t="shared" si="12"/>
        <v>Office of Government Ethics</v>
      </c>
      <c r="G1127" s="43">
        <v>42936.0</v>
      </c>
      <c r="H1127" s="25"/>
      <c r="I1127" s="26"/>
      <c r="J1127" s="25"/>
      <c r="K1127" s="26"/>
      <c r="L1127" s="27">
        <v>42996.0</v>
      </c>
      <c r="M1127" s="28"/>
      <c r="N1127" s="28"/>
      <c r="O1127" s="28"/>
      <c r="P1127" s="28"/>
      <c r="Q1127" s="28"/>
      <c r="R1127" s="28"/>
      <c r="S1127" s="28"/>
      <c r="T1127" s="28"/>
      <c r="U1127" s="28"/>
    </row>
    <row r="1128" ht="71.25">
      <c r="A1128" s="14" t="s">
        <v>3292</v>
      </c>
      <c r="B1128" s="14" t="s">
        <v>2668</v>
      </c>
      <c r="C1128" s="14" t="s">
        <v>2125</v>
      </c>
      <c r="D1128" s="14" t="s">
        <v>27</v>
      </c>
      <c r="E1128" s="28"/>
      <c r="F1128" s="23" t="str">
        <f t="shared" si="12"/>
        <v>Office of Government Ethics</v>
      </c>
      <c r="G1128" s="43">
        <v>42936.0</v>
      </c>
      <c r="H1128" s="25"/>
      <c r="I1128" s="26"/>
      <c r="J1128" s="25"/>
      <c r="K1128" s="26"/>
      <c r="L1128" s="27">
        <v>42996.0</v>
      </c>
      <c r="M1128" s="28"/>
      <c r="N1128" s="28"/>
      <c r="O1128" s="28"/>
      <c r="P1128" s="28"/>
      <c r="Q1128" s="28"/>
      <c r="R1128" s="28"/>
      <c r="S1128" s="28"/>
      <c r="T1128" s="28"/>
      <c r="U1128" s="28"/>
    </row>
    <row r="1129" ht="71.25">
      <c r="A1129" s="14" t="s">
        <v>3293</v>
      </c>
      <c r="B1129" s="14" t="s">
        <v>2668</v>
      </c>
      <c r="C1129" s="14" t="s">
        <v>2127</v>
      </c>
      <c r="D1129" s="14" t="s">
        <v>27</v>
      </c>
      <c r="E1129" s="28"/>
      <c r="F1129" s="23" t="str">
        <f t="shared" si="12"/>
        <v>Office of Government Ethics</v>
      </c>
      <c r="G1129" s="43">
        <v>42936.0</v>
      </c>
      <c r="H1129" s="25"/>
      <c r="I1129" s="26"/>
      <c r="J1129" s="25"/>
      <c r="K1129" s="26"/>
      <c r="L1129" s="27">
        <v>42996.0</v>
      </c>
      <c r="M1129" s="28"/>
      <c r="N1129" s="28"/>
      <c r="O1129" s="28"/>
      <c r="P1129" s="28"/>
      <c r="Q1129" s="28"/>
      <c r="R1129" s="28"/>
      <c r="S1129" s="28"/>
      <c r="T1129" s="28"/>
      <c r="U1129" s="28"/>
    </row>
    <row r="1130" ht="71.25">
      <c r="A1130" s="14" t="s">
        <v>3294</v>
      </c>
      <c r="B1130" s="14" t="s">
        <v>2668</v>
      </c>
      <c r="C1130" s="14" t="s">
        <v>3295</v>
      </c>
      <c r="D1130" s="14" t="s">
        <v>1263</v>
      </c>
      <c r="E1130" s="14" t="s">
        <v>2670</v>
      </c>
      <c r="F1130" s="23" t="str">
        <f t="shared" si="12"/>
        <v>Office of Government Ethics</v>
      </c>
      <c r="G1130" s="43">
        <v>42936.0</v>
      </c>
      <c r="H1130" s="25"/>
      <c r="I1130" s="26"/>
      <c r="J1130" s="25"/>
      <c r="K1130" s="26"/>
      <c r="L1130" s="27">
        <v>42996.0</v>
      </c>
      <c r="M1130" s="28"/>
      <c r="N1130" s="28"/>
      <c r="O1130" s="28"/>
      <c r="P1130" s="28"/>
      <c r="Q1130" s="28"/>
      <c r="R1130" s="28"/>
      <c r="S1130" s="28"/>
      <c r="T1130" s="28"/>
      <c r="U1130" s="28"/>
    </row>
    <row r="1131" ht="60.0">
      <c r="A1131" s="14" t="s">
        <v>3296</v>
      </c>
      <c r="B1131" s="14" t="s">
        <v>2668</v>
      </c>
      <c r="C1131" s="14" t="s">
        <v>2131</v>
      </c>
      <c r="D1131" s="14" t="s">
        <v>1263</v>
      </c>
      <c r="E1131" s="14" t="s">
        <v>1460</v>
      </c>
      <c r="F1131" s="23" t="str">
        <f t="shared" si="12"/>
        <v>Office of Government Ethics</v>
      </c>
      <c r="G1131" s="43">
        <v>42936.0</v>
      </c>
      <c r="H1131" s="25"/>
      <c r="I1131" s="26"/>
      <c r="J1131" s="25"/>
      <c r="K1131" s="26"/>
      <c r="L1131" s="27">
        <v>42996.0</v>
      </c>
      <c r="M1131" s="28"/>
      <c r="N1131" s="28"/>
      <c r="O1131" s="28"/>
      <c r="P1131" s="28"/>
      <c r="Q1131" s="28"/>
      <c r="R1131" s="28"/>
      <c r="S1131" s="28"/>
      <c r="T1131" s="28"/>
      <c r="U1131" s="28"/>
    </row>
    <row r="1132" ht="71.25">
      <c r="A1132" s="14" t="s">
        <v>3297</v>
      </c>
      <c r="B1132" s="14" t="s">
        <v>2668</v>
      </c>
      <c r="C1132" s="14" t="s">
        <v>3298</v>
      </c>
      <c r="D1132" s="14" t="s">
        <v>1263</v>
      </c>
      <c r="E1132" s="14" t="s">
        <v>2670</v>
      </c>
      <c r="F1132" s="23" t="str">
        <f t="shared" si="12"/>
        <v>Office of Government Ethics</v>
      </c>
      <c r="G1132" s="43">
        <v>42936.0</v>
      </c>
      <c r="H1132" s="25"/>
      <c r="I1132" s="26"/>
      <c r="J1132" s="25"/>
      <c r="K1132" s="26"/>
      <c r="L1132" s="27">
        <v>42996.0</v>
      </c>
      <c r="M1132" s="28"/>
      <c r="N1132" s="28"/>
      <c r="O1132" s="28"/>
      <c r="P1132" s="28"/>
      <c r="Q1132" s="28"/>
      <c r="R1132" s="28"/>
      <c r="S1132" s="28"/>
      <c r="T1132" s="28"/>
      <c r="U1132" s="28"/>
    </row>
    <row r="1133" ht="71.25">
      <c r="A1133" s="14" t="s">
        <v>3299</v>
      </c>
      <c r="B1133" s="14" t="s">
        <v>2668</v>
      </c>
      <c r="C1133" s="14" t="s">
        <v>3300</v>
      </c>
      <c r="D1133" s="14" t="s">
        <v>1263</v>
      </c>
      <c r="E1133" s="14" t="s">
        <v>2670</v>
      </c>
      <c r="F1133" s="23" t="str">
        <f t="shared" si="12"/>
        <v>Office of Government Ethics</v>
      </c>
      <c r="G1133" s="43">
        <v>42936.0</v>
      </c>
      <c r="H1133" s="25"/>
      <c r="I1133" s="26"/>
      <c r="J1133" s="25"/>
      <c r="K1133" s="26"/>
      <c r="L1133" s="27">
        <v>42996.0</v>
      </c>
      <c r="M1133" s="28"/>
      <c r="N1133" s="28"/>
      <c r="O1133" s="28"/>
      <c r="P1133" s="28"/>
      <c r="Q1133" s="28"/>
      <c r="R1133" s="28"/>
      <c r="S1133" s="28"/>
      <c r="T1133" s="28"/>
      <c r="U1133" s="28"/>
    </row>
    <row r="1134" ht="71.25">
      <c r="A1134" s="14" t="s">
        <v>3301</v>
      </c>
      <c r="B1134" s="14" t="s">
        <v>2668</v>
      </c>
      <c r="C1134" s="14" t="s">
        <v>2133</v>
      </c>
      <c r="D1134" s="14" t="s">
        <v>1263</v>
      </c>
      <c r="E1134" s="14" t="s">
        <v>1460</v>
      </c>
      <c r="F1134" s="23" t="str">
        <f t="shared" si="12"/>
        <v>Office of Government Ethics</v>
      </c>
      <c r="G1134" s="43">
        <v>42936.0</v>
      </c>
      <c r="H1134" s="25"/>
      <c r="I1134" s="26"/>
      <c r="J1134" s="25"/>
      <c r="K1134" s="26"/>
      <c r="L1134" s="27">
        <v>42996.0</v>
      </c>
      <c r="M1134" s="28"/>
      <c r="N1134" s="28"/>
      <c r="O1134" s="28"/>
      <c r="P1134" s="28"/>
      <c r="Q1134" s="28"/>
      <c r="R1134" s="28"/>
      <c r="S1134" s="28"/>
      <c r="T1134" s="28"/>
      <c r="U1134" s="28"/>
    </row>
    <row r="1135" ht="71.25">
      <c r="A1135" s="14" t="s">
        <v>3302</v>
      </c>
      <c r="B1135" s="14" t="s">
        <v>2668</v>
      </c>
      <c r="C1135" s="14" t="s">
        <v>2135</v>
      </c>
      <c r="D1135" s="14" t="s">
        <v>1263</v>
      </c>
      <c r="E1135" s="14" t="s">
        <v>1460</v>
      </c>
      <c r="F1135" s="23" t="str">
        <f t="shared" si="12"/>
        <v>Office of Government Ethics</v>
      </c>
      <c r="G1135" s="43">
        <v>42936.0</v>
      </c>
      <c r="H1135" s="25"/>
      <c r="I1135" s="26"/>
      <c r="J1135" s="25"/>
      <c r="K1135" s="26"/>
      <c r="L1135" s="27">
        <v>42996.0</v>
      </c>
      <c r="M1135" s="28"/>
      <c r="N1135" s="28"/>
      <c r="O1135" s="28"/>
      <c r="P1135" s="28"/>
      <c r="Q1135" s="28"/>
      <c r="R1135" s="28"/>
      <c r="S1135" s="28"/>
      <c r="T1135" s="28"/>
      <c r="U1135" s="28"/>
    </row>
    <row r="1136" ht="60.0">
      <c r="A1136" s="14" t="s">
        <v>3303</v>
      </c>
      <c r="B1136" s="14" t="s">
        <v>2668</v>
      </c>
      <c r="C1136" s="14" t="s">
        <v>1547</v>
      </c>
      <c r="D1136" s="14" t="s">
        <v>27</v>
      </c>
      <c r="E1136" s="28"/>
      <c r="F1136" s="23" t="str">
        <f t="shared" si="12"/>
        <v>Office of Government Ethics</v>
      </c>
      <c r="G1136" s="43">
        <v>42936.0</v>
      </c>
      <c r="H1136" s="25"/>
      <c r="I1136" s="26"/>
      <c r="J1136" s="25"/>
      <c r="K1136" s="26"/>
      <c r="L1136" s="27">
        <v>42996.0</v>
      </c>
      <c r="M1136" s="28"/>
      <c r="N1136" s="28"/>
      <c r="O1136" s="28"/>
      <c r="P1136" s="28"/>
      <c r="Q1136" s="28"/>
      <c r="R1136" s="28"/>
      <c r="S1136" s="28"/>
      <c r="T1136" s="28"/>
      <c r="U1136" s="28"/>
    </row>
    <row r="1137" ht="71.25">
      <c r="A1137" s="14" t="s">
        <v>3304</v>
      </c>
      <c r="B1137" s="14" t="s">
        <v>2668</v>
      </c>
      <c r="C1137" s="14" t="s">
        <v>1547</v>
      </c>
      <c r="D1137" s="14" t="s">
        <v>27</v>
      </c>
      <c r="E1137" s="28"/>
      <c r="F1137" s="23" t="str">
        <f t="shared" si="12"/>
        <v>Office of Government Ethics</v>
      </c>
      <c r="G1137" s="43">
        <v>42936.0</v>
      </c>
      <c r="H1137" s="25"/>
      <c r="I1137" s="26"/>
      <c r="J1137" s="25"/>
      <c r="K1137" s="26"/>
      <c r="L1137" s="27">
        <v>42996.0</v>
      </c>
      <c r="M1137" s="28"/>
      <c r="N1137" s="28"/>
      <c r="O1137" s="28"/>
      <c r="P1137" s="28"/>
      <c r="Q1137" s="28"/>
      <c r="R1137" s="28"/>
      <c r="S1137" s="28"/>
      <c r="T1137" s="28"/>
      <c r="U1137" s="28"/>
    </row>
    <row r="1138" ht="60.0">
      <c r="A1138" s="14" t="s">
        <v>3303</v>
      </c>
      <c r="B1138" s="14" t="s">
        <v>2668</v>
      </c>
      <c r="C1138" s="14" t="s">
        <v>1547</v>
      </c>
      <c r="D1138" s="14" t="s">
        <v>27</v>
      </c>
      <c r="E1138" s="28"/>
      <c r="F1138" s="23" t="str">
        <f t="shared" si="12"/>
        <v>Office of Government Ethics</v>
      </c>
      <c r="G1138" s="43">
        <v>42936.0</v>
      </c>
      <c r="H1138" s="25"/>
      <c r="I1138" s="26"/>
      <c r="J1138" s="25"/>
      <c r="K1138" s="26"/>
      <c r="L1138" s="27">
        <v>42996.0</v>
      </c>
      <c r="M1138" s="28"/>
      <c r="N1138" s="28"/>
      <c r="O1138" s="28"/>
      <c r="P1138" s="28"/>
      <c r="Q1138" s="28"/>
      <c r="R1138" s="28"/>
      <c r="S1138" s="28"/>
      <c r="T1138" s="28"/>
      <c r="U1138" s="28"/>
    </row>
    <row r="1139" ht="71.25">
      <c r="A1139" s="14" t="s">
        <v>3305</v>
      </c>
      <c r="B1139" s="14" t="s">
        <v>2668</v>
      </c>
      <c r="C1139" s="14" t="s">
        <v>3306</v>
      </c>
      <c r="D1139" s="14" t="s">
        <v>1263</v>
      </c>
      <c r="E1139" s="14" t="s">
        <v>2670</v>
      </c>
      <c r="F1139" s="23" t="str">
        <f t="shared" si="12"/>
        <v>Office of Government Ethics</v>
      </c>
      <c r="G1139" s="43">
        <v>42936.0</v>
      </c>
      <c r="H1139" s="25"/>
      <c r="I1139" s="26"/>
      <c r="J1139" s="25"/>
      <c r="K1139" s="26"/>
      <c r="L1139" s="27">
        <v>42996.0</v>
      </c>
      <c r="M1139" s="28"/>
      <c r="N1139" s="28"/>
      <c r="O1139" s="28"/>
      <c r="P1139" s="28"/>
      <c r="Q1139" s="28"/>
      <c r="R1139" s="28"/>
      <c r="S1139" s="28"/>
      <c r="T1139" s="28"/>
      <c r="U1139" s="28"/>
    </row>
    <row r="1140" ht="82.5">
      <c r="A1140" s="14" t="s">
        <v>3307</v>
      </c>
      <c r="B1140" s="14" t="s">
        <v>2668</v>
      </c>
      <c r="C1140" s="14" t="s">
        <v>2141</v>
      </c>
      <c r="D1140" s="14" t="s">
        <v>27</v>
      </c>
      <c r="E1140" s="28"/>
      <c r="F1140" s="23" t="str">
        <f t="shared" si="12"/>
        <v>Office of Government Ethics</v>
      </c>
      <c r="G1140" s="43">
        <v>42936.0</v>
      </c>
      <c r="H1140" s="25"/>
      <c r="I1140" s="26"/>
      <c r="J1140" s="25"/>
      <c r="K1140" s="26"/>
      <c r="L1140" s="27">
        <v>42996.0</v>
      </c>
      <c r="M1140" s="28"/>
      <c r="N1140" s="28"/>
      <c r="O1140" s="28"/>
      <c r="P1140" s="28"/>
      <c r="Q1140" s="28"/>
      <c r="R1140" s="28"/>
      <c r="S1140" s="28"/>
      <c r="T1140" s="28"/>
      <c r="U1140" s="28"/>
    </row>
    <row r="1141" ht="71.25">
      <c r="A1141" s="14" t="s">
        <v>3308</v>
      </c>
      <c r="B1141" s="14" t="s">
        <v>2668</v>
      </c>
      <c r="C1141" s="14" t="s">
        <v>2143</v>
      </c>
      <c r="D1141" s="14" t="s">
        <v>27</v>
      </c>
      <c r="E1141" s="28"/>
      <c r="F1141" s="23" t="str">
        <f t="shared" si="12"/>
        <v>Office of Government Ethics</v>
      </c>
      <c r="G1141" s="43">
        <v>42936.0</v>
      </c>
      <c r="H1141" s="25"/>
      <c r="I1141" s="26"/>
      <c r="J1141" s="25"/>
      <c r="K1141" s="26"/>
      <c r="L1141" s="27">
        <v>42996.0</v>
      </c>
      <c r="M1141" s="28"/>
      <c r="N1141" s="28"/>
      <c r="O1141" s="28"/>
      <c r="P1141" s="28"/>
      <c r="Q1141" s="28"/>
      <c r="R1141" s="28"/>
      <c r="S1141" s="28"/>
      <c r="T1141" s="28"/>
      <c r="U1141" s="28"/>
    </row>
    <row r="1142" ht="60.0">
      <c r="A1142" s="14" t="s">
        <v>3309</v>
      </c>
      <c r="B1142" s="14" t="s">
        <v>2668</v>
      </c>
      <c r="C1142" s="14" t="s">
        <v>2149</v>
      </c>
      <c r="D1142" s="14" t="s">
        <v>1263</v>
      </c>
      <c r="E1142" s="14" t="s">
        <v>1460</v>
      </c>
      <c r="F1142" s="23" t="str">
        <f t="shared" si="12"/>
        <v>Office of Government Ethics</v>
      </c>
      <c r="G1142" s="43">
        <v>42936.0</v>
      </c>
      <c r="H1142" s="25"/>
      <c r="I1142" s="26"/>
      <c r="J1142" s="25"/>
      <c r="K1142" s="26"/>
      <c r="L1142" s="27">
        <v>42996.0</v>
      </c>
      <c r="M1142" s="28"/>
      <c r="N1142" s="28"/>
      <c r="O1142" s="28"/>
      <c r="P1142" s="28"/>
      <c r="Q1142" s="28"/>
      <c r="R1142" s="28"/>
      <c r="S1142" s="28"/>
      <c r="T1142" s="28"/>
      <c r="U1142" s="28"/>
    </row>
    <row r="1143" ht="71.25">
      <c r="A1143" s="14" t="s">
        <v>3310</v>
      </c>
      <c r="B1143" s="14" t="s">
        <v>2668</v>
      </c>
      <c r="C1143" s="14" t="s">
        <v>3311</v>
      </c>
      <c r="D1143" s="14" t="s">
        <v>1263</v>
      </c>
      <c r="E1143" s="14" t="s">
        <v>2670</v>
      </c>
      <c r="F1143" s="23" t="str">
        <f t="shared" si="12"/>
        <v>Office of Government Ethics</v>
      </c>
      <c r="G1143" s="43">
        <v>42936.0</v>
      </c>
      <c r="H1143" s="25"/>
      <c r="I1143" s="26"/>
      <c r="J1143" s="25"/>
      <c r="K1143" s="26"/>
      <c r="L1143" s="27">
        <v>42996.0</v>
      </c>
      <c r="M1143" s="28"/>
      <c r="N1143" s="28"/>
      <c r="O1143" s="28"/>
      <c r="P1143" s="28"/>
      <c r="Q1143" s="28"/>
      <c r="R1143" s="28"/>
      <c r="S1143" s="28"/>
      <c r="T1143" s="28"/>
      <c r="U1143" s="28"/>
    </row>
    <row r="1144" ht="60.0">
      <c r="A1144" s="14" t="s">
        <v>3312</v>
      </c>
      <c r="B1144" s="14" t="s">
        <v>2668</v>
      </c>
      <c r="C1144" s="14" t="s">
        <v>2151</v>
      </c>
      <c r="D1144" s="14" t="s">
        <v>27</v>
      </c>
      <c r="E1144" s="28"/>
      <c r="F1144" s="23" t="str">
        <f t="shared" si="12"/>
        <v>Office of Government Ethics</v>
      </c>
      <c r="G1144" s="43">
        <v>42936.0</v>
      </c>
      <c r="H1144" s="25"/>
      <c r="I1144" s="26"/>
      <c r="J1144" s="25"/>
      <c r="K1144" s="26"/>
      <c r="L1144" s="27">
        <v>42996.0</v>
      </c>
      <c r="M1144" s="28"/>
      <c r="N1144" s="28"/>
      <c r="O1144" s="28"/>
      <c r="P1144" s="28"/>
      <c r="Q1144" s="28"/>
      <c r="R1144" s="28"/>
      <c r="S1144" s="28"/>
      <c r="T1144" s="28"/>
      <c r="U1144" s="28"/>
    </row>
    <row r="1145" ht="71.25">
      <c r="A1145" s="14" t="s">
        <v>3313</v>
      </c>
      <c r="B1145" s="14" t="s">
        <v>2668</v>
      </c>
      <c r="C1145" s="14" t="s">
        <v>2153</v>
      </c>
      <c r="D1145" s="14" t="s">
        <v>27</v>
      </c>
      <c r="E1145" s="28"/>
      <c r="F1145" s="23" t="str">
        <f t="shared" si="12"/>
        <v>Office of Government Ethics</v>
      </c>
      <c r="G1145" s="43">
        <v>42936.0</v>
      </c>
      <c r="H1145" s="25"/>
      <c r="I1145" s="26"/>
      <c r="J1145" s="25"/>
      <c r="K1145" s="26"/>
      <c r="L1145" s="27">
        <v>42996.0</v>
      </c>
      <c r="M1145" s="28"/>
      <c r="N1145" s="28"/>
      <c r="O1145" s="28"/>
      <c r="P1145" s="28"/>
      <c r="Q1145" s="28"/>
      <c r="R1145" s="28"/>
      <c r="S1145" s="28"/>
      <c r="T1145" s="28"/>
      <c r="U1145" s="28"/>
    </row>
    <row r="1146" ht="71.25">
      <c r="A1146" s="14" t="s">
        <v>3314</v>
      </c>
      <c r="B1146" s="14" t="s">
        <v>2668</v>
      </c>
      <c r="C1146" s="14" t="s">
        <v>2155</v>
      </c>
      <c r="D1146" s="14" t="s">
        <v>27</v>
      </c>
      <c r="E1146" s="28"/>
      <c r="F1146" s="23" t="str">
        <f t="shared" si="12"/>
        <v>Office of Government Ethics</v>
      </c>
      <c r="G1146" s="43">
        <v>42936.0</v>
      </c>
      <c r="H1146" s="25"/>
      <c r="I1146" s="26"/>
      <c r="J1146" s="25"/>
      <c r="K1146" s="26"/>
      <c r="L1146" s="27">
        <v>42996.0</v>
      </c>
      <c r="M1146" s="28"/>
      <c r="N1146" s="28"/>
      <c r="O1146" s="28"/>
      <c r="P1146" s="28"/>
      <c r="Q1146" s="28"/>
      <c r="R1146" s="28"/>
      <c r="S1146" s="28"/>
      <c r="T1146" s="28"/>
      <c r="U1146" s="28"/>
    </row>
    <row r="1147" ht="37.5">
      <c r="A1147" s="14" t="s">
        <v>3315</v>
      </c>
      <c r="B1147" s="14" t="s">
        <v>2668</v>
      </c>
      <c r="C1147" s="14" t="s">
        <v>3316</v>
      </c>
      <c r="D1147" s="14" t="s">
        <v>1263</v>
      </c>
      <c r="E1147" s="28"/>
      <c r="F1147" s="23" t="str">
        <f t="shared" si="12"/>
        <v>Office of Government Ethics</v>
      </c>
      <c r="G1147" s="43">
        <v>42936.0</v>
      </c>
      <c r="H1147" s="25"/>
      <c r="I1147" s="26"/>
      <c r="J1147" s="25"/>
      <c r="K1147" s="26"/>
      <c r="L1147" s="27">
        <v>42996.0</v>
      </c>
      <c r="M1147" s="28"/>
      <c r="N1147" s="28"/>
      <c r="O1147" s="28"/>
      <c r="P1147" s="28"/>
      <c r="Q1147" s="28"/>
      <c r="R1147" s="28"/>
      <c r="S1147" s="28"/>
      <c r="T1147" s="28"/>
      <c r="U1147" s="28"/>
    </row>
    <row r="1148" ht="82.5">
      <c r="A1148" s="14" t="s">
        <v>3317</v>
      </c>
      <c r="B1148" s="14" t="s">
        <v>2668</v>
      </c>
      <c r="C1148" s="14" t="s">
        <v>2157</v>
      </c>
      <c r="D1148" s="14" t="s">
        <v>27</v>
      </c>
      <c r="E1148" s="28"/>
      <c r="F1148" s="23" t="str">
        <f t="shared" si="12"/>
        <v>Office of Government Ethics</v>
      </c>
      <c r="G1148" s="43">
        <v>42936.0</v>
      </c>
      <c r="H1148" s="25"/>
      <c r="I1148" s="26"/>
      <c r="J1148" s="25"/>
      <c r="K1148" s="26"/>
      <c r="L1148" s="27">
        <v>42996.0</v>
      </c>
      <c r="M1148" s="28"/>
      <c r="N1148" s="28"/>
      <c r="O1148" s="28"/>
      <c r="P1148" s="28"/>
      <c r="Q1148" s="28"/>
      <c r="R1148" s="28"/>
      <c r="S1148" s="28"/>
      <c r="T1148" s="28"/>
      <c r="U1148" s="28"/>
    </row>
    <row r="1149" ht="60.0">
      <c r="A1149" s="14" t="s">
        <v>3318</v>
      </c>
      <c r="B1149" s="14" t="s">
        <v>2668</v>
      </c>
      <c r="C1149" s="14" t="s">
        <v>1550</v>
      </c>
      <c r="D1149" s="14" t="s">
        <v>27</v>
      </c>
      <c r="E1149" s="28"/>
      <c r="F1149" s="23" t="str">
        <f t="shared" si="12"/>
        <v>Office of Government Ethics</v>
      </c>
      <c r="G1149" s="43">
        <v>42936.0</v>
      </c>
      <c r="H1149" s="25"/>
      <c r="I1149" s="26"/>
      <c r="J1149" s="25"/>
      <c r="K1149" s="26"/>
      <c r="L1149" s="27">
        <v>42996.0</v>
      </c>
      <c r="M1149" s="28"/>
      <c r="N1149" s="28"/>
      <c r="O1149" s="28"/>
      <c r="P1149" s="28"/>
      <c r="Q1149" s="28"/>
      <c r="R1149" s="28"/>
      <c r="S1149" s="28"/>
      <c r="T1149" s="28"/>
      <c r="U1149" s="28"/>
    </row>
    <row r="1150" ht="60.0">
      <c r="A1150" s="14" t="s">
        <v>3319</v>
      </c>
      <c r="B1150" s="14" t="s">
        <v>2668</v>
      </c>
      <c r="C1150" s="14" t="s">
        <v>1552</v>
      </c>
      <c r="D1150" s="14" t="s">
        <v>27</v>
      </c>
      <c r="E1150" s="28"/>
      <c r="F1150" s="23" t="str">
        <f t="shared" si="12"/>
        <v>Office of Government Ethics</v>
      </c>
      <c r="G1150" s="43">
        <v>42936.0</v>
      </c>
      <c r="H1150" s="25"/>
      <c r="I1150" s="26"/>
      <c r="J1150" s="25"/>
      <c r="K1150" s="26"/>
      <c r="L1150" s="27">
        <v>42996.0</v>
      </c>
      <c r="M1150" s="28"/>
      <c r="N1150" s="28"/>
      <c r="O1150" s="28"/>
      <c r="P1150" s="28"/>
      <c r="Q1150" s="28"/>
      <c r="R1150" s="28"/>
      <c r="S1150" s="28"/>
      <c r="T1150" s="28"/>
      <c r="U1150" s="28"/>
    </row>
    <row r="1151" ht="71.25">
      <c r="A1151" s="14" t="s">
        <v>3320</v>
      </c>
      <c r="B1151" s="14" t="s">
        <v>2668</v>
      </c>
      <c r="C1151" s="14" t="s">
        <v>1554</v>
      </c>
      <c r="D1151" s="14" t="s">
        <v>27</v>
      </c>
      <c r="E1151" s="28"/>
      <c r="F1151" s="23" t="str">
        <f t="shared" si="12"/>
        <v>Office of Government Ethics</v>
      </c>
      <c r="G1151" s="43">
        <v>42936.0</v>
      </c>
      <c r="H1151" s="25"/>
      <c r="I1151" s="26"/>
      <c r="J1151" s="25"/>
      <c r="K1151" s="26"/>
      <c r="L1151" s="27">
        <v>42996.0</v>
      </c>
      <c r="M1151" s="28"/>
      <c r="N1151" s="28"/>
      <c r="O1151" s="28"/>
      <c r="P1151" s="28"/>
      <c r="Q1151" s="28"/>
      <c r="R1151" s="28"/>
      <c r="S1151" s="28"/>
      <c r="T1151" s="28"/>
      <c r="U1151" s="28"/>
    </row>
    <row r="1152" ht="71.25">
      <c r="A1152" s="14" t="s">
        <v>3321</v>
      </c>
      <c r="B1152" s="14" t="s">
        <v>2668</v>
      </c>
      <c r="C1152" s="14" t="s">
        <v>1554</v>
      </c>
      <c r="D1152" s="14" t="s">
        <v>27</v>
      </c>
      <c r="E1152" s="28"/>
      <c r="F1152" s="23" t="str">
        <f t="shared" si="12"/>
        <v>Office of Government Ethics</v>
      </c>
      <c r="G1152" s="43">
        <v>42936.0</v>
      </c>
      <c r="H1152" s="25"/>
      <c r="I1152" s="26"/>
      <c r="J1152" s="25"/>
      <c r="K1152" s="26"/>
      <c r="L1152" s="27">
        <v>42996.0</v>
      </c>
      <c r="M1152" s="28"/>
      <c r="N1152" s="28"/>
      <c r="O1152" s="28"/>
      <c r="P1152" s="28"/>
      <c r="Q1152" s="28"/>
      <c r="R1152" s="28"/>
      <c r="S1152" s="28"/>
      <c r="T1152" s="28"/>
      <c r="U1152" s="28"/>
    </row>
    <row r="1153" ht="71.25">
      <c r="A1153" s="14" t="s">
        <v>3321</v>
      </c>
      <c r="B1153" s="14" t="s">
        <v>2668</v>
      </c>
      <c r="C1153" s="14" t="s">
        <v>1554</v>
      </c>
      <c r="D1153" s="14" t="s">
        <v>27</v>
      </c>
      <c r="E1153" s="28"/>
      <c r="F1153" s="23" t="str">
        <f t="shared" si="12"/>
        <v>Office of Government Ethics</v>
      </c>
      <c r="G1153" s="43">
        <v>42936.0</v>
      </c>
      <c r="H1153" s="25"/>
      <c r="I1153" s="26"/>
      <c r="J1153" s="25"/>
      <c r="K1153" s="26"/>
      <c r="L1153" s="27">
        <v>42996.0</v>
      </c>
      <c r="M1153" s="28"/>
      <c r="N1153" s="28"/>
      <c r="O1153" s="28"/>
      <c r="P1153" s="28"/>
      <c r="Q1153" s="28"/>
      <c r="R1153" s="28"/>
      <c r="S1153" s="28"/>
      <c r="T1153" s="28"/>
      <c r="U1153" s="28"/>
    </row>
    <row r="1154" ht="82.5">
      <c r="A1154" s="14" t="s">
        <v>3322</v>
      </c>
      <c r="B1154" s="14" t="s">
        <v>2668</v>
      </c>
      <c r="C1154" s="14" t="s">
        <v>2159</v>
      </c>
      <c r="D1154" s="14" t="s">
        <v>27</v>
      </c>
      <c r="E1154" s="28"/>
      <c r="F1154" s="23" t="str">
        <f t="shared" si="12"/>
        <v>Office of Government Ethics</v>
      </c>
      <c r="G1154" s="43">
        <v>42936.0</v>
      </c>
      <c r="H1154" s="25"/>
      <c r="I1154" s="26"/>
      <c r="J1154" s="25"/>
      <c r="K1154" s="26"/>
      <c r="L1154" s="27">
        <v>42996.0</v>
      </c>
      <c r="M1154" s="28"/>
      <c r="N1154" s="28"/>
      <c r="O1154" s="28"/>
      <c r="P1154" s="28"/>
      <c r="Q1154" s="28"/>
      <c r="R1154" s="28"/>
      <c r="S1154" s="28"/>
      <c r="T1154" s="28"/>
      <c r="U1154" s="28"/>
    </row>
    <row r="1155" ht="228.0">
      <c r="A1155" s="14" t="s">
        <v>3323</v>
      </c>
      <c r="B1155" s="14" t="s">
        <v>2668</v>
      </c>
      <c r="C1155" s="14" t="s">
        <v>3324</v>
      </c>
      <c r="D1155" s="14" t="s">
        <v>27</v>
      </c>
      <c r="E1155" s="14" t="s">
        <v>3325</v>
      </c>
      <c r="F1155" s="23" t="str">
        <f t="shared" si="12"/>
        <v>Office of Government Ethics</v>
      </c>
      <c r="G1155" s="43">
        <v>42936.0</v>
      </c>
      <c r="H1155" s="32" t="s">
        <v>2833</v>
      </c>
      <c r="I1155" s="24">
        <v>42857.0</v>
      </c>
      <c r="J1155" s="25"/>
      <c r="K1155" s="26"/>
      <c r="L1155" s="27">
        <v>42996.0</v>
      </c>
      <c r="M1155" s="28"/>
      <c r="N1155" s="28"/>
      <c r="O1155" s="28"/>
      <c r="P1155" s="28"/>
      <c r="Q1155" s="28"/>
      <c r="R1155" s="28"/>
      <c r="S1155" s="28"/>
      <c r="T1155" s="28"/>
      <c r="U1155" s="28"/>
    </row>
    <row r="1156" ht="71.25">
      <c r="A1156" s="14" t="s">
        <v>3326</v>
      </c>
      <c r="B1156" s="14" t="s">
        <v>2668</v>
      </c>
      <c r="C1156" s="14" t="s">
        <v>3327</v>
      </c>
      <c r="D1156" s="14" t="s">
        <v>1263</v>
      </c>
      <c r="E1156" s="14" t="s">
        <v>2670</v>
      </c>
      <c r="F1156" s="23" t="str">
        <f t="shared" si="12"/>
        <v>Office of Government Ethics</v>
      </c>
      <c r="G1156" s="43">
        <v>42936.0</v>
      </c>
      <c r="H1156" s="25"/>
      <c r="I1156" s="26"/>
      <c r="J1156" s="25"/>
      <c r="K1156" s="26"/>
      <c r="L1156" s="27">
        <v>42996.0</v>
      </c>
      <c r="M1156" s="28"/>
      <c r="N1156" s="28"/>
      <c r="O1156" s="28"/>
      <c r="P1156" s="28"/>
      <c r="Q1156" s="28"/>
      <c r="R1156" s="28"/>
      <c r="S1156" s="28"/>
      <c r="T1156" s="28"/>
      <c r="U1156" s="28"/>
    </row>
    <row r="1157" ht="48.75">
      <c r="A1157" s="14" t="s">
        <v>3328</v>
      </c>
      <c r="B1157" s="14" t="s">
        <v>2668</v>
      </c>
      <c r="C1157" s="14" t="s">
        <v>3329</v>
      </c>
      <c r="D1157" s="14" t="s">
        <v>27</v>
      </c>
      <c r="E1157" s="28"/>
      <c r="F1157" s="14" t="s">
        <v>2833</v>
      </c>
      <c r="G1157" s="45">
        <v>42857.0</v>
      </c>
      <c r="H1157" s="25"/>
      <c r="I1157" s="26"/>
      <c r="J1157" s="25"/>
      <c r="K1157" s="26"/>
      <c r="L1157" s="44">
        <v>42921.0</v>
      </c>
      <c r="M1157" s="28"/>
      <c r="N1157" s="28"/>
      <c r="O1157" s="28"/>
      <c r="P1157" s="28"/>
      <c r="Q1157" s="28"/>
      <c r="R1157" s="28"/>
      <c r="S1157" s="28"/>
      <c r="T1157" s="28"/>
      <c r="U1157" s="28"/>
    </row>
    <row r="1158" ht="71.25">
      <c r="A1158" s="14" t="s">
        <v>3330</v>
      </c>
      <c r="B1158" s="14" t="s">
        <v>2668</v>
      </c>
      <c r="C1158" s="14" t="s">
        <v>2163</v>
      </c>
      <c r="D1158" s="14" t="s">
        <v>1263</v>
      </c>
      <c r="E1158" s="14" t="s">
        <v>1460</v>
      </c>
      <c r="F1158" s="23" t="str">
        <f t="shared" ref="F1158:F1163" si="13">HYPERLINK("https://www.documentcloud.org/documents/4053459-OGE-Kushner-20170720.html","Office of Government Ethics")</f>
        <v>Office of Government Ethics</v>
      </c>
      <c r="G1158" s="43">
        <v>42936.0</v>
      </c>
      <c r="H1158" s="25"/>
      <c r="I1158" s="26"/>
      <c r="J1158" s="25"/>
      <c r="K1158" s="26"/>
      <c r="L1158" s="27">
        <v>42996.0</v>
      </c>
      <c r="M1158" s="28"/>
      <c r="N1158" s="28"/>
      <c r="O1158" s="28"/>
      <c r="P1158" s="28"/>
      <c r="Q1158" s="28"/>
      <c r="R1158" s="28"/>
      <c r="S1158" s="28"/>
      <c r="T1158" s="28"/>
      <c r="U1158" s="28"/>
    </row>
    <row r="1159" ht="71.25">
      <c r="A1159" s="14" t="s">
        <v>3331</v>
      </c>
      <c r="B1159" s="14" t="s">
        <v>2668</v>
      </c>
      <c r="C1159" s="14" t="s">
        <v>2165</v>
      </c>
      <c r="D1159" s="14" t="s">
        <v>27</v>
      </c>
      <c r="E1159" s="28"/>
      <c r="F1159" s="23" t="str">
        <f t="shared" si="13"/>
        <v>Office of Government Ethics</v>
      </c>
      <c r="G1159" s="43">
        <v>42936.0</v>
      </c>
      <c r="H1159" s="25"/>
      <c r="I1159" s="26"/>
      <c r="J1159" s="25"/>
      <c r="K1159" s="26"/>
      <c r="L1159" s="27">
        <v>42996.0</v>
      </c>
      <c r="M1159" s="28"/>
      <c r="N1159" s="28"/>
      <c r="O1159" s="28"/>
      <c r="P1159" s="28"/>
      <c r="Q1159" s="28"/>
      <c r="R1159" s="28"/>
      <c r="S1159" s="28"/>
      <c r="T1159" s="28"/>
      <c r="U1159" s="28"/>
    </row>
    <row r="1160" ht="71.25">
      <c r="A1160" s="14" t="s">
        <v>3332</v>
      </c>
      <c r="B1160" s="14" t="s">
        <v>2668</v>
      </c>
      <c r="C1160" s="14" t="s">
        <v>3333</v>
      </c>
      <c r="D1160" s="14" t="s">
        <v>1263</v>
      </c>
      <c r="E1160" s="14" t="s">
        <v>2670</v>
      </c>
      <c r="F1160" s="23" t="str">
        <f t="shared" si="13"/>
        <v>Office of Government Ethics</v>
      </c>
      <c r="G1160" s="43">
        <v>42936.0</v>
      </c>
      <c r="H1160" s="25"/>
      <c r="I1160" s="26"/>
      <c r="J1160" s="25"/>
      <c r="K1160" s="26"/>
      <c r="L1160" s="27">
        <v>42996.0</v>
      </c>
      <c r="M1160" s="28"/>
      <c r="N1160" s="28"/>
      <c r="O1160" s="28"/>
      <c r="P1160" s="28"/>
      <c r="Q1160" s="28"/>
      <c r="R1160" s="28"/>
      <c r="S1160" s="28"/>
      <c r="T1160" s="28"/>
      <c r="U1160" s="28"/>
    </row>
    <row r="1161" ht="71.25">
      <c r="A1161" s="14" t="s">
        <v>3334</v>
      </c>
      <c r="B1161" s="14" t="s">
        <v>2668</v>
      </c>
      <c r="C1161" s="14" t="s">
        <v>3335</v>
      </c>
      <c r="D1161" s="14" t="s">
        <v>1263</v>
      </c>
      <c r="E1161" s="14" t="s">
        <v>2670</v>
      </c>
      <c r="F1161" s="23" t="str">
        <f t="shared" si="13"/>
        <v>Office of Government Ethics</v>
      </c>
      <c r="G1161" s="43">
        <v>42936.0</v>
      </c>
      <c r="H1161" s="25"/>
      <c r="I1161" s="26"/>
      <c r="J1161" s="25"/>
      <c r="K1161" s="26"/>
      <c r="L1161" s="27">
        <v>42996.0</v>
      </c>
      <c r="M1161" s="28"/>
      <c r="N1161" s="28"/>
      <c r="O1161" s="28"/>
      <c r="P1161" s="28"/>
      <c r="Q1161" s="28"/>
      <c r="R1161" s="28"/>
      <c r="S1161" s="28"/>
      <c r="T1161" s="28"/>
      <c r="U1161" s="28"/>
    </row>
    <row r="1162" ht="71.25">
      <c r="A1162" s="14" t="s">
        <v>3336</v>
      </c>
      <c r="B1162" s="14" t="s">
        <v>2668</v>
      </c>
      <c r="C1162" s="14" t="s">
        <v>3337</v>
      </c>
      <c r="D1162" s="14" t="s">
        <v>1263</v>
      </c>
      <c r="E1162" s="14" t="s">
        <v>2670</v>
      </c>
      <c r="F1162" s="23" t="str">
        <f t="shared" si="13"/>
        <v>Office of Government Ethics</v>
      </c>
      <c r="G1162" s="43">
        <v>42936.0</v>
      </c>
      <c r="H1162" s="25"/>
      <c r="I1162" s="26"/>
      <c r="J1162" s="25"/>
      <c r="K1162" s="26"/>
      <c r="L1162" s="27">
        <v>42996.0</v>
      </c>
      <c r="M1162" s="28"/>
      <c r="N1162" s="28"/>
      <c r="O1162" s="28"/>
      <c r="P1162" s="28"/>
      <c r="Q1162" s="28"/>
      <c r="R1162" s="28"/>
      <c r="S1162" s="28"/>
      <c r="T1162" s="28"/>
      <c r="U1162" s="28"/>
    </row>
    <row r="1163" ht="71.25">
      <c r="A1163" s="14" t="s">
        <v>3338</v>
      </c>
      <c r="B1163" s="14" t="s">
        <v>2668</v>
      </c>
      <c r="C1163" s="14" t="s">
        <v>2167</v>
      </c>
      <c r="D1163" s="14" t="s">
        <v>27</v>
      </c>
      <c r="E1163" s="28"/>
      <c r="F1163" s="23" t="str">
        <f t="shared" si="13"/>
        <v>Office of Government Ethics</v>
      </c>
      <c r="G1163" s="43">
        <v>42936.0</v>
      </c>
      <c r="H1163" s="25"/>
      <c r="I1163" s="26"/>
      <c r="J1163" s="25"/>
      <c r="K1163" s="26"/>
      <c r="L1163" s="27">
        <v>42996.0</v>
      </c>
      <c r="M1163" s="28"/>
      <c r="N1163" s="28"/>
      <c r="O1163" s="28"/>
      <c r="P1163" s="28"/>
      <c r="Q1163" s="28"/>
      <c r="R1163" s="28"/>
      <c r="S1163" s="28"/>
      <c r="T1163" s="28"/>
      <c r="U1163" s="28"/>
    </row>
    <row r="1164" ht="26.25">
      <c r="A1164" s="14" t="s">
        <v>3339</v>
      </c>
      <c r="B1164" s="14" t="s">
        <v>2668</v>
      </c>
      <c r="C1164" s="14" t="s">
        <v>3340</v>
      </c>
      <c r="D1164" s="14" t="s">
        <v>27</v>
      </c>
      <c r="E1164" s="28"/>
      <c r="F1164" s="14" t="s">
        <v>3341</v>
      </c>
      <c r="G1164" s="43">
        <v>39845.0</v>
      </c>
      <c r="H1164" s="25"/>
      <c r="I1164" s="26"/>
      <c r="J1164" s="25"/>
      <c r="K1164" s="26"/>
      <c r="L1164" s="44">
        <v>42921.0</v>
      </c>
      <c r="M1164" s="28"/>
      <c r="N1164" s="28"/>
      <c r="O1164" s="28"/>
      <c r="P1164" s="28"/>
      <c r="Q1164" s="28"/>
      <c r="R1164" s="28"/>
      <c r="S1164" s="28"/>
      <c r="T1164" s="28"/>
      <c r="U1164" s="28"/>
    </row>
    <row r="1165" ht="60.0">
      <c r="A1165" s="14" t="s">
        <v>3342</v>
      </c>
      <c r="B1165" s="14" t="s">
        <v>2668</v>
      </c>
      <c r="C1165" s="14" t="s">
        <v>1557</v>
      </c>
      <c r="D1165" s="14" t="s">
        <v>1263</v>
      </c>
      <c r="E1165" s="14" t="s">
        <v>1460</v>
      </c>
      <c r="F1165" s="23" t="str">
        <f t="shared" ref="F1165:F1176" si="14">HYPERLINK("https://www.documentcloud.org/documents/4053459-OGE-Kushner-20170720.html","Office of Government Ethics")</f>
        <v>Office of Government Ethics</v>
      </c>
      <c r="G1165" s="43">
        <v>42936.0</v>
      </c>
      <c r="H1165" s="25"/>
      <c r="I1165" s="26"/>
      <c r="J1165" s="25"/>
      <c r="K1165" s="26"/>
      <c r="L1165" s="27">
        <v>42996.0</v>
      </c>
      <c r="M1165" s="28"/>
      <c r="N1165" s="28"/>
      <c r="O1165" s="28"/>
      <c r="P1165" s="28"/>
      <c r="Q1165" s="28"/>
      <c r="R1165" s="28"/>
      <c r="S1165" s="28"/>
      <c r="T1165" s="28"/>
      <c r="U1165" s="28"/>
    </row>
    <row r="1166" ht="60.0">
      <c r="A1166" s="14" t="s">
        <v>3343</v>
      </c>
      <c r="B1166" s="14" t="s">
        <v>2668</v>
      </c>
      <c r="C1166" s="14" t="s">
        <v>1557</v>
      </c>
      <c r="D1166" s="14" t="s">
        <v>1263</v>
      </c>
      <c r="E1166" s="14" t="s">
        <v>1460</v>
      </c>
      <c r="F1166" s="23" t="str">
        <f t="shared" si="14"/>
        <v>Office of Government Ethics</v>
      </c>
      <c r="G1166" s="43">
        <v>42936.0</v>
      </c>
      <c r="H1166" s="25"/>
      <c r="I1166" s="26"/>
      <c r="J1166" s="25"/>
      <c r="K1166" s="26"/>
      <c r="L1166" s="27">
        <v>42996.0</v>
      </c>
      <c r="M1166" s="28"/>
      <c r="N1166" s="28"/>
      <c r="O1166" s="28"/>
      <c r="P1166" s="28"/>
      <c r="Q1166" s="28"/>
      <c r="R1166" s="28"/>
      <c r="S1166" s="28"/>
      <c r="T1166" s="28"/>
      <c r="U1166" s="28"/>
    </row>
    <row r="1167" ht="60.0">
      <c r="A1167" s="14" t="s">
        <v>3342</v>
      </c>
      <c r="B1167" s="14" t="s">
        <v>2668</v>
      </c>
      <c r="C1167" s="14" t="s">
        <v>1557</v>
      </c>
      <c r="D1167" s="14" t="s">
        <v>1263</v>
      </c>
      <c r="E1167" s="14" t="s">
        <v>1460</v>
      </c>
      <c r="F1167" s="23" t="str">
        <f t="shared" si="14"/>
        <v>Office of Government Ethics</v>
      </c>
      <c r="G1167" s="43">
        <v>42936.0</v>
      </c>
      <c r="H1167" s="25"/>
      <c r="I1167" s="26"/>
      <c r="J1167" s="25"/>
      <c r="K1167" s="26"/>
      <c r="L1167" s="27">
        <v>42996.0</v>
      </c>
      <c r="M1167" s="28"/>
      <c r="N1167" s="28"/>
      <c r="O1167" s="28"/>
      <c r="P1167" s="28"/>
      <c r="Q1167" s="28"/>
      <c r="R1167" s="28"/>
      <c r="S1167" s="28"/>
      <c r="T1167" s="28"/>
      <c r="U1167" s="28"/>
    </row>
    <row r="1168" ht="71.25">
      <c r="A1168" s="14" t="s">
        <v>3344</v>
      </c>
      <c r="B1168" s="14" t="s">
        <v>2668</v>
      </c>
      <c r="C1168" s="14" t="s">
        <v>1560</v>
      </c>
      <c r="D1168" s="14" t="s">
        <v>27</v>
      </c>
      <c r="E1168" s="28"/>
      <c r="F1168" s="23" t="str">
        <f t="shared" si="14"/>
        <v>Office of Government Ethics</v>
      </c>
      <c r="G1168" s="43">
        <v>42936.0</v>
      </c>
      <c r="H1168" s="25"/>
      <c r="I1168" s="26"/>
      <c r="J1168" s="25"/>
      <c r="K1168" s="26"/>
      <c r="L1168" s="27">
        <v>42996.0</v>
      </c>
      <c r="M1168" s="28"/>
      <c r="N1168" s="28"/>
      <c r="O1168" s="28"/>
      <c r="P1168" s="28"/>
      <c r="Q1168" s="28"/>
      <c r="R1168" s="28"/>
      <c r="S1168" s="28"/>
      <c r="T1168" s="28"/>
      <c r="U1168" s="28"/>
    </row>
    <row r="1169" ht="71.25">
      <c r="A1169" s="14" t="s">
        <v>3345</v>
      </c>
      <c r="B1169" s="14" t="s">
        <v>2668</v>
      </c>
      <c r="C1169" s="14" t="s">
        <v>1560</v>
      </c>
      <c r="D1169" s="14" t="s">
        <v>27</v>
      </c>
      <c r="E1169" s="28"/>
      <c r="F1169" s="23" t="str">
        <f t="shared" si="14"/>
        <v>Office of Government Ethics</v>
      </c>
      <c r="G1169" s="43">
        <v>42936.0</v>
      </c>
      <c r="H1169" s="25"/>
      <c r="I1169" s="26"/>
      <c r="J1169" s="25"/>
      <c r="K1169" s="26"/>
      <c r="L1169" s="27">
        <v>42996.0</v>
      </c>
      <c r="M1169" s="28"/>
      <c r="N1169" s="28"/>
      <c r="O1169" s="28"/>
      <c r="P1169" s="28"/>
      <c r="Q1169" s="28"/>
      <c r="R1169" s="28"/>
      <c r="S1169" s="28"/>
      <c r="T1169" s="28"/>
      <c r="U1169" s="28"/>
    </row>
    <row r="1170" ht="71.25">
      <c r="A1170" s="14" t="s">
        <v>3346</v>
      </c>
      <c r="B1170" s="14" t="s">
        <v>2668</v>
      </c>
      <c r="C1170" s="14" t="s">
        <v>3347</v>
      </c>
      <c r="D1170" s="14" t="s">
        <v>1263</v>
      </c>
      <c r="E1170" s="14" t="s">
        <v>2670</v>
      </c>
      <c r="F1170" s="23" t="str">
        <f t="shared" si="14"/>
        <v>Office of Government Ethics</v>
      </c>
      <c r="G1170" s="43">
        <v>42936.0</v>
      </c>
      <c r="H1170" s="25"/>
      <c r="I1170" s="26"/>
      <c r="J1170" s="25"/>
      <c r="K1170" s="26"/>
      <c r="L1170" s="27">
        <v>42996.0</v>
      </c>
      <c r="M1170" s="28"/>
      <c r="N1170" s="28"/>
      <c r="O1170" s="28"/>
      <c r="P1170" s="28"/>
      <c r="Q1170" s="28"/>
      <c r="R1170" s="28"/>
      <c r="S1170" s="28"/>
      <c r="T1170" s="28"/>
      <c r="U1170" s="28"/>
    </row>
    <row r="1171" ht="71.25">
      <c r="A1171" s="14" t="s">
        <v>3348</v>
      </c>
      <c r="B1171" s="14" t="s">
        <v>2668</v>
      </c>
      <c r="C1171" s="14" t="s">
        <v>3349</v>
      </c>
      <c r="D1171" s="14" t="s">
        <v>1263</v>
      </c>
      <c r="E1171" s="14" t="s">
        <v>2670</v>
      </c>
      <c r="F1171" s="23" t="str">
        <f t="shared" si="14"/>
        <v>Office of Government Ethics</v>
      </c>
      <c r="G1171" s="43">
        <v>42936.0</v>
      </c>
      <c r="H1171" s="25"/>
      <c r="I1171" s="26"/>
      <c r="J1171" s="25"/>
      <c r="K1171" s="26"/>
      <c r="L1171" s="27">
        <v>42996.0</v>
      </c>
      <c r="M1171" s="28"/>
      <c r="N1171" s="28"/>
      <c r="O1171" s="28"/>
      <c r="P1171" s="28"/>
      <c r="Q1171" s="28"/>
      <c r="R1171" s="28"/>
      <c r="S1171" s="28"/>
      <c r="T1171" s="28"/>
      <c r="U1171" s="28"/>
    </row>
    <row r="1172" ht="71.25">
      <c r="A1172" s="14" t="s">
        <v>3350</v>
      </c>
      <c r="B1172" s="14" t="s">
        <v>2668</v>
      </c>
      <c r="C1172" s="14" t="s">
        <v>2169</v>
      </c>
      <c r="D1172" s="14" t="s">
        <v>1263</v>
      </c>
      <c r="E1172" s="14" t="s">
        <v>1460</v>
      </c>
      <c r="F1172" s="23" t="str">
        <f t="shared" si="14"/>
        <v>Office of Government Ethics</v>
      </c>
      <c r="G1172" s="43">
        <v>42936.0</v>
      </c>
      <c r="H1172" s="25"/>
      <c r="I1172" s="26"/>
      <c r="J1172" s="25"/>
      <c r="K1172" s="26"/>
      <c r="L1172" s="27">
        <v>42996.0</v>
      </c>
      <c r="M1172" s="28"/>
      <c r="N1172" s="28"/>
      <c r="O1172" s="28"/>
      <c r="P1172" s="28"/>
      <c r="Q1172" s="28"/>
      <c r="R1172" s="28"/>
      <c r="S1172" s="28"/>
      <c r="T1172" s="28"/>
      <c r="U1172" s="28"/>
    </row>
    <row r="1173" ht="60.0">
      <c r="A1173" s="14" t="s">
        <v>3351</v>
      </c>
      <c r="B1173" s="14" t="s">
        <v>2668</v>
      </c>
      <c r="C1173" s="14" t="s">
        <v>1563</v>
      </c>
      <c r="D1173" s="14" t="s">
        <v>1263</v>
      </c>
      <c r="E1173" s="14" t="s">
        <v>1460</v>
      </c>
      <c r="F1173" s="23" t="str">
        <f t="shared" si="14"/>
        <v>Office of Government Ethics</v>
      </c>
      <c r="G1173" s="43">
        <v>42936.0</v>
      </c>
      <c r="H1173" s="25"/>
      <c r="I1173" s="26"/>
      <c r="J1173" s="25"/>
      <c r="K1173" s="26"/>
      <c r="L1173" s="27">
        <v>42996.0</v>
      </c>
      <c r="M1173" s="28"/>
      <c r="N1173" s="28"/>
      <c r="O1173" s="28"/>
      <c r="P1173" s="28"/>
      <c r="Q1173" s="28"/>
      <c r="R1173" s="28"/>
      <c r="S1173" s="28"/>
      <c r="T1173" s="28"/>
      <c r="U1173" s="28"/>
    </row>
    <row r="1174" ht="60.0">
      <c r="A1174" s="14" t="s">
        <v>3352</v>
      </c>
      <c r="B1174" s="14" t="s">
        <v>2668</v>
      </c>
      <c r="C1174" s="14" t="s">
        <v>1563</v>
      </c>
      <c r="D1174" s="14" t="s">
        <v>1263</v>
      </c>
      <c r="E1174" s="14" t="s">
        <v>1460</v>
      </c>
      <c r="F1174" s="23" t="str">
        <f t="shared" si="14"/>
        <v>Office of Government Ethics</v>
      </c>
      <c r="G1174" s="43">
        <v>42936.0</v>
      </c>
      <c r="H1174" s="25"/>
      <c r="I1174" s="26"/>
      <c r="J1174" s="25"/>
      <c r="K1174" s="26"/>
      <c r="L1174" s="27">
        <v>42996.0</v>
      </c>
      <c r="M1174" s="28"/>
      <c r="N1174" s="28"/>
      <c r="O1174" s="28"/>
      <c r="P1174" s="28"/>
      <c r="Q1174" s="28"/>
      <c r="R1174" s="28"/>
      <c r="S1174" s="28"/>
      <c r="T1174" s="28"/>
      <c r="U1174" s="28"/>
    </row>
    <row r="1175" ht="71.25">
      <c r="A1175" s="14" t="s">
        <v>3353</v>
      </c>
      <c r="B1175" s="14" t="s">
        <v>2668</v>
      </c>
      <c r="C1175" s="14" t="s">
        <v>1563</v>
      </c>
      <c r="D1175" s="14" t="s">
        <v>1263</v>
      </c>
      <c r="E1175" s="14" t="s">
        <v>1460</v>
      </c>
      <c r="F1175" s="23" t="str">
        <f t="shared" si="14"/>
        <v>Office of Government Ethics</v>
      </c>
      <c r="G1175" s="43">
        <v>42936.0</v>
      </c>
      <c r="H1175" s="25"/>
      <c r="I1175" s="26"/>
      <c r="J1175" s="25"/>
      <c r="K1175" s="26"/>
      <c r="L1175" s="27">
        <v>42996.0</v>
      </c>
      <c r="M1175" s="28"/>
      <c r="N1175" s="28"/>
      <c r="O1175" s="28"/>
      <c r="P1175" s="28"/>
      <c r="Q1175" s="28"/>
      <c r="R1175" s="28"/>
      <c r="S1175" s="28"/>
      <c r="T1175" s="28"/>
      <c r="U1175" s="28"/>
    </row>
    <row r="1176" ht="71.25">
      <c r="A1176" s="14" t="s">
        <v>3354</v>
      </c>
      <c r="B1176" s="14" t="s">
        <v>2668</v>
      </c>
      <c r="C1176" s="14" t="s">
        <v>2171</v>
      </c>
      <c r="D1176" s="14" t="s">
        <v>27</v>
      </c>
      <c r="E1176" s="28"/>
      <c r="F1176" s="23" t="str">
        <f t="shared" si="14"/>
        <v>Office of Government Ethics</v>
      </c>
      <c r="G1176" s="43">
        <v>42936.0</v>
      </c>
      <c r="H1176" s="25"/>
      <c r="I1176" s="26"/>
      <c r="J1176" s="25"/>
      <c r="K1176" s="26"/>
      <c r="L1176" s="27">
        <v>42996.0</v>
      </c>
      <c r="M1176" s="28"/>
      <c r="N1176" s="28"/>
      <c r="O1176" s="28"/>
      <c r="P1176" s="28"/>
      <c r="Q1176" s="28"/>
      <c r="R1176" s="28"/>
      <c r="S1176" s="28"/>
      <c r="T1176" s="28"/>
      <c r="U1176" s="28"/>
    </row>
    <row r="1177" ht="71.25">
      <c r="A1177" s="14" t="s">
        <v>3355</v>
      </c>
      <c r="B1177" s="14" t="s">
        <v>2668</v>
      </c>
      <c r="C1177" s="14" t="s">
        <v>3356</v>
      </c>
      <c r="D1177" s="14" t="s">
        <v>27</v>
      </c>
      <c r="E1177" s="28"/>
      <c r="F1177" s="14" t="s">
        <v>3357</v>
      </c>
      <c r="G1177" s="43">
        <v>42320.0</v>
      </c>
      <c r="H1177" s="32" t="s">
        <v>3358</v>
      </c>
      <c r="I1177" s="32" t="s">
        <v>1350</v>
      </c>
      <c r="J1177" s="25"/>
      <c r="K1177" s="26"/>
      <c r="L1177" s="44">
        <v>42921.0</v>
      </c>
      <c r="M1177" s="28"/>
      <c r="N1177" s="28"/>
      <c r="O1177" s="28"/>
      <c r="P1177" s="28"/>
      <c r="Q1177" s="28"/>
      <c r="R1177" s="28"/>
      <c r="S1177" s="28"/>
      <c r="T1177" s="28"/>
      <c r="U1177" s="28"/>
    </row>
    <row r="1178" ht="60.0">
      <c r="A1178" s="14" t="s">
        <v>3359</v>
      </c>
      <c r="B1178" s="14" t="s">
        <v>2668</v>
      </c>
      <c r="C1178" s="14" t="s">
        <v>1566</v>
      </c>
      <c r="D1178" s="14" t="s">
        <v>27</v>
      </c>
      <c r="E1178" s="28"/>
      <c r="F1178" s="23" t="str">
        <f t="shared" ref="F1178:F1262" si="15">HYPERLINK("https://www.documentcloud.org/documents/4053459-OGE-Kushner-20170720.html","Office of Government Ethics")</f>
        <v>Office of Government Ethics</v>
      </c>
      <c r="G1178" s="43">
        <v>42936.0</v>
      </c>
      <c r="H1178" s="25"/>
      <c r="I1178" s="26"/>
      <c r="J1178" s="25"/>
      <c r="K1178" s="26"/>
      <c r="L1178" s="27">
        <v>42996.0</v>
      </c>
      <c r="M1178" s="28"/>
      <c r="N1178" s="28"/>
      <c r="O1178" s="28"/>
      <c r="P1178" s="28"/>
      <c r="Q1178" s="28"/>
      <c r="R1178" s="28"/>
      <c r="S1178" s="28"/>
      <c r="T1178" s="28"/>
      <c r="U1178" s="28"/>
    </row>
    <row r="1179" ht="60.0">
      <c r="A1179" s="14" t="s">
        <v>3360</v>
      </c>
      <c r="B1179" s="14" t="s">
        <v>2668</v>
      </c>
      <c r="C1179" s="14" t="s">
        <v>1566</v>
      </c>
      <c r="D1179" s="14" t="s">
        <v>27</v>
      </c>
      <c r="E1179" s="28"/>
      <c r="F1179" s="23" t="str">
        <f t="shared" si="15"/>
        <v>Office of Government Ethics</v>
      </c>
      <c r="G1179" s="43">
        <v>42936.0</v>
      </c>
      <c r="H1179" s="25"/>
      <c r="I1179" s="26"/>
      <c r="J1179" s="25"/>
      <c r="K1179" s="26"/>
      <c r="L1179" s="27">
        <v>42996.0</v>
      </c>
      <c r="M1179" s="28"/>
      <c r="N1179" s="28"/>
      <c r="O1179" s="28"/>
      <c r="P1179" s="28"/>
      <c r="Q1179" s="28"/>
      <c r="R1179" s="28"/>
      <c r="S1179" s="28"/>
      <c r="T1179" s="28"/>
      <c r="U1179" s="28"/>
    </row>
    <row r="1180" ht="60.0">
      <c r="A1180" s="14" t="s">
        <v>3361</v>
      </c>
      <c r="B1180" s="14" t="s">
        <v>2668</v>
      </c>
      <c r="C1180" s="14" t="s">
        <v>1569</v>
      </c>
      <c r="D1180" s="14" t="s">
        <v>27</v>
      </c>
      <c r="E1180" s="28"/>
      <c r="F1180" s="23" t="str">
        <f t="shared" si="15"/>
        <v>Office of Government Ethics</v>
      </c>
      <c r="G1180" s="43">
        <v>42936.0</v>
      </c>
      <c r="H1180" s="25"/>
      <c r="I1180" s="26"/>
      <c r="J1180" s="25"/>
      <c r="K1180" s="26"/>
      <c r="L1180" s="27">
        <v>42996.0</v>
      </c>
      <c r="M1180" s="28"/>
      <c r="N1180" s="28"/>
      <c r="O1180" s="28"/>
      <c r="P1180" s="28"/>
      <c r="Q1180" s="28"/>
      <c r="R1180" s="28"/>
      <c r="S1180" s="28"/>
      <c r="T1180" s="28"/>
      <c r="U1180" s="28"/>
    </row>
    <row r="1181" ht="60.0">
      <c r="A1181" s="14" t="s">
        <v>3361</v>
      </c>
      <c r="B1181" s="14" t="s">
        <v>2668</v>
      </c>
      <c r="C1181" s="14" t="s">
        <v>1569</v>
      </c>
      <c r="D1181" s="14" t="s">
        <v>1263</v>
      </c>
      <c r="E1181" s="14" t="s">
        <v>1460</v>
      </c>
      <c r="F1181" s="23" t="str">
        <f t="shared" si="15"/>
        <v>Office of Government Ethics</v>
      </c>
      <c r="G1181" s="43">
        <v>42936.0</v>
      </c>
      <c r="H1181" s="25"/>
      <c r="I1181" s="26"/>
      <c r="J1181" s="25"/>
      <c r="K1181" s="26"/>
      <c r="L1181" s="27">
        <v>42996.0</v>
      </c>
      <c r="M1181" s="28"/>
      <c r="N1181" s="28"/>
      <c r="O1181" s="28"/>
      <c r="P1181" s="28"/>
      <c r="Q1181" s="28"/>
      <c r="R1181" s="28"/>
      <c r="S1181" s="28"/>
      <c r="T1181" s="28"/>
      <c r="U1181" s="28"/>
    </row>
    <row r="1182" ht="60.0">
      <c r="A1182" s="14" t="s">
        <v>3362</v>
      </c>
      <c r="B1182" s="14" t="s">
        <v>2668</v>
      </c>
      <c r="C1182" s="14" t="s">
        <v>1569</v>
      </c>
      <c r="D1182" s="14" t="s">
        <v>1263</v>
      </c>
      <c r="E1182" s="14" t="s">
        <v>1460</v>
      </c>
      <c r="F1182" s="23" t="str">
        <f t="shared" si="15"/>
        <v>Office of Government Ethics</v>
      </c>
      <c r="G1182" s="43">
        <v>42936.0</v>
      </c>
      <c r="H1182" s="25"/>
      <c r="I1182" s="26"/>
      <c r="J1182" s="25"/>
      <c r="K1182" s="26"/>
      <c r="L1182" s="27">
        <v>42996.0</v>
      </c>
      <c r="M1182" s="28"/>
      <c r="N1182" s="28"/>
      <c r="O1182" s="28"/>
      <c r="P1182" s="28"/>
      <c r="Q1182" s="28"/>
      <c r="R1182" s="28"/>
      <c r="S1182" s="28"/>
      <c r="T1182" s="28"/>
      <c r="U1182" s="28"/>
    </row>
    <row r="1183" ht="60.0">
      <c r="A1183" s="14" t="s">
        <v>3363</v>
      </c>
      <c r="B1183" s="14" t="s">
        <v>2668</v>
      </c>
      <c r="C1183" s="14" t="s">
        <v>1569</v>
      </c>
      <c r="D1183" s="14" t="s">
        <v>1263</v>
      </c>
      <c r="E1183" s="14" t="s">
        <v>1460</v>
      </c>
      <c r="F1183" s="23" t="str">
        <f t="shared" si="15"/>
        <v>Office of Government Ethics</v>
      </c>
      <c r="G1183" s="43">
        <v>42936.0</v>
      </c>
      <c r="H1183" s="25"/>
      <c r="I1183" s="26"/>
      <c r="J1183" s="25"/>
      <c r="K1183" s="26"/>
      <c r="L1183" s="27">
        <v>42996.0</v>
      </c>
      <c r="M1183" s="28"/>
      <c r="N1183" s="28"/>
      <c r="O1183" s="28"/>
      <c r="P1183" s="28"/>
      <c r="Q1183" s="28"/>
      <c r="R1183" s="28"/>
      <c r="S1183" s="28"/>
      <c r="T1183" s="28"/>
      <c r="U1183" s="28"/>
    </row>
    <row r="1184" ht="60.0">
      <c r="A1184" s="14" t="s">
        <v>3364</v>
      </c>
      <c r="B1184" s="14" t="s">
        <v>2668</v>
      </c>
      <c r="C1184" s="14" t="s">
        <v>2175</v>
      </c>
      <c r="D1184" s="14" t="s">
        <v>1263</v>
      </c>
      <c r="E1184" s="14" t="s">
        <v>1460</v>
      </c>
      <c r="F1184" s="23" t="str">
        <f t="shared" si="15"/>
        <v>Office of Government Ethics</v>
      </c>
      <c r="G1184" s="43">
        <v>42936.0</v>
      </c>
      <c r="H1184" s="25"/>
      <c r="I1184" s="26"/>
      <c r="J1184" s="25"/>
      <c r="K1184" s="26"/>
      <c r="L1184" s="27">
        <v>42996.0</v>
      </c>
      <c r="M1184" s="28"/>
      <c r="N1184" s="28"/>
      <c r="O1184" s="28"/>
      <c r="P1184" s="28"/>
      <c r="Q1184" s="28"/>
      <c r="R1184" s="28"/>
      <c r="S1184" s="28"/>
      <c r="T1184" s="28"/>
      <c r="U1184" s="28"/>
    </row>
    <row r="1185" ht="71.25">
      <c r="A1185" s="14" t="s">
        <v>3365</v>
      </c>
      <c r="B1185" s="14" t="s">
        <v>2668</v>
      </c>
      <c r="C1185" s="14" t="s">
        <v>2177</v>
      </c>
      <c r="D1185" s="14" t="s">
        <v>27</v>
      </c>
      <c r="E1185" s="28"/>
      <c r="F1185" s="23" t="str">
        <f t="shared" si="15"/>
        <v>Office of Government Ethics</v>
      </c>
      <c r="G1185" s="43">
        <v>42936.0</v>
      </c>
      <c r="H1185" s="25"/>
      <c r="I1185" s="26"/>
      <c r="J1185" s="25"/>
      <c r="K1185" s="26"/>
      <c r="L1185" s="27">
        <v>42996.0</v>
      </c>
      <c r="M1185" s="28"/>
      <c r="N1185" s="28"/>
      <c r="O1185" s="28"/>
      <c r="P1185" s="28"/>
      <c r="Q1185" s="28"/>
      <c r="R1185" s="28"/>
      <c r="S1185" s="28"/>
      <c r="T1185" s="28"/>
      <c r="U1185" s="28"/>
    </row>
    <row r="1186" ht="71.25">
      <c r="A1186" s="14" t="s">
        <v>3366</v>
      </c>
      <c r="B1186" s="14" t="s">
        <v>2668</v>
      </c>
      <c r="C1186" s="14" t="s">
        <v>2179</v>
      </c>
      <c r="D1186" s="14" t="s">
        <v>27</v>
      </c>
      <c r="E1186" s="28"/>
      <c r="F1186" s="23" t="str">
        <f t="shared" si="15"/>
        <v>Office of Government Ethics</v>
      </c>
      <c r="G1186" s="43">
        <v>42936.0</v>
      </c>
      <c r="H1186" s="25"/>
      <c r="I1186" s="26"/>
      <c r="J1186" s="25"/>
      <c r="K1186" s="26"/>
      <c r="L1186" s="27">
        <v>42996.0</v>
      </c>
      <c r="M1186" s="28"/>
      <c r="N1186" s="28"/>
      <c r="O1186" s="28"/>
      <c r="P1186" s="28"/>
      <c r="Q1186" s="28"/>
      <c r="R1186" s="28"/>
      <c r="S1186" s="28"/>
      <c r="T1186" s="28"/>
      <c r="U1186" s="28"/>
    </row>
    <row r="1187" ht="71.25">
      <c r="A1187" s="14" t="s">
        <v>3367</v>
      </c>
      <c r="B1187" s="14" t="s">
        <v>2668</v>
      </c>
      <c r="C1187" s="14" t="s">
        <v>3368</v>
      </c>
      <c r="D1187" s="14" t="s">
        <v>1263</v>
      </c>
      <c r="E1187" s="14" t="s">
        <v>2670</v>
      </c>
      <c r="F1187" s="23" t="str">
        <f t="shared" si="15"/>
        <v>Office of Government Ethics</v>
      </c>
      <c r="G1187" s="43">
        <v>42936.0</v>
      </c>
      <c r="H1187" s="25"/>
      <c r="I1187" s="26"/>
      <c r="J1187" s="25"/>
      <c r="K1187" s="26"/>
      <c r="L1187" s="27">
        <v>42996.0</v>
      </c>
      <c r="M1187" s="28"/>
      <c r="N1187" s="28"/>
      <c r="O1187" s="28"/>
      <c r="P1187" s="28"/>
      <c r="Q1187" s="28"/>
      <c r="R1187" s="28"/>
      <c r="S1187" s="28"/>
      <c r="T1187" s="28"/>
      <c r="U1187" s="28"/>
    </row>
    <row r="1188" ht="149.25">
      <c r="A1188" s="14" t="s">
        <v>3369</v>
      </c>
      <c r="B1188" s="14" t="s">
        <v>2668</v>
      </c>
      <c r="C1188" s="14" t="s">
        <v>2181</v>
      </c>
      <c r="D1188" s="14" t="s">
        <v>27</v>
      </c>
      <c r="E1188" s="28"/>
      <c r="F1188" s="23" t="str">
        <f t="shared" si="15"/>
        <v>Office of Government Ethics</v>
      </c>
      <c r="G1188" s="43">
        <v>42936.0</v>
      </c>
      <c r="H1188" s="25"/>
      <c r="I1188" s="26"/>
      <c r="J1188" s="25"/>
      <c r="K1188" s="26"/>
      <c r="L1188" s="27">
        <v>42996.0</v>
      </c>
      <c r="M1188" s="28"/>
      <c r="N1188" s="28"/>
      <c r="O1188" s="28"/>
      <c r="P1188" s="28"/>
      <c r="Q1188" s="28"/>
      <c r="R1188" s="28"/>
      <c r="S1188" s="28"/>
      <c r="T1188" s="28"/>
      <c r="U1188" s="28"/>
    </row>
    <row r="1189" ht="71.25">
      <c r="A1189" s="14" t="s">
        <v>3370</v>
      </c>
      <c r="B1189" s="14" t="s">
        <v>2668</v>
      </c>
      <c r="C1189" s="14" t="s">
        <v>2183</v>
      </c>
      <c r="D1189" s="14" t="s">
        <v>27</v>
      </c>
      <c r="E1189" s="28"/>
      <c r="F1189" s="23" t="str">
        <f t="shared" si="15"/>
        <v>Office of Government Ethics</v>
      </c>
      <c r="G1189" s="43">
        <v>42936.0</v>
      </c>
      <c r="H1189" s="25"/>
      <c r="I1189" s="26"/>
      <c r="J1189" s="25"/>
      <c r="K1189" s="26"/>
      <c r="L1189" s="27">
        <v>42996.0</v>
      </c>
      <c r="M1189" s="28"/>
      <c r="N1189" s="28"/>
      <c r="O1189" s="28"/>
      <c r="P1189" s="28"/>
      <c r="Q1189" s="28"/>
      <c r="R1189" s="28"/>
      <c r="S1189" s="28"/>
      <c r="T1189" s="28"/>
      <c r="U1189" s="28"/>
    </row>
    <row r="1190" ht="71.25">
      <c r="A1190" s="14" t="s">
        <v>3371</v>
      </c>
      <c r="B1190" s="14" t="s">
        <v>2668</v>
      </c>
      <c r="C1190" s="14" t="s">
        <v>1573</v>
      </c>
      <c r="D1190" s="14" t="s">
        <v>1263</v>
      </c>
      <c r="E1190" s="14" t="s">
        <v>1460</v>
      </c>
      <c r="F1190" s="23" t="str">
        <f t="shared" si="15"/>
        <v>Office of Government Ethics</v>
      </c>
      <c r="G1190" s="43">
        <v>42936.0</v>
      </c>
      <c r="H1190" s="25"/>
      <c r="I1190" s="26"/>
      <c r="J1190" s="25"/>
      <c r="K1190" s="26"/>
      <c r="L1190" s="27">
        <v>42996.0</v>
      </c>
      <c r="M1190" s="28"/>
      <c r="N1190" s="28"/>
      <c r="O1190" s="28"/>
      <c r="P1190" s="28"/>
      <c r="Q1190" s="28"/>
      <c r="R1190" s="28"/>
      <c r="S1190" s="28"/>
      <c r="T1190" s="28"/>
      <c r="U1190" s="28"/>
    </row>
    <row r="1191" ht="71.25">
      <c r="A1191" s="14" t="s">
        <v>3372</v>
      </c>
      <c r="B1191" s="14" t="s">
        <v>2668</v>
      </c>
      <c r="C1191" s="14" t="s">
        <v>1575</v>
      </c>
      <c r="D1191" s="14" t="s">
        <v>1263</v>
      </c>
      <c r="E1191" s="14" t="s">
        <v>1460</v>
      </c>
      <c r="F1191" s="23" t="str">
        <f t="shared" si="15"/>
        <v>Office of Government Ethics</v>
      </c>
      <c r="G1191" s="43">
        <v>42936.0</v>
      </c>
      <c r="H1191" s="25"/>
      <c r="I1191" s="26"/>
      <c r="J1191" s="25"/>
      <c r="K1191" s="26"/>
      <c r="L1191" s="27">
        <v>42996.0</v>
      </c>
      <c r="M1191" s="28"/>
      <c r="N1191" s="28"/>
      <c r="O1191" s="28"/>
      <c r="P1191" s="28"/>
      <c r="Q1191" s="28"/>
      <c r="R1191" s="28"/>
      <c r="S1191" s="28"/>
      <c r="T1191" s="28"/>
      <c r="U1191" s="28"/>
    </row>
    <row r="1192" ht="60.0">
      <c r="A1192" s="14" t="s">
        <v>3373</v>
      </c>
      <c r="B1192" s="14" t="s">
        <v>2668</v>
      </c>
      <c r="C1192" s="14" t="s">
        <v>2187</v>
      </c>
      <c r="D1192" s="14" t="s">
        <v>27</v>
      </c>
      <c r="E1192" s="28"/>
      <c r="F1192" s="23" t="str">
        <f t="shared" si="15"/>
        <v>Office of Government Ethics</v>
      </c>
      <c r="G1192" s="43">
        <v>42936.0</v>
      </c>
      <c r="H1192" s="25"/>
      <c r="I1192" s="26"/>
      <c r="J1192" s="25"/>
      <c r="K1192" s="26"/>
      <c r="L1192" s="27">
        <v>42996.0</v>
      </c>
      <c r="M1192" s="28"/>
      <c r="N1192" s="28"/>
      <c r="O1192" s="28"/>
      <c r="P1192" s="28"/>
      <c r="Q1192" s="28"/>
      <c r="R1192" s="28"/>
      <c r="S1192" s="28"/>
      <c r="T1192" s="28"/>
      <c r="U1192" s="28"/>
    </row>
    <row r="1193" ht="71.25">
      <c r="A1193" s="14" t="s">
        <v>3374</v>
      </c>
      <c r="B1193" s="14" t="s">
        <v>2668</v>
      </c>
      <c r="C1193" s="14" t="s">
        <v>3375</v>
      </c>
      <c r="D1193" s="14" t="s">
        <v>1263</v>
      </c>
      <c r="E1193" s="14" t="s">
        <v>2670</v>
      </c>
      <c r="F1193" s="23" t="str">
        <f t="shared" si="15"/>
        <v>Office of Government Ethics</v>
      </c>
      <c r="G1193" s="43">
        <v>42936.0</v>
      </c>
      <c r="H1193" s="25"/>
      <c r="I1193" s="26"/>
      <c r="J1193" s="25"/>
      <c r="K1193" s="26"/>
      <c r="L1193" s="27">
        <v>42996.0</v>
      </c>
      <c r="M1193" s="28"/>
      <c r="N1193" s="28"/>
      <c r="O1193" s="28"/>
      <c r="P1193" s="28"/>
      <c r="Q1193" s="28"/>
      <c r="R1193" s="28"/>
      <c r="S1193" s="28"/>
      <c r="T1193" s="28"/>
      <c r="U1193" s="28"/>
    </row>
    <row r="1194" ht="71.25">
      <c r="A1194" s="14" t="s">
        <v>3376</v>
      </c>
      <c r="B1194" s="14" t="s">
        <v>2668</v>
      </c>
      <c r="C1194" s="14" t="s">
        <v>2189</v>
      </c>
      <c r="D1194" s="14" t="s">
        <v>27</v>
      </c>
      <c r="E1194" s="28"/>
      <c r="F1194" s="23" t="str">
        <f t="shared" si="15"/>
        <v>Office of Government Ethics</v>
      </c>
      <c r="G1194" s="43">
        <v>42936.0</v>
      </c>
      <c r="H1194" s="25"/>
      <c r="I1194" s="26"/>
      <c r="J1194" s="25"/>
      <c r="K1194" s="26"/>
      <c r="L1194" s="27">
        <v>42996.0</v>
      </c>
      <c r="M1194" s="28"/>
      <c r="N1194" s="28"/>
      <c r="O1194" s="28"/>
      <c r="P1194" s="28"/>
      <c r="Q1194" s="28"/>
      <c r="R1194" s="28"/>
      <c r="S1194" s="28"/>
      <c r="T1194" s="28"/>
      <c r="U1194" s="28"/>
    </row>
    <row r="1195" ht="71.25">
      <c r="A1195" s="14" t="s">
        <v>3377</v>
      </c>
      <c r="B1195" s="14" t="s">
        <v>2668</v>
      </c>
      <c r="C1195" s="14" t="s">
        <v>3378</v>
      </c>
      <c r="D1195" s="14" t="s">
        <v>1263</v>
      </c>
      <c r="E1195" s="14" t="s">
        <v>2670</v>
      </c>
      <c r="F1195" s="23" t="str">
        <f t="shared" si="15"/>
        <v>Office of Government Ethics</v>
      </c>
      <c r="G1195" s="43">
        <v>42936.0</v>
      </c>
      <c r="H1195" s="25"/>
      <c r="I1195" s="26"/>
      <c r="J1195" s="25"/>
      <c r="K1195" s="26"/>
      <c r="L1195" s="27">
        <v>42996.0</v>
      </c>
      <c r="M1195" s="28"/>
      <c r="N1195" s="28"/>
      <c r="O1195" s="28"/>
      <c r="P1195" s="28"/>
      <c r="Q1195" s="28"/>
      <c r="R1195" s="28"/>
      <c r="S1195" s="28"/>
      <c r="T1195" s="28"/>
      <c r="U1195" s="28"/>
    </row>
    <row r="1196" ht="149.25">
      <c r="A1196" s="14" t="s">
        <v>3379</v>
      </c>
      <c r="B1196" s="14" t="s">
        <v>2668</v>
      </c>
      <c r="C1196" s="14" t="s">
        <v>3380</v>
      </c>
      <c r="D1196" s="14" t="s">
        <v>27</v>
      </c>
      <c r="E1196" s="28"/>
      <c r="F1196" s="23" t="str">
        <f t="shared" si="15"/>
        <v>Office of Government Ethics</v>
      </c>
      <c r="G1196" s="43">
        <v>42936.0</v>
      </c>
      <c r="H1196" s="25"/>
      <c r="I1196" s="26"/>
      <c r="J1196" s="25"/>
      <c r="K1196" s="26"/>
      <c r="L1196" s="27">
        <v>42996.0</v>
      </c>
      <c r="M1196" s="28"/>
      <c r="N1196" s="28"/>
      <c r="O1196" s="28"/>
      <c r="P1196" s="28"/>
      <c r="Q1196" s="28"/>
      <c r="R1196" s="28"/>
      <c r="S1196" s="28"/>
      <c r="T1196" s="28"/>
      <c r="U1196" s="28"/>
    </row>
    <row r="1197" ht="71.25">
      <c r="A1197" s="14" t="s">
        <v>3381</v>
      </c>
      <c r="B1197" s="14" t="s">
        <v>2668</v>
      </c>
      <c r="C1197" s="14" t="s">
        <v>3382</v>
      </c>
      <c r="D1197" s="14" t="s">
        <v>1263</v>
      </c>
      <c r="E1197" s="14" t="s">
        <v>2670</v>
      </c>
      <c r="F1197" s="23" t="str">
        <f t="shared" si="15"/>
        <v>Office of Government Ethics</v>
      </c>
      <c r="G1197" s="43">
        <v>42936.0</v>
      </c>
      <c r="H1197" s="25"/>
      <c r="I1197" s="26"/>
      <c r="J1197" s="25"/>
      <c r="K1197" s="26"/>
      <c r="L1197" s="27">
        <v>42996.0</v>
      </c>
      <c r="M1197" s="28"/>
      <c r="N1197" s="28"/>
      <c r="O1197" s="28"/>
      <c r="P1197" s="28"/>
      <c r="Q1197" s="28"/>
      <c r="R1197" s="28"/>
      <c r="S1197" s="28"/>
      <c r="T1197" s="28"/>
      <c r="U1197" s="28"/>
    </row>
    <row r="1198" ht="71.25">
      <c r="A1198" s="14" t="s">
        <v>3383</v>
      </c>
      <c r="B1198" s="14" t="s">
        <v>2668</v>
      </c>
      <c r="C1198" s="14" t="s">
        <v>3384</v>
      </c>
      <c r="D1198" s="14" t="s">
        <v>1263</v>
      </c>
      <c r="E1198" s="14" t="s">
        <v>2670</v>
      </c>
      <c r="F1198" s="23" t="str">
        <f t="shared" si="15"/>
        <v>Office of Government Ethics</v>
      </c>
      <c r="G1198" s="43">
        <v>42936.0</v>
      </c>
      <c r="H1198" s="25"/>
      <c r="I1198" s="26"/>
      <c r="J1198" s="25"/>
      <c r="K1198" s="26"/>
      <c r="L1198" s="27">
        <v>42996.0</v>
      </c>
      <c r="M1198" s="28"/>
      <c r="N1198" s="28"/>
      <c r="O1198" s="28"/>
      <c r="P1198" s="28"/>
      <c r="Q1198" s="28"/>
      <c r="R1198" s="28"/>
      <c r="S1198" s="28"/>
      <c r="T1198" s="28"/>
      <c r="U1198" s="28"/>
    </row>
    <row r="1199" ht="60.0">
      <c r="A1199" s="14" t="s">
        <v>3385</v>
      </c>
      <c r="B1199" s="14" t="s">
        <v>2668</v>
      </c>
      <c r="C1199" s="14" t="s">
        <v>2193</v>
      </c>
      <c r="D1199" s="14" t="s">
        <v>27</v>
      </c>
      <c r="E1199" s="28"/>
      <c r="F1199" s="23" t="str">
        <f t="shared" si="15"/>
        <v>Office of Government Ethics</v>
      </c>
      <c r="G1199" s="43">
        <v>42936.0</v>
      </c>
      <c r="H1199" s="25"/>
      <c r="I1199" s="26"/>
      <c r="J1199" s="25"/>
      <c r="K1199" s="26"/>
      <c r="L1199" s="27">
        <v>42996.0</v>
      </c>
      <c r="M1199" s="28"/>
      <c r="N1199" s="28"/>
      <c r="O1199" s="28"/>
      <c r="P1199" s="28"/>
      <c r="Q1199" s="28"/>
      <c r="R1199" s="28"/>
      <c r="S1199" s="28"/>
      <c r="T1199" s="28"/>
      <c r="U1199" s="28"/>
    </row>
    <row r="1200" ht="60.0">
      <c r="A1200" s="14" t="s">
        <v>3386</v>
      </c>
      <c r="B1200" s="14" t="s">
        <v>2668</v>
      </c>
      <c r="C1200" s="14" t="s">
        <v>2197</v>
      </c>
      <c r="D1200" s="14" t="s">
        <v>27</v>
      </c>
      <c r="E1200" s="28"/>
      <c r="F1200" s="23" t="str">
        <f t="shared" si="15"/>
        <v>Office of Government Ethics</v>
      </c>
      <c r="G1200" s="43">
        <v>42936.0</v>
      </c>
      <c r="H1200" s="25"/>
      <c r="I1200" s="26"/>
      <c r="J1200" s="25"/>
      <c r="K1200" s="26"/>
      <c r="L1200" s="27">
        <v>42996.0</v>
      </c>
      <c r="M1200" s="28"/>
      <c r="N1200" s="28"/>
      <c r="O1200" s="28"/>
      <c r="P1200" s="28"/>
      <c r="Q1200" s="28"/>
      <c r="R1200" s="28"/>
      <c r="S1200" s="28"/>
      <c r="T1200" s="28"/>
      <c r="U1200" s="28"/>
    </row>
    <row r="1201" ht="60.0">
      <c r="A1201" s="14" t="s">
        <v>3387</v>
      </c>
      <c r="B1201" s="14" t="s">
        <v>2668</v>
      </c>
      <c r="C1201" s="14" t="s">
        <v>2199</v>
      </c>
      <c r="D1201" s="14" t="s">
        <v>1263</v>
      </c>
      <c r="E1201" s="14" t="s">
        <v>1460</v>
      </c>
      <c r="F1201" s="23" t="str">
        <f t="shared" si="15"/>
        <v>Office of Government Ethics</v>
      </c>
      <c r="G1201" s="43">
        <v>42936.0</v>
      </c>
      <c r="H1201" s="25"/>
      <c r="I1201" s="26"/>
      <c r="J1201" s="25"/>
      <c r="K1201" s="26"/>
      <c r="L1201" s="27">
        <v>42996.0</v>
      </c>
      <c r="M1201" s="28"/>
      <c r="N1201" s="28"/>
      <c r="O1201" s="28"/>
      <c r="P1201" s="28"/>
      <c r="Q1201" s="28"/>
      <c r="R1201" s="28"/>
      <c r="S1201" s="28"/>
      <c r="T1201" s="28"/>
      <c r="U1201" s="28"/>
    </row>
    <row r="1202" ht="82.5">
      <c r="A1202" s="14" t="s">
        <v>3388</v>
      </c>
      <c r="B1202" s="14" t="s">
        <v>2668</v>
      </c>
      <c r="C1202" s="14" t="s">
        <v>2259</v>
      </c>
      <c r="D1202" s="14" t="s">
        <v>27</v>
      </c>
      <c r="E1202" s="28"/>
      <c r="F1202" s="23" t="str">
        <f t="shared" si="15"/>
        <v>Office of Government Ethics</v>
      </c>
      <c r="G1202" s="43">
        <v>42936.0</v>
      </c>
      <c r="H1202" s="25"/>
      <c r="I1202" s="26"/>
      <c r="J1202" s="25"/>
      <c r="K1202" s="26"/>
      <c r="L1202" s="27">
        <v>42996.0</v>
      </c>
      <c r="M1202" s="28"/>
      <c r="N1202" s="28"/>
      <c r="O1202" s="28"/>
      <c r="P1202" s="28"/>
      <c r="Q1202" s="28"/>
      <c r="R1202" s="28"/>
      <c r="S1202" s="28"/>
      <c r="T1202" s="28"/>
      <c r="U1202" s="28"/>
    </row>
    <row r="1203" ht="71.25">
      <c r="A1203" s="14" t="s">
        <v>3389</v>
      </c>
      <c r="B1203" s="14" t="s">
        <v>2668</v>
      </c>
      <c r="C1203" s="14" t="s">
        <v>3390</v>
      </c>
      <c r="D1203" s="14" t="s">
        <v>1263</v>
      </c>
      <c r="E1203" s="14" t="s">
        <v>2670</v>
      </c>
      <c r="F1203" s="23" t="str">
        <f t="shared" si="15"/>
        <v>Office of Government Ethics</v>
      </c>
      <c r="G1203" s="43">
        <v>42936.0</v>
      </c>
      <c r="H1203" s="25"/>
      <c r="I1203" s="26"/>
      <c r="J1203" s="25"/>
      <c r="K1203" s="26"/>
      <c r="L1203" s="27">
        <v>42996.0</v>
      </c>
      <c r="M1203" s="28"/>
      <c r="N1203" s="28"/>
      <c r="O1203" s="28"/>
      <c r="P1203" s="28"/>
      <c r="Q1203" s="28"/>
      <c r="R1203" s="28"/>
      <c r="S1203" s="28"/>
      <c r="T1203" s="28"/>
      <c r="U1203" s="28"/>
    </row>
    <row r="1204" ht="138.0">
      <c r="A1204" s="14" t="s">
        <v>3391</v>
      </c>
      <c r="B1204" s="14" t="s">
        <v>2668</v>
      </c>
      <c r="C1204" s="14" t="s">
        <v>2261</v>
      </c>
      <c r="D1204" s="14" t="s">
        <v>1263</v>
      </c>
      <c r="E1204" s="14" t="s">
        <v>3392</v>
      </c>
      <c r="F1204" s="23" t="str">
        <f t="shared" si="15"/>
        <v>Office of Government Ethics</v>
      </c>
      <c r="G1204" s="43">
        <v>42936.0</v>
      </c>
      <c r="H1204" s="25"/>
      <c r="I1204" s="26"/>
      <c r="J1204" s="25"/>
      <c r="K1204" s="26"/>
      <c r="L1204" s="27">
        <v>42996.0</v>
      </c>
      <c r="M1204" s="28"/>
      <c r="N1204" s="28"/>
      <c r="O1204" s="28"/>
      <c r="P1204" s="28"/>
      <c r="Q1204" s="28"/>
      <c r="R1204" s="28"/>
      <c r="S1204" s="28"/>
      <c r="T1204" s="28"/>
      <c r="U1204" s="28"/>
    </row>
    <row r="1205" ht="71.25">
      <c r="A1205" s="14" t="s">
        <v>3393</v>
      </c>
      <c r="B1205" s="14" t="s">
        <v>2668</v>
      </c>
      <c r="C1205" s="14" t="s">
        <v>2264</v>
      </c>
      <c r="D1205" s="14" t="s">
        <v>27</v>
      </c>
      <c r="E1205" s="28"/>
      <c r="F1205" s="23" t="str">
        <f t="shared" si="15"/>
        <v>Office of Government Ethics</v>
      </c>
      <c r="G1205" s="43">
        <v>42936.0</v>
      </c>
      <c r="H1205" s="25"/>
      <c r="I1205" s="26"/>
      <c r="J1205" s="25"/>
      <c r="K1205" s="26"/>
      <c r="L1205" s="27">
        <v>42996.0</v>
      </c>
      <c r="M1205" s="28"/>
      <c r="N1205" s="28"/>
      <c r="O1205" s="28"/>
      <c r="P1205" s="28"/>
      <c r="Q1205" s="28"/>
      <c r="R1205" s="28"/>
      <c r="S1205" s="28"/>
      <c r="T1205" s="28"/>
      <c r="U1205" s="28"/>
    </row>
    <row r="1206" ht="71.25">
      <c r="A1206" s="14" t="s">
        <v>3394</v>
      </c>
      <c r="B1206" s="14" t="s">
        <v>2668</v>
      </c>
      <c r="C1206" s="14" t="s">
        <v>3395</v>
      </c>
      <c r="D1206" s="14" t="s">
        <v>1263</v>
      </c>
      <c r="E1206" s="14" t="s">
        <v>2670</v>
      </c>
      <c r="F1206" s="23" t="str">
        <f t="shared" si="15"/>
        <v>Office of Government Ethics</v>
      </c>
      <c r="G1206" s="43">
        <v>42936.0</v>
      </c>
      <c r="H1206" s="25"/>
      <c r="I1206" s="26"/>
      <c r="J1206" s="25"/>
      <c r="K1206" s="26"/>
      <c r="L1206" s="27">
        <v>42996.0</v>
      </c>
      <c r="M1206" s="28"/>
      <c r="N1206" s="28"/>
      <c r="O1206" s="28"/>
      <c r="P1206" s="28"/>
      <c r="Q1206" s="28"/>
      <c r="R1206" s="28"/>
      <c r="S1206" s="28"/>
      <c r="T1206" s="28"/>
      <c r="U1206" s="28"/>
    </row>
    <row r="1207" ht="71.25">
      <c r="A1207" s="14" t="s">
        <v>3396</v>
      </c>
      <c r="B1207" s="14" t="s">
        <v>2668</v>
      </c>
      <c r="C1207" s="14" t="s">
        <v>3397</v>
      </c>
      <c r="D1207" s="14" t="s">
        <v>1263</v>
      </c>
      <c r="E1207" s="14" t="s">
        <v>2670</v>
      </c>
      <c r="F1207" s="23" t="str">
        <f t="shared" si="15"/>
        <v>Office of Government Ethics</v>
      </c>
      <c r="G1207" s="43">
        <v>42936.0</v>
      </c>
      <c r="H1207" s="25"/>
      <c r="I1207" s="26"/>
      <c r="J1207" s="25"/>
      <c r="K1207" s="26"/>
      <c r="L1207" s="27">
        <v>42996.0</v>
      </c>
      <c r="M1207" s="28"/>
      <c r="N1207" s="28"/>
      <c r="O1207" s="28"/>
      <c r="P1207" s="28"/>
      <c r="Q1207" s="28"/>
      <c r="R1207" s="28"/>
      <c r="S1207" s="28"/>
      <c r="T1207" s="28"/>
      <c r="U1207" s="28"/>
    </row>
    <row r="1208" ht="60.0">
      <c r="A1208" s="14" t="s">
        <v>3398</v>
      </c>
      <c r="B1208" s="14" t="s">
        <v>2668</v>
      </c>
      <c r="C1208" s="14" t="s">
        <v>2276</v>
      </c>
      <c r="D1208" s="14" t="s">
        <v>27</v>
      </c>
      <c r="E1208" s="28"/>
      <c r="F1208" s="23" t="str">
        <f t="shared" si="15"/>
        <v>Office of Government Ethics</v>
      </c>
      <c r="G1208" s="43">
        <v>42936.0</v>
      </c>
      <c r="H1208" s="25"/>
      <c r="I1208" s="26"/>
      <c r="J1208" s="25"/>
      <c r="K1208" s="26"/>
      <c r="L1208" s="27">
        <v>42996.0</v>
      </c>
      <c r="M1208" s="28"/>
      <c r="N1208" s="28"/>
      <c r="O1208" s="28"/>
      <c r="P1208" s="28"/>
      <c r="Q1208" s="28"/>
      <c r="R1208" s="28"/>
      <c r="S1208" s="28"/>
      <c r="T1208" s="28"/>
      <c r="U1208" s="28"/>
    </row>
    <row r="1209" ht="138.0">
      <c r="A1209" s="14" t="s">
        <v>3399</v>
      </c>
      <c r="B1209" s="14" t="s">
        <v>2668</v>
      </c>
      <c r="C1209" s="14" t="s">
        <v>3400</v>
      </c>
      <c r="D1209" s="14" t="s">
        <v>1263</v>
      </c>
      <c r="E1209" s="14" t="s">
        <v>1460</v>
      </c>
      <c r="F1209" s="23" t="str">
        <f t="shared" si="15"/>
        <v>Office of Government Ethics</v>
      </c>
      <c r="G1209" s="43">
        <v>42936.0</v>
      </c>
      <c r="H1209" s="25"/>
      <c r="I1209" s="26"/>
      <c r="J1209" s="25"/>
      <c r="K1209" s="26"/>
      <c r="L1209" s="27">
        <v>42996.0</v>
      </c>
      <c r="M1209" s="28"/>
      <c r="N1209" s="28"/>
      <c r="O1209" s="28"/>
      <c r="P1209" s="28"/>
      <c r="Q1209" s="28"/>
      <c r="R1209" s="28"/>
      <c r="S1209" s="28"/>
      <c r="T1209" s="28"/>
      <c r="U1209" s="28"/>
    </row>
    <row r="1210" ht="138.0">
      <c r="A1210" s="14" t="s">
        <v>3401</v>
      </c>
      <c r="B1210" s="14" t="s">
        <v>2668</v>
      </c>
      <c r="C1210" s="14" t="s">
        <v>3402</v>
      </c>
      <c r="D1210" s="14" t="s">
        <v>1263</v>
      </c>
      <c r="E1210" s="14" t="s">
        <v>1460</v>
      </c>
      <c r="F1210" s="23" t="str">
        <f t="shared" si="15"/>
        <v>Office of Government Ethics</v>
      </c>
      <c r="G1210" s="43">
        <v>42936.0</v>
      </c>
      <c r="H1210" s="25"/>
      <c r="I1210" s="26"/>
      <c r="J1210" s="25"/>
      <c r="K1210" s="26"/>
      <c r="L1210" s="27">
        <v>42996.0</v>
      </c>
      <c r="M1210" s="28"/>
      <c r="N1210" s="28"/>
      <c r="O1210" s="28"/>
      <c r="P1210" s="28"/>
      <c r="Q1210" s="28"/>
      <c r="R1210" s="28"/>
      <c r="S1210" s="28"/>
      <c r="T1210" s="28"/>
      <c r="U1210" s="28"/>
    </row>
    <row r="1211" ht="82.5">
      <c r="A1211" s="14" t="s">
        <v>3403</v>
      </c>
      <c r="B1211" s="14" t="s">
        <v>2668</v>
      </c>
      <c r="C1211" s="14" t="s">
        <v>3404</v>
      </c>
      <c r="D1211" s="14" t="s">
        <v>27</v>
      </c>
      <c r="E1211" s="28"/>
      <c r="F1211" s="23" t="str">
        <f t="shared" si="15"/>
        <v>Office of Government Ethics</v>
      </c>
      <c r="G1211" s="43">
        <v>42936.0</v>
      </c>
      <c r="H1211" s="32" t="s">
        <v>3405</v>
      </c>
      <c r="I1211" s="43">
        <v>42835.0</v>
      </c>
      <c r="J1211" s="25"/>
      <c r="K1211" s="26"/>
      <c r="L1211" s="27">
        <v>42996.0</v>
      </c>
      <c r="M1211" s="28"/>
      <c r="N1211" s="28"/>
      <c r="O1211" s="28"/>
      <c r="P1211" s="28"/>
      <c r="Q1211" s="28"/>
      <c r="R1211" s="28"/>
      <c r="S1211" s="28"/>
      <c r="T1211" s="28"/>
      <c r="U1211" s="28"/>
    </row>
    <row r="1212" ht="71.25">
      <c r="A1212" s="14" t="s">
        <v>3406</v>
      </c>
      <c r="B1212" s="14" t="s">
        <v>2668</v>
      </c>
      <c r="C1212" s="14" t="s">
        <v>2282</v>
      </c>
      <c r="D1212" s="14" t="s">
        <v>1263</v>
      </c>
      <c r="E1212" s="14" t="s">
        <v>3010</v>
      </c>
      <c r="F1212" s="23" t="str">
        <f t="shared" si="15"/>
        <v>Office of Government Ethics</v>
      </c>
      <c r="G1212" s="43">
        <v>42936.0</v>
      </c>
      <c r="H1212" s="25"/>
      <c r="I1212" s="26"/>
      <c r="J1212" s="25"/>
      <c r="K1212" s="26"/>
      <c r="L1212" s="27">
        <v>42996.0</v>
      </c>
      <c r="M1212" s="28"/>
      <c r="N1212" s="28"/>
      <c r="O1212" s="28"/>
      <c r="P1212" s="28"/>
      <c r="Q1212" s="28"/>
      <c r="R1212" s="28"/>
      <c r="S1212" s="28"/>
      <c r="T1212" s="28"/>
      <c r="U1212" s="28"/>
    </row>
    <row r="1213" ht="71.25">
      <c r="A1213" s="14" t="s">
        <v>3407</v>
      </c>
      <c r="B1213" s="14" t="s">
        <v>2668</v>
      </c>
      <c r="C1213" s="14" t="s">
        <v>2284</v>
      </c>
      <c r="D1213" s="14" t="s">
        <v>1263</v>
      </c>
      <c r="E1213" s="14" t="s">
        <v>3010</v>
      </c>
      <c r="F1213" s="23" t="str">
        <f t="shared" si="15"/>
        <v>Office of Government Ethics</v>
      </c>
      <c r="G1213" s="43">
        <v>42936.0</v>
      </c>
      <c r="H1213" s="25"/>
      <c r="I1213" s="26"/>
      <c r="J1213" s="25"/>
      <c r="K1213" s="26"/>
      <c r="L1213" s="27">
        <v>42996.0</v>
      </c>
      <c r="M1213" s="28"/>
      <c r="N1213" s="28"/>
      <c r="O1213" s="28"/>
      <c r="P1213" s="28"/>
      <c r="Q1213" s="28"/>
      <c r="R1213" s="28"/>
      <c r="S1213" s="28"/>
      <c r="T1213" s="28"/>
      <c r="U1213" s="28"/>
    </row>
    <row r="1214" ht="82.5">
      <c r="A1214" s="14" t="s">
        <v>3408</v>
      </c>
      <c r="B1214" s="14" t="s">
        <v>2668</v>
      </c>
      <c r="C1214" s="14" t="s">
        <v>3409</v>
      </c>
      <c r="D1214" s="14" t="s">
        <v>27</v>
      </c>
      <c r="E1214" s="14" t="s">
        <v>2713</v>
      </c>
      <c r="F1214" s="23" t="str">
        <f t="shared" si="15"/>
        <v>Office of Government Ethics</v>
      </c>
      <c r="G1214" s="43">
        <v>42936.0</v>
      </c>
      <c r="H1214" s="25"/>
      <c r="I1214" s="26"/>
      <c r="J1214" s="25"/>
      <c r="K1214" s="26"/>
      <c r="L1214" s="27">
        <v>42996.0</v>
      </c>
      <c r="M1214" s="28"/>
      <c r="N1214" s="28"/>
      <c r="O1214" s="28"/>
      <c r="P1214" s="28"/>
      <c r="Q1214" s="28"/>
      <c r="R1214" s="28"/>
      <c r="S1214" s="28"/>
      <c r="T1214" s="28"/>
      <c r="U1214" s="28"/>
    </row>
    <row r="1215" ht="71.25">
      <c r="A1215" s="14" t="s">
        <v>3410</v>
      </c>
      <c r="B1215" s="14" t="s">
        <v>2668</v>
      </c>
      <c r="C1215" s="14" t="s">
        <v>1577</v>
      </c>
      <c r="D1215" s="14" t="s">
        <v>27</v>
      </c>
      <c r="E1215" s="28"/>
      <c r="F1215" s="23" t="str">
        <f t="shared" si="15"/>
        <v>Office of Government Ethics</v>
      </c>
      <c r="G1215" s="43">
        <v>42936.0</v>
      </c>
      <c r="H1215" s="25"/>
      <c r="I1215" s="26"/>
      <c r="J1215" s="25"/>
      <c r="K1215" s="26"/>
      <c r="L1215" s="27">
        <v>42996.0</v>
      </c>
      <c r="M1215" s="28"/>
      <c r="N1215" s="28"/>
      <c r="O1215" s="28"/>
      <c r="P1215" s="28"/>
      <c r="Q1215" s="28"/>
      <c r="R1215" s="28"/>
      <c r="S1215" s="28"/>
      <c r="T1215" s="28"/>
      <c r="U1215" s="28"/>
    </row>
    <row r="1216" ht="71.25">
      <c r="A1216" s="14" t="s">
        <v>3410</v>
      </c>
      <c r="B1216" s="14" t="s">
        <v>2668</v>
      </c>
      <c r="C1216" s="14" t="s">
        <v>1577</v>
      </c>
      <c r="D1216" s="14" t="s">
        <v>27</v>
      </c>
      <c r="E1216" s="28"/>
      <c r="F1216" s="23" t="str">
        <f t="shared" si="15"/>
        <v>Office of Government Ethics</v>
      </c>
      <c r="G1216" s="43">
        <v>42936.0</v>
      </c>
      <c r="H1216" s="25"/>
      <c r="I1216" s="26"/>
      <c r="J1216" s="25"/>
      <c r="K1216" s="26"/>
      <c r="L1216" s="27">
        <v>42996.0</v>
      </c>
      <c r="M1216" s="28"/>
      <c r="N1216" s="28"/>
      <c r="O1216" s="28"/>
      <c r="P1216" s="28"/>
      <c r="Q1216" s="28"/>
      <c r="R1216" s="28"/>
      <c r="S1216" s="28"/>
      <c r="T1216" s="28"/>
      <c r="U1216" s="28"/>
    </row>
    <row r="1217" ht="71.25">
      <c r="A1217" s="14" t="s">
        <v>3411</v>
      </c>
      <c r="B1217" s="14" t="s">
        <v>2668</v>
      </c>
      <c r="C1217" s="14" t="s">
        <v>2310</v>
      </c>
      <c r="D1217" s="14" t="s">
        <v>27</v>
      </c>
      <c r="E1217" s="28"/>
      <c r="F1217" s="23" t="str">
        <f t="shared" si="15"/>
        <v>Office of Government Ethics</v>
      </c>
      <c r="G1217" s="43">
        <v>42936.0</v>
      </c>
      <c r="H1217" s="25"/>
      <c r="I1217" s="26"/>
      <c r="J1217" s="25"/>
      <c r="K1217" s="26"/>
      <c r="L1217" s="27">
        <v>42996.0</v>
      </c>
      <c r="M1217" s="28"/>
      <c r="N1217" s="28"/>
      <c r="O1217" s="28"/>
      <c r="P1217" s="28"/>
      <c r="Q1217" s="28"/>
      <c r="R1217" s="28"/>
      <c r="S1217" s="28"/>
      <c r="T1217" s="28"/>
      <c r="U1217" s="28"/>
    </row>
    <row r="1218" ht="60.0">
      <c r="A1218" s="14" t="s">
        <v>3412</v>
      </c>
      <c r="B1218" s="14" t="s">
        <v>2668</v>
      </c>
      <c r="C1218" s="14" t="s">
        <v>1579</v>
      </c>
      <c r="D1218" s="14" t="s">
        <v>27</v>
      </c>
      <c r="E1218" s="28"/>
      <c r="F1218" s="23" t="str">
        <f t="shared" si="15"/>
        <v>Office of Government Ethics</v>
      </c>
      <c r="G1218" s="43">
        <v>42936.0</v>
      </c>
      <c r="H1218" s="25"/>
      <c r="I1218" s="26"/>
      <c r="J1218" s="25"/>
      <c r="K1218" s="26"/>
      <c r="L1218" s="27">
        <v>42996.0</v>
      </c>
      <c r="M1218" s="28"/>
      <c r="N1218" s="28"/>
      <c r="O1218" s="28"/>
      <c r="P1218" s="28"/>
      <c r="Q1218" s="28"/>
      <c r="R1218" s="28"/>
      <c r="S1218" s="28"/>
      <c r="T1218" s="28"/>
      <c r="U1218" s="28"/>
    </row>
    <row r="1219" ht="60.0">
      <c r="A1219" s="14" t="s">
        <v>3412</v>
      </c>
      <c r="B1219" s="14" t="s">
        <v>2668</v>
      </c>
      <c r="C1219" s="14" t="s">
        <v>1579</v>
      </c>
      <c r="D1219" s="14" t="s">
        <v>27</v>
      </c>
      <c r="E1219" s="28"/>
      <c r="F1219" s="23" t="str">
        <f t="shared" si="15"/>
        <v>Office of Government Ethics</v>
      </c>
      <c r="G1219" s="43">
        <v>42936.0</v>
      </c>
      <c r="H1219" s="25"/>
      <c r="I1219" s="26"/>
      <c r="J1219" s="25"/>
      <c r="K1219" s="26"/>
      <c r="L1219" s="27">
        <v>42996.0</v>
      </c>
      <c r="M1219" s="28"/>
      <c r="N1219" s="28"/>
      <c r="O1219" s="28"/>
      <c r="P1219" s="28"/>
      <c r="Q1219" s="28"/>
      <c r="R1219" s="28"/>
      <c r="S1219" s="28"/>
      <c r="T1219" s="28"/>
      <c r="U1219" s="28"/>
    </row>
    <row r="1220" ht="60.0">
      <c r="A1220" s="14" t="s">
        <v>3412</v>
      </c>
      <c r="B1220" s="14" t="s">
        <v>2668</v>
      </c>
      <c r="C1220" s="14" t="s">
        <v>1579</v>
      </c>
      <c r="D1220" s="14" t="s">
        <v>27</v>
      </c>
      <c r="E1220" s="28"/>
      <c r="F1220" s="23" t="str">
        <f t="shared" si="15"/>
        <v>Office of Government Ethics</v>
      </c>
      <c r="G1220" s="43">
        <v>42936.0</v>
      </c>
      <c r="H1220" s="25"/>
      <c r="I1220" s="26"/>
      <c r="J1220" s="25"/>
      <c r="K1220" s="26"/>
      <c r="L1220" s="27">
        <v>42996.0</v>
      </c>
      <c r="M1220" s="28"/>
      <c r="N1220" s="28"/>
      <c r="O1220" s="28"/>
      <c r="P1220" s="28"/>
      <c r="Q1220" s="28"/>
      <c r="R1220" s="28"/>
      <c r="S1220" s="28"/>
      <c r="T1220" s="28"/>
      <c r="U1220" s="28"/>
    </row>
    <row r="1221" ht="60.0">
      <c r="A1221" s="14" t="s">
        <v>3412</v>
      </c>
      <c r="B1221" s="14" t="s">
        <v>2668</v>
      </c>
      <c r="C1221" s="14" t="s">
        <v>1579</v>
      </c>
      <c r="D1221" s="14" t="s">
        <v>27</v>
      </c>
      <c r="E1221" s="28"/>
      <c r="F1221" s="23" t="str">
        <f t="shared" si="15"/>
        <v>Office of Government Ethics</v>
      </c>
      <c r="G1221" s="43">
        <v>42936.0</v>
      </c>
      <c r="H1221" s="25"/>
      <c r="I1221" s="26"/>
      <c r="J1221" s="25"/>
      <c r="K1221" s="26"/>
      <c r="L1221" s="27">
        <v>42996.0</v>
      </c>
      <c r="M1221" s="28"/>
      <c r="N1221" s="28"/>
      <c r="O1221" s="28"/>
      <c r="P1221" s="28"/>
      <c r="Q1221" s="28"/>
      <c r="R1221" s="28"/>
      <c r="S1221" s="28"/>
      <c r="T1221" s="28"/>
      <c r="U1221" s="28"/>
    </row>
    <row r="1222" ht="60.0">
      <c r="A1222" s="14" t="s">
        <v>3412</v>
      </c>
      <c r="B1222" s="14" t="s">
        <v>2668</v>
      </c>
      <c r="C1222" s="14" t="s">
        <v>1579</v>
      </c>
      <c r="D1222" s="14" t="s">
        <v>27</v>
      </c>
      <c r="E1222" s="28"/>
      <c r="F1222" s="23" t="str">
        <f t="shared" si="15"/>
        <v>Office of Government Ethics</v>
      </c>
      <c r="G1222" s="43">
        <v>42936.0</v>
      </c>
      <c r="H1222" s="25"/>
      <c r="I1222" s="26"/>
      <c r="J1222" s="25"/>
      <c r="K1222" s="26"/>
      <c r="L1222" s="27">
        <v>42996.0</v>
      </c>
      <c r="M1222" s="28"/>
      <c r="N1222" s="28"/>
      <c r="O1222" s="28"/>
      <c r="P1222" s="28"/>
      <c r="Q1222" s="28"/>
      <c r="R1222" s="28"/>
      <c r="S1222" s="28"/>
      <c r="T1222" s="28"/>
      <c r="U1222" s="28"/>
    </row>
    <row r="1223" ht="60.0">
      <c r="A1223" s="14" t="s">
        <v>3412</v>
      </c>
      <c r="B1223" s="14" t="s">
        <v>2668</v>
      </c>
      <c r="C1223" s="14" t="s">
        <v>1579</v>
      </c>
      <c r="D1223" s="14" t="s">
        <v>27</v>
      </c>
      <c r="E1223" s="28"/>
      <c r="F1223" s="23" t="str">
        <f t="shared" si="15"/>
        <v>Office of Government Ethics</v>
      </c>
      <c r="G1223" s="43">
        <v>42936.0</v>
      </c>
      <c r="H1223" s="25"/>
      <c r="I1223" s="26"/>
      <c r="J1223" s="25"/>
      <c r="K1223" s="26"/>
      <c r="L1223" s="27">
        <v>42996.0</v>
      </c>
      <c r="M1223" s="28"/>
      <c r="N1223" s="28"/>
      <c r="O1223" s="28"/>
      <c r="P1223" s="28"/>
      <c r="Q1223" s="28"/>
      <c r="R1223" s="28"/>
      <c r="S1223" s="28"/>
      <c r="T1223" s="28"/>
      <c r="U1223" s="28"/>
    </row>
    <row r="1224" ht="60.0">
      <c r="A1224" s="14" t="s">
        <v>3412</v>
      </c>
      <c r="B1224" s="14" t="s">
        <v>2668</v>
      </c>
      <c r="C1224" s="14" t="s">
        <v>1579</v>
      </c>
      <c r="D1224" s="14" t="s">
        <v>27</v>
      </c>
      <c r="E1224" s="28"/>
      <c r="F1224" s="23" t="str">
        <f t="shared" si="15"/>
        <v>Office of Government Ethics</v>
      </c>
      <c r="G1224" s="43">
        <v>42936.0</v>
      </c>
      <c r="H1224" s="25"/>
      <c r="I1224" s="26"/>
      <c r="J1224" s="25"/>
      <c r="K1224" s="26"/>
      <c r="L1224" s="27">
        <v>42996.0</v>
      </c>
      <c r="M1224" s="28"/>
      <c r="N1224" s="28"/>
      <c r="O1224" s="28"/>
      <c r="P1224" s="28"/>
      <c r="Q1224" s="28"/>
      <c r="R1224" s="28"/>
      <c r="S1224" s="28"/>
      <c r="T1224" s="28"/>
      <c r="U1224" s="28"/>
    </row>
    <row r="1225" ht="60.0">
      <c r="A1225" s="14" t="s">
        <v>3412</v>
      </c>
      <c r="B1225" s="14" t="s">
        <v>2668</v>
      </c>
      <c r="C1225" s="14" t="s">
        <v>1579</v>
      </c>
      <c r="D1225" s="14" t="s">
        <v>27</v>
      </c>
      <c r="E1225" s="28"/>
      <c r="F1225" s="23" t="str">
        <f t="shared" si="15"/>
        <v>Office of Government Ethics</v>
      </c>
      <c r="G1225" s="43">
        <v>42936.0</v>
      </c>
      <c r="H1225" s="25"/>
      <c r="I1225" s="26"/>
      <c r="J1225" s="25"/>
      <c r="K1225" s="26"/>
      <c r="L1225" s="27">
        <v>42996.0</v>
      </c>
      <c r="M1225" s="28"/>
      <c r="N1225" s="28"/>
      <c r="O1225" s="28"/>
      <c r="P1225" s="28"/>
      <c r="Q1225" s="28"/>
      <c r="R1225" s="28"/>
      <c r="S1225" s="28"/>
      <c r="T1225" s="28"/>
      <c r="U1225" s="28"/>
    </row>
    <row r="1226" ht="60.0">
      <c r="A1226" s="14" t="s">
        <v>3412</v>
      </c>
      <c r="B1226" s="14" t="s">
        <v>2668</v>
      </c>
      <c r="C1226" s="14" t="s">
        <v>1579</v>
      </c>
      <c r="D1226" s="14" t="s">
        <v>27</v>
      </c>
      <c r="E1226" s="28"/>
      <c r="F1226" s="23" t="str">
        <f t="shared" si="15"/>
        <v>Office of Government Ethics</v>
      </c>
      <c r="G1226" s="43">
        <v>42936.0</v>
      </c>
      <c r="H1226" s="25"/>
      <c r="I1226" s="26"/>
      <c r="J1226" s="25"/>
      <c r="K1226" s="26"/>
      <c r="L1226" s="27">
        <v>42996.0</v>
      </c>
      <c r="M1226" s="28"/>
      <c r="N1226" s="28"/>
      <c r="O1226" s="28"/>
      <c r="P1226" s="28"/>
      <c r="Q1226" s="28"/>
      <c r="R1226" s="28"/>
      <c r="S1226" s="28"/>
      <c r="T1226" s="28"/>
      <c r="U1226" s="28"/>
    </row>
    <row r="1227" ht="60.0">
      <c r="A1227" s="14" t="s">
        <v>3412</v>
      </c>
      <c r="B1227" s="14" t="s">
        <v>2668</v>
      </c>
      <c r="C1227" s="14" t="s">
        <v>1579</v>
      </c>
      <c r="D1227" s="14" t="s">
        <v>27</v>
      </c>
      <c r="E1227" s="28"/>
      <c r="F1227" s="23" t="str">
        <f t="shared" si="15"/>
        <v>Office of Government Ethics</v>
      </c>
      <c r="G1227" s="43">
        <v>42936.0</v>
      </c>
      <c r="H1227" s="25"/>
      <c r="I1227" s="26"/>
      <c r="J1227" s="25"/>
      <c r="K1227" s="26"/>
      <c r="L1227" s="27">
        <v>42996.0</v>
      </c>
      <c r="M1227" s="28"/>
      <c r="N1227" s="28"/>
      <c r="O1227" s="28"/>
      <c r="P1227" s="28"/>
      <c r="Q1227" s="28"/>
      <c r="R1227" s="28"/>
      <c r="S1227" s="28"/>
      <c r="T1227" s="28"/>
      <c r="U1227" s="28"/>
    </row>
    <row r="1228" ht="60.0">
      <c r="A1228" s="14" t="s">
        <v>3412</v>
      </c>
      <c r="B1228" s="14" t="s">
        <v>2668</v>
      </c>
      <c r="C1228" s="14" t="s">
        <v>1579</v>
      </c>
      <c r="D1228" s="14" t="s">
        <v>27</v>
      </c>
      <c r="E1228" s="28"/>
      <c r="F1228" s="23" t="str">
        <f t="shared" si="15"/>
        <v>Office of Government Ethics</v>
      </c>
      <c r="G1228" s="43">
        <v>42936.0</v>
      </c>
      <c r="H1228" s="25"/>
      <c r="I1228" s="26"/>
      <c r="J1228" s="25"/>
      <c r="K1228" s="26"/>
      <c r="L1228" s="27">
        <v>42996.0</v>
      </c>
      <c r="M1228" s="28"/>
      <c r="N1228" s="28"/>
      <c r="O1228" s="28"/>
      <c r="P1228" s="28"/>
      <c r="Q1228" s="28"/>
      <c r="R1228" s="28"/>
      <c r="S1228" s="28"/>
      <c r="T1228" s="28"/>
      <c r="U1228" s="28"/>
    </row>
    <row r="1229" ht="60.0">
      <c r="A1229" s="14" t="s">
        <v>3412</v>
      </c>
      <c r="B1229" s="14" t="s">
        <v>2668</v>
      </c>
      <c r="C1229" s="14" t="s">
        <v>1579</v>
      </c>
      <c r="D1229" s="14" t="s">
        <v>27</v>
      </c>
      <c r="E1229" s="28"/>
      <c r="F1229" s="23" t="str">
        <f t="shared" si="15"/>
        <v>Office of Government Ethics</v>
      </c>
      <c r="G1229" s="43">
        <v>42936.0</v>
      </c>
      <c r="H1229" s="25"/>
      <c r="I1229" s="26"/>
      <c r="J1229" s="25"/>
      <c r="K1229" s="26"/>
      <c r="L1229" s="27">
        <v>42996.0</v>
      </c>
      <c r="M1229" s="28"/>
      <c r="N1229" s="28"/>
      <c r="O1229" s="28"/>
      <c r="P1229" s="28"/>
      <c r="Q1229" s="28"/>
      <c r="R1229" s="28"/>
      <c r="S1229" s="28"/>
      <c r="T1229" s="28"/>
      <c r="U1229" s="28"/>
    </row>
    <row r="1230" ht="60.0">
      <c r="A1230" s="14" t="s">
        <v>3412</v>
      </c>
      <c r="B1230" s="14" t="s">
        <v>2668</v>
      </c>
      <c r="C1230" s="14" t="s">
        <v>1579</v>
      </c>
      <c r="D1230" s="14" t="s">
        <v>27</v>
      </c>
      <c r="E1230" s="28"/>
      <c r="F1230" s="23" t="str">
        <f t="shared" si="15"/>
        <v>Office of Government Ethics</v>
      </c>
      <c r="G1230" s="43">
        <v>42936.0</v>
      </c>
      <c r="H1230" s="25"/>
      <c r="I1230" s="26"/>
      <c r="J1230" s="25"/>
      <c r="K1230" s="26"/>
      <c r="L1230" s="27">
        <v>42996.0</v>
      </c>
      <c r="M1230" s="28"/>
      <c r="N1230" s="28"/>
      <c r="O1230" s="28"/>
      <c r="P1230" s="28"/>
      <c r="Q1230" s="28"/>
      <c r="R1230" s="28"/>
      <c r="S1230" s="28"/>
      <c r="T1230" s="28"/>
      <c r="U1230" s="28"/>
    </row>
    <row r="1231" ht="60.0">
      <c r="A1231" s="14" t="s">
        <v>3412</v>
      </c>
      <c r="B1231" s="14" t="s">
        <v>2668</v>
      </c>
      <c r="C1231" s="14" t="s">
        <v>1579</v>
      </c>
      <c r="D1231" s="14" t="s">
        <v>27</v>
      </c>
      <c r="E1231" s="28"/>
      <c r="F1231" s="23" t="str">
        <f t="shared" si="15"/>
        <v>Office of Government Ethics</v>
      </c>
      <c r="G1231" s="43">
        <v>42936.0</v>
      </c>
      <c r="H1231" s="25"/>
      <c r="I1231" s="26"/>
      <c r="J1231" s="25"/>
      <c r="K1231" s="26"/>
      <c r="L1231" s="27">
        <v>42996.0</v>
      </c>
      <c r="M1231" s="28"/>
      <c r="N1231" s="28"/>
      <c r="O1231" s="28"/>
      <c r="P1231" s="28"/>
      <c r="Q1231" s="28"/>
      <c r="R1231" s="28"/>
      <c r="S1231" s="28"/>
      <c r="T1231" s="28"/>
      <c r="U1231" s="28"/>
    </row>
    <row r="1232" ht="71.25">
      <c r="A1232" s="14" t="s">
        <v>3413</v>
      </c>
      <c r="B1232" s="14" t="s">
        <v>2668</v>
      </c>
      <c r="C1232" s="14" t="s">
        <v>2312</v>
      </c>
      <c r="D1232" s="14" t="s">
        <v>1263</v>
      </c>
      <c r="E1232" s="14" t="s">
        <v>1460</v>
      </c>
      <c r="F1232" s="23" t="str">
        <f t="shared" si="15"/>
        <v>Office of Government Ethics</v>
      </c>
      <c r="G1232" s="43">
        <v>42937.0</v>
      </c>
      <c r="H1232" s="25"/>
      <c r="I1232" s="26"/>
      <c r="J1232" s="25"/>
      <c r="K1232" s="26"/>
      <c r="L1232" s="27">
        <v>42996.0</v>
      </c>
      <c r="M1232" s="28"/>
      <c r="N1232" s="28"/>
      <c r="O1232" s="28"/>
      <c r="P1232" s="28"/>
      <c r="Q1232" s="28"/>
      <c r="R1232" s="28"/>
      <c r="S1232" s="28"/>
      <c r="T1232" s="28"/>
      <c r="U1232" s="28"/>
    </row>
    <row r="1233" ht="250.5">
      <c r="A1233" s="14" t="s">
        <v>3414</v>
      </c>
      <c r="B1233" s="14" t="s">
        <v>2668</v>
      </c>
      <c r="C1233" s="14" t="s">
        <v>3415</v>
      </c>
      <c r="D1233" s="14" t="s">
        <v>27</v>
      </c>
      <c r="E1233" s="28"/>
      <c r="F1233" s="23" t="str">
        <f t="shared" si="15"/>
        <v>Office of Government Ethics</v>
      </c>
      <c r="G1233" s="43">
        <v>42936.0</v>
      </c>
      <c r="H1233" s="25"/>
      <c r="I1233" s="26"/>
      <c r="J1233" s="25"/>
      <c r="K1233" s="26"/>
      <c r="L1233" s="27">
        <v>42996.0</v>
      </c>
      <c r="M1233" s="28"/>
      <c r="N1233" s="28"/>
      <c r="O1233" s="28"/>
      <c r="P1233" s="28"/>
      <c r="Q1233" s="28"/>
      <c r="R1233" s="28"/>
      <c r="S1233" s="28"/>
      <c r="T1233" s="28"/>
      <c r="U1233" s="28"/>
    </row>
    <row r="1234" ht="923.25">
      <c r="A1234" s="14" t="s">
        <v>3416</v>
      </c>
      <c r="B1234" s="14" t="s">
        <v>2668</v>
      </c>
      <c r="C1234" s="14" t="s">
        <v>3417</v>
      </c>
      <c r="D1234" s="14" t="s">
        <v>27</v>
      </c>
      <c r="E1234" s="28"/>
      <c r="F1234" s="23" t="str">
        <f t="shared" si="15"/>
        <v>Office of Government Ethics</v>
      </c>
      <c r="G1234" s="43">
        <v>42936.0</v>
      </c>
      <c r="H1234" s="25"/>
      <c r="I1234" s="26"/>
      <c r="J1234" s="25"/>
      <c r="K1234" s="26"/>
      <c r="L1234" s="27">
        <v>42996.0</v>
      </c>
      <c r="M1234" s="28"/>
      <c r="N1234" s="28"/>
      <c r="O1234" s="28"/>
      <c r="P1234" s="28"/>
      <c r="Q1234" s="28"/>
      <c r="R1234" s="28"/>
      <c r="S1234" s="28"/>
      <c r="T1234" s="28"/>
      <c r="U1234" s="28"/>
    </row>
    <row r="1235" ht="990.0">
      <c r="A1235" s="14" t="s">
        <v>3418</v>
      </c>
      <c r="B1235" s="14" t="s">
        <v>2668</v>
      </c>
      <c r="C1235" s="14" t="s">
        <v>3419</v>
      </c>
      <c r="D1235" s="14" t="s">
        <v>27</v>
      </c>
      <c r="E1235" s="28"/>
      <c r="F1235" s="23" t="str">
        <f t="shared" si="15"/>
        <v>Office of Government Ethics</v>
      </c>
      <c r="G1235" s="43">
        <v>42936.0</v>
      </c>
      <c r="H1235" s="25"/>
      <c r="I1235" s="26"/>
      <c r="J1235" s="25"/>
      <c r="K1235" s="26"/>
      <c r="L1235" s="27">
        <v>42996.0</v>
      </c>
      <c r="M1235" s="28"/>
      <c r="N1235" s="28"/>
      <c r="O1235" s="28"/>
      <c r="P1235" s="28"/>
      <c r="Q1235" s="28"/>
      <c r="R1235" s="28"/>
      <c r="S1235" s="28"/>
      <c r="T1235" s="28"/>
      <c r="U1235" s="28"/>
    </row>
    <row r="1236" ht="1293.0">
      <c r="A1236" s="14" t="s">
        <v>3420</v>
      </c>
      <c r="B1236" s="14" t="s">
        <v>2668</v>
      </c>
      <c r="C1236" s="14" t="s">
        <v>3421</v>
      </c>
      <c r="D1236" s="14" t="s">
        <v>27</v>
      </c>
      <c r="E1236" s="28"/>
      <c r="F1236" s="23" t="str">
        <f t="shared" si="15"/>
        <v>Office of Government Ethics</v>
      </c>
      <c r="G1236" s="43">
        <v>42936.0</v>
      </c>
      <c r="H1236" s="25"/>
      <c r="I1236" s="26"/>
      <c r="J1236" s="25"/>
      <c r="K1236" s="26"/>
      <c r="L1236" s="27">
        <v>42996.0</v>
      </c>
      <c r="M1236" s="28"/>
      <c r="N1236" s="28"/>
      <c r="O1236" s="28"/>
      <c r="P1236" s="28"/>
      <c r="Q1236" s="28"/>
      <c r="R1236" s="28"/>
      <c r="S1236" s="28"/>
      <c r="T1236" s="28"/>
      <c r="U1236" s="28"/>
    </row>
    <row r="1237" ht="766.5">
      <c r="A1237" s="14" t="s">
        <v>3422</v>
      </c>
      <c r="B1237" s="14" t="s">
        <v>2668</v>
      </c>
      <c r="C1237" s="14" t="s">
        <v>3423</v>
      </c>
      <c r="D1237" s="14" t="s">
        <v>27</v>
      </c>
      <c r="E1237" s="28"/>
      <c r="F1237" s="23" t="str">
        <f t="shared" si="15"/>
        <v>Office of Government Ethics</v>
      </c>
      <c r="G1237" s="43">
        <v>42936.0</v>
      </c>
      <c r="H1237" s="25"/>
      <c r="I1237" s="26"/>
      <c r="J1237" s="25"/>
      <c r="K1237" s="26"/>
      <c r="L1237" s="27">
        <v>42996.0</v>
      </c>
      <c r="M1237" s="28"/>
      <c r="N1237" s="28"/>
      <c r="O1237" s="28"/>
      <c r="P1237" s="28"/>
      <c r="Q1237" s="28"/>
      <c r="R1237" s="28"/>
      <c r="S1237" s="28"/>
      <c r="T1237" s="28"/>
      <c r="U1237" s="28"/>
    </row>
    <row r="1238" ht="160.5">
      <c r="A1238" s="14" t="s">
        <v>3424</v>
      </c>
      <c r="B1238" s="14" t="s">
        <v>2668</v>
      </c>
      <c r="C1238" s="14" t="s">
        <v>2554</v>
      </c>
      <c r="D1238" s="14" t="s">
        <v>1263</v>
      </c>
      <c r="E1238" s="14" t="s">
        <v>1460</v>
      </c>
      <c r="F1238" s="23" t="str">
        <f t="shared" si="15"/>
        <v>Office of Government Ethics</v>
      </c>
      <c r="G1238" s="43">
        <v>42936.0</v>
      </c>
      <c r="H1238" s="25"/>
      <c r="I1238" s="26"/>
      <c r="J1238" s="25"/>
      <c r="K1238" s="26"/>
      <c r="L1238" s="27">
        <v>42996.0</v>
      </c>
      <c r="M1238" s="28"/>
      <c r="N1238" s="28"/>
      <c r="O1238" s="28"/>
      <c r="P1238" s="28"/>
      <c r="Q1238" s="28"/>
      <c r="R1238" s="28"/>
      <c r="S1238" s="28"/>
      <c r="T1238" s="28"/>
      <c r="U1238" s="28"/>
    </row>
    <row r="1239" ht="71.25">
      <c r="A1239" s="14" t="s">
        <v>3425</v>
      </c>
      <c r="B1239" s="14" t="s">
        <v>2668</v>
      </c>
      <c r="C1239" s="14" t="s">
        <v>3426</v>
      </c>
      <c r="D1239" s="14" t="s">
        <v>27</v>
      </c>
      <c r="E1239" s="28"/>
      <c r="F1239" s="23" t="str">
        <f t="shared" si="15"/>
        <v>Office of Government Ethics</v>
      </c>
      <c r="G1239" s="43">
        <v>42936.0</v>
      </c>
      <c r="H1239" s="25"/>
      <c r="I1239" s="26"/>
      <c r="J1239" s="25"/>
      <c r="K1239" s="26"/>
      <c r="L1239" s="27">
        <v>42996.0</v>
      </c>
      <c r="M1239" s="28"/>
      <c r="N1239" s="28"/>
      <c r="O1239" s="28"/>
      <c r="P1239" s="28"/>
      <c r="Q1239" s="28"/>
      <c r="R1239" s="28"/>
      <c r="S1239" s="28"/>
      <c r="T1239" s="28"/>
      <c r="U1239" s="28"/>
    </row>
    <row r="1240" ht="71.25">
      <c r="A1240" s="14" t="s">
        <v>3427</v>
      </c>
      <c r="B1240" s="14" t="s">
        <v>2668</v>
      </c>
      <c r="C1240" s="14" t="s">
        <v>3428</v>
      </c>
      <c r="D1240" s="14" t="s">
        <v>1263</v>
      </c>
      <c r="E1240" s="14" t="s">
        <v>2670</v>
      </c>
      <c r="F1240" s="23" t="str">
        <f t="shared" si="15"/>
        <v>Office of Government Ethics</v>
      </c>
      <c r="G1240" s="43">
        <v>42936.0</v>
      </c>
      <c r="H1240" s="25"/>
      <c r="I1240" s="26"/>
      <c r="J1240" s="25"/>
      <c r="K1240" s="26"/>
      <c r="L1240" s="27">
        <v>42996.0</v>
      </c>
      <c r="M1240" s="28"/>
      <c r="N1240" s="28"/>
      <c r="O1240" s="28"/>
      <c r="P1240" s="28"/>
      <c r="Q1240" s="28"/>
      <c r="R1240" s="28"/>
      <c r="S1240" s="28"/>
      <c r="T1240" s="28"/>
      <c r="U1240" s="28"/>
    </row>
    <row r="1241" ht="71.25">
      <c r="A1241" s="14" t="s">
        <v>3429</v>
      </c>
      <c r="B1241" s="14" t="s">
        <v>2668</v>
      </c>
      <c r="C1241" s="14" t="s">
        <v>3430</v>
      </c>
      <c r="D1241" s="14" t="s">
        <v>1263</v>
      </c>
      <c r="E1241" s="14" t="s">
        <v>2670</v>
      </c>
      <c r="F1241" s="23" t="str">
        <f t="shared" si="15"/>
        <v>Office of Government Ethics</v>
      </c>
      <c r="G1241" s="43">
        <v>42936.0</v>
      </c>
      <c r="H1241" s="25"/>
      <c r="I1241" s="26"/>
      <c r="J1241" s="25"/>
      <c r="K1241" s="26"/>
      <c r="L1241" s="27">
        <v>42996.0</v>
      </c>
      <c r="M1241" s="28"/>
      <c r="N1241" s="28"/>
      <c r="O1241" s="28"/>
      <c r="P1241" s="28"/>
      <c r="Q1241" s="28"/>
      <c r="R1241" s="28"/>
      <c r="S1241" s="28"/>
      <c r="T1241" s="28"/>
      <c r="U1241" s="28"/>
    </row>
    <row r="1242" ht="71.25">
      <c r="A1242" s="14" t="s">
        <v>3431</v>
      </c>
      <c r="B1242" s="14" t="s">
        <v>2668</v>
      </c>
      <c r="C1242" s="14" t="s">
        <v>3432</v>
      </c>
      <c r="D1242" s="14" t="s">
        <v>1263</v>
      </c>
      <c r="E1242" s="14" t="s">
        <v>2670</v>
      </c>
      <c r="F1242" s="23" t="str">
        <f t="shared" si="15"/>
        <v>Office of Government Ethics</v>
      </c>
      <c r="G1242" s="43">
        <v>42936.0</v>
      </c>
      <c r="H1242" s="25"/>
      <c r="I1242" s="26"/>
      <c r="J1242" s="25"/>
      <c r="K1242" s="26"/>
      <c r="L1242" s="27">
        <v>42996.0</v>
      </c>
      <c r="M1242" s="28"/>
      <c r="N1242" s="28"/>
      <c r="O1242" s="28"/>
      <c r="P1242" s="28"/>
      <c r="Q1242" s="28"/>
      <c r="R1242" s="28"/>
      <c r="S1242" s="28"/>
      <c r="T1242" s="28"/>
      <c r="U1242" s="28"/>
    </row>
    <row r="1243" ht="60.0">
      <c r="A1243" s="14" t="s">
        <v>3433</v>
      </c>
      <c r="B1243" s="14" t="s">
        <v>2668</v>
      </c>
      <c r="C1243" s="14" t="s">
        <v>2572</v>
      </c>
      <c r="D1243" s="14" t="s">
        <v>27</v>
      </c>
      <c r="E1243" s="28"/>
      <c r="F1243" s="23" t="str">
        <f t="shared" si="15"/>
        <v>Office of Government Ethics</v>
      </c>
      <c r="G1243" s="43">
        <v>42936.0</v>
      </c>
      <c r="H1243" s="25"/>
      <c r="I1243" s="26"/>
      <c r="J1243" s="25"/>
      <c r="K1243" s="26"/>
      <c r="L1243" s="27">
        <v>42996.0</v>
      </c>
      <c r="M1243" s="28"/>
      <c r="N1243" s="28"/>
      <c r="O1243" s="28"/>
      <c r="P1243" s="28"/>
      <c r="Q1243" s="28"/>
      <c r="R1243" s="28"/>
      <c r="S1243" s="28"/>
      <c r="T1243" s="28"/>
      <c r="U1243" s="28"/>
    </row>
    <row r="1244" ht="60.0">
      <c r="A1244" s="14" t="s">
        <v>3434</v>
      </c>
      <c r="B1244" s="14" t="s">
        <v>2668</v>
      </c>
      <c r="C1244" s="14" t="s">
        <v>2574</v>
      </c>
      <c r="D1244" s="14" t="s">
        <v>27</v>
      </c>
      <c r="E1244" s="28"/>
      <c r="F1244" s="23" t="str">
        <f t="shared" si="15"/>
        <v>Office of Government Ethics</v>
      </c>
      <c r="G1244" s="43">
        <v>42936.0</v>
      </c>
      <c r="H1244" s="25"/>
      <c r="I1244" s="26"/>
      <c r="J1244" s="25"/>
      <c r="K1244" s="26"/>
      <c r="L1244" s="27">
        <v>42996.0</v>
      </c>
      <c r="M1244" s="28"/>
      <c r="N1244" s="28"/>
      <c r="O1244" s="28"/>
      <c r="P1244" s="28"/>
      <c r="Q1244" s="28"/>
      <c r="R1244" s="28"/>
      <c r="S1244" s="28"/>
      <c r="T1244" s="28"/>
      <c r="U1244" s="28"/>
    </row>
    <row r="1245" ht="60.0">
      <c r="A1245" s="14" t="s">
        <v>3435</v>
      </c>
      <c r="B1245" s="14" t="s">
        <v>2668</v>
      </c>
      <c r="C1245" s="14" t="s">
        <v>2576</v>
      </c>
      <c r="D1245" s="14" t="s">
        <v>27</v>
      </c>
      <c r="E1245" s="28"/>
      <c r="F1245" s="23" t="str">
        <f t="shared" si="15"/>
        <v>Office of Government Ethics</v>
      </c>
      <c r="G1245" s="43">
        <v>42936.0</v>
      </c>
      <c r="H1245" s="25"/>
      <c r="I1245" s="26"/>
      <c r="J1245" s="25"/>
      <c r="K1245" s="26"/>
      <c r="L1245" s="27">
        <v>42996.0</v>
      </c>
      <c r="M1245" s="28"/>
      <c r="N1245" s="28"/>
      <c r="O1245" s="28"/>
      <c r="P1245" s="28"/>
      <c r="Q1245" s="28"/>
      <c r="R1245" s="28"/>
      <c r="S1245" s="28"/>
      <c r="T1245" s="28"/>
      <c r="U1245" s="28"/>
    </row>
    <row r="1246" ht="60.0">
      <c r="A1246" s="14" t="s">
        <v>3436</v>
      </c>
      <c r="B1246" s="14" t="s">
        <v>2668</v>
      </c>
      <c r="C1246" s="14" t="s">
        <v>2578</v>
      </c>
      <c r="D1246" s="14" t="s">
        <v>27</v>
      </c>
      <c r="E1246" s="28"/>
      <c r="F1246" s="23" t="str">
        <f t="shared" si="15"/>
        <v>Office of Government Ethics</v>
      </c>
      <c r="G1246" s="43">
        <v>42936.0</v>
      </c>
      <c r="H1246" s="25"/>
      <c r="I1246" s="26"/>
      <c r="J1246" s="25"/>
      <c r="K1246" s="26"/>
      <c r="L1246" s="27">
        <v>42996.0</v>
      </c>
      <c r="M1246" s="28"/>
      <c r="N1246" s="28"/>
      <c r="O1246" s="28"/>
      <c r="P1246" s="28"/>
      <c r="Q1246" s="28"/>
      <c r="R1246" s="28"/>
      <c r="S1246" s="28"/>
      <c r="T1246" s="28"/>
      <c r="U1246" s="28"/>
    </row>
    <row r="1247" ht="60.0">
      <c r="A1247" s="14" t="s">
        <v>3437</v>
      </c>
      <c r="B1247" s="14" t="s">
        <v>2668</v>
      </c>
      <c r="C1247" s="14" t="s">
        <v>2580</v>
      </c>
      <c r="D1247" s="14" t="s">
        <v>27</v>
      </c>
      <c r="E1247" s="28"/>
      <c r="F1247" s="23" t="str">
        <f t="shared" si="15"/>
        <v>Office of Government Ethics</v>
      </c>
      <c r="G1247" s="43">
        <v>42936.0</v>
      </c>
      <c r="H1247" s="25"/>
      <c r="I1247" s="26"/>
      <c r="J1247" s="25"/>
      <c r="K1247" s="26"/>
      <c r="L1247" s="27">
        <v>42996.0</v>
      </c>
      <c r="M1247" s="28"/>
      <c r="N1247" s="28"/>
      <c r="O1247" s="28"/>
      <c r="P1247" s="28"/>
      <c r="Q1247" s="28"/>
      <c r="R1247" s="28"/>
      <c r="S1247" s="28"/>
      <c r="T1247" s="28"/>
      <c r="U1247" s="28"/>
    </row>
    <row r="1248" ht="60.0">
      <c r="A1248" s="14" t="s">
        <v>3438</v>
      </c>
      <c r="B1248" s="14" t="s">
        <v>2668</v>
      </c>
      <c r="C1248" s="14" t="s">
        <v>2582</v>
      </c>
      <c r="D1248" s="14" t="s">
        <v>27</v>
      </c>
      <c r="E1248" s="28"/>
      <c r="F1248" s="23" t="str">
        <f t="shared" si="15"/>
        <v>Office of Government Ethics</v>
      </c>
      <c r="G1248" s="43">
        <v>42936.0</v>
      </c>
      <c r="H1248" s="25"/>
      <c r="I1248" s="26"/>
      <c r="J1248" s="25"/>
      <c r="K1248" s="26"/>
      <c r="L1248" s="27">
        <v>42996.0</v>
      </c>
      <c r="M1248" s="28"/>
      <c r="N1248" s="28"/>
      <c r="O1248" s="28"/>
      <c r="P1248" s="28"/>
      <c r="Q1248" s="28"/>
      <c r="R1248" s="28"/>
      <c r="S1248" s="28"/>
      <c r="T1248" s="28"/>
      <c r="U1248" s="28"/>
    </row>
    <row r="1249" ht="60.0">
      <c r="A1249" s="14" t="s">
        <v>3439</v>
      </c>
      <c r="B1249" s="14" t="s">
        <v>2668</v>
      </c>
      <c r="C1249" s="14" t="s">
        <v>2584</v>
      </c>
      <c r="D1249" s="14" t="s">
        <v>27</v>
      </c>
      <c r="E1249" s="28"/>
      <c r="F1249" s="23" t="str">
        <f t="shared" si="15"/>
        <v>Office of Government Ethics</v>
      </c>
      <c r="G1249" s="43">
        <v>42936.0</v>
      </c>
      <c r="H1249" s="25"/>
      <c r="I1249" s="26"/>
      <c r="J1249" s="25"/>
      <c r="K1249" s="26"/>
      <c r="L1249" s="27">
        <v>42996.0</v>
      </c>
      <c r="M1249" s="28"/>
      <c r="N1249" s="28"/>
      <c r="O1249" s="28"/>
      <c r="P1249" s="28"/>
      <c r="Q1249" s="28"/>
      <c r="R1249" s="28"/>
      <c r="S1249" s="28"/>
      <c r="T1249" s="28"/>
      <c r="U1249" s="28"/>
    </row>
    <row r="1250" ht="60.0">
      <c r="A1250" s="14" t="s">
        <v>3440</v>
      </c>
      <c r="B1250" s="14" t="s">
        <v>2668</v>
      </c>
      <c r="C1250" s="14" t="s">
        <v>2586</v>
      </c>
      <c r="D1250" s="14" t="s">
        <v>27</v>
      </c>
      <c r="E1250" s="28"/>
      <c r="F1250" s="23" t="str">
        <f t="shared" si="15"/>
        <v>Office of Government Ethics</v>
      </c>
      <c r="G1250" s="43">
        <v>42936.0</v>
      </c>
      <c r="H1250" s="25"/>
      <c r="I1250" s="26"/>
      <c r="J1250" s="25"/>
      <c r="K1250" s="26"/>
      <c r="L1250" s="27">
        <v>42996.0</v>
      </c>
      <c r="M1250" s="28"/>
      <c r="N1250" s="28"/>
      <c r="O1250" s="28"/>
      <c r="P1250" s="28"/>
      <c r="Q1250" s="28"/>
      <c r="R1250" s="28"/>
      <c r="S1250" s="28"/>
      <c r="T1250" s="28"/>
      <c r="U1250" s="28"/>
    </row>
    <row r="1251" ht="60.0">
      <c r="A1251" s="14" t="s">
        <v>3441</v>
      </c>
      <c r="B1251" s="14" t="s">
        <v>2668</v>
      </c>
      <c r="C1251" s="14" t="s">
        <v>2588</v>
      </c>
      <c r="D1251" s="14" t="s">
        <v>27</v>
      </c>
      <c r="E1251" s="28"/>
      <c r="F1251" s="23" t="str">
        <f t="shared" si="15"/>
        <v>Office of Government Ethics</v>
      </c>
      <c r="G1251" s="43">
        <v>42936.0</v>
      </c>
      <c r="H1251" s="25"/>
      <c r="I1251" s="26"/>
      <c r="J1251" s="25"/>
      <c r="K1251" s="26"/>
      <c r="L1251" s="27">
        <v>42996.0</v>
      </c>
      <c r="M1251" s="28"/>
      <c r="N1251" s="28"/>
      <c r="O1251" s="28"/>
      <c r="P1251" s="28"/>
      <c r="Q1251" s="28"/>
      <c r="R1251" s="28"/>
      <c r="S1251" s="28"/>
      <c r="T1251" s="28"/>
      <c r="U1251" s="28"/>
    </row>
    <row r="1252" ht="48.75">
      <c r="A1252" s="14" t="s">
        <v>3442</v>
      </c>
      <c r="B1252" s="14" t="s">
        <v>2668</v>
      </c>
      <c r="C1252" s="14" t="s">
        <v>2590</v>
      </c>
      <c r="D1252" s="14" t="s">
        <v>27</v>
      </c>
      <c r="E1252" s="28"/>
      <c r="F1252" s="23" t="str">
        <f t="shared" si="15"/>
        <v>Office of Government Ethics</v>
      </c>
      <c r="G1252" s="43">
        <v>42936.0</v>
      </c>
      <c r="H1252" s="25"/>
      <c r="I1252" s="26"/>
      <c r="J1252" s="25"/>
      <c r="K1252" s="26"/>
      <c r="L1252" s="27">
        <v>42996.0</v>
      </c>
      <c r="M1252" s="28"/>
      <c r="N1252" s="28"/>
      <c r="O1252" s="28"/>
      <c r="P1252" s="28"/>
      <c r="Q1252" s="28"/>
      <c r="R1252" s="28"/>
      <c r="S1252" s="28"/>
      <c r="T1252" s="28"/>
      <c r="U1252" s="28"/>
    </row>
    <row r="1253" ht="60.0">
      <c r="A1253" s="14" t="s">
        <v>3443</v>
      </c>
      <c r="B1253" s="14" t="s">
        <v>2668</v>
      </c>
      <c r="C1253" s="14" t="s">
        <v>2592</v>
      </c>
      <c r="D1253" s="14" t="s">
        <v>27</v>
      </c>
      <c r="E1253" s="28"/>
      <c r="F1253" s="23" t="str">
        <f t="shared" si="15"/>
        <v>Office of Government Ethics</v>
      </c>
      <c r="G1253" s="43">
        <v>42936.0</v>
      </c>
      <c r="H1253" s="25"/>
      <c r="I1253" s="26"/>
      <c r="J1253" s="25"/>
      <c r="K1253" s="26"/>
      <c r="L1253" s="27">
        <v>42996.0</v>
      </c>
      <c r="M1253" s="28"/>
      <c r="N1253" s="28"/>
      <c r="O1253" s="28"/>
      <c r="P1253" s="28"/>
      <c r="Q1253" s="28"/>
      <c r="R1253" s="28"/>
      <c r="S1253" s="28"/>
      <c r="T1253" s="28"/>
      <c r="U1253" s="28"/>
    </row>
    <row r="1254" ht="60.0">
      <c r="A1254" s="14" t="s">
        <v>3444</v>
      </c>
      <c r="B1254" s="14" t="s">
        <v>2668</v>
      </c>
      <c r="C1254" s="14" t="s">
        <v>2594</v>
      </c>
      <c r="D1254" s="14" t="s">
        <v>27</v>
      </c>
      <c r="E1254" s="28"/>
      <c r="F1254" s="23" t="str">
        <f t="shared" si="15"/>
        <v>Office of Government Ethics</v>
      </c>
      <c r="G1254" s="43">
        <v>42936.0</v>
      </c>
      <c r="H1254" s="25"/>
      <c r="I1254" s="26"/>
      <c r="J1254" s="25"/>
      <c r="K1254" s="26"/>
      <c r="L1254" s="27">
        <v>42996.0</v>
      </c>
      <c r="M1254" s="28"/>
      <c r="N1254" s="28"/>
      <c r="O1254" s="28"/>
      <c r="P1254" s="28"/>
      <c r="Q1254" s="28"/>
      <c r="R1254" s="28"/>
      <c r="S1254" s="28"/>
      <c r="T1254" s="28"/>
      <c r="U1254" s="28"/>
    </row>
    <row r="1255" ht="60.0">
      <c r="A1255" s="14" t="s">
        <v>3445</v>
      </c>
      <c r="B1255" s="14" t="s">
        <v>2668</v>
      </c>
      <c r="C1255" s="14" t="s">
        <v>2596</v>
      </c>
      <c r="D1255" s="14" t="s">
        <v>27</v>
      </c>
      <c r="E1255" s="28"/>
      <c r="F1255" s="23" t="str">
        <f t="shared" si="15"/>
        <v>Office of Government Ethics</v>
      </c>
      <c r="G1255" s="43">
        <v>42936.0</v>
      </c>
      <c r="H1255" s="25"/>
      <c r="I1255" s="26"/>
      <c r="J1255" s="25"/>
      <c r="K1255" s="26"/>
      <c r="L1255" s="27">
        <v>42996.0</v>
      </c>
      <c r="M1255" s="28"/>
      <c r="N1255" s="28"/>
      <c r="O1255" s="28"/>
      <c r="P1255" s="28"/>
      <c r="Q1255" s="28"/>
      <c r="R1255" s="28"/>
      <c r="S1255" s="28"/>
      <c r="T1255" s="28"/>
      <c r="U1255" s="28"/>
    </row>
    <row r="1256" ht="60.0">
      <c r="A1256" s="14" t="s">
        <v>3446</v>
      </c>
      <c r="B1256" s="14" t="s">
        <v>2668</v>
      </c>
      <c r="C1256" s="14" t="s">
        <v>2598</v>
      </c>
      <c r="D1256" s="14" t="s">
        <v>27</v>
      </c>
      <c r="E1256" s="28"/>
      <c r="F1256" s="23" t="str">
        <f t="shared" si="15"/>
        <v>Office of Government Ethics</v>
      </c>
      <c r="G1256" s="43">
        <v>42936.0</v>
      </c>
      <c r="H1256" s="25"/>
      <c r="I1256" s="26"/>
      <c r="J1256" s="25"/>
      <c r="K1256" s="26"/>
      <c r="L1256" s="27">
        <v>42996.0</v>
      </c>
      <c r="M1256" s="28"/>
      <c r="N1256" s="28"/>
      <c r="O1256" s="28"/>
      <c r="P1256" s="28"/>
      <c r="Q1256" s="28"/>
      <c r="R1256" s="28"/>
      <c r="S1256" s="28"/>
      <c r="T1256" s="28"/>
      <c r="U1256" s="28"/>
    </row>
    <row r="1257" ht="60.0">
      <c r="A1257" s="14" t="s">
        <v>3447</v>
      </c>
      <c r="B1257" s="14" t="s">
        <v>2668</v>
      </c>
      <c r="C1257" s="14" t="s">
        <v>2600</v>
      </c>
      <c r="D1257" s="14" t="s">
        <v>27</v>
      </c>
      <c r="E1257" s="28"/>
      <c r="F1257" s="23" t="str">
        <f t="shared" si="15"/>
        <v>Office of Government Ethics</v>
      </c>
      <c r="G1257" s="43">
        <v>42936.0</v>
      </c>
      <c r="H1257" s="25"/>
      <c r="I1257" s="26"/>
      <c r="J1257" s="25"/>
      <c r="K1257" s="26"/>
      <c r="L1257" s="27">
        <v>42996.0</v>
      </c>
      <c r="M1257" s="28"/>
      <c r="N1257" s="28"/>
      <c r="O1257" s="28"/>
      <c r="P1257" s="28"/>
      <c r="Q1257" s="28"/>
      <c r="R1257" s="28"/>
      <c r="S1257" s="28"/>
      <c r="T1257" s="28"/>
      <c r="U1257" s="28"/>
    </row>
    <row r="1258" ht="60.0">
      <c r="A1258" s="14" t="s">
        <v>3448</v>
      </c>
      <c r="B1258" s="14" t="s">
        <v>2668</v>
      </c>
      <c r="C1258" s="14" t="s">
        <v>2602</v>
      </c>
      <c r="D1258" s="14" t="s">
        <v>27</v>
      </c>
      <c r="E1258" s="28"/>
      <c r="F1258" s="23" t="str">
        <f t="shared" si="15"/>
        <v>Office of Government Ethics</v>
      </c>
      <c r="G1258" s="43">
        <v>42936.0</v>
      </c>
      <c r="H1258" s="25"/>
      <c r="I1258" s="26"/>
      <c r="J1258" s="25"/>
      <c r="K1258" s="26"/>
      <c r="L1258" s="27">
        <v>42996.0</v>
      </c>
      <c r="M1258" s="28"/>
      <c r="N1258" s="28"/>
      <c r="O1258" s="28"/>
      <c r="P1258" s="28"/>
      <c r="Q1258" s="28"/>
      <c r="R1258" s="28"/>
      <c r="S1258" s="28"/>
      <c r="T1258" s="28"/>
      <c r="U1258" s="28"/>
    </row>
    <row r="1259" ht="60.0">
      <c r="A1259" s="14" t="s">
        <v>3449</v>
      </c>
      <c r="B1259" s="14" t="s">
        <v>2668</v>
      </c>
      <c r="C1259" s="14" t="s">
        <v>2604</v>
      </c>
      <c r="D1259" s="14" t="s">
        <v>27</v>
      </c>
      <c r="E1259" s="28"/>
      <c r="F1259" s="23" t="str">
        <f t="shared" si="15"/>
        <v>Office of Government Ethics</v>
      </c>
      <c r="G1259" s="43">
        <v>42936.0</v>
      </c>
      <c r="H1259" s="25"/>
      <c r="I1259" s="26"/>
      <c r="J1259" s="25"/>
      <c r="K1259" s="26"/>
      <c r="L1259" s="27">
        <v>42996.0</v>
      </c>
      <c r="M1259" s="28"/>
      <c r="N1259" s="28"/>
      <c r="O1259" s="28"/>
      <c r="P1259" s="28"/>
      <c r="Q1259" s="28"/>
      <c r="R1259" s="28"/>
      <c r="S1259" s="28"/>
      <c r="T1259" s="28"/>
      <c r="U1259" s="28"/>
    </row>
    <row r="1260" ht="71.25">
      <c r="A1260" s="14" t="s">
        <v>3450</v>
      </c>
      <c r="B1260" s="14" t="s">
        <v>2668</v>
      </c>
      <c r="C1260" s="14" t="s">
        <v>1581</v>
      </c>
      <c r="D1260" s="14" t="s">
        <v>27</v>
      </c>
      <c r="E1260" s="28"/>
      <c r="F1260" s="23" t="str">
        <f t="shared" si="15"/>
        <v>Office of Government Ethics</v>
      </c>
      <c r="G1260" s="43">
        <v>42936.0</v>
      </c>
      <c r="H1260" s="25"/>
      <c r="I1260" s="26"/>
      <c r="J1260" s="25"/>
      <c r="K1260" s="26"/>
      <c r="L1260" s="27">
        <v>42996.0</v>
      </c>
      <c r="M1260" s="28"/>
      <c r="N1260" s="28"/>
      <c r="O1260" s="28"/>
      <c r="P1260" s="28"/>
      <c r="Q1260" s="28"/>
      <c r="R1260" s="28"/>
      <c r="S1260" s="28"/>
      <c r="T1260" s="28"/>
      <c r="U1260" s="28"/>
    </row>
    <row r="1261" ht="71.25">
      <c r="A1261" s="14" t="s">
        <v>3451</v>
      </c>
      <c r="B1261" s="14" t="s">
        <v>2668</v>
      </c>
      <c r="C1261" s="14" t="s">
        <v>1583</v>
      </c>
      <c r="D1261" s="14" t="s">
        <v>27</v>
      </c>
      <c r="E1261" s="28"/>
      <c r="F1261" s="23" t="str">
        <f t="shared" si="15"/>
        <v>Office of Government Ethics</v>
      </c>
      <c r="G1261" s="43">
        <v>42936.0</v>
      </c>
      <c r="H1261" s="25"/>
      <c r="I1261" s="26"/>
      <c r="J1261" s="25"/>
      <c r="K1261" s="26"/>
      <c r="L1261" s="27">
        <v>42996.0</v>
      </c>
      <c r="M1261" s="28"/>
      <c r="N1261" s="28"/>
      <c r="O1261" s="28"/>
      <c r="P1261" s="28"/>
      <c r="Q1261" s="28"/>
      <c r="R1261" s="28"/>
      <c r="S1261" s="28"/>
      <c r="T1261" s="28"/>
      <c r="U1261" s="28"/>
    </row>
    <row r="1262" ht="71.25">
      <c r="A1262" s="14" t="s">
        <v>3452</v>
      </c>
      <c r="B1262" s="14" t="s">
        <v>2668</v>
      </c>
      <c r="C1262" s="14" t="s">
        <v>2608</v>
      </c>
      <c r="D1262" s="14" t="s">
        <v>1263</v>
      </c>
      <c r="E1262" s="14" t="s">
        <v>1460</v>
      </c>
      <c r="F1262" s="23" t="str">
        <f t="shared" si="15"/>
        <v>Office of Government Ethics</v>
      </c>
      <c r="G1262" s="43">
        <v>42942.0</v>
      </c>
      <c r="H1262" s="25"/>
      <c r="I1262" s="26"/>
      <c r="J1262" s="25"/>
      <c r="K1262" s="26"/>
      <c r="L1262" s="27">
        <v>42996.0</v>
      </c>
      <c r="M1262" s="28"/>
      <c r="N1262" s="28"/>
      <c r="O1262" s="28"/>
      <c r="P1262" s="28"/>
      <c r="Q1262" s="28"/>
      <c r="R1262" s="28"/>
      <c r="S1262" s="28"/>
      <c r="T1262" s="28"/>
      <c r="U1262" s="28"/>
    </row>
    <row r="1263" ht="60.0">
      <c r="A1263" s="14" t="s">
        <v>3453</v>
      </c>
      <c r="B1263" s="14" t="s">
        <v>2668</v>
      </c>
      <c r="C1263" s="14" t="s">
        <v>3454</v>
      </c>
      <c r="D1263" s="14" t="s">
        <v>27</v>
      </c>
      <c r="E1263" s="28"/>
      <c r="F1263" s="14" t="s">
        <v>2833</v>
      </c>
      <c r="G1263" s="43">
        <v>41968.0</v>
      </c>
      <c r="H1263" s="32" t="s">
        <v>3115</v>
      </c>
      <c r="I1263" s="43">
        <v>42692.0</v>
      </c>
      <c r="J1263" s="25"/>
      <c r="K1263" s="26"/>
      <c r="L1263" s="44">
        <v>42921.0</v>
      </c>
      <c r="M1263" s="28"/>
      <c r="N1263" s="28"/>
      <c r="O1263" s="28"/>
      <c r="P1263" s="28"/>
      <c r="Q1263" s="28"/>
      <c r="R1263" s="28"/>
      <c r="S1263" s="28"/>
      <c r="T1263" s="28"/>
      <c r="U1263" s="28"/>
    </row>
    <row r="1264" ht="48.75">
      <c r="A1264" s="14" t="s">
        <v>3455</v>
      </c>
      <c r="B1264" s="14" t="s">
        <v>2668</v>
      </c>
      <c r="C1264" s="14" t="s">
        <v>2612</v>
      </c>
      <c r="D1264" s="14" t="s">
        <v>1263</v>
      </c>
      <c r="E1264" s="14" t="s">
        <v>1460</v>
      </c>
      <c r="F1264" s="23" t="str">
        <f t="shared" ref="F1264:F1337" si="16">HYPERLINK("https://www.documentcloud.org/documents/4053459-OGE-Kushner-20170720.html","Office of Government Ethics")</f>
        <v>Office of Government Ethics</v>
      </c>
      <c r="G1264" s="43">
        <v>42942.0</v>
      </c>
      <c r="H1264" s="25"/>
      <c r="I1264" s="26"/>
      <c r="J1264" s="25"/>
      <c r="K1264" s="26"/>
      <c r="L1264" s="27">
        <v>42996.0</v>
      </c>
      <c r="M1264" s="28"/>
      <c r="N1264" s="28"/>
      <c r="O1264" s="28"/>
      <c r="P1264" s="28"/>
      <c r="Q1264" s="28"/>
      <c r="R1264" s="28"/>
      <c r="S1264" s="28"/>
      <c r="T1264" s="28"/>
      <c r="U1264" s="28"/>
    </row>
    <row r="1265" ht="48.75">
      <c r="A1265" s="14" t="s">
        <v>3456</v>
      </c>
      <c r="B1265" s="14" t="s">
        <v>2668</v>
      </c>
      <c r="C1265" s="14" t="s">
        <v>2614</v>
      </c>
      <c r="D1265" s="14" t="s">
        <v>1263</v>
      </c>
      <c r="E1265" s="14" t="s">
        <v>1460</v>
      </c>
      <c r="F1265" s="23" t="str">
        <f t="shared" si="16"/>
        <v>Office of Government Ethics</v>
      </c>
      <c r="G1265" s="43">
        <v>42942.0</v>
      </c>
      <c r="H1265" s="25"/>
      <c r="I1265" s="26"/>
      <c r="J1265" s="25"/>
      <c r="K1265" s="26"/>
      <c r="L1265" s="27">
        <v>42996.0</v>
      </c>
      <c r="M1265" s="28"/>
      <c r="N1265" s="28"/>
      <c r="O1265" s="28"/>
      <c r="P1265" s="28"/>
      <c r="Q1265" s="28"/>
      <c r="R1265" s="28"/>
      <c r="S1265" s="28"/>
      <c r="T1265" s="28"/>
      <c r="U1265" s="28"/>
    </row>
    <row r="1266" ht="60.0">
      <c r="A1266" s="14" t="s">
        <v>3457</v>
      </c>
      <c r="B1266" s="14" t="s">
        <v>2668</v>
      </c>
      <c r="C1266" s="14" t="s">
        <v>2616</v>
      </c>
      <c r="D1266" s="14" t="s">
        <v>27</v>
      </c>
      <c r="E1266" s="28"/>
      <c r="F1266" s="23" t="str">
        <f t="shared" si="16"/>
        <v>Office of Government Ethics</v>
      </c>
      <c r="G1266" s="43">
        <v>42936.0</v>
      </c>
      <c r="H1266" s="25"/>
      <c r="I1266" s="26"/>
      <c r="J1266" s="25"/>
      <c r="K1266" s="26"/>
      <c r="L1266" s="27">
        <v>42996.0</v>
      </c>
      <c r="M1266" s="28"/>
      <c r="N1266" s="28"/>
      <c r="O1266" s="28"/>
      <c r="P1266" s="28"/>
      <c r="Q1266" s="28"/>
      <c r="R1266" s="28"/>
      <c r="S1266" s="28"/>
      <c r="T1266" s="28"/>
      <c r="U1266" s="28"/>
    </row>
    <row r="1267" ht="60.0">
      <c r="A1267" s="14" t="s">
        <v>3458</v>
      </c>
      <c r="B1267" s="14" t="s">
        <v>2668</v>
      </c>
      <c r="C1267" s="14" t="s">
        <v>2618</v>
      </c>
      <c r="D1267" s="14" t="s">
        <v>27</v>
      </c>
      <c r="E1267" s="28"/>
      <c r="F1267" s="23" t="str">
        <f t="shared" si="16"/>
        <v>Office of Government Ethics</v>
      </c>
      <c r="G1267" s="43">
        <v>42936.0</v>
      </c>
      <c r="H1267" s="25"/>
      <c r="I1267" s="26"/>
      <c r="J1267" s="25"/>
      <c r="K1267" s="26"/>
      <c r="L1267" s="27">
        <v>42996.0</v>
      </c>
      <c r="M1267" s="28"/>
      <c r="N1267" s="28"/>
      <c r="O1267" s="28"/>
      <c r="P1267" s="28"/>
      <c r="Q1267" s="28"/>
      <c r="R1267" s="28"/>
      <c r="S1267" s="28"/>
      <c r="T1267" s="28"/>
      <c r="U1267" s="28"/>
    </row>
    <row r="1268" ht="60.0">
      <c r="A1268" s="14" t="s">
        <v>3459</v>
      </c>
      <c r="B1268" s="14" t="s">
        <v>2668</v>
      </c>
      <c r="C1268" s="14" t="s">
        <v>1585</v>
      </c>
      <c r="D1268" s="14" t="s">
        <v>27</v>
      </c>
      <c r="E1268" s="28"/>
      <c r="F1268" s="23" t="str">
        <f t="shared" si="16"/>
        <v>Office of Government Ethics</v>
      </c>
      <c r="G1268" s="43">
        <v>42936.0</v>
      </c>
      <c r="H1268" s="25"/>
      <c r="I1268" s="26"/>
      <c r="J1268" s="25"/>
      <c r="K1268" s="26"/>
      <c r="L1268" s="27">
        <v>42996.0</v>
      </c>
      <c r="M1268" s="28"/>
      <c r="N1268" s="28"/>
      <c r="O1268" s="28"/>
      <c r="P1268" s="28"/>
      <c r="Q1268" s="28"/>
      <c r="R1268" s="28"/>
      <c r="S1268" s="28"/>
      <c r="T1268" s="28"/>
      <c r="U1268" s="28"/>
    </row>
    <row r="1269" ht="60.0">
      <c r="A1269" s="14" t="s">
        <v>3459</v>
      </c>
      <c r="B1269" s="14" t="s">
        <v>2668</v>
      </c>
      <c r="C1269" s="14" t="s">
        <v>1585</v>
      </c>
      <c r="D1269" s="14" t="s">
        <v>27</v>
      </c>
      <c r="E1269" s="28"/>
      <c r="F1269" s="23" t="str">
        <f t="shared" si="16"/>
        <v>Office of Government Ethics</v>
      </c>
      <c r="G1269" s="43">
        <v>42936.0</v>
      </c>
      <c r="H1269" s="25"/>
      <c r="I1269" s="26"/>
      <c r="J1269" s="25"/>
      <c r="K1269" s="26"/>
      <c r="L1269" s="27">
        <v>42996.0</v>
      </c>
      <c r="M1269" s="28"/>
      <c r="N1269" s="28"/>
      <c r="O1269" s="28"/>
      <c r="P1269" s="28"/>
      <c r="Q1269" s="28"/>
      <c r="R1269" s="28"/>
      <c r="S1269" s="28"/>
      <c r="T1269" s="28"/>
      <c r="U1269" s="28"/>
    </row>
    <row r="1270" ht="60.0">
      <c r="A1270" s="14" t="s">
        <v>3459</v>
      </c>
      <c r="B1270" s="14" t="s">
        <v>2668</v>
      </c>
      <c r="C1270" s="14" t="s">
        <v>1585</v>
      </c>
      <c r="D1270" s="14" t="s">
        <v>27</v>
      </c>
      <c r="E1270" s="28"/>
      <c r="F1270" s="23" t="str">
        <f t="shared" si="16"/>
        <v>Office of Government Ethics</v>
      </c>
      <c r="G1270" s="43">
        <v>42936.0</v>
      </c>
      <c r="H1270" s="25"/>
      <c r="I1270" s="26"/>
      <c r="J1270" s="25"/>
      <c r="K1270" s="26"/>
      <c r="L1270" s="27">
        <v>42996.0</v>
      </c>
      <c r="M1270" s="28"/>
      <c r="N1270" s="28"/>
      <c r="O1270" s="28"/>
      <c r="P1270" s="28"/>
      <c r="Q1270" s="28"/>
      <c r="R1270" s="28"/>
      <c r="S1270" s="28"/>
      <c r="T1270" s="28"/>
      <c r="U1270" s="28"/>
    </row>
    <row r="1271" ht="60.0">
      <c r="A1271" s="14" t="s">
        <v>3460</v>
      </c>
      <c r="B1271" s="14" t="s">
        <v>2668</v>
      </c>
      <c r="C1271" s="14" t="s">
        <v>1585</v>
      </c>
      <c r="D1271" s="14" t="s">
        <v>27</v>
      </c>
      <c r="E1271" s="28"/>
      <c r="F1271" s="23" t="str">
        <f t="shared" si="16"/>
        <v>Office of Government Ethics</v>
      </c>
      <c r="G1271" s="43">
        <v>42936.0</v>
      </c>
      <c r="H1271" s="25"/>
      <c r="I1271" s="26"/>
      <c r="J1271" s="25"/>
      <c r="K1271" s="26"/>
      <c r="L1271" s="27">
        <v>42996.0</v>
      </c>
      <c r="M1271" s="28"/>
      <c r="N1271" s="28"/>
      <c r="O1271" s="28"/>
      <c r="P1271" s="28"/>
      <c r="Q1271" s="28"/>
      <c r="R1271" s="28"/>
      <c r="S1271" s="28"/>
      <c r="T1271" s="28"/>
      <c r="U1271" s="28"/>
    </row>
    <row r="1272" ht="60.0">
      <c r="A1272" s="14" t="s">
        <v>3461</v>
      </c>
      <c r="B1272" s="14" t="s">
        <v>2668</v>
      </c>
      <c r="C1272" s="14" t="s">
        <v>2620</v>
      </c>
      <c r="D1272" s="14" t="s">
        <v>27</v>
      </c>
      <c r="E1272" s="28"/>
      <c r="F1272" s="23" t="str">
        <f t="shared" si="16"/>
        <v>Office of Government Ethics</v>
      </c>
      <c r="G1272" s="43">
        <v>42936.0</v>
      </c>
      <c r="H1272" s="25"/>
      <c r="I1272" s="26"/>
      <c r="J1272" s="25"/>
      <c r="K1272" s="26"/>
      <c r="L1272" s="27">
        <v>42996.0</v>
      </c>
      <c r="M1272" s="28"/>
      <c r="N1272" s="28"/>
      <c r="O1272" s="28"/>
      <c r="P1272" s="28"/>
      <c r="Q1272" s="28"/>
      <c r="R1272" s="28"/>
      <c r="S1272" s="28"/>
      <c r="T1272" s="28"/>
      <c r="U1272" s="28"/>
    </row>
    <row r="1273" ht="60.0">
      <c r="A1273" s="14" t="s">
        <v>3462</v>
      </c>
      <c r="B1273" s="14" t="s">
        <v>2668</v>
      </c>
      <c r="C1273" s="14" t="s">
        <v>1588</v>
      </c>
      <c r="D1273" s="14" t="s">
        <v>27</v>
      </c>
      <c r="E1273" s="28"/>
      <c r="F1273" s="23" t="str">
        <f t="shared" si="16"/>
        <v>Office of Government Ethics</v>
      </c>
      <c r="G1273" s="43">
        <v>42936.0</v>
      </c>
      <c r="H1273" s="25"/>
      <c r="I1273" s="26"/>
      <c r="J1273" s="25"/>
      <c r="K1273" s="26"/>
      <c r="L1273" s="27">
        <v>42996.0</v>
      </c>
      <c r="M1273" s="28"/>
      <c r="N1273" s="28"/>
      <c r="O1273" s="28"/>
      <c r="P1273" s="28"/>
      <c r="Q1273" s="28"/>
      <c r="R1273" s="28"/>
      <c r="S1273" s="28"/>
      <c r="T1273" s="28"/>
      <c r="U1273" s="28"/>
    </row>
    <row r="1274" ht="60.0">
      <c r="A1274" s="14" t="s">
        <v>3462</v>
      </c>
      <c r="B1274" s="14" t="s">
        <v>2668</v>
      </c>
      <c r="C1274" s="14" t="s">
        <v>1588</v>
      </c>
      <c r="D1274" s="14" t="s">
        <v>27</v>
      </c>
      <c r="E1274" s="28"/>
      <c r="F1274" s="23" t="str">
        <f t="shared" si="16"/>
        <v>Office of Government Ethics</v>
      </c>
      <c r="G1274" s="43">
        <v>42936.0</v>
      </c>
      <c r="H1274" s="25"/>
      <c r="I1274" s="26"/>
      <c r="J1274" s="25"/>
      <c r="K1274" s="26"/>
      <c r="L1274" s="27">
        <v>42996.0</v>
      </c>
      <c r="M1274" s="28"/>
      <c r="N1274" s="28"/>
      <c r="O1274" s="28"/>
      <c r="P1274" s="28"/>
      <c r="Q1274" s="28"/>
      <c r="R1274" s="28"/>
      <c r="S1274" s="28"/>
      <c r="T1274" s="28"/>
      <c r="U1274" s="28"/>
    </row>
    <row r="1275" ht="60.0">
      <c r="A1275" s="14" t="s">
        <v>3463</v>
      </c>
      <c r="B1275" s="14" t="s">
        <v>2668</v>
      </c>
      <c r="C1275" s="14" t="s">
        <v>1588</v>
      </c>
      <c r="D1275" s="14" t="s">
        <v>27</v>
      </c>
      <c r="E1275" s="28"/>
      <c r="F1275" s="23" t="str">
        <f t="shared" si="16"/>
        <v>Office of Government Ethics</v>
      </c>
      <c r="G1275" s="43">
        <v>42936.0</v>
      </c>
      <c r="H1275" s="25"/>
      <c r="I1275" s="26"/>
      <c r="J1275" s="25"/>
      <c r="K1275" s="26"/>
      <c r="L1275" s="27">
        <v>42996.0</v>
      </c>
      <c r="M1275" s="28"/>
      <c r="N1275" s="28"/>
      <c r="O1275" s="28"/>
      <c r="P1275" s="28"/>
      <c r="Q1275" s="28"/>
      <c r="R1275" s="28"/>
      <c r="S1275" s="28"/>
      <c r="T1275" s="28"/>
      <c r="U1275" s="28"/>
    </row>
    <row r="1276" ht="60.0">
      <c r="A1276" s="14" t="s">
        <v>3462</v>
      </c>
      <c r="B1276" s="14" t="s">
        <v>2668</v>
      </c>
      <c r="C1276" s="14" t="s">
        <v>1588</v>
      </c>
      <c r="D1276" s="14" t="s">
        <v>27</v>
      </c>
      <c r="E1276" s="28"/>
      <c r="F1276" s="23" t="str">
        <f t="shared" si="16"/>
        <v>Office of Government Ethics</v>
      </c>
      <c r="G1276" s="43">
        <v>42936.0</v>
      </c>
      <c r="H1276" s="25"/>
      <c r="I1276" s="26"/>
      <c r="J1276" s="25"/>
      <c r="K1276" s="26"/>
      <c r="L1276" s="27">
        <v>42996.0</v>
      </c>
      <c r="M1276" s="28"/>
      <c r="N1276" s="28"/>
      <c r="O1276" s="28"/>
      <c r="P1276" s="28"/>
      <c r="Q1276" s="28"/>
      <c r="R1276" s="28"/>
      <c r="S1276" s="28"/>
      <c r="T1276" s="28"/>
      <c r="U1276" s="28"/>
    </row>
    <row r="1277" ht="71.25">
      <c r="A1277" s="14" t="s">
        <v>3464</v>
      </c>
      <c r="B1277" s="14" t="s">
        <v>2668</v>
      </c>
      <c r="C1277" s="14" t="s">
        <v>3465</v>
      </c>
      <c r="D1277" s="14" t="s">
        <v>1263</v>
      </c>
      <c r="E1277" s="14" t="s">
        <v>2670</v>
      </c>
      <c r="F1277" s="23" t="str">
        <f t="shared" si="16"/>
        <v>Office of Government Ethics</v>
      </c>
      <c r="G1277" s="43">
        <v>42936.0</v>
      </c>
      <c r="H1277" s="25"/>
      <c r="I1277" s="26"/>
      <c r="J1277" s="25"/>
      <c r="K1277" s="26"/>
      <c r="L1277" s="27">
        <v>42996.0</v>
      </c>
      <c r="M1277" s="28"/>
      <c r="N1277" s="28"/>
      <c r="O1277" s="28"/>
      <c r="P1277" s="28"/>
      <c r="Q1277" s="28"/>
      <c r="R1277" s="28"/>
      <c r="S1277" s="28"/>
      <c r="T1277" s="28"/>
      <c r="U1277" s="28"/>
    </row>
    <row r="1278" ht="71.25">
      <c r="A1278" s="14" t="s">
        <v>3466</v>
      </c>
      <c r="B1278" s="14" t="s">
        <v>2668</v>
      </c>
      <c r="C1278" s="14" t="s">
        <v>3467</v>
      </c>
      <c r="D1278" s="14" t="s">
        <v>1263</v>
      </c>
      <c r="E1278" s="14" t="s">
        <v>2670</v>
      </c>
      <c r="F1278" s="23" t="str">
        <f t="shared" si="16"/>
        <v>Office of Government Ethics</v>
      </c>
      <c r="G1278" s="43">
        <v>42936.0</v>
      </c>
      <c r="H1278" s="25"/>
      <c r="I1278" s="26"/>
      <c r="J1278" s="25"/>
      <c r="K1278" s="26"/>
      <c r="L1278" s="27">
        <v>42996.0</v>
      </c>
      <c r="M1278" s="28"/>
      <c r="N1278" s="28"/>
      <c r="O1278" s="28"/>
      <c r="P1278" s="28"/>
      <c r="Q1278" s="28"/>
      <c r="R1278" s="28"/>
      <c r="S1278" s="28"/>
      <c r="T1278" s="28"/>
      <c r="U1278" s="28"/>
    </row>
    <row r="1279" ht="71.25">
      <c r="A1279" s="14" t="s">
        <v>3468</v>
      </c>
      <c r="B1279" s="14" t="s">
        <v>2668</v>
      </c>
      <c r="C1279" s="14" t="s">
        <v>3469</v>
      </c>
      <c r="D1279" s="14" t="s">
        <v>1263</v>
      </c>
      <c r="E1279" s="14" t="s">
        <v>2670</v>
      </c>
      <c r="F1279" s="23" t="str">
        <f t="shared" si="16"/>
        <v>Office of Government Ethics</v>
      </c>
      <c r="G1279" s="43">
        <v>42936.0</v>
      </c>
      <c r="H1279" s="25"/>
      <c r="I1279" s="26"/>
      <c r="J1279" s="25"/>
      <c r="K1279" s="26"/>
      <c r="L1279" s="27">
        <v>42996.0</v>
      </c>
      <c r="M1279" s="28"/>
      <c r="N1279" s="28"/>
      <c r="O1279" s="28"/>
      <c r="P1279" s="28"/>
      <c r="Q1279" s="28"/>
      <c r="R1279" s="28"/>
      <c r="S1279" s="28"/>
      <c r="T1279" s="28"/>
      <c r="U1279" s="28"/>
    </row>
    <row r="1280" ht="71.25">
      <c r="A1280" s="14" t="s">
        <v>3470</v>
      </c>
      <c r="B1280" s="14" t="s">
        <v>2668</v>
      </c>
      <c r="C1280" s="14" t="s">
        <v>3471</v>
      </c>
      <c r="D1280" s="14" t="s">
        <v>1263</v>
      </c>
      <c r="E1280" s="14" t="s">
        <v>2670</v>
      </c>
      <c r="F1280" s="23" t="str">
        <f t="shared" si="16"/>
        <v>Office of Government Ethics</v>
      </c>
      <c r="G1280" s="43">
        <v>42936.0</v>
      </c>
      <c r="H1280" s="25"/>
      <c r="I1280" s="26"/>
      <c r="J1280" s="25"/>
      <c r="K1280" s="26"/>
      <c r="L1280" s="27">
        <v>42996.0</v>
      </c>
      <c r="M1280" s="28"/>
      <c r="N1280" s="28"/>
      <c r="O1280" s="28"/>
      <c r="P1280" s="28"/>
      <c r="Q1280" s="28"/>
      <c r="R1280" s="28"/>
      <c r="S1280" s="28"/>
      <c r="T1280" s="28"/>
      <c r="U1280" s="28"/>
    </row>
    <row r="1281" ht="71.25">
      <c r="A1281" s="14" t="s">
        <v>3472</v>
      </c>
      <c r="B1281" s="14" t="s">
        <v>2668</v>
      </c>
      <c r="C1281" s="14" t="s">
        <v>3473</v>
      </c>
      <c r="D1281" s="14" t="s">
        <v>1263</v>
      </c>
      <c r="E1281" s="14" t="s">
        <v>2670</v>
      </c>
      <c r="F1281" s="23" t="str">
        <f t="shared" si="16"/>
        <v>Office of Government Ethics</v>
      </c>
      <c r="G1281" s="43">
        <v>42936.0</v>
      </c>
      <c r="H1281" s="25"/>
      <c r="I1281" s="26"/>
      <c r="J1281" s="25"/>
      <c r="K1281" s="26"/>
      <c r="L1281" s="27">
        <v>42996.0</v>
      </c>
      <c r="M1281" s="28"/>
      <c r="N1281" s="28"/>
      <c r="O1281" s="28"/>
      <c r="P1281" s="28"/>
      <c r="Q1281" s="28"/>
      <c r="R1281" s="28"/>
      <c r="S1281" s="28"/>
      <c r="T1281" s="28"/>
      <c r="U1281" s="28"/>
    </row>
    <row r="1282" ht="71.25">
      <c r="A1282" s="14" t="s">
        <v>3474</v>
      </c>
      <c r="B1282" s="14" t="s">
        <v>2668</v>
      </c>
      <c r="C1282" s="14" t="s">
        <v>3475</v>
      </c>
      <c r="D1282" s="14" t="s">
        <v>1263</v>
      </c>
      <c r="E1282" s="14" t="s">
        <v>2670</v>
      </c>
      <c r="F1282" s="23" t="str">
        <f t="shared" si="16"/>
        <v>Office of Government Ethics</v>
      </c>
      <c r="G1282" s="43">
        <v>42936.0</v>
      </c>
      <c r="H1282" s="25"/>
      <c r="I1282" s="26"/>
      <c r="J1282" s="25"/>
      <c r="K1282" s="26"/>
      <c r="L1282" s="27">
        <v>42996.0</v>
      </c>
      <c r="M1282" s="28"/>
      <c r="N1282" s="28"/>
      <c r="O1282" s="28"/>
      <c r="P1282" s="28"/>
      <c r="Q1282" s="28"/>
      <c r="R1282" s="28"/>
      <c r="S1282" s="28"/>
      <c r="T1282" s="28"/>
      <c r="U1282" s="28"/>
    </row>
    <row r="1283" ht="71.25">
      <c r="A1283" s="14" t="s">
        <v>3476</v>
      </c>
      <c r="B1283" s="14" t="s">
        <v>2668</v>
      </c>
      <c r="C1283" s="14" t="s">
        <v>3477</v>
      </c>
      <c r="D1283" s="14" t="s">
        <v>1263</v>
      </c>
      <c r="E1283" s="14" t="s">
        <v>2670</v>
      </c>
      <c r="F1283" s="23" t="str">
        <f t="shared" si="16"/>
        <v>Office of Government Ethics</v>
      </c>
      <c r="G1283" s="43">
        <v>42936.0</v>
      </c>
      <c r="H1283" s="25"/>
      <c r="I1283" s="26"/>
      <c r="J1283" s="25"/>
      <c r="K1283" s="26"/>
      <c r="L1283" s="27">
        <v>42996.0</v>
      </c>
      <c r="M1283" s="28"/>
      <c r="N1283" s="28"/>
      <c r="O1283" s="28"/>
      <c r="P1283" s="28"/>
      <c r="Q1283" s="28"/>
      <c r="R1283" s="28"/>
      <c r="S1283" s="28"/>
      <c r="T1283" s="28"/>
      <c r="U1283" s="28"/>
    </row>
    <row r="1284" ht="71.25">
      <c r="A1284" s="14" t="s">
        <v>3478</v>
      </c>
      <c r="B1284" s="14" t="s">
        <v>2668</v>
      </c>
      <c r="C1284" s="14" t="s">
        <v>3479</v>
      </c>
      <c r="D1284" s="14" t="s">
        <v>1263</v>
      </c>
      <c r="E1284" s="14" t="s">
        <v>2670</v>
      </c>
      <c r="F1284" s="23" t="str">
        <f t="shared" si="16"/>
        <v>Office of Government Ethics</v>
      </c>
      <c r="G1284" s="43">
        <v>42936.0</v>
      </c>
      <c r="H1284" s="25"/>
      <c r="I1284" s="26"/>
      <c r="J1284" s="25"/>
      <c r="K1284" s="26"/>
      <c r="L1284" s="27">
        <v>42996.0</v>
      </c>
      <c r="M1284" s="28"/>
      <c r="N1284" s="28"/>
      <c r="O1284" s="28"/>
      <c r="P1284" s="28"/>
      <c r="Q1284" s="28"/>
      <c r="R1284" s="28"/>
      <c r="S1284" s="28"/>
      <c r="T1284" s="28"/>
      <c r="U1284" s="28"/>
    </row>
    <row r="1285" ht="71.25">
      <c r="A1285" s="14" t="s">
        <v>3480</v>
      </c>
      <c r="B1285" s="14" t="s">
        <v>2668</v>
      </c>
      <c r="C1285" s="14" t="s">
        <v>3481</v>
      </c>
      <c r="D1285" s="14" t="s">
        <v>1263</v>
      </c>
      <c r="E1285" s="14" t="s">
        <v>2670</v>
      </c>
      <c r="F1285" s="23" t="str">
        <f t="shared" si="16"/>
        <v>Office of Government Ethics</v>
      </c>
      <c r="G1285" s="43">
        <v>42936.0</v>
      </c>
      <c r="H1285" s="25"/>
      <c r="I1285" s="26"/>
      <c r="J1285" s="25"/>
      <c r="K1285" s="26"/>
      <c r="L1285" s="27">
        <v>42996.0</v>
      </c>
      <c r="M1285" s="28"/>
      <c r="N1285" s="28"/>
      <c r="O1285" s="28"/>
      <c r="P1285" s="28"/>
      <c r="Q1285" s="28"/>
      <c r="R1285" s="28"/>
      <c r="S1285" s="28"/>
      <c r="T1285" s="28"/>
      <c r="U1285" s="28"/>
    </row>
    <row r="1286" ht="71.25">
      <c r="A1286" s="14" t="s">
        <v>3482</v>
      </c>
      <c r="B1286" s="14" t="s">
        <v>2668</v>
      </c>
      <c r="C1286" s="14" t="s">
        <v>3483</v>
      </c>
      <c r="D1286" s="14" t="s">
        <v>1263</v>
      </c>
      <c r="E1286" s="14" t="s">
        <v>2670</v>
      </c>
      <c r="F1286" s="23" t="str">
        <f t="shared" si="16"/>
        <v>Office of Government Ethics</v>
      </c>
      <c r="G1286" s="43">
        <v>42936.0</v>
      </c>
      <c r="H1286" s="25"/>
      <c r="I1286" s="26"/>
      <c r="J1286" s="25"/>
      <c r="K1286" s="26"/>
      <c r="L1286" s="27">
        <v>42996.0</v>
      </c>
      <c r="M1286" s="28"/>
      <c r="N1286" s="28"/>
      <c r="O1286" s="28"/>
      <c r="P1286" s="28"/>
      <c r="Q1286" s="28"/>
      <c r="R1286" s="28"/>
      <c r="S1286" s="28"/>
      <c r="T1286" s="28"/>
      <c r="U1286" s="28"/>
    </row>
    <row r="1287" ht="71.25">
      <c r="A1287" s="14" t="s">
        <v>3484</v>
      </c>
      <c r="B1287" s="14" t="s">
        <v>2668</v>
      </c>
      <c r="C1287" s="14" t="s">
        <v>3485</v>
      </c>
      <c r="D1287" s="14" t="s">
        <v>1263</v>
      </c>
      <c r="E1287" s="14" t="s">
        <v>2670</v>
      </c>
      <c r="F1287" s="23" t="str">
        <f t="shared" si="16"/>
        <v>Office of Government Ethics</v>
      </c>
      <c r="G1287" s="43">
        <v>42936.0</v>
      </c>
      <c r="H1287" s="25"/>
      <c r="I1287" s="26"/>
      <c r="J1287" s="25"/>
      <c r="K1287" s="26"/>
      <c r="L1287" s="27">
        <v>42996.0</v>
      </c>
      <c r="M1287" s="28"/>
      <c r="N1287" s="28"/>
      <c r="O1287" s="28"/>
      <c r="P1287" s="28"/>
      <c r="Q1287" s="28"/>
      <c r="R1287" s="28"/>
      <c r="S1287" s="28"/>
      <c r="T1287" s="28"/>
      <c r="U1287" s="28"/>
    </row>
    <row r="1288" ht="138.0">
      <c r="A1288" s="14" t="s">
        <v>3486</v>
      </c>
      <c r="B1288" s="14" t="s">
        <v>2668</v>
      </c>
      <c r="C1288" s="14" t="s">
        <v>2624</v>
      </c>
      <c r="D1288" s="14" t="s">
        <v>27</v>
      </c>
      <c r="E1288" s="28"/>
      <c r="F1288" s="23" t="str">
        <f t="shared" si="16"/>
        <v>Office of Government Ethics</v>
      </c>
      <c r="G1288" s="43">
        <v>42936.0</v>
      </c>
      <c r="H1288" s="25"/>
      <c r="I1288" s="26"/>
      <c r="J1288" s="25"/>
      <c r="K1288" s="26"/>
      <c r="L1288" s="27">
        <v>42996.0</v>
      </c>
      <c r="M1288" s="28"/>
      <c r="N1288" s="28"/>
      <c r="O1288" s="28"/>
      <c r="P1288" s="28"/>
      <c r="Q1288" s="28"/>
      <c r="R1288" s="28"/>
      <c r="S1288" s="28"/>
      <c r="T1288" s="28"/>
      <c r="U1288" s="28"/>
    </row>
    <row r="1289" ht="93.75">
      <c r="A1289" s="14" t="s">
        <v>3487</v>
      </c>
      <c r="B1289" s="14" t="s">
        <v>2668</v>
      </c>
      <c r="C1289" s="14" t="s">
        <v>1591</v>
      </c>
      <c r="D1289" s="14" t="s">
        <v>27</v>
      </c>
      <c r="E1289" s="14" t="s">
        <v>2713</v>
      </c>
      <c r="F1289" s="23" t="str">
        <f t="shared" si="16"/>
        <v>Office of Government Ethics</v>
      </c>
      <c r="G1289" s="43">
        <v>42936.0</v>
      </c>
      <c r="H1289" s="25"/>
      <c r="I1289" s="26"/>
      <c r="J1289" s="25"/>
      <c r="K1289" s="26"/>
      <c r="L1289" s="27">
        <v>42996.0</v>
      </c>
      <c r="M1289" s="28"/>
      <c r="N1289" s="28"/>
      <c r="O1289" s="28"/>
      <c r="P1289" s="28"/>
      <c r="Q1289" s="28"/>
      <c r="R1289" s="28"/>
      <c r="S1289" s="28"/>
      <c r="T1289" s="28"/>
      <c r="U1289" s="28"/>
    </row>
    <row r="1290" ht="71.25">
      <c r="A1290" s="14" t="s">
        <v>3488</v>
      </c>
      <c r="B1290" s="14" t="s">
        <v>2668</v>
      </c>
      <c r="C1290" s="14" t="s">
        <v>1591</v>
      </c>
      <c r="D1290" s="14" t="s">
        <v>27</v>
      </c>
      <c r="E1290" s="28"/>
      <c r="F1290" s="23" t="str">
        <f t="shared" si="16"/>
        <v>Office of Government Ethics</v>
      </c>
      <c r="G1290" s="43">
        <v>42936.0</v>
      </c>
      <c r="H1290" s="25"/>
      <c r="I1290" s="26"/>
      <c r="J1290" s="25"/>
      <c r="K1290" s="26"/>
      <c r="L1290" s="27">
        <v>42996.0</v>
      </c>
      <c r="M1290" s="28"/>
      <c r="N1290" s="28"/>
      <c r="O1290" s="28"/>
      <c r="P1290" s="28"/>
      <c r="Q1290" s="28"/>
      <c r="R1290" s="28"/>
      <c r="S1290" s="28"/>
      <c r="T1290" s="28"/>
      <c r="U1290" s="28"/>
    </row>
    <row r="1291" ht="71.25">
      <c r="A1291" s="14" t="s">
        <v>3488</v>
      </c>
      <c r="B1291" s="14" t="s">
        <v>2668</v>
      </c>
      <c r="C1291" s="14" t="s">
        <v>1591</v>
      </c>
      <c r="D1291" s="14" t="s">
        <v>27</v>
      </c>
      <c r="E1291" s="28"/>
      <c r="F1291" s="23" t="str">
        <f t="shared" si="16"/>
        <v>Office of Government Ethics</v>
      </c>
      <c r="G1291" s="43">
        <v>42936.0</v>
      </c>
      <c r="H1291" s="25"/>
      <c r="I1291" s="26"/>
      <c r="J1291" s="25"/>
      <c r="K1291" s="26"/>
      <c r="L1291" s="27">
        <v>42996.0</v>
      </c>
      <c r="M1291" s="28"/>
      <c r="N1291" s="28"/>
      <c r="O1291" s="28"/>
      <c r="P1291" s="28"/>
      <c r="Q1291" s="28"/>
      <c r="R1291" s="28"/>
      <c r="S1291" s="28"/>
      <c r="T1291" s="28"/>
      <c r="U1291" s="28"/>
    </row>
    <row r="1292" ht="71.25">
      <c r="A1292" s="14" t="s">
        <v>3489</v>
      </c>
      <c r="B1292" s="14" t="s">
        <v>2668</v>
      </c>
      <c r="C1292" s="14" t="s">
        <v>2626</v>
      </c>
      <c r="D1292" s="14" t="s">
        <v>27</v>
      </c>
      <c r="E1292" s="28"/>
      <c r="F1292" s="23" t="str">
        <f t="shared" si="16"/>
        <v>Office of Government Ethics</v>
      </c>
      <c r="G1292" s="43">
        <v>42936.0</v>
      </c>
      <c r="H1292" s="25"/>
      <c r="I1292" s="26"/>
      <c r="J1292" s="25"/>
      <c r="K1292" s="26"/>
      <c r="L1292" s="27">
        <v>42996.0</v>
      </c>
      <c r="M1292" s="28"/>
      <c r="N1292" s="28"/>
      <c r="O1292" s="28"/>
      <c r="P1292" s="28"/>
      <c r="Q1292" s="28"/>
      <c r="R1292" s="28"/>
      <c r="S1292" s="28"/>
      <c r="T1292" s="28"/>
      <c r="U1292" s="28"/>
    </row>
    <row r="1293" ht="71.25">
      <c r="A1293" s="14" t="s">
        <v>3490</v>
      </c>
      <c r="B1293" s="14" t="s">
        <v>2668</v>
      </c>
      <c r="C1293" s="14" t="s">
        <v>3491</v>
      </c>
      <c r="D1293" s="14" t="s">
        <v>1263</v>
      </c>
      <c r="E1293" s="14" t="s">
        <v>2670</v>
      </c>
      <c r="F1293" s="23" t="str">
        <f t="shared" si="16"/>
        <v>Office of Government Ethics</v>
      </c>
      <c r="G1293" s="43">
        <v>42936.0</v>
      </c>
      <c r="H1293" s="25"/>
      <c r="I1293" s="26"/>
      <c r="J1293" s="25"/>
      <c r="K1293" s="26"/>
      <c r="L1293" s="27">
        <v>42996.0</v>
      </c>
      <c r="M1293" s="28"/>
      <c r="N1293" s="28"/>
      <c r="O1293" s="28"/>
      <c r="P1293" s="28"/>
      <c r="Q1293" s="28"/>
      <c r="R1293" s="28"/>
      <c r="S1293" s="28"/>
      <c r="T1293" s="28"/>
      <c r="U1293" s="28"/>
    </row>
    <row r="1294" ht="71.25">
      <c r="A1294" s="14" t="s">
        <v>3492</v>
      </c>
      <c r="B1294" s="14" t="s">
        <v>2668</v>
      </c>
      <c r="C1294" s="14" t="s">
        <v>3493</v>
      </c>
      <c r="D1294" s="14" t="s">
        <v>1263</v>
      </c>
      <c r="E1294" s="14" t="s">
        <v>2670</v>
      </c>
      <c r="F1294" s="23" t="str">
        <f t="shared" si="16"/>
        <v>Office of Government Ethics</v>
      </c>
      <c r="G1294" s="43">
        <v>42936.0</v>
      </c>
      <c r="H1294" s="25"/>
      <c r="I1294" s="26"/>
      <c r="J1294" s="25"/>
      <c r="K1294" s="26"/>
      <c r="L1294" s="27">
        <v>42996.0</v>
      </c>
      <c r="M1294" s="28"/>
      <c r="N1294" s="28"/>
      <c r="O1294" s="28"/>
      <c r="P1294" s="28"/>
      <c r="Q1294" s="28"/>
      <c r="R1294" s="28"/>
      <c r="S1294" s="28"/>
      <c r="T1294" s="28"/>
      <c r="U1294" s="28"/>
    </row>
    <row r="1295" ht="71.25">
      <c r="A1295" s="14" t="s">
        <v>3494</v>
      </c>
      <c r="B1295" s="14" t="s">
        <v>2668</v>
      </c>
      <c r="C1295" s="14" t="s">
        <v>3495</v>
      </c>
      <c r="D1295" s="14" t="s">
        <v>1263</v>
      </c>
      <c r="E1295" s="14" t="s">
        <v>2670</v>
      </c>
      <c r="F1295" s="23" t="str">
        <f t="shared" si="16"/>
        <v>Office of Government Ethics</v>
      </c>
      <c r="G1295" s="43">
        <v>42936.0</v>
      </c>
      <c r="H1295" s="25"/>
      <c r="I1295" s="26"/>
      <c r="J1295" s="25"/>
      <c r="K1295" s="26"/>
      <c r="L1295" s="27">
        <v>42996.0</v>
      </c>
      <c r="M1295" s="28"/>
      <c r="N1295" s="28"/>
      <c r="O1295" s="28"/>
      <c r="P1295" s="28"/>
      <c r="Q1295" s="28"/>
      <c r="R1295" s="28"/>
      <c r="S1295" s="28"/>
      <c r="T1295" s="28"/>
      <c r="U1295" s="28"/>
    </row>
    <row r="1296" ht="48.75">
      <c r="A1296" s="14" t="s">
        <v>3496</v>
      </c>
      <c r="B1296" s="14" t="s">
        <v>2668</v>
      </c>
      <c r="C1296" s="14" t="s">
        <v>2628</v>
      </c>
      <c r="D1296" s="14" t="s">
        <v>1263</v>
      </c>
      <c r="E1296" s="14" t="s">
        <v>1460</v>
      </c>
      <c r="F1296" s="23" t="str">
        <f t="shared" si="16"/>
        <v>Office of Government Ethics</v>
      </c>
      <c r="G1296" s="43">
        <v>42942.0</v>
      </c>
      <c r="H1296" s="25"/>
      <c r="I1296" s="26"/>
      <c r="J1296" s="25"/>
      <c r="K1296" s="26"/>
      <c r="L1296" s="27">
        <v>42996.0</v>
      </c>
      <c r="M1296" s="28"/>
      <c r="N1296" s="28"/>
      <c r="O1296" s="28"/>
      <c r="P1296" s="28"/>
      <c r="Q1296" s="28"/>
      <c r="R1296" s="28"/>
      <c r="S1296" s="28"/>
      <c r="T1296" s="28"/>
      <c r="U1296" s="28"/>
    </row>
    <row r="1297" ht="48.75">
      <c r="A1297" s="14" t="s">
        <v>3497</v>
      </c>
      <c r="B1297" s="14" t="s">
        <v>2668</v>
      </c>
      <c r="C1297" s="14" t="s">
        <v>2630</v>
      </c>
      <c r="D1297" s="14" t="s">
        <v>1263</v>
      </c>
      <c r="E1297" s="14" t="s">
        <v>1460</v>
      </c>
      <c r="F1297" s="23" t="str">
        <f t="shared" si="16"/>
        <v>Office of Government Ethics</v>
      </c>
      <c r="G1297" s="43">
        <v>42942.0</v>
      </c>
      <c r="H1297" s="25"/>
      <c r="I1297" s="26"/>
      <c r="J1297" s="25"/>
      <c r="K1297" s="26"/>
      <c r="L1297" s="27">
        <v>42996.0</v>
      </c>
      <c r="M1297" s="28"/>
      <c r="N1297" s="28"/>
      <c r="O1297" s="28"/>
      <c r="P1297" s="28"/>
      <c r="Q1297" s="28"/>
      <c r="R1297" s="28"/>
      <c r="S1297" s="28"/>
      <c r="T1297" s="28"/>
      <c r="U1297" s="28"/>
    </row>
    <row r="1298" ht="60.0">
      <c r="A1298" s="14" t="s">
        <v>3498</v>
      </c>
      <c r="B1298" s="14" t="s">
        <v>2668</v>
      </c>
      <c r="C1298" s="14" t="s">
        <v>2632</v>
      </c>
      <c r="D1298" s="14" t="s">
        <v>27</v>
      </c>
      <c r="E1298" s="28"/>
      <c r="F1298" s="23" t="str">
        <f t="shared" si="16"/>
        <v>Office of Government Ethics</v>
      </c>
      <c r="G1298" s="43">
        <v>42936.0</v>
      </c>
      <c r="H1298" s="25"/>
      <c r="I1298" s="26"/>
      <c r="J1298" s="25"/>
      <c r="K1298" s="26"/>
      <c r="L1298" s="27">
        <v>42996.0</v>
      </c>
      <c r="M1298" s="28"/>
      <c r="N1298" s="28"/>
      <c r="O1298" s="28"/>
      <c r="P1298" s="28"/>
      <c r="Q1298" s="28"/>
      <c r="R1298" s="28"/>
      <c r="S1298" s="28"/>
      <c r="T1298" s="28"/>
      <c r="U1298" s="28"/>
    </row>
    <row r="1299" ht="37.5">
      <c r="A1299" s="14" t="s">
        <v>3499</v>
      </c>
      <c r="B1299" s="14" t="s">
        <v>2668</v>
      </c>
      <c r="C1299" s="14" t="s">
        <v>1593</v>
      </c>
      <c r="D1299" s="14" t="s">
        <v>27</v>
      </c>
      <c r="E1299" s="28"/>
      <c r="F1299" s="23" t="str">
        <f t="shared" si="16"/>
        <v>Office of Government Ethics</v>
      </c>
      <c r="G1299" s="43">
        <v>42936.0</v>
      </c>
      <c r="H1299" s="25"/>
      <c r="I1299" s="26"/>
      <c r="J1299" s="25"/>
      <c r="K1299" s="26"/>
      <c r="L1299" s="27">
        <v>42996.0</v>
      </c>
      <c r="M1299" s="28"/>
      <c r="N1299" s="28"/>
      <c r="O1299" s="28"/>
      <c r="P1299" s="28"/>
      <c r="Q1299" s="28"/>
      <c r="R1299" s="28"/>
      <c r="S1299" s="28"/>
      <c r="T1299" s="28"/>
      <c r="U1299" s="28"/>
    </row>
    <row r="1300" ht="37.5">
      <c r="A1300" s="14" t="s">
        <v>3500</v>
      </c>
      <c r="B1300" s="14" t="s">
        <v>2668</v>
      </c>
      <c r="C1300" s="14" t="s">
        <v>1593</v>
      </c>
      <c r="D1300" s="14" t="s">
        <v>27</v>
      </c>
      <c r="E1300" s="28"/>
      <c r="F1300" s="23" t="str">
        <f t="shared" si="16"/>
        <v>Office of Government Ethics</v>
      </c>
      <c r="G1300" s="43">
        <v>42936.0</v>
      </c>
      <c r="H1300" s="25"/>
      <c r="I1300" s="26"/>
      <c r="J1300" s="25"/>
      <c r="K1300" s="26"/>
      <c r="L1300" s="27">
        <v>42996.0</v>
      </c>
      <c r="M1300" s="28"/>
      <c r="N1300" s="28"/>
      <c r="O1300" s="28"/>
      <c r="P1300" s="28"/>
      <c r="Q1300" s="28"/>
      <c r="R1300" s="28"/>
      <c r="S1300" s="28"/>
      <c r="T1300" s="28"/>
      <c r="U1300" s="28"/>
    </row>
    <row r="1301" ht="71.25">
      <c r="A1301" s="14" t="s">
        <v>3501</v>
      </c>
      <c r="B1301" s="14" t="s">
        <v>2668</v>
      </c>
      <c r="C1301" s="14" t="s">
        <v>3502</v>
      </c>
      <c r="D1301" s="14" t="s">
        <v>1263</v>
      </c>
      <c r="E1301" s="14" t="s">
        <v>3503</v>
      </c>
      <c r="F1301" s="23" t="str">
        <f t="shared" si="16"/>
        <v>Office of Government Ethics</v>
      </c>
      <c r="G1301" s="43">
        <v>42936.0</v>
      </c>
      <c r="H1301" s="25"/>
      <c r="I1301" s="26"/>
      <c r="J1301" s="25"/>
      <c r="K1301" s="26"/>
      <c r="L1301" s="27">
        <v>42996.0</v>
      </c>
      <c r="M1301" s="28"/>
      <c r="N1301" s="28"/>
      <c r="O1301" s="28"/>
      <c r="P1301" s="28"/>
      <c r="Q1301" s="28"/>
      <c r="R1301" s="28"/>
      <c r="S1301" s="28"/>
      <c r="T1301" s="28"/>
      <c r="U1301" s="28"/>
    </row>
    <row r="1302" ht="71.25">
      <c r="A1302" s="14" t="s">
        <v>3504</v>
      </c>
      <c r="B1302" s="14" t="s">
        <v>2668</v>
      </c>
      <c r="C1302" s="14" t="s">
        <v>3505</v>
      </c>
      <c r="D1302" s="14" t="s">
        <v>1263</v>
      </c>
      <c r="E1302" s="14" t="s">
        <v>3503</v>
      </c>
      <c r="F1302" s="23" t="str">
        <f t="shared" si="16"/>
        <v>Office of Government Ethics</v>
      </c>
      <c r="G1302" s="43">
        <v>42936.0</v>
      </c>
      <c r="H1302" s="25"/>
      <c r="I1302" s="26"/>
      <c r="J1302" s="25"/>
      <c r="K1302" s="26"/>
      <c r="L1302" s="27">
        <v>42996.0</v>
      </c>
      <c r="M1302" s="28"/>
      <c r="N1302" s="28"/>
      <c r="O1302" s="28"/>
      <c r="P1302" s="28"/>
      <c r="Q1302" s="28"/>
      <c r="R1302" s="28"/>
      <c r="S1302" s="28"/>
      <c r="T1302" s="28"/>
      <c r="U1302" s="28"/>
    </row>
    <row r="1303" ht="71.25">
      <c r="A1303" s="14" t="s">
        <v>3506</v>
      </c>
      <c r="B1303" s="14" t="s">
        <v>2668</v>
      </c>
      <c r="C1303" s="14" t="s">
        <v>3507</v>
      </c>
      <c r="D1303" s="14" t="s">
        <v>1263</v>
      </c>
      <c r="E1303" s="14" t="s">
        <v>3503</v>
      </c>
      <c r="F1303" s="23" t="str">
        <f t="shared" si="16"/>
        <v>Office of Government Ethics</v>
      </c>
      <c r="G1303" s="43">
        <v>42936.0</v>
      </c>
      <c r="H1303" s="25"/>
      <c r="I1303" s="26"/>
      <c r="J1303" s="25"/>
      <c r="K1303" s="26"/>
      <c r="L1303" s="27">
        <v>42996.0</v>
      </c>
      <c r="M1303" s="28"/>
      <c r="N1303" s="28"/>
      <c r="O1303" s="28"/>
      <c r="P1303" s="28"/>
      <c r="Q1303" s="28"/>
      <c r="R1303" s="28"/>
      <c r="S1303" s="28"/>
      <c r="T1303" s="28"/>
      <c r="U1303" s="28"/>
    </row>
    <row r="1304" ht="71.25">
      <c r="A1304" s="14" t="s">
        <v>3508</v>
      </c>
      <c r="B1304" s="14" t="s">
        <v>2668</v>
      </c>
      <c r="C1304" s="14" t="s">
        <v>2634</v>
      </c>
      <c r="D1304" s="14" t="s">
        <v>27</v>
      </c>
      <c r="E1304" s="28"/>
      <c r="F1304" s="23" t="str">
        <f t="shared" si="16"/>
        <v>Office of Government Ethics</v>
      </c>
      <c r="G1304" s="43">
        <v>42936.0</v>
      </c>
      <c r="H1304" s="25"/>
      <c r="I1304" s="26"/>
      <c r="J1304" s="25"/>
      <c r="K1304" s="26"/>
      <c r="L1304" s="27">
        <v>42996.0</v>
      </c>
      <c r="M1304" s="28"/>
      <c r="N1304" s="28"/>
      <c r="O1304" s="28"/>
      <c r="P1304" s="28"/>
      <c r="Q1304" s="28"/>
      <c r="R1304" s="28"/>
      <c r="S1304" s="28"/>
      <c r="T1304" s="28"/>
      <c r="U1304" s="28"/>
    </row>
    <row r="1305" ht="71.25">
      <c r="A1305" s="14" t="s">
        <v>3509</v>
      </c>
      <c r="B1305" s="14" t="s">
        <v>2668</v>
      </c>
      <c r="C1305" s="14" t="s">
        <v>3510</v>
      </c>
      <c r="D1305" s="14" t="s">
        <v>1263</v>
      </c>
      <c r="E1305" s="14" t="s">
        <v>2670</v>
      </c>
      <c r="F1305" s="23" t="str">
        <f t="shared" si="16"/>
        <v>Office of Government Ethics</v>
      </c>
      <c r="G1305" s="43">
        <v>42936.0</v>
      </c>
      <c r="H1305" s="25"/>
      <c r="I1305" s="26"/>
      <c r="J1305" s="25"/>
      <c r="K1305" s="26"/>
      <c r="L1305" s="27">
        <v>42996.0</v>
      </c>
      <c r="M1305" s="28"/>
      <c r="N1305" s="28"/>
      <c r="O1305" s="28"/>
      <c r="P1305" s="28"/>
      <c r="Q1305" s="28"/>
      <c r="R1305" s="28"/>
      <c r="S1305" s="28"/>
      <c r="T1305" s="28"/>
      <c r="U1305" s="28"/>
    </row>
    <row r="1306" ht="60.0">
      <c r="A1306" s="14" t="s">
        <v>3511</v>
      </c>
      <c r="B1306" s="14" t="s">
        <v>2668</v>
      </c>
      <c r="C1306" s="14" t="s">
        <v>1596</v>
      </c>
      <c r="D1306" s="14" t="s">
        <v>1263</v>
      </c>
      <c r="E1306" s="14" t="s">
        <v>1460</v>
      </c>
      <c r="F1306" s="23" t="str">
        <f t="shared" si="16"/>
        <v>Office of Government Ethics</v>
      </c>
      <c r="G1306" s="43">
        <v>42942.0</v>
      </c>
      <c r="H1306" s="25"/>
      <c r="I1306" s="26"/>
      <c r="J1306" s="25"/>
      <c r="K1306" s="26"/>
      <c r="L1306" s="27">
        <v>42996.0</v>
      </c>
      <c r="M1306" s="28"/>
      <c r="N1306" s="28"/>
      <c r="O1306" s="28"/>
      <c r="P1306" s="28"/>
      <c r="Q1306" s="28"/>
      <c r="R1306" s="28"/>
      <c r="S1306" s="28"/>
      <c r="T1306" s="28"/>
      <c r="U1306" s="28"/>
    </row>
    <row r="1307" ht="48.75">
      <c r="A1307" s="14" t="s">
        <v>3512</v>
      </c>
      <c r="B1307" s="14" t="s">
        <v>2668</v>
      </c>
      <c r="C1307" s="14" t="s">
        <v>1598</v>
      </c>
      <c r="D1307" s="14" t="s">
        <v>1263</v>
      </c>
      <c r="E1307" s="14" t="s">
        <v>1460</v>
      </c>
      <c r="F1307" s="23" t="str">
        <f t="shared" si="16"/>
        <v>Office of Government Ethics</v>
      </c>
      <c r="G1307" s="43">
        <v>42942.0</v>
      </c>
      <c r="H1307" s="25"/>
      <c r="I1307" s="26"/>
      <c r="J1307" s="25"/>
      <c r="K1307" s="26"/>
      <c r="L1307" s="27">
        <v>42996.0</v>
      </c>
      <c r="M1307" s="28"/>
      <c r="N1307" s="28"/>
      <c r="O1307" s="28"/>
      <c r="P1307" s="28"/>
      <c r="Q1307" s="28"/>
      <c r="R1307" s="28"/>
      <c r="S1307" s="28"/>
      <c r="T1307" s="28"/>
      <c r="U1307" s="28"/>
    </row>
    <row r="1308" ht="82.5">
      <c r="A1308" s="14" t="s">
        <v>3513</v>
      </c>
      <c r="B1308" s="14" t="s">
        <v>2668</v>
      </c>
      <c r="C1308" s="14" t="s">
        <v>1600</v>
      </c>
      <c r="D1308" s="14" t="s">
        <v>27</v>
      </c>
      <c r="E1308" s="28"/>
      <c r="F1308" s="23" t="str">
        <f t="shared" si="16"/>
        <v>Office of Government Ethics</v>
      </c>
      <c r="G1308" s="43">
        <v>42936.0</v>
      </c>
      <c r="H1308" s="25"/>
      <c r="I1308" s="26"/>
      <c r="J1308" s="25"/>
      <c r="K1308" s="26"/>
      <c r="L1308" s="27">
        <v>42996.0</v>
      </c>
      <c r="M1308" s="28"/>
      <c r="N1308" s="28"/>
      <c r="O1308" s="28"/>
      <c r="P1308" s="28"/>
      <c r="Q1308" s="28"/>
      <c r="R1308" s="28"/>
      <c r="S1308" s="28"/>
      <c r="T1308" s="28"/>
      <c r="U1308" s="28"/>
    </row>
    <row r="1309" ht="82.5">
      <c r="A1309" s="14" t="s">
        <v>3513</v>
      </c>
      <c r="B1309" s="14" t="s">
        <v>2668</v>
      </c>
      <c r="C1309" s="14" t="s">
        <v>1600</v>
      </c>
      <c r="D1309" s="14" t="s">
        <v>27</v>
      </c>
      <c r="E1309" s="28"/>
      <c r="F1309" s="23" t="str">
        <f t="shared" si="16"/>
        <v>Office of Government Ethics</v>
      </c>
      <c r="G1309" s="43">
        <v>42936.0</v>
      </c>
      <c r="H1309" s="25"/>
      <c r="I1309" s="26"/>
      <c r="J1309" s="25"/>
      <c r="K1309" s="26"/>
      <c r="L1309" s="27">
        <v>42996.0</v>
      </c>
      <c r="M1309" s="28"/>
      <c r="N1309" s="28"/>
      <c r="O1309" s="28"/>
      <c r="P1309" s="28"/>
      <c r="Q1309" s="28"/>
      <c r="R1309" s="28"/>
      <c r="S1309" s="28"/>
      <c r="T1309" s="28"/>
      <c r="U1309" s="28"/>
    </row>
    <row r="1310" ht="71.25">
      <c r="A1310" s="14" t="s">
        <v>3514</v>
      </c>
      <c r="B1310" s="14" t="s">
        <v>2668</v>
      </c>
      <c r="C1310" s="14" t="s">
        <v>3515</v>
      </c>
      <c r="D1310" s="14" t="s">
        <v>1263</v>
      </c>
      <c r="E1310" s="14" t="s">
        <v>3503</v>
      </c>
      <c r="F1310" s="23" t="str">
        <f t="shared" si="16"/>
        <v>Office of Government Ethics</v>
      </c>
      <c r="G1310" s="43">
        <v>42936.0</v>
      </c>
      <c r="H1310" s="25"/>
      <c r="I1310" s="26"/>
      <c r="J1310" s="25"/>
      <c r="K1310" s="26"/>
      <c r="L1310" s="27">
        <v>42996.0</v>
      </c>
      <c r="M1310" s="28"/>
      <c r="N1310" s="28"/>
      <c r="O1310" s="28"/>
      <c r="P1310" s="28"/>
      <c r="Q1310" s="28"/>
      <c r="R1310" s="28"/>
      <c r="S1310" s="28"/>
      <c r="T1310" s="28"/>
      <c r="U1310" s="28"/>
    </row>
    <row r="1311" ht="71.25">
      <c r="A1311" s="14" t="s">
        <v>3516</v>
      </c>
      <c r="B1311" s="14" t="s">
        <v>2668</v>
      </c>
      <c r="C1311" s="14" t="s">
        <v>3517</v>
      </c>
      <c r="D1311" s="14" t="s">
        <v>1263</v>
      </c>
      <c r="E1311" s="14" t="s">
        <v>3503</v>
      </c>
      <c r="F1311" s="23" t="str">
        <f t="shared" si="16"/>
        <v>Office of Government Ethics</v>
      </c>
      <c r="G1311" s="43">
        <v>42936.0</v>
      </c>
      <c r="H1311" s="25"/>
      <c r="I1311" s="26"/>
      <c r="J1311" s="25"/>
      <c r="K1311" s="26"/>
      <c r="L1311" s="27">
        <v>42996.0</v>
      </c>
      <c r="M1311" s="28"/>
      <c r="N1311" s="28"/>
      <c r="O1311" s="28"/>
      <c r="P1311" s="28"/>
      <c r="Q1311" s="28"/>
      <c r="R1311" s="28"/>
      <c r="S1311" s="28"/>
      <c r="T1311" s="28"/>
      <c r="U1311" s="28"/>
    </row>
    <row r="1312" ht="71.25">
      <c r="A1312" s="14" t="s">
        <v>3518</v>
      </c>
      <c r="B1312" s="14" t="s">
        <v>2668</v>
      </c>
      <c r="C1312" s="14" t="s">
        <v>3519</v>
      </c>
      <c r="D1312" s="14" t="s">
        <v>1263</v>
      </c>
      <c r="E1312" s="14" t="s">
        <v>3503</v>
      </c>
      <c r="F1312" s="23" t="str">
        <f t="shared" si="16"/>
        <v>Office of Government Ethics</v>
      </c>
      <c r="G1312" s="43">
        <v>42936.0</v>
      </c>
      <c r="H1312" s="25"/>
      <c r="I1312" s="26"/>
      <c r="J1312" s="25"/>
      <c r="K1312" s="26"/>
      <c r="L1312" s="27">
        <v>42996.0</v>
      </c>
      <c r="M1312" s="28"/>
      <c r="N1312" s="28"/>
      <c r="O1312" s="28"/>
      <c r="P1312" s="28"/>
      <c r="Q1312" s="28"/>
      <c r="R1312" s="28"/>
      <c r="S1312" s="28"/>
      <c r="T1312" s="28"/>
      <c r="U1312" s="28"/>
    </row>
    <row r="1313" ht="71.25">
      <c r="A1313" s="14" t="s">
        <v>3520</v>
      </c>
      <c r="B1313" s="14" t="s">
        <v>2668</v>
      </c>
      <c r="C1313" s="14" t="s">
        <v>3521</v>
      </c>
      <c r="D1313" s="14" t="s">
        <v>1263</v>
      </c>
      <c r="E1313" s="14" t="s">
        <v>3503</v>
      </c>
      <c r="F1313" s="23" t="str">
        <f t="shared" si="16"/>
        <v>Office of Government Ethics</v>
      </c>
      <c r="G1313" s="43">
        <v>42936.0</v>
      </c>
      <c r="H1313" s="25"/>
      <c r="I1313" s="26"/>
      <c r="J1313" s="25"/>
      <c r="K1313" s="26"/>
      <c r="L1313" s="27">
        <v>42996.0</v>
      </c>
      <c r="M1313" s="28"/>
      <c r="N1313" s="28"/>
      <c r="O1313" s="28"/>
      <c r="P1313" s="28"/>
      <c r="Q1313" s="28"/>
      <c r="R1313" s="28"/>
      <c r="S1313" s="28"/>
      <c r="T1313" s="28"/>
      <c r="U1313" s="28"/>
    </row>
    <row r="1314" ht="71.25">
      <c r="A1314" s="14" t="s">
        <v>3522</v>
      </c>
      <c r="B1314" s="14" t="s">
        <v>2668</v>
      </c>
      <c r="C1314" s="14" t="s">
        <v>3523</v>
      </c>
      <c r="D1314" s="14" t="s">
        <v>1263</v>
      </c>
      <c r="E1314" s="14" t="s">
        <v>3503</v>
      </c>
      <c r="F1314" s="23" t="str">
        <f t="shared" si="16"/>
        <v>Office of Government Ethics</v>
      </c>
      <c r="G1314" s="43">
        <v>42936.0</v>
      </c>
      <c r="H1314" s="25"/>
      <c r="I1314" s="26"/>
      <c r="J1314" s="25"/>
      <c r="K1314" s="26"/>
      <c r="L1314" s="27">
        <v>42996.0</v>
      </c>
      <c r="M1314" s="28"/>
      <c r="N1314" s="28"/>
      <c r="O1314" s="28"/>
      <c r="P1314" s="28"/>
      <c r="Q1314" s="28"/>
      <c r="R1314" s="28"/>
      <c r="S1314" s="28"/>
      <c r="T1314" s="28"/>
      <c r="U1314" s="28"/>
    </row>
    <row r="1315" ht="71.25">
      <c r="A1315" s="14" t="s">
        <v>3524</v>
      </c>
      <c r="B1315" s="14" t="s">
        <v>2668</v>
      </c>
      <c r="C1315" s="14" t="s">
        <v>3525</v>
      </c>
      <c r="D1315" s="14" t="s">
        <v>1263</v>
      </c>
      <c r="E1315" s="14" t="s">
        <v>3503</v>
      </c>
      <c r="F1315" s="23" t="str">
        <f t="shared" si="16"/>
        <v>Office of Government Ethics</v>
      </c>
      <c r="G1315" s="43">
        <v>42936.0</v>
      </c>
      <c r="H1315" s="25"/>
      <c r="I1315" s="26"/>
      <c r="J1315" s="25"/>
      <c r="K1315" s="26"/>
      <c r="L1315" s="27">
        <v>42996.0</v>
      </c>
      <c r="M1315" s="28"/>
      <c r="N1315" s="28"/>
      <c r="O1315" s="28"/>
      <c r="P1315" s="28"/>
      <c r="Q1315" s="28"/>
      <c r="R1315" s="28"/>
      <c r="S1315" s="28"/>
      <c r="T1315" s="28"/>
      <c r="U1315" s="28"/>
    </row>
    <row r="1316" ht="71.25">
      <c r="A1316" s="14" t="s">
        <v>3526</v>
      </c>
      <c r="B1316" s="14" t="s">
        <v>2668</v>
      </c>
      <c r="C1316" s="14" t="s">
        <v>3527</v>
      </c>
      <c r="D1316" s="14" t="s">
        <v>1263</v>
      </c>
      <c r="E1316" s="14" t="s">
        <v>3503</v>
      </c>
      <c r="F1316" s="23" t="str">
        <f t="shared" si="16"/>
        <v>Office of Government Ethics</v>
      </c>
      <c r="G1316" s="43">
        <v>42936.0</v>
      </c>
      <c r="H1316" s="25"/>
      <c r="I1316" s="26"/>
      <c r="J1316" s="25"/>
      <c r="K1316" s="26"/>
      <c r="L1316" s="27">
        <v>42996.0</v>
      </c>
      <c r="M1316" s="28"/>
      <c r="N1316" s="28"/>
      <c r="O1316" s="28"/>
      <c r="P1316" s="28"/>
      <c r="Q1316" s="28"/>
      <c r="R1316" s="28"/>
      <c r="S1316" s="28"/>
      <c r="T1316" s="28"/>
      <c r="U1316" s="28"/>
    </row>
    <row r="1317" ht="71.25">
      <c r="A1317" s="14" t="s">
        <v>3528</v>
      </c>
      <c r="B1317" s="14" t="s">
        <v>2668</v>
      </c>
      <c r="C1317" s="14" t="s">
        <v>3529</v>
      </c>
      <c r="D1317" s="14" t="s">
        <v>1263</v>
      </c>
      <c r="E1317" s="14" t="s">
        <v>3503</v>
      </c>
      <c r="F1317" s="23" t="str">
        <f t="shared" si="16"/>
        <v>Office of Government Ethics</v>
      </c>
      <c r="G1317" s="43">
        <v>42936.0</v>
      </c>
      <c r="H1317" s="25"/>
      <c r="I1317" s="26"/>
      <c r="J1317" s="25"/>
      <c r="K1317" s="26"/>
      <c r="L1317" s="27">
        <v>42996.0</v>
      </c>
      <c r="M1317" s="28"/>
      <c r="N1317" s="28"/>
      <c r="O1317" s="28"/>
      <c r="P1317" s="28"/>
      <c r="Q1317" s="28"/>
      <c r="R1317" s="28"/>
      <c r="S1317" s="28"/>
      <c r="T1317" s="28"/>
      <c r="U1317" s="28"/>
    </row>
    <row r="1318" ht="71.25">
      <c r="A1318" s="14" t="s">
        <v>3530</v>
      </c>
      <c r="B1318" s="14" t="s">
        <v>2668</v>
      </c>
      <c r="C1318" s="14" t="s">
        <v>2636</v>
      </c>
      <c r="D1318" s="14" t="s">
        <v>27</v>
      </c>
      <c r="E1318" s="28"/>
      <c r="F1318" s="23" t="str">
        <f t="shared" si="16"/>
        <v>Office of Government Ethics</v>
      </c>
      <c r="G1318" s="43">
        <v>42936.0</v>
      </c>
      <c r="H1318" s="25"/>
      <c r="I1318" s="26"/>
      <c r="J1318" s="25"/>
      <c r="K1318" s="26"/>
      <c r="L1318" s="27">
        <v>42996.0</v>
      </c>
      <c r="M1318" s="28"/>
      <c r="N1318" s="28"/>
      <c r="O1318" s="28"/>
      <c r="P1318" s="28"/>
      <c r="Q1318" s="28"/>
      <c r="R1318" s="28"/>
      <c r="S1318" s="28"/>
      <c r="T1318" s="28"/>
      <c r="U1318" s="28"/>
    </row>
    <row r="1319" ht="71.25">
      <c r="A1319" s="14" t="s">
        <v>3531</v>
      </c>
      <c r="B1319" s="14" t="s">
        <v>2668</v>
      </c>
      <c r="C1319" s="14" t="s">
        <v>3532</v>
      </c>
      <c r="D1319" s="14" t="s">
        <v>1263</v>
      </c>
      <c r="E1319" s="14" t="s">
        <v>3503</v>
      </c>
      <c r="F1319" s="23" t="str">
        <f t="shared" si="16"/>
        <v>Office of Government Ethics</v>
      </c>
      <c r="G1319" s="43">
        <v>42936.0</v>
      </c>
      <c r="H1319" s="25"/>
      <c r="I1319" s="26"/>
      <c r="J1319" s="25"/>
      <c r="K1319" s="26"/>
      <c r="L1319" s="27">
        <v>42996.0</v>
      </c>
      <c r="M1319" s="28"/>
      <c r="N1319" s="28"/>
      <c r="O1319" s="28"/>
      <c r="P1319" s="28"/>
      <c r="Q1319" s="28"/>
      <c r="R1319" s="28"/>
      <c r="S1319" s="28"/>
      <c r="T1319" s="28"/>
      <c r="U1319" s="28"/>
    </row>
    <row r="1320" ht="71.25">
      <c r="A1320" s="14" t="s">
        <v>3533</v>
      </c>
      <c r="B1320" s="14" t="s">
        <v>2668</v>
      </c>
      <c r="C1320" s="14" t="s">
        <v>1602</v>
      </c>
      <c r="D1320" s="14" t="s">
        <v>27</v>
      </c>
      <c r="E1320" s="28"/>
      <c r="F1320" s="23" t="str">
        <f t="shared" si="16"/>
        <v>Office of Government Ethics</v>
      </c>
      <c r="G1320" s="43">
        <v>42936.0</v>
      </c>
      <c r="H1320" s="25"/>
      <c r="I1320" s="26"/>
      <c r="J1320" s="25"/>
      <c r="K1320" s="26"/>
      <c r="L1320" s="27">
        <v>42996.0</v>
      </c>
      <c r="M1320" s="28"/>
      <c r="N1320" s="28"/>
      <c r="O1320" s="28"/>
      <c r="P1320" s="28"/>
      <c r="Q1320" s="28"/>
      <c r="R1320" s="28"/>
      <c r="S1320" s="28"/>
      <c r="T1320" s="28"/>
      <c r="U1320" s="28"/>
    </row>
    <row r="1321" ht="71.25">
      <c r="A1321" s="14" t="s">
        <v>3533</v>
      </c>
      <c r="B1321" s="14" t="s">
        <v>2668</v>
      </c>
      <c r="C1321" s="14" t="s">
        <v>1602</v>
      </c>
      <c r="D1321" s="14" t="s">
        <v>27</v>
      </c>
      <c r="E1321" s="28"/>
      <c r="F1321" s="23" t="str">
        <f t="shared" si="16"/>
        <v>Office of Government Ethics</v>
      </c>
      <c r="G1321" s="43">
        <v>42936.0</v>
      </c>
      <c r="H1321" s="25"/>
      <c r="I1321" s="26"/>
      <c r="J1321" s="25"/>
      <c r="K1321" s="26"/>
      <c r="L1321" s="27">
        <v>42996.0</v>
      </c>
      <c r="M1321" s="28"/>
      <c r="N1321" s="28"/>
      <c r="O1321" s="28"/>
      <c r="P1321" s="28"/>
      <c r="Q1321" s="28"/>
      <c r="R1321" s="28"/>
      <c r="S1321" s="28"/>
      <c r="T1321" s="28"/>
      <c r="U1321" s="28"/>
    </row>
    <row r="1322" ht="71.25">
      <c r="A1322" s="14" t="s">
        <v>3533</v>
      </c>
      <c r="B1322" s="14" t="s">
        <v>2668</v>
      </c>
      <c r="C1322" s="14" t="s">
        <v>1602</v>
      </c>
      <c r="D1322" s="14" t="s">
        <v>27</v>
      </c>
      <c r="E1322" s="28"/>
      <c r="F1322" s="23" t="str">
        <f t="shared" si="16"/>
        <v>Office of Government Ethics</v>
      </c>
      <c r="G1322" s="43">
        <v>42936.0</v>
      </c>
      <c r="H1322" s="25"/>
      <c r="I1322" s="26"/>
      <c r="J1322" s="25"/>
      <c r="K1322" s="26"/>
      <c r="L1322" s="27">
        <v>42996.0</v>
      </c>
      <c r="M1322" s="28"/>
      <c r="N1322" s="28"/>
      <c r="O1322" s="28"/>
      <c r="P1322" s="28"/>
      <c r="Q1322" s="28"/>
      <c r="R1322" s="28"/>
      <c r="S1322" s="28"/>
      <c r="T1322" s="28"/>
      <c r="U1322" s="28"/>
    </row>
    <row r="1323" ht="60.0">
      <c r="A1323" s="14" t="s">
        <v>3534</v>
      </c>
      <c r="B1323" s="14" t="s">
        <v>2668</v>
      </c>
      <c r="C1323" s="14" t="s">
        <v>2638</v>
      </c>
      <c r="D1323" s="14" t="s">
        <v>1263</v>
      </c>
      <c r="E1323" s="14" t="s">
        <v>1460</v>
      </c>
      <c r="F1323" s="23" t="str">
        <f t="shared" si="16"/>
        <v>Office of Government Ethics</v>
      </c>
      <c r="G1323" s="43">
        <v>42942.0</v>
      </c>
      <c r="H1323" s="25"/>
      <c r="I1323" s="26"/>
      <c r="J1323" s="25"/>
      <c r="K1323" s="26"/>
      <c r="L1323" s="27">
        <v>42996.0</v>
      </c>
      <c r="M1323" s="28"/>
      <c r="N1323" s="28"/>
      <c r="O1323" s="28"/>
      <c r="P1323" s="28"/>
      <c r="Q1323" s="28"/>
      <c r="R1323" s="28"/>
      <c r="S1323" s="28"/>
      <c r="T1323" s="28"/>
      <c r="U1323" s="28"/>
    </row>
    <row r="1324" ht="71.25">
      <c r="A1324" s="14" t="s">
        <v>3535</v>
      </c>
      <c r="B1324" s="14" t="s">
        <v>2668</v>
      </c>
      <c r="C1324" s="14" t="s">
        <v>2640</v>
      </c>
      <c r="D1324" s="14" t="s">
        <v>27</v>
      </c>
      <c r="E1324" s="28"/>
      <c r="F1324" s="23" t="str">
        <f t="shared" si="16"/>
        <v>Office of Government Ethics</v>
      </c>
      <c r="G1324" s="43">
        <v>42936.0</v>
      </c>
      <c r="H1324" s="25"/>
      <c r="I1324" s="26"/>
      <c r="J1324" s="25"/>
      <c r="K1324" s="26"/>
      <c r="L1324" s="27">
        <v>42996.0</v>
      </c>
      <c r="M1324" s="28"/>
      <c r="N1324" s="28"/>
      <c r="O1324" s="28"/>
      <c r="P1324" s="28"/>
      <c r="Q1324" s="28"/>
      <c r="R1324" s="28"/>
      <c r="S1324" s="28"/>
      <c r="T1324" s="28"/>
      <c r="U1324" s="28"/>
    </row>
    <row r="1325" ht="60.0">
      <c r="A1325" s="14" t="s">
        <v>3536</v>
      </c>
      <c r="B1325" s="14" t="s">
        <v>2668</v>
      </c>
      <c r="C1325" s="14" t="s">
        <v>2642</v>
      </c>
      <c r="D1325" s="14" t="s">
        <v>27</v>
      </c>
      <c r="E1325" s="28"/>
      <c r="F1325" s="23" t="str">
        <f t="shared" si="16"/>
        <v>Office of Government Ethics</v>
      </c>
      <c r="G1325" s="43">
        <v>42936.0</v>
      </c>
      <c r="H1325" s="25"/>
      <c r="I1325" s="26"/>
      <c r="J1325" s="25"/>
      <c r="K1325" s="26"/>
      <c r="L1325" s="27">
        <v>42996.0</v>
      </c>
      <c r="M1325" s="28"/>
      <c r="N1325" s="28"/>
      <c r="O1325" s="28"/>
      <c r="P1325" s="28"/>
      <c r="Q1325" s="28"/>
      <c r="R1325" s="28"/>
      <c r="S1325" s="28"/>
      <c r="T1325" s="28"/>
      <c r="U1325" s="28"/>
    </row>
    <row r="1326" ht="149.25">
      <c r="A1326" s="14" t="s">
        <v>3537</v>
      </c>
      <c r="B1326" s="14" t="s">
        <v>2668</v>
      </c>
      <c r="C1326" s="14" t="s">
        <v>2644</v>
      </c>
      <c r="D1326" s="14" t="s">
        <v>27</v>
      </c>
      <c r="E1326" s="14" t="s">
        <v>2713</v>
      </c>
      <c r="F1326" s="23" t="str">
        <f t="shared" si="16"/>
        <v>Office of Government Ethics</v>
      </c>
      <c r="G1326" s="43">
        <v>42936.0</v>
      </c>
      <c r="H1326" s="25"/>
      <c r="I1326" s="26"/>
      <c r="J1326" s="25"/>
      <c r="K1326" s="26"/>
      <c r="L1326" s="27">
        <v>42996.0</v>
      </c>
      <c r="M1326" s="28"/>
      <c r="N1326" s="28"/>
      <c r="O1326" s="28"/>
      <c r="P1326" s="28"/>
      <c r="Q1326" s="28"/>
      <c r="R1326" s="28"/>
      <c r="S1326" s="28"/>
      <c r="T1326" s="28"/>
      <c r="U1326" s="28"/>
    </row>
    <row r="1327" ht="60.0">
      <c r="A1327" s="14" t="s">
        <v>3538</v>
      </c>
      <c r="B1327" s="14" t="s">
        <v>2668</v>
      </c>
      <c r="C1327" s="14" t="s">
        <v>2646</v>
      </c>
      <c r="D1327" s="14" t="s">
        <v>1263</v>
      </c>
      <c r="E1327" s="14" t="s">
        <v>1460</v>
      </c>
      <c r="F1327" s="23" t="str">
        <f t="shared" si="16"/>
        <v>Office of Government Ethics</v>
      </c>
      <c r="G1327" s="43">
        <v>42942.0</v>
      </c>
      <c r="H1327" s="25"/>
      <c r="I1327" s="26"/>
      <c r="J1327" s="25"/>
      <c r="K1327" s="26"/>
      <c r="L1327" s="27">
        <v>42996.0</v>
      </c>
      <c r="M1327" s="28"/>
      <c r="N1327" s="28"/>
      <c r="O1327" s="28"/>
      <c r="P1327" s="28"/>
      <c r="Q1327" s="28"/>
      <c r="R1327" s="28"/>
      <c r="S1327" s="28"/>
      <c r="T1327" s="28"/>
      <c r="U1327" s="28"/>
    </row>
    <row r="1328" ht="60.0">
      <c r="A1328" s="14" t="s">
        <v>3539</v>
      </c>
      <c r="B1328" s="14" t="s">
        <v>2668</v>
      </c>
      <c r="C1328" s="14" t="s">
        <v>2648</v>
      </c>
      <c r="D1328" s="14" t="s">
        <v>27</v>
      </c>
      <c r="E1328" s="28"/>
      <c r="F1328" s="23" t="str">
        <f t="shared" si="16"/>
        <v>Office of Government Ethics</v>
      </c>
      <c r="G1328" s="43">
        <v>42936.0</v>
      </c>
      <c r="H1328" s="25"/>
      <c r="I1328" s="26"/>
      <c r="J1328" s="25"/>
      <c r="K1328" s="26"/>
      <c r="L1328" s="27">
        <v>42996.0</v>
      </c>
      <c r="M1328" s="28"/>
      <c r="N1328" s="28"/>
      <c r="O1328" s="28"/>
      <c r="P1328" s="28"/>
      <c r="Q1328" s="28"/>
      <c r="R1328" s="28"/>
      <c r="S1328" s="28"/>
      <c r="T1328" s="28"/>
      <c r="U1328" s="28"/>
    </row>
    <row r="1329" ht="71.25">
      <c r="A1329" s="14" t="s">
        <v>3540</v>
      </c>
      <c r="B1329" s="14" t="s">
        <v>2668</v>
      </c>
      <c r="C1329" s="14" t="s">
        <v>3541</v>
      </c>
      <c r="D1329" s="14" t="s">
        <v>27</v>
      </c>
      <c r="E1329" s="28"/>
      <c r="F1329" s="23" t="str">
        <f t="shared" si="16"/>
        <v>Office of Government Ethics</v>
      </c>
      <c r="G1329" s="43">
        <v>42936.0</v>
      </c>
      <c r="H1329" s="25"/>
      <c r="I1329" s="26"/>
      <c r="J1329" s="25"/>
      <c r="K1329" s="26"/>
      <c r="L1329" s="27">
        <v>42996.0</v>
      </c>
      <c r="M1329" s="28"/>
      <c r="N1329" s="28"/>
      <c r="O1329" s="28"/>
      <c r="P1329" s="28"/>
      <c r="Q1329" s="28"/>
      <c r="R1329" s="28"/>
      <c r="S1329" s="28"/>
      <c r="T1329" s="28"/>
      <c r="U1329" s="28"/>
    </row>
    <row r="1330" ht="71.25">
      <c r="A1330" s="14" t="s">
        <v>3542</v>
      </c>
      <c r="B1330" s="14" t="s">
        <v>2668</v>
      </c>
      <c r="C1330" s="14" t="s">
        <v>3543</v>
      </c>
      <c r="D1330" s="14" t="s">
        <v>1263</v>
      </c>
      <c r="E1330" s="14" t="s">
        <v>2670</v>
      </c>
      <c r="F1330" s="23" t="str">
        <f t="shared" si="16"/>
        <v>Office of Government Ethics</v>
      </c>
      <c r="G1330" s="43">
        <v>42936.0</v>
      </c>
      <c r="H1330" s="25"/>
      <c r="I1330" s="26"/>
      <c r="J1330" s="25"/>
      <c r="K1330" s="26"/>
      <c r="L1330" s="27">
        <v>42996.0</v>
      </c>
      <c r="M1330" s="28"/>
      <c r="N1330" s="28"/>
      <c r="O1330" s="28"/>
      <c r="P1330" s="28"/>
      <c r="Q1330" s="28"/>
      <c r="R1330" s="28"/>
      <c r="S1330" s="28"/>
      <c r="T1330" s="28"/>
      <c r="U1330" s="28"/>
    </row>
    <row r="1331" ht="71.25">
      <c r="A1331" s="14" t="s">
        <v>3544</v>
      </c>
      <c r="B1331" s="14" t="s">
        <v>2668</v>
      </c>
      <c r="C1331" s="14" t="s">
        <v>2652</v>
      </c>
      <c r="D1331" s="14" t="s">
        <v>27</v>
      </c>
      <c r="E1331" s="28"/>
      <c r="F1331" s="23" t="str">
        <f t="shared" si="16"/>
        <v>Office of Government Ethics</v>
      </c>
      <c r="G1331" s="43">
        <v>42936.0</v>
      </c>
      <c r="H1331" s="25"/>
      <c r="I1331" s="26"/>
      <c r="J1331" s="25"/>
      <c r="K1331" s="26"/>
      <c r="L1331" s="27">
        <v>42996.0</v>
      </c>
      <c r="M1331" s="28"/>
      <c r="N1331" s="28"/>
      <c r="O1331" s="28"/>
      <c r="P1331" s="28"/>
      <c r="Q1331" s="28"/>
      <c r="R1331" s="28"/>
      <c r="S1331" s="28"/>
      <c r="T1331" s="28"/>
      <c r="U1331" s="28"/>
    </row>
    <row r="1332" ht="250.5">
      <c r="A1332" s="14" t="s">
        <v>3545</v>
      </c>
      <c r="B1332" s="14" t="s">
        <v>2668</v>
      </c>
      <c r="C1332" s="14" t="s">
        <v>3546</v>
      </c>
      <c r="D1332" s="14" t="s">
        <v>27</v>
      </c>
      <c r="E1332" s="14" t="s">
        <v>2713</v>
      </c>
      <c r="F1332" s="23" t="str">
        <f t="shared" si="16"/>
        <v>Office of Government Ethics</v>
      </c>
      <c r="G1332" s="43">
        <v>42936.0</v>
      </c>
      <c r="H1332" s="25"/>
      <c r="I1332" s="26"/>
      <c r="J1332" s="25"/>
      <c r="K1332" s="26"/>
      <c r="L1332" s="27">
        <v>42996.0</v>
      </c>
      <c r="M1332" s="28"/>
      <c r="N1332" s="28"/>
      <c r="O1332" s="28"/>
      <c r="P1332" s="28"/>
      <c r="Q1332" s="28"/>
      <c r="R1332" s="28"/>
      <c r="S1332" s="28"/>
      <c r="T1332" s="28"/>
      <c r="U1332" s="28"/>
    </row>
    <row r="1333" ht="71.25">
      <c r="A1333" s="14" t="s">
        <v>3547</v>
      </c>
      <c r="B1333" s="14" t="s">
        <v>2668</v>
      </c>
      <c r="C1333" s="14" t="s">
        <v>3548</v>
      </c>
      <c r="D1333" s="14" t="s">
        <v>1263</v>
      </c>
      <c r="E1333" s="14" t="s">
        <v>2670</v>
      </c>
      <c r="F1333" s="23" t="str">
        <f t="shared" si="16"/>
        <v>Office of Government Ethics</v>
      </c>
      <c r="G1333" s="43">
        <v>42936.0</v>
      </c>
      <c r="H1333" s="25"/>
      <c r="I1333" s="26"/>
      <c r="J1333" s="25"/>
      <c r="K1333" s="26"/>
      <c r="L1333" s="27">
        <v>42996.0</v>
      </c>
      <c r="M1333" s="28"/>
      <c r="N1333" s="28"/>
      <c r="O1333" s="28"/>
      <c r="P1333" s="28"/>
      <c r="Q1333" s="28"/>
      <c r="R1333" s="28"/>
      <c r="S1333" s="28"/>
      <c r="T1333" s="28"/>
      <c r="U1333" s="28"/>
    </row>
    <row r="1334" ht="138.0">
      <c r="A1334" s="14" t="s">
        <v>3549</v>
      </c>
      <c r="B1334" s="14" t="s">
        <v>2668</v>
      </c>
      <c r="C1334" s="14" t="s">
        <v>2654</v>
      </c>
      <c r="D1334" s="14" t="s">
        <v>1263</v>
      </c>
      <c r="E1334" s="14" t="s">
        <v>1460</v>
      </c>
      <c r="F1334" s="23" t="str">
        <f t="shared" si="16"/>
        <v>Office of Government Ethics</v>
      </c>
      <c r="G1334" s="43">
        <v>42936.0</v>
      </c>
      <c r="H1334" s="25"/>
      <c r="I1334" s="26"/>
      <c r="J1334" s="25"/>
      <c r="K1334" s="26"/>
      <c r="L1334" s="27">
        <v>42996.0</v>
      </c>
      <c r="M1334" s="28"/>
      <c r="N1334" s="28"/>
      <c r="O1334" s="28"/>
      <c r="P1334" s="28"/>
      <c r="Q1334" s="28"/>
      <c r="R1334" s="28"/>
      <c r="S1334" s="28"/>
      <c r="T1334" s="28"/>
      <c r="U1334" s="28"/>
    </row>
    <row r="1335" ht="71.25">
      <c r="A1335" s="14" t="s">
        <v>3550</v>
      </c>
      <c r="B1335" s="14" t="s">
        <v>2668</v>
      </c>
      <c r="C1335" s="14" t="s">
        <v>3551</v>
      </c>
      <c r="D1335" s="14" t="s">
        <v>1263</v>
      </c>
      <c r="E1335" s="14" t="s">
        <v>2670</v>
      </c>
      <c r="F1335" s="23" t="str">
        <f t="shared" si="16"/>
        <v>Office of Government Ethics</v>
      </c>
      <c r="G1335" s="43">
        <v>42936.0</v>
      </c>
      <c r="H1335" s="25"/>
      <c r="I1335" s="26"/>
      <c r="J1335" s="25"/>
      <c r="K1335" s="26"/>
      <c r="L1335" s="27">
        <v>42996.0</v>
      </c>
      <c r="M1335" s="28"/>
      <c r="N1335" s="28"/>
      <c r="O1335" s="28"/>
      <c r="P1335" s="28"/>
      <c r="Q1335" s="28"/>
      <c r="R1335" s="28"/>
      <c r="S1335" s="28"/>
      <c r="T1335" s="28"/>
      <c r="U1335" s="28"/>
    </row>
    <row r="1336" ht="71.25">
      <c r="A1336" s="14" t="s">
        <v>3552</v>
      </c>
      <c r="B1336" s="14" t="s">
        <v>2668</v>
      </c>
      <c r="C1336" s="14" t="s">
        <v>3553</v>
      </c>
      <c r="D1336" s="14" t="s">
        <v>1263</v>
      </c>
      <c r="E1336" s="14" t="s">
        <v>2670</v>
      </c>
      <c r="F1336" s="23" t="str">
        <f t="shared" si="16"/>
        <v>Office of Government Ethics</v>
      </c>
      <c r="G1336" s="43">
        <v>42936.0</v>
      </c>
      <c r="H1336" s="25"/>
      <c r="I1336" s="26"/>
      <c r="J1336" s="25"/>
      <c r="K1336" s="26"/>
      <c r="L1336" s="27">
        <v>42996.0</v>
      </c>
      <c r="M1336" s="28"/>
      <c r="N1336" s="28"/>
      <c r="O1336" s="28"/>
      <c r="P1336" s="28"/>
      <c r="Q1336" s="28"/>
      <c r="R1336" s="28"/>
      <c r="S1336" s="28"/>
      <c r="T1336" s="28"/>
      <c r="U1336" s="28"/>
    </row>
    <row r="1337" ht="48.75">
      <c r="A1337" s="14" t="s">
        <v>3554</v>
      </c>
      <c r="B1337" s="14" t="s">
        <v>2668</v>
      </c>
      <c r="C1337" s="14" t="s">
        <v>2660</v>
      </c>
      <c r="D1337" s="14" t="s">
        <v>1263</v>
      </c>
      <c r="E1337" s="14" t="s">
        <v>1460</v>
      </c>
      <c r="F1337" s="23" t="str">
        <f t="shared" si="16"/>
        <v>Office of Government Ethics</v>
      </c>
      <c r="G1337" s="43">
        <v>42942.0</v>
      </c>
      <c r="H1337" s="25"/>
      <c r="I1337" s="26"/>
      <c r="J1337" s="25"/>
      <c r="K1337" s="26"/>
      <c r="L1337" s="27">
        <v>42996.0</v>
      </c>
      <c r="M1337" s="28"/>
      <c r="N1337" s="28"/>
      <c r="O1337" s="28"/>
      <c r="P1337" s="28"/>
      <c r="Q1337" s="28"/>
      <c r="R1337" s="28"/>
      <c r="S1337" s="28"/>
      <c r="T1337" s="28"/>
      <c r="U1337" s="28"/>
    </row>
    <row r="1338" ht="183.0">
      <c r="A1338" s="14" t="s">
        <v>2820</v>
      </c>
      <c r="B1338" s="14" t="s">
        <v>2668</v>
      </c>
      <c r="C1338" s="14" t="s">
        <v>3555</v>
      </c>
      <c r="D1338" s="14" t="s">
        <v>27</v>
      </c>
      <c r="E1338" s="28"/>
      <c r="F1338" s="14" t="s">
        <v>3556</v>
      </c>
      <c r="G1338" s="43">
        <v>42841.0</v>
      </c>
      <c r="H1338" s="32" t="s">
        <v>2833</v>
      </c>
      <c r="I1338" s="43">
        <v>41550.0</v>
      </c>
      <c r="J1338" s="32" t="s">
        <v>3557</v>
      </c>
      <c r="K1338" s="43">
        <v>41548.0</v>
      </c>
      <c r="L1338" s="44">
        <v>42921.0</v>
      </c>
      <c r="M1338" s="28"/>
      <c r="N1338" s="28"/>
      <c r="O1338" s="28"/>
      <c r="P1338" s="28"/>
      <c r="Q1338" s="28"/>
      <c r="R1338" s="28"/>
      <c r="S1338" s="28"/>
      <c r="T1338" s="28"/>
      <c r="U1338" s="28"/>
    </row>
    <row r="1339" ht="149.25">
      <c r="A1339" s="14" t="s">
        <v>3558</v>
      </c>
      <c r="B1339" s="14" t="s">
        <v>2668</v>
      </c>
      <c r="C1339" s="14" t="s">
        <v>3559</v>
      </c>
      <c r="D1339" s="14" t="s">
        <v>27</v>
      </c>
      <c r="E1339" s="14" t="s">
        <v>2713</v>
      </c>
      <c r="F1339" s="23" t="str">
        <f t="shared" ref="F1339:F1340" si="17">HYPERLINK("https://www.documentcloud.org/documents/4053459-OGE-Kushner-20170720.html","Office of Government Ethics")</f>
        <v>Office of Government Ethics</v>
      </c>
      <c r="G1339" s="43">
        <v>42936.0</v>
      </c>
      <c r="H1339" s="25"/>
      <c r="I1339" s="26"/>
      <c r="J1339" s="25"/>
      <c r="K1339" s="26"/>
      <c r="L1339" s="27">
        <v>42996.0</v>
      </c>
      <c r="M1339" s="28"/>
      <c r="N1339" s="28"/>
      <c r="O1339" s="28"/>
      <c r="P1339" s="28"/>
      <c r="Q1339" s="28"/>
      <c r="R1339" s="28"/>
      <c r="S1339" s="28"/>
      <c r="T1339" s="28"/>
      <c r="U1339" s="28"/>
    </row>
    <row r="1340" ht="60.0">
      <c r="A1340" s="14" t="s">
        <v>3560</v>
      </c>
      <c r="B1340" s="14" t="s">
        <v>2668</v>
      </c>
      <c r="C1340" s="14" t="s">
        <v>2666</v>
      </c>
      <c r="D1340" s="14" t="s">
        <v>1263</v>
      </c>
      <c r="E1340" s="14" t="s">
        <v>1460</v>
      </c>
      <c r="F1340" s="23" t="str">
        <f t="shared" si="17"/>
        <v>Office of Government Ethics</v>
      </c>
      <c r="G1340" s="43">
        <v>42936.0</v>
      </c>
      <c r="H1340" s="25"/>
      <c r="I1340" s="26"/>
      <c r="J1340" s="25"/>
      <c r="K1340" s="26"/>
      <c r="L1340" s="27">
        <v>42996.0</v>
      </c>
      <c r="M1340" s="28"/>
      <c r="N1340" s="28"/>
      <c r="O1340" s="28"/>
      <c r="P1340" s="28"/>
      <c r="Q1340" s="28"/>
      <c r="R1340" s="28"/>
      <c r="S1340" s="28"/>
      <c r="T1340" s="28"/>
      <c r="U1340" s="28"/>
    </row>
  </sheetData>
  <dataValidations>
    <dataValidation type="list" allowBlank="1" sqref="D2:D1340">
      <formula1>"active,potential,resolved,other"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6.57"/>
    <col customWidth="1" min="2" max="2" width="58.71"/>
  </cols>
  <sheetData>
    <row r="1" ht="114.0" customHeight="1">
      <c r="A1" s="1"/>
      <c r="B1" s="2" t="str">
        <f>HYPERLINK("https://sunlightfoundation.com/tracking-trumps-conflicts-of-interest/","Tracking Trump's Conflicts of Interest")</f>
        <v>Tracking Trump's Conflicts of Interest</v>
      </c>
      <c r="C1" s="3"/>
      <c r="D1" s="3"/>
      <c r="E1" s="3"/>
      <c r="F1" s="3"/>
      <c r="G1" s="3"/>
      <c r="H1" s="3"/>
      <c r="I1" s="3"/>
      <c r="J1" s="3"/>
      <c r="K1" s="3"/>
      <c r="L1" s="3"/>
      <c r="M1" s="3"/>
      <c r="N1" s="3"/>
      <c r="O1" s="3"/>
      <c r="P1" s="3"/>
      <c r="Q1" s="3"/>
      <c r="R1" s="3"/>
      <c r="S1" s="3"/>
      <c r="T1" s="3"/>
      <c r="U1" s="3"/>
      <c r="V1" s="3"/>
      <c r="W1" s="3"/>
      <c r="X1" s="3"/>
      <c r="Y1" s="3"/>
      <c r="Z1" s="3"/>
    </row>
    <row r="2" ht="26.25">
      <c r="A2" s="1" t="s">
        <v>0</v>
      </c>
      <c r="B2" s="4" t="s">
        <v>1</v>
      </c>
      <c r="C2" s="3"/>
      <c r="D2" s="3"/>
      <c r="E2" s="3"/>
      <c r="F2" s="3"/>
      <c r="G2" s="3"/>
      <c r="H2" s="3"/>
      <c r="I2" s="3"/>
      <c r="J2" s="3"/>
      <c r="K2" s="3"/>
      <c r="L2" s="3"/>
      <c r="M2" s="3"/>
      <c r="N2" s="3"/>
      <c r="O2" s="3"/>
      <c r="P2" s="3"/>
      <c r="Q2" s="3"/>
      <c r="R2" s="3"/>
      <c r="S2" s="3"/>
      <c r="T2" s="3"/>
      <c r="U2" s="3"/>
      <c r="V2" s="3"/>
      <c r="W2" s="3"/>
      <c r="X2" s="3"/>
      <c r="Y2" s="3"/>
      <c r="Z2" s="3"/>
    </row>
    <row r="3">
      <c r="B3" s="5" t="str">
        <f>HYPERLINK("www.lodestarfoundation.org","This project is supported by the Lodestar Foundation.")</f>
        <v>This project is supported by the Lodestar Foundation.</v>
      </c>
      <c r="C3" s="3"/>
      <c r="D3" s="3"/>
      <c r="E3" s="3"/>
      <c r="F3" s="3"/>
      <c r="G3" s="3"/>
      <c r="H3" s="3"/>
      <c r="I3" s="3"/>
      <c r="J3" s="3"/>
      <c r="K3" s="3"/>
      <c r="L3" s="3"/>
      <c r="M3" s="3"/>
      <c r="N3" s="3"/>
      <c r="O3" s="3"/>
      <c r="P3" s="3"/>
      <c r="Q3" s="3"/>
      <c r="R3" s="3"/>
      <c r="S3" s="3"/>
      <c r="T3" s="3"/>
      <c r="U3" s="3"/>
      <c r="V3" s="3"/>
      <c r="W3" s="3"/>
      <c r="X3" s="3"/>
      <c r="Y3" s="3"/>
      <c r="Z3" s="3"/>
    </row>
    <row r="4" ht="71.25">
      <c r="A4" s="1" t="s">
        <v>2</v>
      </c>
      <c r="B4" s="6" t="s">
        <v>3</v>
      </c>
      <c r="C4" s="3"/>
      <c r="D4" s="3"/>
      <c r="E4" s="3"/>
      <c r="F4" s="3"/>
      <c r="G4" s="3"/>
      <c r="H4" s="3"/>
      <c r="I4" s="3"/>
      <c r="J4" s="3"/>
      <c r="K4" s="3"/>
      <c r="L4" s="3"/>
      <c r="M4" s="3"/>
      <c r="N4" s="3"/>
      <c r="O4" s="3"/>
      <c r="P4" s="3"/>
      <c r="Q4" s="3"/>
      <c r="R4" s="3"/>
      <c r="S4" s="3"/>
      <c r="T4" s="3"/>
      <c r="U4" s="3"/>
      <c r="V4" s="3"/>
      <c r="W4" s="3"/>
      <c r="X4" s="3"/>
      <c r="Y4" s="3"/>
      <c r="Z4" s="3"/>
    </row>
    <row r="5">
      <c r="A5" s="1" t="s">
        <v>4</v>
      </c>
      <c r="B5" s="7" t="s">
        <v>5</v>
      </c>
      <c r="C5" s="3"/>
      <c r="D5" s="3"/>
      <c r="E5" s="3"/>
      <c r="F5" s="3"/>
      <c r="G5" s="3"/>
      <c r="H5" s="3"/>
      <c r="I5" s="3"/>
      <c r="J5" s="3"/>
      <c r="K5" s="3"/>
      <c r="L5" s="3"/>
      <c r="M5" s="3"/>
      <c r="N5" s="3"/>
      <c r="O5" s="3"/>
      <c r="P5" s="3"/>
      <c r="Q5" s="3"/>
      <c r="R5" s="3"/>
      <c r="S5" s="3"/>
      <c r="T5" s="3"/>
      <c r="U5" s="3"/>
      <c r="V5" s="3"/>
      <c r="W5" s="3"/>
      <c r="X5" s="3"/>
      <c r="Y5" s="3"/>
      <c r="Z5" s="3"/>
    </row>
    <row r="6">
      <c r="B6" s="8" t="str">
        <f>HYPERLINK("https://sunlightfoundation.com/2017/07/13/how-were-tracking-president-trumps-conflicts-of-interest/","How we’re tracking President Trump’s conflicts of interest")</f>
        <v>How we’re tracking President Trump’s conflicts of interest</v>
      </c>
      <c r="C6" s="3"/>
      <c r="D6" s="3"/>
      <c r="E6" s="3"/>
      <c r="F6" s="3"/>
      <c r="G6" s="3"/>
      <c r="H6" s="3"/>
      <c r="I6" s="3"/>
      <c r="J6" s="3"/>
      <c r="K6" s="3"/>
      <c r="L6" s="3"/>
      <c r="M6" s="3"/>
      <c r="N6" s="3"/>
      <c r="O6" s="3"/>
      <c r="P6" s="3"/>
      <c r="Q6" s="3"/>
      <c r="R6" s="3"/>
      <c r="S6" s="3"/>
      <c r="T6" s="3"/>
      <c r="U6" s="3"/>
      <c r="V6" s="3"/>
      <c r="W6" s="3"/>
      <c r="X6" s="3"/>
      <c r="Y6" s="3"/>
      <c r="Z6" s="3"/>
    </row>
    <row r="7">
      <c r="B7" s="9" t="str">
        <f>HYPERLINK("https://sunlightfoundation.com/2017/09/21/more-sunshine-for-the-trump-familys-global-conflicts-of-interest/","More sunshine for the Trump Family’s global conflicts of interest")</f>
        <v>More sunshine for the Trump Family’s global conflicts of interest</v>
      </c>
      <c r="C7" s="3"/>
      <c r="D7" s="3"/>
      <c r="E7" s="3"/>
      <c r="F7" s="3"/>
      <c r="G7" s="3"/>
      <c r="H7" s="3"/>
      <c r="I7" s="3"/>
      <c r="J7" s="3"/>
      <c r="K7" s="3"/>
      <c r="L7" s="3"/>
      <c r="M7" s="3"/>
      <c r="N7" s="3"/>
      <c r="O7" s="3"/>
      <c r="P7" s="3"/>
      <c r="Q7" s="3"/>
      <c r="R7" s="3"/>
      <c r="S7" s="3"/>
      <c r="T7" s="3"/>
      <c r="U7" s="3"/>
      <c r="V7" s="3"/>
      <c r="W7" s="3"/>
      <c r="X7" s="3"/>
      <c r="Y7" s="3"/>
      <c r="Z7" s="3"/>
    </row>
    <row r="8" ht="49.5">
      <c r="A8" s="10"/>
      <c r="B8" s="6" t="s">
        <v>6</v>
      </c>
      <c r="C8" s="3"/>
      <c r="D8" s="3"/>
      <c r="E8" s="3"/>
      <c r="F8" s="3"/>
      <c r="G8" s="3"/>
      <c r="H8" s="3"/>
      <c r="I8" s="3"/>
      <c r="J8" s="3"/>
      <c r="K8" s="3"/>
      <c r="L8" s="3"/>
      <c r="M8" s="3"/>
      <c r="N8" s="3"/>
      <c r="O8" s="3"/>
      <c r="P8" s="3"/>
      <c r="Q8" s="3"/>
      <c r="R8" s="3"/>
      <c r="S8" s="3"/>
      <c r="T8" s="3"/>
      <c r="U8" s="3"/>
      <c r="V8" s="3"/>
      <c r="W8" s="3"/>
      <c r="X8" s="3"/>
      <c r="Y8" s="3"/>
      <c r="Z8" s="3"/>
    </row>
    <row r="9" ht="82.5">
      <c r="A9" s="11" t="s">
        <v>7</v>
      </c>
      <c r="B9" s="6" t="s">
        <v>8</v>
      </c>
      <c r="C9" s="3"/>
      <c r="D9" s="3"/>
      <c r="E9" s="3"/>
      <c r="F9" s="3"/>
      <c r="G9" s="3"/>
      <c r="H9" s="3"/>
      <c r="I9" s="3"/>
      <c r="J9" s="3"/>
      <c r="K9" s="3"/>
      <c r="L9" s="3"/>
      <c r="M9" s="3"/>
      <c r="N9" s="3"/>
      <c r="O9" s="3"/>
      <c r="P9" s="3"/>
      <c r="Q9" s="3"/>
      <c r="R9" s="3"/>
      <c r="S9" s="3"/>
      <c r="T9" s="3"/>
      <c r="U9" s="3"/>
      <c r="V9" s="3"/>
      <c r="W9" s="3"/>
      <c r="X9" s="3"/>
      <c r="Y9" s="3"/>
      <c r="Z9" s="3"/>
    </row>
    <row r="10">
      <c r="A10" s="1" t="s">
        <v>9</v>
      </c>
      <c r="B10" s="12" t="str">
        <f>HYPERLINK("mailto:ahoward@sunlightfoundation.com","Alex Howard, deputy director of the Sunlight Foundation")</f>
        <v>Alex Howard, deputy director of the Sunlight Foundation</v>
      </c>
      <c r="C10" s="3"/>
      <c r="D10" s="3"/>
      <c r="E10" s="3"/>
      <c r="F10" s="3"/>
      <c r="G10" s="3"/>
      <c r="H10" s="3"/>
      <c r="I10" s="3"/>
      <c r="J10" s="3"/>
      <c r="K10" s="3"/>
      <c r="L10" s="3"/>
      <c r="M10" s="3"/>
      <c r="N10" s="3"/>
      <c r="O10" s="3"/>
      <c r="P10" s="3"/>
      <c r="Q10" s="3"/>
      <c r="R10" s="3"/>
      <c r="S10" s="3"/>
      <c r="T10" s="3"/>
      <c r="U10" s="3"/>
      <c r="V10" s="3"/>
      <c r="W10" s="3"/>
      <c r="X10" s="3"/>
      <c r="Y10" s="3"/>
      <c r="Z10" s="3"/>
    </row>
    <row r="11">
      <c r="B11" s="9" t="str">
        <f>HYPERLINK("https://twitter.com/nilesmedia","Hilary Niles, independent journalist")</f>
        <v>Hilary Niles, independent journalist</v>
      </c>
      <c r="C11" s="3"/>
      <c r="D11" s="3"/>
      <c r="E11" s="3"/>
      <c r="F11" s="3"/>
      <c r="G11" s="3"/>
      <c r="H11" s="3"/>
      <c r="I11" s="3"/>
      <c r="J11" s="3"/>
      <c r="K11" s="3"/>
      <c r="L11" s="3"/>
      <c r="M11" s="3"/>
      <c r="N11" s="3"/>
      <c r="O11" s="3"/>
      <c r="P11" s="3"/>
      <c r="Q11" s="3"/>
      <c r="R11" s="3"/>
      <c r="S11" s="3"/>
      <c r="T11" s="3"/>
      <c r="U11" s="3"/>
      <c r="V11" s="3"/>
      <c r="W11" s="3"/>
      <c r="X11" s="3"/>
      <c r="Y11" s="3"/>
      <c r="Z11" s="3"/>
    </row>
    <row r="12">
      <c r="A12" s="13" t="s">
        <v>10</v>
      </c>
      <c r="B12" s="14" t="s">
        <v>11</v>
      </c>
      <c r="C12" s="3"/>
      <c r="D12" s="3"/>
      <c r="E12" s="3"/>
      <c r="F12" s="3"/>
      <c r="G12" s="3"/>
      <c r="H12" s="3"/>
      <c r="I12" s="3"/>
      <c r="J12" s="3"/>
      <c r="K12" s="3"/>
      <c r="L12" s="3"/>
      <c r="M12" s="3"/>
      <c r="N12" s="3"/>
      <c r="O12" s="3"/>
      <c r="P12" s="3"/>
      <c r="Q12" s="3"/>
      <c r="R12" s="3"/>
      <c r="S12" s="3"/>
      <c r="T12" s="3"/>
      <c r="U12" s="3"/>
      <c r="V12" s="3"/>
      <c r="W12" s="3"/>
      <c r="X12" s="3"/>
      <c r="Y12" s="3"/>
      <c r="Z12" s="3"/>
    </row>
    <row r="13">
      <c r="C13" s="3"/>
      <c r="D13" s="3"/>
      <c r="E13" s="3"/>
      <c r="F13" s="3"/>
      <c r="G13" s="3"/>
      <c r="H13" s="3"/>
      <c r="I13" s="3"/>
      <c r="J13" s="3"/>
      <c r="K13" s="3"/>
      <c r="L13" s="3"/>
      <c r="M13" s="3"/>
      <c r="N13" s="3"/>
      <c r="O13" s="3"/>
      <c r="P13" s="3"/>
      <c r="Q13" s="3"/>
      <c r="R13" s="3"/>
      <c r="S13" s="3"/>
      <c r="T13" s="3"/>
      <c r="U13" s="3"/>
      <c r="V13" s="3"/>
      <c r="W13" s="3"/>
      <c r="X13" s="3"/>
      <c r="Y13" s="3"/>
      <c r="Z13" s="3"/>
    </row>
    <row r="14">
      <c r="C14" s="3"/>
      <c r="D14" s="3"/>
      <c r="E14" s="3"/>
      <c r="F14" s="3"/>
      <c r="G14" s="3"/>
      <c r="H14" s="3"/>
      <c r="I14" s="3"/>
      <c r="J14" s="3"/>
      <c r="K14" s="3"/>
      <c r="L14" s="3"/>
      <c r="M14" s="3"/>
      <c r="N14" s="3"/>
      <c r="O14" s="3"/>
      <c r="P14" s="3"/>
      <c r="Q14" s="3"/>
      <c r="R14" s="3"/>
      <c r="S14" s="3"/>
      <c r="T14" s="3"/>
      <c r="U14" s="3"/>
      <c r="V14" s="3"/>
      <c r="W14" s="3"/>
      <c r="X14" s="3"/>
      <c r="Y14" s="3"/>
      <c r="Z14" s="3"/>
    </row>
    <row r="15">
      <c r="C15" s="3"/>
      <c r="D15" s="3"/>
      <c r="E15" s="3"/>
      <c r="F15" s="3"/>
      <c r="G15" s="3"/>
      <c r="H15" s="3"/>
      <c r="I15" s="3"/>
      <c r="J15" s="3"/>
      <c r="K15" s="3"/>
      <c r="L15" s="3"/>
      <c r="M15" s="3"/>
      <c r="N15" s="3"/>
      <c r="O15" s="3"/>
      <c r="P15" s="3"/>
      <c r="Q15" s="3"/>
      <c r="R15" s="3"/>
      <c r="S15" s="3"/>
      <c r="T15" s="3"/>
      <c r="U15" s="3"/>
      <c r="V15" s="3"/>
      <c r="W15" s="3"/>
      <c r="X15" s="3"/>
      <c r="Y15" s="3"/>
      <c r="Z15" s="3"/>
    </row>
    <row r="16">
      <c r="A16" s="15" t="str">
        <f>IMAGE(GOOGLEANALYTICS("UA-21269918-1","Tracking Trump's Conflicts of Interest","President Donald J. Trump and FLOTUS"))</f>
        <v/>
      </c>
      <c r="B16" s="3"/>
      <c r="C16" s="3"/>
      <c r="D16" s="3"/>
      <c r="E16" s="3"/>
      <c r="F16" s="3"/>
      <c r="G16" s="3"/>
      <c r="H16" s="3"/>
      <c r="I16" s="3"/>
      <c r="J16" s="3"/>
      <c r="K16" s="3"/>
      <c r="L16" s="3"/>
      <c r="M16" s="3"/>
      <c r="N16" s="3"/>
      <c r="O16" s="3"/>
      <c r="P16" s="3"/>
      <c r="Q16" s="3"/>
      <c r="R16" s="3"/>
      <c r="S16" s="3"/>
      <c r="T16" s="3"/>
      <c r="U16" s="3"/>
      <c r="V16" s="3"/>
      <c r="W16" s="3"/>
      <c r="X16" s="3"/>
      <c r="Y16" s="3"/>
      <c r="Z16" s="3"/>
    </row>
    <row r="17">
      <c r="A17" s="15" t="str">
        <f>IMAGE(GOOGLEANALYTICS("UA-21269918-1","Tracking Trump's Conflicts of Interest","Donald Trump Jr., Eric Trump, Ivanka Trump &amp; Jared Kushner"))</f>
        <v/>
      </c>
      <c r="B17" s="3"/>
      <c r="C17" s="3"/>
      <c r="D17" s="3"/>
      <c r="E17" s="3"/>
      <c r="F17" s="3"/>
      <c r="G17" s="3"/>
      <c r="H17" s="3"/>
      <c r="I17" s="3"/>
      <c r="J17" s="3"/>
      <c r="K17" s="3"/>
      <c r="L17" s="3"/>
      <c r="M17" s="3"/>
      <c r="N17" s="3"/>
      <c r="O17" s="3"/>
      <c r="P17" s="3"/>
      <c r="Q17" s="3"/>
      <c r="R17" s="3"/>
      <c r="S17" s="3"/>
      <c r="T17" s="3"/>
      <c r="U17" s="3"/>
      <c r="V17" s="3"/>
      <c r="W17" s="3"/>
      <c r="X17" s="3"/>
      <c r="Y17" s="3"/>
      <c r="Z17" s="3"/>
    </row>
    <row r="18">
      <c r="A18" s="15" t="str">
        <f>IMAGE(GOOGLEANALYTICS("UA-21269918-1","Tracking Trump's Conflicts of Interest","ABOUT THIS PROJECT"))</f>
        <v/>
      </c>
      <c r="B18" s="3"/>
      <c r="C18" s="3"/>
      <c r="D18" s="3"/>
      <c r="E18" s="3"/>
      <c r="F18" s="3"/>
      <c r="G18" s="3"/>
      <c r="H18" s="3"/>
      <c r="I18" s="3"/>
      <c r="J18" s="3"/>
      <c r="K18" s="3"/>
      <c r="L18" s="3"/>
      <c r="M18" s="3"/>
      <c r="N18" s="3"/>
      <c r="O18" s="3"/>
      <c r="P18" s="3"/>
      <c r="Q18" s="3"/>
      <c r="R18" s="3"/>
      <c r="S18" s="3"/>
      <c r="T18" s="3"/>
      <c r="U18" s="3"/>
      <c r="V18" s="3"/>
      <c r="W18" s="3"/>
      <c r="X18" s="3"/>
      <c r="Y18" s="3"/>
      <c r="Z18" s="3"/>
    </row>
    <row r="19">
      <c r="A19" s="16"/>
      <c r="B19" s="3"/>
      <c r="C19" s="3"/>
      <c r="D19" s="3"/>
      <c r="E19" s="3"/>
      <c r="F19" s="3"/>
      <c r="G19" s="3"/>
      <c r="H19" s="3"/>
      <c r="I19" s="3"/>
      <c r="J19" s="3"/>
      <c r="K19" s="3"/>
      <c r="L19" s="3"/>
      <c r="M19" s="3"/>
      <c r="N19" s="3"/>
      <c r="O19" s="3"/>
      <c r="P19" s="3"/>
      <c r="Q19" s="3"/>
      <c r="R19" s="3"/>
      <c r="S19" s="3"/>
      <c r="T19" s="3"/>
      <c r="U19" s="3"/>
      <c r="V19" s="3"/>
      <c r="W19" s="3"/>
      <c r="X19" s="3"/>
      <c r="Y19" s="3"/>
      <c r="Z19" s="3"/>
    </row>
    <row r="20">
      <c r="A20" s="16"/>
      <c r="B20" s="3"/>
      <c r="C20" s="3"/>
      <c r="D20" s="3"/>
      <c r="E20" s="3"/>
      <c r="F20" s="3"/>
      <c r="G20" s="3"/>
      <c r="H20" s="3"/>
      <c r="I20" s="3"/>
      <c r="J20" s="3"/>
      <c r="K20" s="3"/>
      <c r="L20" s="3"/>
      <c r="M20" s="3"/>
      <c r="N20" s="3"/>
      <c r="O20" s="3"/>
      <c r="P20" s="3"/>
      <c r="Q20" s="3"/>
      <c r="R20" s="3"/>
      <c r="S20" s="3"/>
      <c r="T20" s="3"/>
      <c r="U20" s="3"/>
      <c r="V20" s="3"/>
      <c r="W20" s="3"/>
      <c r="X20" s="3"/>
      <c r="Y20" s="3"/>
      <c r="Z20" s="3"/>
    </row>
    <row r="21">
      <c r="A21" s="16"/>
      <c r="B21" s="3"/>
      <c r="C21" s="3"/>
      <c r="D21" s="3"/>
      <c r="E21" s="3"/>
      <c r="F21" s="3"/>
      <c r="G21" s="3"/>
      <c r="H21" s="3"/>
      <c r="I21" s="3"/>
      <c r="J21" s="3"/>
      <c r="K21" s="3"/>
      <c r="L21" s="3"/>
      <c r="M21" s="3"/>
      <c r="N21" s="3"/>
      <c r="O21" s="3"/>
      <c r="P21" s="3"/>
      <c r="Q21" s="3"/>
      <c r="R21" s="3"/>
      <c r="S21" s="3"/>
      <c r="T21" s="3"/>
      <c r="U21" s="3"/>
      <c r="V21" s="3"/>
      <c r="W21" s="3"/>
      <c r="X21" s="3"/>
      <c r="Y21" s="3"/>
      <c r="Z21" s="3"/>
    </row>
    <row r="22">
      <c r="A22" s="16"/>
      <c r="B22" s="3"/>
      <c r="C22" s="3"/>
      <c r="D22" s="3"/>
      <c r="E22" s="3"/>
      <c r="F22" s="3"/>
      <c r="G22" s="3"/>
      <c r="H22" s="3"/>
      <c r="I22" s="3"/>
      <c r="J22" s="3"/>
      <c r="K22" s="3"/>
      <c r="L22" s="3"/>
      <c r="M22" s="3"/>
      <c r="N22" s="3"/>
      <c r="O22" s="3"/>
      <c r="P22" s="3"/>
      <c r="Q22" s="3"/>
      <c r="R22" s="3"/>
      <c r="S22" s="3"/>
      <c r="T22" s="3"/>
      <c r="U22" s="3"/>
      <c r="V22" s="3"/>
      <c r="W22" s="3"/>
      <c r="X22" s="3"/>
      <c r="Y22" s="3"/>
      <c r="Z22" s="3"/>
    </row>
    <row r="23">
      <c r="A23" s="16"/>
      <c r="B23" s="3"/>
      <c r="C23" s="3"/>
      <c r="D23" s="3"/>
      <c r="E23" s="3"/>
      <c r="F23" s="3"/>
      <c r="G23" s="3"/>
      <c r="H23" s="3"/>
      <c r="I23" s="3"/>
      <c r="J23" s="3"/>
      <c r="K23" s="3"/>
      <c r="L23" s="3"/>
      <c r="M23" s="3"/>
      <c r="N23" s="3"/>
      <c r="O23" s="3"/>
      <c r="P23" s="3"/>
      <c r="Q23" s="3"/>
      <c r="R23" s="3"/>
      <c r="S23" s="3"/>
      <c r="T23" s="3"/>
      <c r="U23" s="3"/>
      <c r="V23" s="3"/>
      <c r="W23" s="3"/>
      <c r="X23" s="3"/>
      <c r="Y23" s="3"/>
      <c r="Z23" s="3"/>
    </row>
    <row r="24">
      <c r="A24" s="16"/>
      <c r="B24" s="3"/>
      <c r="C24" s="3"/>
      <c r="D24" s="3"/>
      <c r="E24" s="3"/>
      <c r="F24" s="3"/>
      <c r="G24" s="3"/>
      <c r="H24" s="3"/>
      <c r="I24" s="3"/>
      <c r="J24" s="3"/>
      <c r="K24" s="3"/>
      <c r="L24" s="3"/>
      <c r="M24" s="3"/>
      <c r="N24" s="3"/>
      <c r="O24" s="3"/>
      <c r="P24" s="3"/>
      <c r="Q24" s="3"/>
      <c r="R24" s="3"/>
      <c r="S24" s="3"/>
      <c r="T24" s="3"/>
      <c r="U24" s="3"/>
      <c r="V24" s="3"/>
      <c r="W24" s="3"/>
      <c r="X24" s="3"/>
      <c r="Y24" s="3"/>
      <c r="Z24" s="3"/>
    </row>
    <row r="25">
      <c r="A25" s="16"/>
      <c r="B25" s="3"/>
      <c r="C25" s="3"/>
      <c r="D25" s="3"/>
      <c r="E25" s="3"/>
      <c r="F25" s="3"/>
      <c r="G25" s="3"/>
      <c r="H25" s="3"/>
      <c r="I25" s="3"/>
      <c r="J25" s="3"/>
      <c r="K25" s="3"/>
      <c r="L25" s="3"/>
      <c r="M25" s="3"/>
      <c r="N25" s="3"/>
      <c r="O25" s="3"/>
      <c r="P25" s="3"/>
      <c r="Q25" s="3"/>
      <c r="R25" s="3"/>
      <c r="S25" s="3"/>
      <c r="T25" s="3"/>
      <c r="U25" s="3"/>
      <c r="V25" s="3"/>
      <c r="W25" s="3"/>
      <c r="X25" s="3"/>
      <c r="Y25" s="3"/>
      <c r="Z25" s="3"/>
    </row>
    <row r="26">
      <c r="A26" s="16"/>
      <c r="B26" s="3"/>
      <c r="C26" s="3"/>
      <c r="D26" s="3"/>
      <c r="E26" s="3"/>
      <c r="F26" s="3"/>
      <c r="G26" s="3"/>
      <c r="H26" s="3"/>
      <c r="I26" s="3"/>
      <c r="J26" s="3"/>
      <c r="K26" s="3"/>
      <c r="L26" s="3"/>
      <c r="M26" s="3"/>
      <c r="N26" s="3"/>
      <c r="O26" s="3"/>
      <c r="P26" s="3"/>
      <c r="Q26" s="3"/>
      <c r="R26" s="3"/>
      <c r="S26" s="3"/>
      <c r="T26" s="3"/>
      <c r="U26" s="3"/>
      <c r="V26" s="3"/>
      <c r="W26" s="3"/>
      <c r="X26" s="3"/>
      <c r="Y26" s="3"/>
      <c r="Z26" s="3"/>
    </row>
    <row r="27">
      <c r="A27" s="16"/>
      <c r="B27" s="3"/>
      <c r="C27" s="3"/>
      <c r="D27" s="3"/>
      <c r="E27" s="3"/>
      <c r="F27" s="3"/>
      <c r="G27" s="3"/>
      <c r="H27" s="3"/>
      <c r="I27" s="3"/>
      <c r="J27" s="3"/>
      <c r="K27" s="3"/>
      <c r="L27" s="3"/>
      <c r="M27" s="3"/>
      <c r="N27" s="3"/>
      <c r="O27" s="3"/>
      <c r="P27" s="3"/>
      <c r="Q27" s="3"/>
      <c r="R27" s="3"/>
      <c r="S27" s="3"/>
      <c r="T27" s="3"/>
      <c r="U27" s="3"/>
      <c r="V27" s="3"/>
      <c r="W27" s="3"/>
      <c r="X27" s="3"/>
      <c r="Y27" s="3"/>
      <c r="Z27" s="3"/>
    </row>
    <row r="28">
      <c r="A28" s="16"/>
      <c r="B28" s="3"/>
      <c r="C28" s="3"/>
      <c r="D28" s="3"/>
      <c r="E28" s="3"/>
      <c r="F28" s="3"/>
      <c r="G28" s="3"/>
      <c r="H28" s="3"/>
      <c r="I28" s="3"/>
      <c r="J28" s="3"/>
      <c r="K28" s="3"/>
      <c r="L28" s="3"/>
      <c r="M28" s="3"/>
      <c r="N28" s="3"/>
      <c r="O28" s="3"/>
      <c r="P28" s="3"/>
      <c r="Q28" s="3"/>
      <c r="R28" s="3"/>
      <c r="S28" s="3"/>
      <c r="T28" s="3"/>
      <c r="U28" s="3"/>
      <c r="V28" s="3"/>
      <c r="W28" s="3"/>
      <c r="X28" s="3"/>
      <c r="Y28" s="3"/>
      <c r="Z28" s="3"/>
    </row>
    <row r="29">
      <c r="A29" s="16"/>
      <c r="B29" s="3"/>
      <c r="C29" s="3"/>
      <c r="D29" s="3"/>
      <c r="E29" s="3"/>
      <c r="F29" s="3"/>
      <c r="G29" s="3"/>
      <c r="H29" s="3"/>
      <c r="I29" s="3"/>
      <c r="J29" s="3"/>
      <c r="K29" s="3"/>
      <c r="L29" s="3"/>
      <c r="M29" s="3"/>
      <c r="N29" s="3"/>
      <c r="O29" s="3"/>
      <c r="P29" s="3"/>
      <c r="Q29" s="3"/>
      <c r="R29" s="3"/>
      <c r="S29" s="3"/>
      <c r="T29" s="3"/>
      <c r="U29" s="3"/>
      <c r="V29" s="3"/>
      <c r="W29" s="3"/>
      <c r="X29" s="3"/>
      <c r="Y29" s="3"/>
      <c r="Z29" s="3"/>
    </row>
    <row r="30">
      <c r="A30" s="16"/>
      <c r="B30" s="3"/>
      <c r="C30" s="3"/>
      <c r="D30" s="3"/>
      <c r="E30" s="3"/>
      <c r="F30" s="3"/>
      <c r="G30" s="3"/>
      <c r="H30" s="3"/>
      <c r="I30" s="3"/>
      <c r="J30" s="3"/>
      <c r="K30" s="3"/>
      <c r="L30" s="3"/>
      <c r="M30" s="3"/>
      <c r="N30" s="3"/>
      <c r="O30" s="3"/>
      <c r="P30" s="3"/>
      <c r="Q30" s="3"/>
      <c r="R30" s="3"/>
      <c r="S30" s="3"/>
      <c r="T30" s="3"/>
      <c r="U30" s="3"/>
      <c r="V30" s="3"/>
      <c r="W30" s="3"/>
      <c r="X30" s="3"/>
      <c r="Y30" s="3"/>
      <c r="Z30" s="3"/>
    </row>
    <row r="31">
      <c r="A31" s="16"/>
      <c r="B31" s="3"/>
      <c r="C31" s="3"/>
      <c r="D31" s="3"/>
      <c r="E31" s="3"/>
      <c r="F31" s="3"/>
      <c r="G31" s="3"/>
      <c r="H31" s="3"/>
      <c r="I31" s="3"/>
      <c r="J31" s="3"/>
      <c r="K31" s="3"/>
      <c r="L31" s="3"/>
      <c r="M31" s="3"/>
      <c r="N31" s="3"/>
      <c r="O31" s="3"/>
      <c r="P31" s="3"/>
      <c r="Q31" s="3"/>
      <c r="R31" s="3"/>
      <c r="S31" s="3"/>
      <c r="T31" s="3"/>
      <c r="U31" s="3"/>
      <c r="V31" s="3"/>
      <c r="W31" s="3"/>
      <c r="X31" s="3"/>
      <c r="Y31" s="3"/>
      <c r="Z31" s="3"/>
    </row>
    <row r="32">
      <c r="A32" s="16"/>
      <c r="B32" s="3"/>
      <c r="C32" s="3"/>
      <c r="D32" s="3"/>
      <c r="E32" s="3"/>
      <c r="F32" s="3"/>
      <c r="G32" s="3"/>
      <c r="H32" s="3"/>
      <c r="I32" s="3"/>
      <c r="J32" s="3"/>
      <c r="K32" s="3"/>
      <c r="L32" s="3"/>
      <c r="M32" s="3"/>
      <c r="N32" s="3"/>
      <c r="O32" s="3"/>
      <c r="P32" s="3"/>
      <c r="Q32" s="3"/>
      <c r="R32" s="3"/>
      <c r="S32" s="3"/>
      <c r="T32" s="3"/>
      <c r="U32" s="3"/>
      <c r="V32" s="3"/>
      <c r="W32" s="3"/>
      <c r="X32" s="3"/>
      <c r="Y32" s="3"/>
      <c r="Z32" s="3"/>
    </row>
    <row r="33">
      <c r="A33" s="16"/>
      <c r="B33" s="3"/>
      <c r="C33" s="3"/>
      <c r="D33" s="3"/>
      <c r="E33" s="3"/>
      <c r="F33" s="3"/>
      <c r="G33" s="3"/>
      <c r="H33" s="3"/>
      <c r="I33" s="3"/>
      <c r="J33" s="3"/>
      <c r="K33" s="3"/>
      <c r="L33" s="3"/>
      <c r="M33" s="3"/>
      <c r="N33" s="3"/>
      <c r="O33" s="3"/>
      <c r="P33" s="3"/>
      <c r="Q33" s="3"/>
      <c r="R33" s="3"/>
      <c r="S33" s="3"/>
      <c r="T33" s="3"/>
      <c r="U33" s="3"/>
      <c r="V33" s="3"/>
      <c r="W33" s="3"/>
      <c r="X33" s="3"/>
      <c r="Y33" s="3"/>
      <c r="Z33" s="3"/>
    </row>
    <row r="34">
      <c r="A34" s="16"/>
      <c r="B34" s="3"/>
      <c r="C34" s="3"/>
      <c r="D34" s="3"/>
      <c r="E34" s="3"/>
      <c r="F34" s="3"/>
      <c r="G34" s="3"/>
      <c r="H34" s="3"/>
      <c r="I34" s="3"/>
      <c r="J34" s="3"/>
      <c r="K34" s="3"/>
      <c r="L34" s="3"/>
      <c r="M34" s="3"/>
      <c r="N34" s="3"/>
      <c r="O34" s="3"/>
      <c r="P34" s="3"/>
      <c r="Q34" s="3"/>
      <c r="R34" s="3"/>
      <c r="S34" s="3"/>
      <c r="T34" s="3"/>
      <c r="U34" s="3"/>
      <c r="V34" s="3"/>
      <c r="W34" s="3"/>
      <c r="X34" s="3"/>
      <c r="Y34" s="3"/>
      <c r="Z34" s="3"/>
    </row>
    <row r="35">
      <c r="A35" s="16"/>
      <c r="B35" s="3"/>
      <c r="C35" s="3"/>
      <c r="D35" s="3"/>
      <c r="E35" s="3"/>
      <c r="F35" s="3"/>
      <c r="G35" s="3"/>
      <c r="H35" s="3"/>
      <c r="I35" s="3"/>
      <c r="J35" s="3"/>
      <c r="K35" s="3"/>
      <c r="L35" s="3"/>
      <c r="M35" s="3"/>
      <c r="N35" s="3"/>
      <c r="O35" s="3"/>
      <c r="P35" s="3"/>
      <c r="Q35" s="3"/>
      <c r="R35" s="3"/>
      <c r="S35" s="3"/>
      <c r="T35" s="3"/>
      <c r="U35" s="3"/>
      <c r="V35" s="3"/>
      <c r="W35" s="3"/>
      <c r="X35" s="3"/>
      <c r="Y35" s="3"/>
      <c r="Z35" s="3"/>
    </row>
    <row r="36">
      <c r="A36" s="16"/>
      <c r="B36" s="3"/>
      <c r="C36" s="3"/>
      <c r="D36" s="3"/>
      <c r="E36" s="3"/>
      <c r="F36" s="3"/>
      <c r="G36" s="3"/>
      <c r="H36" s="3"/>
      <c r="I36" s="3"/>
      <c r="J36" s="3"/>
      <c r="K36" s="3"/>
      <c r="L36" s="3"/>
      <c r="M36" s="3"/>
      <c r="N36" s="3"/>
      <c r="O36" s="3"/>
      <c r="P36" s="3"/>
      <c r="Q36" s="3"/>
      <c r="R36" s="3"/>
      <c r="S36" s="3"/>
      <c r="T36" s="3"/>
      <c r="U36" s="3"/>
      <c r="V36" s="3"/>
      <c r="W36" s="3"/>
      <c r="X36" s="3"/>
      <c r="Y36" s="3"/>
      <c r="Z36" s="3"/>
    </row>
    <row r="37">
      <c r="A37" s="16"/>
      <c r="B37" s="3"/>
      <c r="C37" s="3"/>
      <c r="D37" s="3"/>
      <c r="E37" s="3"/>
      <c r="F37" s="3"/>
      <c r="G37" s="3"/>
      <c r="H37" s="3"/>
      <c r="I37" s="3"/>
      <c r="J37" s="3"/>
      <c r="K37" s="3"/>
      <c r="L37" s="3"/>
      <c r="M37" s="3"/>
      <c r="N37" s="3"/>
      <c r="O37" s="3"/>
      <c r="P37" s="3"/>
      <c r="Q37" s="3"/>
      <c r="R37" s="3"/>
      <c r="S37" s="3"/>
      <c r="T37" s="3"/>
      <c r="U37" s="3"/>
      <c r="V37" s="3"/>
      <c r="W37" s="3"/>
      <c r="X37" s="3"/>
      <c r="Y37" s="3"/>
      <c r="Z37" s="3"/>
    </row>
    <row r="38">
      <c r="A38" s="16"/>
      <c r="B38" s="3"/>
      <c r="C38" s="3"/>
      <c r="D38" s="3"/>
      <c r="E38" s="3"/>
      <c r="F38" s="3"/>
      <c r="G38" s="3"/>
      <c r="H38" s="3"/>
      <c r="I38" s="3"/>
      <c r="J38" s="3"/>
      <c r="K38" s="3"/>
      <c r="L38" s="3"/>
      <c r="M38" s="3"/>
      <c r="N38" s="3"/>
      <c r="O38" s="3"/>
      <c r="P38" s="3"/>
      <c r="Q38" s="3"/>
      <c r="R38" s="3"/>
      <c r="S38" s="3"/>
      <c r="T38" s="3"/>
      <c r="U38" s="3"/>
      <c r="V38" s="3"/>
      <c r="W38" s="3"/>
      <c r="X38" s="3"/>
      <c r="Y38" s="3"/>
      <c r="Z38" s="3"/>
    </row>
    <row r="39">
      <c r="A39" s="16"/>
      <c r="B39" s="3"/>
      <c r="C39" s="3"/>
      <c r="D39" s="3"/>
      <c r="E39" s="3"/>
      <c r="F39" s="3"/>
      <c r="G39" s="3"/>
      <c r="H39" s="3"/>
      <c r="I39" s="3"/>
      <c r="J39" s="3"/>
      <c r="K39" s="3"/>
      <c r="L39" s="3"/>
      <c r="M39" s="3"/>
      <c r="N39" s="3"/>
      <c r="O39" s="3"/>
      <c r="P39" s="3"/>
      <c r="Q39" s="3"/>
      <c r="R39" s="3"/>
      <c r="S39" s="3"/>
      <c r="T39" s="3"/>
      <c r="U39" s="3"/>
      <c r="V39" s="3"/>
      <c r="W39" s="3"/>
      <c r="X39" s="3"/>
      <c r="Y39" s="3"/>
      <c r="Z39" s="3"/>
    </row>
    <row r="40">
      <c r="A40" s="16"/>
      <c r="B40" s="3"/>
      <c r="C40" s="3"/>
      <c r="D40" s="3"/>
      <c r="E40" s="3"/>
      <c r="F40" s="3"/>
      <c r="G40" s="3"/>
      <c r="H40" s="3"/>
      <c r="I40" s="3"/>
      <c r="J40" s="3"/>
      <c r="K40" s="3"/>
      <c r="L40" s="3"/>
      <c r="M40" s="3"/>
      <c r="N40" s="3"/>
      <c r="O40" s="3"/>
      <c r="P40" s="3"/>
      <c r="Q40" s="3"/>
      <c r="R40" s="3"/>
      <c r="S40" s="3"/>
      <c r="T40" s="3"/>
      <c r="U40" s="3"/>
      <c r="V40" s="3"/>
      <c r="W40" s="3"/>
      <c r="X40" s="3"/>
      <c r="Y40" s="3"/>
      <c r="Z40" s="3"/>
    </row>
    <row r="41">
      <c r="A41" s="16"/>
      <c r="B41" s="3"/>
      <c r="C41" s="3"/>
      <c r="D41" s="3"/>
      <c r="E41" s="3"/>
      <c r="F41" s="3"/>
      <c r="G41" s="3"/>
      <c r="H41" s="3"/>
      <c r="I41" s="3"/>
      <c r="J41" s="3"/>
      <c r="K41" s="3"/>
      <c r="L41" s="3"/>
      <c r="M41" s="3"/>
      <c r="N41" s="3"/>
      <c r="O41" s="3"/>
      <c r="P41" s="3"/>
      <c r="Q41" s="3"/>
      <c r="R41" s="3"/>
      <c r="S41" s="3"/>
      <c r="T41" s="3"/>
      <c r="U41" s="3"/>
      <c r="V41" s="3"/>
      <c r="W41" s="3"/>
      <c r="X41" s="3"/>
      <c r="Y41" s="3"/>
      <c r="Z41" s="3"/>
    </row>
    <row r="42">
      <c r="A42" s="16"/>
      <c r="B42" s="3"/>
      <c r="C42" s="3"/>
      <c r="D42" s="3"/>
      <c r="E42" s="3"/>
      <c r="F42" s="3"/>
      <c r="G42" s="3"/>
      <c r="H42" s="3"/>
      <c r="I42" s="3"/>
      <c r="J42" s="3"/>
      <c r="K42" s="3"/>
      <c r="L42" s="3"/>
      <c r="M42" s="3"/>
      <c r="N42" s="3"/>
      <c r="O42" s="3"/>
      <c r="P42" s="3"/>
      <c r="Q42" s="3"/>
      <c r="R42" s="3"/>
      <c r="S42" s="3"/>
      <c r="T42" s="3"/>
      <c r="U42" s="3"/>
      <c r="V42" s="3"/>
      <c r="W42" s="3"/>
      <c r="X42" s="3"/>
      <c r="Y42" s="3"/>
      <c r="Z42" s="3"/>
    </row>
    <row r="43">
      <c r="A43" s="16"/>
      <c r="B43" s="3"/>
      <c r="C43" s="3"/>
      <c r="D43" s="3"/>
      <c r="E43" s="3"/>
      <c r="F43" s="3"/>
      <c r="G43" s="3"/>
      <c r="H43" s="3"/>
      <c r="I43" s="3"/>
      <c r="J43" s="3"/>
      <c r="K43" s="3"/>
      <c r="L43" s="3"/>
      <c r="M43" s="3"/>
      <c r="N43" s="3"/>
      <c r="O43" s="3"/>
      <c r="P43" s="3"/>
      <c r="Q43" s="3"/>
      <c r="R43" s="3"/>
      <c r="S43" s="3"/>
      <c r="T43" s="3"/>
      <c r="U43" s="3"/>
      <c r="V43" s="3"/>
      <c r="W43" s="3"/>
      <c r="X43" s="3"/>
      <c r="Y43" s="3"/>
      <c r="Z43" s="3"/>
    </row>
    <row r="44">
      <c r="A44" s="16"/>
      <c r="B44" s="3"/>
      <c r="C44" s="3"/>
      <c r="D44" s="3"/>
      <c r="E44" s="3"/>
      <c r="F44" s="3"/>
      <c r="G44" s="3"/>
      <c r="H44" s="3"/>
      <c r="I44" s="3"/>
      <c r="J44" s="3"/>
      <c r="K44" s="3"/>
      <c r="L44" s="3"/>
      <c r="M44" s="3"/>
      <c r="N44" s="3"/>
      <c r="O44" s="3"/>
      <c r="P44" s="3"/>
      <c r="Q44" s="3"/>
      <c r="R44" s="3"/>
      <c r="S44" s="3"/>
      <c r="T44" s="3"/>
      <c r="U44" s="3"/>
      <c r="V44" s="3"/>
      <c r="W44" s="3"/>
      <c r="X44" s="3"/>
      <c r="Y44" s="3"/>
      <c r="Z44" s="3"/>
    </row>
    <row r="45">
      <c r="A45" s="16"/>
      <c r="B45" s="3"/>
      <c r="C45" s="3"/>
      <c r="D45" s="3"/>
      <c r="E45" s="3"/>
      <c r="F45" s="3"/>
      <c r="G45" s="3"/>
      <c r="H45" s="3"/>
      <c r="I45" s="3"/>
      <c r="J45" s="3"/>
      <c r="K45" s="3"/>
      <c r="L45" s="3"/>
      <c r="M45" s="3"/>
      <c r="N45" s="3"/>
      <c r="O45" s="3"/>
      <c r="P45" s="3"/>
      <c r="Q45" s="3"/>
      <c r="R45" s="3"/>
      <c r="S45" s="3"/>
      <c r="T45" s="3"/>
      <c r="U45" s="3"/>
      <c r="V45" s="3"/>
      <c r="W45" s="3"/>
      <c r="X45" s="3"/>
      <c r="Y45" s="3"/>
      <c r="Z45" s="3"/>
    </row>
    <row r="46">
      <c r="A46" s="16"/>
      <c r="B46" s="3"/>
      <c r="C46" s="3"/>
      <c r="D46" s="3"/>
      <c r="E46" s="3"/>
      <c r="F46" s="3"/>
      <c r="G46" s="3"/>
      <c r="H46" s="3"/>
      <c r="I46" s="3"/>
      <c r="J46" s="3"/>
      <c r="K46" s="3"/>
      <c r="L46" s="3"/>
      <c r="M46" s="3"/>
      <c r="N46" s="3"/>
      <c r="O46" s="3"/>
      <c r="P46" s="3"/>
      <c r="Q46" s="3"/>
      <c r="R46" s="3"/>
      <c r="S46" s="3"/>
      <c r="T46" s="3"/>
      <c r="U46" s="3"/>
      <c r="V46" s="3"/>
      <c r="W46" s="3"/>
      <c r="X46" s="3"/>
      <c r="Y46" s="3"/>
      <c r="Z46" s="3"/>
    </row>
    <row r="47">
      <c r="A47" s="16"/>
      <c r="B47" s="3"/>
      <c r="C47" s="3"/>
      <c r="D47" s="3"/>
      <c r="E47" s="3"/>
      <c r="F47" s="3"/>
      <c r="G47" s="3"/>
      <c r="H47" s="3"/>
      <c r="I47" s="3"/>
      <c r="J47" s="3"/>
      <c r="K47" s="3"/>
      <c r="L47" s="3"/>
      <c r="M47" s="3"/>
      <c r="N47" s="3"/>
      <c r="O47" s="3"/>
      <c r="P47" s="3"/>
      <c r="Q47" s="3"/>
      <c r="R47" s="3"/>
      <c r="S47" s="3"/>
      <c r="T47" s="3"/>
      <c r="U47" s="3"/>
      <c r="V47" s="3"/>
      <c r="W47" s="3"/>
      <c r="X47" s="3"/>
      <c r="Y47" s="3"/>
      <c r="Z47" s="3"/>
    </row>
    <row r="48">
      <c r="A48" s="16"/>
      <c r="B48" s="3"/>
      <c r="C48" s="3"/>
      <c r="D48" s="3"/>
      <c r="E48" s="3"/>
      <c r="F48" s="3"/>
      <c r="G48" s="3"/>
      <c r="H48" s="3"/>
      <c r="I48" s="3"/>
      <c r="J48" s="3"/>
      <c r="K48" s="3"/>
      <c r="L48" s="3"/>
      <c r="M48" s="3"/>
      <c r="N48" s="3"/>
      <c r="O48" s="3"/>
      <c r="P48" s="3"/>
      <c r="Q48" s="3"/>
      <c r="R48" s="3"/>
      <c r="S48" s="3"/>
      <c r="T48" s="3"/>
      <c r="U48" s="3"/>
      <c r="V48" s="3"/>
      <c r="W48" s="3"/>
      <c r="X48" s="3"/>
      <c r="Y48" s="3"/>
      <c r="Z48" s="3"/>
    </row>
    <row r="49">
      <c r="A49" s="16"/>
      <c r="B49" s="3"/>
      <c r="C49" s="3"/>
      <c r="D49" s="3"/>
      <c r="E49" s="3"/>
      <c r="F49" s="3"/>
      <c r="G49" s="3"/>
      <c r="H49" s="3"/>
      <c r="I49" s="3"/>
      <c r="J49" s="3"/>
      <c r="K49" s="3"/>
      <c r="L49" s="3"/>
      <c r="M49" s="3"/>
      <c r="N49" s="3"/>
      <c r="O49" s="3"/>
      <c r="P49" s="3"/>
      <c r="Q49" s="3"/>
      <c r="R49" s="3"/>
      <c r="S49" s="3"/>
      <c r="T49" s="3"/>
      <c r="U49" s="3"/>
      <c r="V49" s="3"/>
      <c r="W49" s="3"/>
      <c r="X49" s="3"/>
      <c r="Y49" s="3"/>
      <c r="Z49" s="3"/>
    </row>
    <row r="50">
      <c r="A50" s="16"/>
      <c r="B50" s="3"/>
      <c r="C50" s="3"/>
      <c r="D50" s="3"/>
      <c r="E50" s="3"/>
      <c r="F50" s="3"/>
      <c r="G50" s="3"/>
      <c r="H50" s="3"/>
      <c r="I50" s="3"/>
      <c r="J50" s="3"/>
      <c r="K50" s="3"/>
      <c r="L50" s="3"/>
      <c r="M50" s="3"/>
      <c r="N50" s="3"/>
      <c r="O50" s="3"/>
      <c r="P50" s="3"/>
      <c r="Q50" s="3"/>
      <c r="R50" s="3"/>
      <c r="S50" s="3"/>
      <c r="T50" s="3"/>
      <c r="U50" s="3"/>
      <c r="V50" s="3"/>
      <c r="W50" s="3"/>
      <c r="X50" s="3"/>
      <c r="Y50" s="3"/>
      <c r="Z50" s="3"/>
    </row>
    <row r="51">
      <c r="A51" s="16"/>
      <c r="B51" s="3"/>
      <c r="C51" s="3"/>
      <c r="D51" s="3"/>
      <c r="E51" s="3"/>
      <c r="F51" s="3"/>
      <c r="G51" s="3"/>
      <c r="H51" s="3"/>
      <c r="I51" s="3"/>
      <c r="J51" s="3"/>
      <c r="K51" s="3"/>
      <c r="L51" s="3"/>
      <c r="M51" s="3"/>
      <c r="N51" s="3"/>
      <c r="O51" s="3"/>
      <c r="P51" s="3"/>
      <c r="Q51" s="3"/>
      <c r="R51" s="3"/>
      <c r="S51" s="3"/>
      <c r="T51" s="3"/>
      <c r="U51" s="3"/>
      <c r="V51" s="3"/>
      <c r="W51" s="3"/>
      <c r="X51" s="3"/>
      <c r="Y51" s="3"/>
      <c r="Z51" s="3"/>
    </row>
    <row r="52">
      <c r="A52" s="16"/>
      <c r="B52" s="3"/>
      <c r="C52" s="3"/>
      <c r="D52" s="3"/>
      <c r="E52" s="3"/>
      <c r="F52" s="3"/>
      <c r="G52" s="3"/>
      <c r="H52" s="3"/>
      <c r="I52" s="3"/>
      <c r="J52" s="3"/>
      <c r="K52" s="3"/>
      <c r="L52" s="3"/>
      <c r="M52" s="3"/>
      <c r="N52" s="3"/>
      <c r="O52" s="3"/>
      <c r="P52" s="3"/>
      <c r="Q52" s="3"/>
      <c r="R52" s="3"/>
      <c r="S52" s="3"/>
      <c r="T52" s="3"/>
      <c r="U52" s="3"/>
      <c r="V52" s="3"/>
      <c r="W52" s="3"/>
      <c r="X52" s="3"/>
      <c r="Y52" s="3"/>
      <c r="Z52" s="3"/>
    </row>
    <row r="53">
      <c r="A53" s="16"/>
      <c r="B53" s="3"/>
      <c r="C53" s="3"/>
      <c r="D53" s="3"/>
      <c r="E53" s="3"/>
      <c r="F53" s="3"/>
      <c r="G53" s="3"/>
      <c r="H53" s="3"/>
      <c r="I53" s="3"/>
      <c r="J53" s="3"/>
      <c r="K53" s="3"/>
      <c r="L53" s="3"/>
      <c r="M53" s="3"/>
      <c r="N53" s="3"/>
      <c r="O53" s="3"/>
      <c r="P53" s="3"/>
      <c r="Q53" s="3"/>
      <c r="R53" s="3"/>
      <c r="S53" s="3"/>
      <c r="T53" s="3"/>
      <c r="U53" s="3"/>
      <c r="V53" s="3"/>
      <c r="W53" s="3"/>
      <c r="X53" s="3"/>
      <c r="Y53" s="3"/>
      <c r="Z53" s="3"/>
    </row>
    <row r="54">
      <c r="A54" s="16"/>
      <c r="B54" s="3"/>
      <c r="C54" s="3"/>
      <c r="D54" s="3"/>
      <c r="E54" s="3"/>
      <c r="F54" s="3"/>
      <c r="G54" s="3"/>
      <c r="H54" s="3"/>
      <c r="I54" s="3"/>
      <c r="J54" s="3"/>
      <c r="K54" s="3"/>
      <c r="L54" s="3"/>
      <c r="M54" s="3"/>
      <c r="N54" s="3"/>
      <c r="O54" s="3"/>
      <c r="P54" s="3"/>
      <c r="Q54" s="3"/>
      <c r="R54" s="3"/>
      <c r="S54" s="3"/>
      <c r="T54" s="3"/>
      <c r="U54" s="3"/>
      <c r="V54" s="3"/>
      <c r="W54" s="3"/>
      <c r="X54" s="3"/>
      <c r="Y54" s="3"/>
      <c r="Z54" s="3"/>
    </row>
    <row r="55">
      <c r="A55" s="16"/>
      <c r="B55" s="3"/>
      <c r="C55" s="3"/>
      <c r="D55" s="3"/>
      <c r="E55" s="3"/>
      <c r="F55" s="3"/>
      <c r="G55" s="3"/>
      <c r="H55" s="3"/>
      <c r="I55" s="3"/>
      <c r="J55" s="3"/>
      <c r="K55" s="3"/>
      <c r="L55" s="3"/>
      <c r="M55" s="3"/>
      <c r="N55" s="3"/>
      <c r="O55" s="3"/>
      <c r="P55" s="3"/>
      <c r="Q55" s="3"/>
      <c r="R55" s="3"/>
      <c r="S55" s="3"/>
      <c r="T55" s="3"/>
      <c r="U55" s="3"/>
      <c r="V55" s="3"/>
      <c r="W55" s="3"/>
      <c r="X55" s="3"/>
      <c r="Y55" s="3"/>
      <c r="Z55" s="3"/>
    </row>
    <row r="56">
      <c r="A56" s="16"/>
      <c r="B56" s="3"/>
      <c r="C56" s="3"/>
      <c r="D56" s="3"/>
      <c r="E56" s="3"/>
      <c r="F56" s="3"/>
      <c r="G56" s="3"/>
      <c r="H56" s="3"/>
      <c r="I56" s="3"/>
      <c r="J56" s="3"/>
      <c r="K56" s="3"/>
      <c r="L56" s="3"/>
      <c r="M56" s="3"/>
      <c r="N56" s="3"/>
      <c r="O56" s="3"/>
      <c r="P56" s="3"/>
      <c r="Q56" s="3"/>
      <c r="R56" s="3"/>
      <c r="S56" s="3"/>
      <c r="T56" s="3"/>
      <c r="U56" s="3"/>
      <c r="V56" s="3"/>
      <c r="W56" s="3"/>
      <c r="X56" s="3"/>
      <c r="Y56" s="3"/>
      <c r="Z56" s="3"/>
    </row>
    <row r="57">
      <c r="A57" s="16"/>
      <c r="B57" s="3"/>
      <c r="C57" s="3"/>
      <c r="D57" s="3"/>
      <c r="E57" s="3"/>
      <c r="F57" s="3"/>
      <c r="G57" s="3"/>
      <c r="H57" s="3"/>
      <c r="I57" s="3"/>
      <c r="J57" s="3"/>
      <c r="K57" s="3"/>
      <c r="L57" s="3"/>
      <c r="M57" s="3"/>
      <c r="N57" s="3"/>
      <c r="O57" s="3"/>
      <c r="P57" s="3"/>
      <c r="Q57" s="3"/>
      <c r="R57" s="3"/>
      <c r="S57" s="3"/>
      <c r="T57" s="3"/>
      <c r="U57" s="3"/>
      <c r="V57" s="3"/>
      <c r="W57" s="3"/>
      <c r="X57" s="3"/>
      <c r="Y57" s="3"/>
      <c r="Z57" s="3"/>
    </row>
    <row r="58">
      <c r="A58" s="16"/>
      <c r="B58" s="3"/>
      <c r="C58" s="3"/>
      <c r="D58" s="3"/>
      <c r="E58" s="3"/>
      <c r="F58" s="3"/>
      <c r="G58" s="3"/>
      <c r="H58" s="3"/>
      <c r="I58" s="3"/>
      <c r="J58" s="3"/>
      <c r="K58" s="3"/>
      <c r="L58" s="3"/>
      <c r="M58" s="3"/>
      <c r="N58" s="3"/>
      <c r="O58" s="3"/>
      <c r="P58" s="3"/>
      <c r="Q58" s="3"/>
      <c r="R58" s="3"/>
      <c r="S58" s="3"/>
      <c r="T58" s="3"/>
      <c r="U58" s="3"/>
      <c r="V58" s="3"/>
      <c r="W58" s="3"/>
      <c r="X58" s="3"/>
      <c r="Y58" s="3"/>
      <c r="Z58" s="3"/>
    </row>
    <row r="59">
      <c r="A59" s="16"/>
      <c r="B59" s="3"/>
      <c r="C59" s="3"/>
      <c r="D59" s="3"/>
      <c r="E59" s="3"/>
      <c r="F59" s="3"/>
      <c r="G59" s="3"/>
      <c r="H59" s="3"/>
      <c r="I59" s="3"/>
      <c r="J59" s="3"/>
      <c r="K59" s="3"/>
      <c r="L59" s="3"/>
      <c r="M59" s="3"/>
      <c r="N59" s="3"/>
      <c r="O59" s="3"/>
      <c r="P59" s="3"/>
      <c r="Q59" s="3"/>
      <c r="R59" s="3"/>
      <c r="S59" s="3"/>
      <c r="T59" s="3"/>
      <c r="U59" s="3"/>
      <c r="V59" s="3"/>
      <c r="W59" s="3"/>
      <c r="X59" s="3"/>
      <c r="Y59" s="3"/>
      <c r="Z59" s="3"/>
    </row>
    <row r="60">
      <c r="A60" s="16"/>
      <c r="B60" s="3"/>
      <c r="C60" s="3"/>
      <c r="D60" s="3"/>
      <c r="E60" s="3"/>
      <c r="F60" s="3"/>
      <c r="G60" s="3"/>
      <c r="H60" s="3"/>
      <c r="I60" s="3"/>
      <c r="J60" s="3"/>
      <c r="K60" s="3"/>
      <c r="L60" s="3"/>
      <c r="M60" s="3"/>
      <c r="N60" s="3"/>
      <c r="O60" s="3"/>
      <c r="P60" s="3"/>
      <c r="Q60" s="3"/>
      <c r="R60" s="3"/>
      <c r="S60" s="3"/>
      <c r="T60" s="3"/>
      <c r="U60" s="3"/>
      <c r="V60" s="3"/>
      <c r="W60" s="3"/>
      <c r="X60" s="3"/>
      <c r="Y60" s="3"/>
      <c r="Z60" s="3"/>
    </row>
    <row r="61">
      <c r="A61" s="16"/>
      <c r="B61" s="3"/>
      <c r="C61" s="3"/>
      <c r="D61" s="3"/>
      <c r="E61" s="3"/>
      <c r="F61" s="3"/>
      <c r="G61" s="3"/>
      <c r="H61" s="3"/>
      <c r="I61" s="3"/>
      <c r="J61" s="3"/>
      <c r="K61" s="3"/>
      <c r="L61" s="3"/>
      <c r="M61" s="3"/>
      <c r="N61" s="3"/>
      <c r="O61" s="3"/>
      <c r="P61" s="3"/>
      <c r="Q61" s="3"/>
      <c r="R61" s="3"/>
      <c r="S61" s="3"/>
      <c r="T61" s="3"/>
      <c r="U61" s="3"/>
      <c r="V61" s="3"/>
      <c r="W61" s="3"/>
      <c r="X61" s="3"/>
      <c r="Y61" s="3"/>
      <c r="Z61" s="3"/>
    </row>
    <row r="62">
      <c r="A62" s="16"/>
      <c r="B62" s="3"/>
      <c r="C62" s="3"/>
      <c r="D62" s="3"/>
      <c r="E62" s="3"/>
      <c r="F62" s="3"/>
      <c r="G62" s="3"/>
      <c r="H62" s="3"/>
      <c r="I62" s="3"/>
      <c r="J62" s="3"/>
      <c r="K62" s="3"/>
      <c r="L62" s="3"/>
      <c r="M62" s="3"/>
      <c r="N62" s="3"/>
      <c r="O62" s="3"/>
      <c r="P62" s="3"/>
      <c r="Q62" s="3"/>
      <c r="R62" s="3"/>
      <c r="S62" s="3"/>
      <c r="T62" s="3"/>
      <c r="U62" s="3"/>
      <c r="V62" s="3"/>
      <c r="W62" s="3"/>
      <c r="X62" s="3"/>
      <c r="Y62" s="3"/>
      <c r="Z62" s="3"/>
    </row>
    <row r="63">
      <c r="A63" s="16"/>
      <c r="B63" s="3"/>
      <c r="C63" s="3"/>
      <c r="D63" s="3"/>
      <c r="E63" s="3"/>
      <c r="F63" s="3"/>
      <c r="G63" s="3"/>
      <c r="H63" s="3"/>
      <c r="I63" s="3"/>
      <c r="J63" s="3"/>
      <c r="K63" s="3"/>
      <c r="L63" s="3"/>
      <c r="M63" s="3"/>
      <c r="N63" s="3"/>
      <c r="O63" s="3"/>
      <c r="P63" s="3"/>
      <c r="Q63" s="3"/>
      <c r="R63" s="3"/>
      <c r="S63" s="3"/>
      <c r="T63" s="3"/>
      <c r="U63" s="3"/>
      <c r="V63" s="3"/>
      <c r="W63" s="3"/>
      <c r="X63" s="3"/>
      <c r="Y63" s="3"/>
      <c r="Z63" s="3"/>
    </row>
    <row r="64">
      <c r="A64" s="16"/>
      <c r="B64" s="3"/>
      <c r="C64" s="3"/>
      <c r="D64" s="3"/>
      <c r="E64" s="3"/>
      <c r="F64" s="3"/>
      <c r="G64" s="3"/>
      <c r="H64" s="3"/>
      <c r="I64" s="3"/>
      <c r="J64" s="3"/>
      <c r="K64" s="3"/>
      <c r="L64" s="3"/>
      <c r="M64" s="3"/>
      <c r="N64" s="3"/>
      <c r="O64" s="3"/>
      <c r="P64" s="3"/>
      <c r="Q64" s="3"/>
      <c r="R64" s="3"/>
      <c r="S64" s="3"/>
      <c r="T64" s="3"/>
      <c r="U64" s="3"/>
      <c r="V64" s="3"/>
      <c r="W64" s="3"/>
      <c r="X64" s="3"/>
      <c r="Y64" s="3"/>
      <c r="Z64" s="3"/>
    </row>
    <row r="65">
      <c r="A65" s="16"/>
      <c r="B65" s="3"/>
      <c r="C65" s="3"/>
      <c r="D65" s="3"/>
      <c r="E65" s="3"/>
      <c r="F65" s="3"/>
      <c r="G65" s="3"/>
      <c r="H65" s="3"/>
      <c r="I65" s="3"/>
      <c r="J65" s="3"/>
      <c r="K65" s="3"/>
      <c r="L65" s="3"/>
      <c r="M65" s="3"/>
      <c r="N65" s="3"/>
      <c r="O65" s="3"/>
      <c r="P65" s="3"/>
      <c r="Q65" s="3"/>
      <c r="R65" s="3"/>
      <c r="S65" s="3"/>
      <c r="T65" s="3"/>
      <c r="U65" s="3"/>
      <c r="V65" s="3"/>
      <c r="W65" s="3"/>
      <c r="X65" s="3"/>
      <c r="Y65" s="3"/>
      <c r="Z65" s="3"/>
    </row>
    <row r="66">
      <c r="A66" s="16"/>
      <c r="B66" s="3"/>
      <c r="C66" s="3"/>
      <c r="D66" s="3"/>
      <c r="E66" s="3"/>
      <c r="F66" s="3"/>
      <c r="G66" s="3"/>
      <c r="H66" s="3"/>
      <c r="I66" s="3"/>
      <c r="J66" s="3"/>
      <c r="K66" s="3"/>
      <c r="L66" s="3"/>
      <c r="M66" s="3"/>
      <c r="N66" s="3"/>
      <c r="O66" s="3"/>
      <c r="P66" s="3"/>
      <c r="Q66" s="3"/>
      <c r="R66" s="3"/>
      <c r="S66" s="3"/>
      <c r="T66" s="3"/>
      <c r="U66" s="3"/>
      <c r="V66" s="3"/>
      <c r="W66" s="3"/>
      <c r="X66" s="3"/>
      <c r="Y66" s="3"/>
      <c r="Z66" s="3"/>
    </row>
    <row r="67">
      <c r="A67" s="16"/>
      <c r="B67" s="3"/>
      <c r="C67" s="3"/>
      <c r="D67" s="3"/>
      <c r="E67" s="3"/>
      <c r="F67" s="3"/>
      <c r="G67" s="3"/>
      <c r="H67" s="3"/>
      <c r="I67" s="3"/>
      <c r="J67" s="3"/>
      <c r="K67" s="3"/>
      <c r="L67" s="3"/>
      <c r="M67" s="3"/>
      <c r="N67" s="3"/>
      <c r="O67" s="3"/>
      <c r="P67" s="3"/>
      <c r="Q67" s="3"/>
      <c r="R67" s="3"/>
      <c r="S67" s="3"/>
      <c r="T67" s="3"/>
      <c r="U67" s="3"/>
      <c r="V67" s="3"/>
      <c r="W67" s="3"/>
      <c r="X67" s="3"/>
      <c r="Y67" s="3"/>
      <c r="Z67" s="3"/>
    </row>
    <row r="68">
      <c r="A68" s="16"/>
      <c r="B68" s="3"/>
      <c r="C68" s="3"/>
      <c r="D68" s="3"/>
      <c r="E68" s="3"/>
      <c r="F68" s="3"/>
      <c r="G68" s="3"/>
      <c r="H68" s="3"/>
      <c r="I68" s="3"/>
      <c r="J68" s="3"/>
      <c r="K68" s="3"/>
      <c r="L68" s="3"/>
      <c r="M68" s="3"/>
      <c r="N68" s="3"/>
      <c r="O68" s="3"/>
      <c r="P68" s="3"/>
      <c r="Q68" s="3"/>
      <c r="R68" s="3"/>
      <c r="S68" s="3"/>
      <c r="T68" s="3"/>
      <c r="U68" s="3"/>
      <c r="V68" s="3"/>
      <c r="W68" s="3"/>
      <c r="X68" s="3"/>
      <c r="Y68" s="3"/>
      <c r="Z68" s="3"/>
    </row>
    <row r="69">
      <c r="A69" s="16"/>
      <c r="B69" s="3"/>
      <c r="C69" s="3"/>
      <c r="D69" s="3"/>
      <c r="E69" s="3"/>
      <c r="F69" s="3"/>
      <c r="G69" s="3"/>
      <c r="H69" s="3"/>
      <c r="I69" s="3"/>
      <c r="J69" s="3"/>
      <c r="K69" s="3"/>
      <c r="L69" s="3"/>
      <c r="M69" s="3"/>
      <c r="N69" s="3"/>
      <c r="O69" s="3"/>
      <c r="P69" s="3"/>
      <c r="Q69" s="3"/>
      <c r="R69" s="3"/>
      <c r="S69" s="3"/>
      <c r="T69" s="3"/>
      <c r="U69" s="3"/>
      <c r="V69" s="3"/>
      <c r="W69" s="3"/>
      <c r="X69" s="3"/>
      <c r="Y69" s="3"/>
      <c r="Z69" s="3"/>
    </row>
    <row r="70">
      <c r="A70" s="16"/>
      <c r="B70" s="3"/>
      <c r="C70" s="3"/>
      <c r="D70" s="3"/>
      <c r="E70" s="3"/>
      <c r="F70" s="3"/>
      <c r="G70" s="3"/>
      <c r="H70" s="3"/>
      <c r="I70" s="3"/>
      <c r="J70" s="3"/>
      <c r="K70" s="3"/>
      <c r="L70" s="3"/>
      <c r="M70" s="3"/>
      <c r="N70" s="3"/>
      <c r="O70" s="3"/>
      <c r="P70" s="3"/>
      <c r="Q70" s="3"/>
      <c r="R70" s="3"/>
      <c r="S70" s="3"/>
      <c r="T70" s="3"/>
      <c r="U70" s="3"/>
      <c r="V70" s="3"/>
      <c r="W70" s="3"/>
      <c r="X70" s="3"/>
      <c r="Y70" s="3"/>
      <c r="Z70" s="3"/>
    </row>
    <row r="71">
      <c r="A71" s="16"/>
      <c r="B71" s="3"/>
      <c r="C71" s="3"/>
      <c r="D71" s="3"/>
      <c r="E71" s="3"/>
      <c r="F71" s="3"/>
      <c r="G71" s="3"/>
      <c r="H71" s="3"/>
      <c r="I71" s="3"/>
      <c r="J71" s="3"/>
      <c r="K71" s="3"/>
      <c r="L71" s="3"/>
      <c r="M71" s="3"/>
      <c r="N71" s="3"/>
      <c r="O71" s="3"/>
      <c r="P71" s="3"/>
      <c r="Q71" s="3"/>
      <c r="R71" s="3"/>
      <c r="S71" s="3"/>
      <c r="T71" s="3"/>
      <c r="U71" s="3"/>
      <c r="V71" s="3"/>
      <c r="W71" s="3"/>
      <c r="X71" s="3"/>
      <c r="Y71" s="3"/>
      <c r="Z71" s="3"/>
    </row>
    <row r="72">
      <c r="A72" s="16"/>
      <c r="B72" s="3"/>
      <c r="C72" s="3"/>
      <c r="D72" s="3"/>
      <c r="E72" s="3"/>
      <c r="F72" s="3"/>
      <c r="G72" s="3"/>
      <c r="H72" s="3"/>
      <c r="I72" s="3"/>
      <c r="J72" s="3"/>
      <c r="K72" s="3"/>
      <c r="L72" s="3"/>
      <c r="M72" s="3"/>
      <c r="N72" s="3"/>
      <c r="O72" s="3"/>
      <c r="P72" s="3"/>
      <c r="Q72" s="3"/>
      <c r="R72" s="3"/>
      <c r="S72" s="3"/>
      <c r="T72" s="3"/>
      <c r="U72" s="3"/>
      <c r="V72" s="3"/>
      <c r="W72" s="3"/>
      <c r="X72" s="3"/>
      <c r="Y72" s="3"/>
      <c r="Z72" s="3"/>
    </row>
    <row r="73">
      <c r="A73" s="16"/>
      <c r="B73" s="3"/>
      <c r="C73" s="3"/>
      <c r="D73" s="3"/>
      <c r="E73" s="3"/>
      <c r="F73" s="3"/>
      <c r="G73" s="3"/>
      <c r="H73" s="3"/>
      <c r="I73" s="3"/>
      <c r="J73" s="3"/>
      <c r="K73" s="3"/>
      <c r="L73" s="3"/>
      <c r="M73" s="3"/>
      <c r="N73" s="3"/>
      <c r="O73" s="3"/>
      <c r="P73" s="3"/>
      <c r="Q73" s="3"/>
      <c r="R73" s="3"/>
      <c r="S73" s="3"/>
      <c r="T73" s="3"/>
      <c r="U73" s="3"/>
      <c r="V73" s="3"/>
      <c r="W73" s="3"/>
      <c r="X73" s="3"/>
      <c r="Y73" s="3"/>
      <c r="Z73" s="3"/>
    </row>
    <row r="74">
      <c r="A74" s="16"/>
      <c r="B74" s="3"/>
      <c r="C74" s="3"/>
      <c r="D74" s="3"/>
      <c r="E74" s="3"/>
      <c r="F74" s="3"/>
      <c r="G74" s="3"/>
      <c r="H74" s="3"/>
      <c r="I74" s="3"/>
      <c r="J74" s="3"/>
      <c r="K74" s="3"/>
      <c r="L74" s="3"/>
      <c r="M74" s="3"/>
      <c r="N74" s="3"/>
      <c r="O74" s="3"/>
      <c r="P74" s="3"/>
      <c r="Q74" s="3"/>
      <c r="R74" s="3"/>
      <c r="S74" s="3"/>
      <c r="T74" s="3"/>
      <c r="U74" s="3"/>
      <c r="V74" s="3"/>
      <c r="W74" s="3"/>
      <c r="X74" s="3"/>
      <c r="Y74" s="3"/>
      <c r="Z74" s="3"/>
    </row>
    <row r="75">
      <c r="A75" s="16"/>
      <c r="B75" s="3"/>
      <c r="C75" s="3"/>
      <c r="D75" s="3"/>
      <c r="E75" s="3"/>
      <c r="F75" s="3"/>
      <c r="G75" s="3"/>
      <c r="H75" s="3"/>
      <c r="I75" s="3"/>
      <c r="J75" s="3"/>
      <c r="K75" s="3"/>
      <c r="L75" s="3"/>
      <c r="M75" s="3"/>
      <c r="N75" s="3"/>
      <c r="O75" s="3"/>
      <c r="P75" s="3"/>
      <c r="Q75" s="3"/>
      <c r="R75" s="3"/>
      <c r="S75" s="3"/>
      <c r="T75" s="3"/>
      <c r="U75" s="3"/>
      <c r="V75" s="3"/>
      <c r="W75" s="3"/>
      <c r="X75" s="3"/>
      <c r="Y75" s="3"/>
      <c r="Z75" s="3"/>
    </row>
    <row r="76">
      <c r="A76" s="16"/>
      <c r="B76" s="3"/>
      <c r="C76" s="3"/>
      <c r="D76" s="3"/>
      <c r="E76" s="3"/>
      <c r="F76" s="3"/>
      <c r="G76" s="3"/>
      <c r="H76" s="3"/>
      <c r="I76" s="3"/>
      <c r="J76" s="3"/>
      <c r="K76" s="3"/>
      <c r="L76" s="3"/>
      <c r="M76" s="3"/>
      <c r="N76" s="3"/>
      <c r="O76" s="3"/>
      <c r="P76" s="3"/>
      <c r="Q76" s="3"/>
      <c r="R76" s="3"/>
      <c r="S76" s="3"/>
      <c r="T76" s="3"/>
      <c r="U76" s="3"/>
      <c r="V76" s="3"/>
      <c r="W76" s="3"/>
      <c r="X76" s="3"/>
      <c r="Y76" s="3"/>
      <c r="Z76" s="3"/>
    </row>
    <row r="77">
      <c r="A77" s="16"/>
      <c r="B77" s="3"/>
      <c r="C77" s="3"/>
      <c r="D77" s="3"/>
      <c r="E77" s="3"/>
      <c r="F77" s="3"/>
      <c r="G77" s="3"/>
      <c r="H77" s="3"/>
      <c r="I77" s="3"/>
      <c r="J77" s="3"/>
      <c r="K77" s="3"/>
      <c r="L77" s="3"/>
      <c r="M77" s="3"/>
      <c r="N77" s="3"/>
      <c r="O77" s="3"/>
      <c r="P77" s="3"/>
      <c r="Q77" s="3"/>
      <c r="R77" s="3"/>
      <c r="S77" s="3"/>
      <c r="T77" s="3"/>
      <c r="U77" s="3"/>
      <c r="V77" s="3"/>
      <c r="W77" s="3"/>
      <c r="X77" s="3"/>
      <c r="Y77" s="3"/>
      <c r="Z77" s="3"/>
    </row>
    <row r="78">
      <c r="A78" s="16"/>
      <c r="B78" s="3"/>
      <c r="C78" s="3"/>
      <c r="D78" s="3"/>
      <c r="E78" s="3"/>
      <c r="F78" s="3"/>
      <c r="G78" s="3"/>
      <c r="H78" s="3"/>
      <c r="I78" s="3"/>
      <c r="J78" s="3"/>
      <c r="K78" s="3"/>
      <c r="L78" s="3"/>
      <c r="M78" s="3"/>
      <c r="N78" s="3"/>
      <c r="O78" s="3"/>
      <c r="P78" s="3"/>
      <c r="Q78" s="3"/>
      <c r="R78" s="3"/>
      <c r="S78" s="3"/>
      <c r="T78" s="3"/>
      <c r="U78" s="3"/>
      <c r="V78" s="3"/>
      <c r="W78" s="3"/>
      <c r="X78" s="3"/>
      <c r="Y78" s="3"/>
      <c r="Z78" s="3"/>
    </row>
    <row r="79">
      <c r="A79" s="16"/>
      <c r="B79" s="3"/>
      <c r="C79" s="3"/>
      <c r="D79" s="3"/>
      <c r="E79" s="3"/>
      <c r="F79" s="3"/>
      <c r="G79" s="3"/>
      <c r="H79" s="3"/>
      <c r="I79" s="3"/>
      <c r="J79" s="3"/>
      <c r="K79" s="3"/>
      <c r="L79" s="3"/>
      <c r="M79" s="3"/>
      <c r="N79" s="3"/>
      <c r="O79" s="3"/>
      <c r="P79" s="3"/>
      <c r="Q79" s="3"/>
      <c r="R79" s="3"/>
      <c r="S79" s="3"/>
      <c r="T79" s="3"/>
      <c r="U79" s="3"/>
      <c r="V79" s="3"/>
      <c r="W79" s="3"/>
      <c r="X79" s="3"/>
      <c r="Y79" s="3"/>
      <c r="Z79" s="3"/>
    </row>
    <row r="80">
      <c r="A80" s="16"/>
      <c r="B80" s="3"/>
      <c r="C80" s="3"/>
      <c r="D80" s="3"/>
      <c r="E80" s="3"/>
      <c r="F80" s="3"/>
      <c r="G80" s="3"/>
      <c r="H80" s="3"/>
      <c r="I80" s="3"/>
      <c r="J80" s="3"/>
      <c r="K80" s="3"/>
      <c r="L80" s="3"/>
      <c r="M80" s="3"/>
      <c r="N80" s="3"/>
      <c r="O80" s="3"/>
      <c r="P80" s="3"/>
      <c r="Q80" s="3"/>
      <c r="R80" s="3"/>
      <c r="S80" s="3"/>
      <c r="T80" s="3"/>
      <c r="U80" s="3"/>
      <c r="V80" s="3"/>
      <c r="W80" s="3"/>
      <c r="X80" s="3"/>
      <c r="Y80" s="3"/>
      <c r="Z80" s="3"/>
    </row>
    <row r="81">
      <c r="A81" s="16"/>
      <c r="B81" s="3"/>
      <c r="C81" s="3"/>
      <c r="D81" s="3"/>
      <c r="E81" s="3"/>
      <c r="F81" s="3"/>
      <c r="G81" s="3"/>
      <c r="H81" s="3"/>
      <c r="I81" s="3"/>
      <c r="J81" s="3"/>
      <c r="K81" s="3"/>
      <c r="L81" s="3"/>
      <c r="M81" s="3"/>
      <c r="N81" s="3"/>
      <c r="O81" s="3"/>
      <c r="P81" s="3"/>
      <c r="Q81" s="3"/>
      <c r="R81" s="3"/>
      <c r="S81" s="3"/>
      <c r="T81" s="3"/>
      <c r="U81" s="3"/>
      <c r="V81" s="3"/>
      <c r="W81" s="3"/>
      <c r="X81" s="3"/>
      <c r="Y81" s="3"/>
      <c r="Z81" s="3"/>
    </row>
    <row r="82">
      <c r="A82" s="16"/>
      <c r="B82" s="3"/>
      <c r="C82" s="3"/>
      <c r="D82" s="3"/>
      <c r="E82" s="3"/>
      <c r="F82" s="3"/>
      <c r="G82" s="3"/>
      <c r="H82" s="3"/>
      <c r="I82" s="3"/>
      <c r="J82" s="3"/>
      <c r="K82" s="3"/>
      <c r="L82" s="3"/>
      <c r="M82" s="3"/>
      <c r="N82" s="3"/>
      <c r="O82" s="3"/>
      <c r="P82" s="3"/>
      <c r="Q82" s="3"/>
      <c r="R82" s="3"/>
      <c r="S82" s="3"/>
      <c r="T82" s="3"/>
      <c r="U82" s="3"/>
      <c r="V82" s="3"/>
      <c r="W82" s="3"/>
      <c r="X82" s="3"/>
      <c r="Y82" s="3"/>
      <c r="Z82" s="3"/>
    </row>
    <row r="83">
      <c r="A83" s="16"/>
      <c r="B83" s="3"/>
      <c r="C83" s="3"/>
      <c r="D83" s="3"/>
      <c r="E83" s="3"/>
      <c r="F83" s="3"/>
      <c r="G83" s="3"/>
      <c r="H83" s="3"/>
      <c r="I83" s="3"/>
      <c r="J83" s="3"/>
      <c r="K83" s="3"/>
      <c r="L83" s="3"/>
      <c r="M83" s="3"/>
      <c r="N83" s="3"/>
      <c r="O83" s="3"/>
      <c r="P83" s="3"/>
      <c r="Q83" s="3"/>
      <c r="R83" s="3"/>
      <c r="S83" s="3"/>
      <c r="T83" s="3"/>
      <c r="U83" s="3"/>
      <c r="V83" s="3"/>
      <c r="W83" s="3"/>
      <c r="X83" s="3"/>
      <c r="Y83" s="3"/>
      <c r="Z83" s="3"/>
    </row>
    <row r="84">
      <c r="A84" s="16"/>
      <c r="B84" s="3"/>
      <c r="C84" s="3"/>
      <c r="D84" s="3"/>
      <c r="E84" s="3"/>
      <c r="F84" s="3"/>
      <c r="G84" s="3"/>
      <c r="H84" s="3"/>
      <c r="I84" s="3"/>
      <c r="J84" s="3"/>
      <c r="K84" s="3"/>
      <c r="L84" s="3"/>
      <c r="M84" s="3"/>
      <c r="N84" s="3"/>
      <c r="O84" s="3"/>
      <c r="P84" s="3"/>
      <c r="Q84" s="3"/>
      <c r="R84" s="3"/>
      <c r="S84" s="3"/>
      <c r="T84" s="3"/>
      <c r="U84" s="3"/>
      <c r="V84" s="3"/>
      <c r="W84" s="3"/>
      <c r="X84" s="3"/>
      <c r="Y84" s="3"/>
      <c r="Z84" s="3"/>
    </row>
    <row r="85">
      <c r="A85" s="16"/>
      <c r="B85" s="3"/>
      <c r="C85" s="3"/>
      <c r="D85" s="3"/>
      <c r="E85" s="3"/>
      <c r="F85" s="3"/>
      <c r="G85" s="3"/>
      <c r="H85" s="3"/>
      <c r="I85" s="3"/>
      <c r="J85" s="3"/>
      <c r="K85" s="3"/>
      <c r="L85" s="3"/>
      <c r="M85" s="3"/>
      <c r="N85" s="3"/>
      <c r="O85" s="3"/>
      <c r="P85" s="3"/>
      <c r="Q85" s="3"/>
      <c r="R85" s="3"/>
      <c r="S85" s="3"/>
      <c r="T85" s="3"/>
      <c r="U85" s="3"/>
      <c r="V85" s="3"/>
      <c r="W85" s="3"/>
      <c r="X85" s="3"/>
      <c r="Y85" s="3"/>
      <c r="Z85" s="3"/>
    </row>
    <row r="86">
      <c r="A86" s="16"/>
      <c r="B86" s="3"/>
      <c r="C86" s="3"/>
      <c r="D86" s="3"/>
      <c r="E86" s="3"/>
      <c r="F86" s="3"/>
      <c r="G86" s="3"/>
      <c r="H86" s="3"/>
      <c r="I86" s="3"/>
      <c r="J86" s="3"/>
      <c r="K86" s="3"/>
      <c r="L86" s="3"/>
      <c r="M86" s="3"/>
      <c r="N86" s="3"/>
      <c r="O86" s="3"/>
      <c r="P86" s="3"/>
      <c r="Q86" s="3"/>
      <c r="R86" s="3"/>
      <c r="S86" s="3"/>
      <c r="T86" s="3"/>
      <c r="U86" s="3"/>
      <c r="V86" s="3"/>
      <c r="W86" s="3"/>
      <c r="X86" s="3"/>
      <c r="Y86" s="3"/>
      <c r="Z86" s="3"/>
    </row>
    <row r="87">
      <c r="A87" s="16"/>
      <c r="B87" s="3"/>
      <c r="C87" s="3"/>
      <c r="D87" s="3"/>
      <c r="E87" s="3"/>
      <c r="F87" s="3"/>
      <c r="G87" s="3"/>
      <c r="H87" s="3"/>
      <c r="I87" s="3"/>
      <c r="J87" s="3"/>
      <c r="K87" s="3"/>
      <c r="L87" s="3"/>
      <c r="M87" s="3"/>
      <c r="N87" s="3"/>
      <c r="O87" s="3"/>
      <c r="P87" s="3"/>
      <c r="Q87" s="3"/>
      <c r="R87" s="3"/>
      <c r="S87" s="3"/>
      <c r="T87" s="3"/>
      <c r="U87" s="3"/>
      <c r="V87" s="3"/>
      <c r="W87" s="3"/>
      <c r="X87" s="3"/>
      <c r="Y87" s="3"/>
      <c r="Z87" s="3"/>
    </row>
    <row r="88">
      <c r="A88" s="16"/>
      <c r="B88" s="3"/>
      <c r="C88" s="3"/>
      <c r="D88" s="3"/>
      <c r="E88" s="3"/>
      <c r="F88" s="3"/>
      <c r="G88" s="3"/>
      <c r="H88" s="3"/>
      <c r="I88" s="3"/>
      <c r="J88" s="3"/>
      <c r="K88" s="3"/>
      <c r="L88" s="3"/>
      <c r="M88" s="3"/>
      <c r="N88" s="3"/>
      <c r="O88" s="3"/>
      <c r="P88" s="3"/>
      <c r="Q88" s="3"/>
      <c r="R88" s="3"/>
      <c r="S88" s="3"/>
      <c r="T88" s="3"/>
      <c r="U88" s="3"/>
      <c r="V88" s="3"/>
      <c r="W88" s="3"/>
      <c r="X88" s="3"/>
      <c r="Y88" s="3"/>
      <c r="Z88" s="3"/>
    </row>
    <row r="89">
      <c r="A89" s="16"/>
      <c r="B89" s="3"/>
      <c r="C89" s="3"/>
      <c r="D89" s="3"/>
      <c r="E89" s="3"/>
      <c r="F89" s="3"/>
      <c r="G89" s="3"/>
      <c r="H89" s="3"/>
      <c r="I89" s="3"/>
      <c r="J89" s="3"/>
      <c r="K89" s="3"/>
      <c r="L89" s="3"/>
      <c r="M89" s="3"/>
      <c r="N89" s="3"/>
      <c r="O89" s="3"/>
      <c r="P89" s="3"/>
      <c r="Q89" s="3"/>
      <c r="R89" s="3"/>
      <c r="S89" s="3"/>
      <c r="T89" s="3"/>
      <c r="U89" s="3"/>
      <c r="V89" s="3"/>
      <c r="W89" s="3"/>
      <c r="X89" s="3"/>
      <c r="Y89" s="3"/>
      <c r="Z89" s="3"/>
    </row>
    <row r="90">
      <c r="A90" s="16"/>
      <c r="B90" s="3"/>
      <c r="C90" s="3"/>
      <c r="D90" s="3"/>
      <c r="E90" s="3"/>
      <c r="F90" s="3"/>
      <c r="G90" s="3"/>
      <c r="H90" s="3"/>
      <c r="I90" s="3"/>
      <c r="J90" s="3"/>
      <c r="K90" s="3"/>
      <c r="L90" s="3"/>
      <c r="M90" s="3"/>
      <c r="N90" s="3"/>
      <c r="O90" s="3"/>
      <c r="P90" s="3"/>
      <c r="Q90" s="3"/>
      <c r="R90" s="3"/>
      <c r="S90" s="3"/>
      <c r="T90" s="3"/>
      <c r="U90" s="3"/>
      <c r="V90" s="3"/>
      <c r="W90" s="3"/>
      <c r="X90" s="3"/>
      <c r="Y90" s="3"/>
      <c r="Z90" s="3"/>
    </row>
    <row r="91">
      <c r="A91" s="16"/>
      <c r="B91" s="3"/>
      <c r="C91" s="3"/>
      <c r="D91" s="3"/>
      <c r="E91" s="3"/>
      <c r="F91" s="3"/>
      <c r="G91" s="3"/>
      <c r="H91" s="3"/>
      <c r="I91" s="3"/>
      <c r="J91" s="3"/>
      <c r="K91" s="3"/>
      <c r="L91" s="3"/>
      <c r="M91" s="3"/>
      <c r="N91" s="3"/>
      <c r="O91" s="3"/>
      <c r="P91" s="3"/>
      <c r="Q91" s="3"/>
      <c r="R91" s="3"/>
      <c r="S91" s="3"/>
      <c r="T91" s="3"/>
      <c r="U91" s="3"/>
      <c r="V91" s="3"/>
      <c r="W91" s="3"/>
      <c r="X91" s="3"/>
      <c r="Y91" s="3"/>
      <c r="Z91" s="3"/>
    </row>
    <row r="92">
      <c r="A92" s="16"/>
      <c r="B92" s="3"/>
      <c r="C92" s="3"/>
      <c r="D92" s="3"/>
      <c r="E92" s="3"/>
      <c r="F92" s="3"/>
      <c r="G92" s="3"/>
      <c r="H92" s="3"/>
      <c r="I92" s="3"/>
      <c r="J92" s="3"/>
      <c r="K92" s="3"/>
      <c r="L92" s="3"/>
      <c r="M92" s="3"/>
      <c r="N92" s="3"/>
      <c r="O92" s="3"/>
      <c r="P92" s="3"/>
      <c r="Q92" s="3"/>
      <c r="R92" s="3"/>
      <c r="S92" s="3"/>
      <c r="T92" s="3"/>
      <c r="U92" s="3"/>
      <c r="V92" s="3"/>
      <c r="W92" s="3"/>
      <c r="X92" s="3"/>
      <c r="Y92" s="3"/>
      <c r="Z92" s="3"/>
    </row>
    <row r="93">
      <c r="A93" s="16"/>
      <c r="B93" s="3"/>
      <c r="C93" s="3"/>
      <c r="D93" s="3"/>
      <c r="E93" s="3"/>
      <c r="F93" s="3"/>
      <c r="G93" s="3"/>
      <c r="H93" s="3"/>
      <c r="I93" s="3"/>
      <c r="J93" s="3"/>
      <c r="K93" s="3"/>
      <c r="L93" s="3"/>
      <c r="M93" s="3"/>
      <c r="N93" s="3"/>
      <c r="O93" s="3"/>
      <c r="P93" s="3"/>
      <c r="Q93" s="3"/>
      <c r="R93" s="3"/>
      <c r="S93" s="3"/>
      <c r="T93" s="3"/>
      <c r="U93" s="3"/>
      <c r="V93" s="3"/>
      <c r="W93" s="3"/>
      <c r="X93" s="3"/>
      <c r="Y93" s="3"/>
      <c r="Z93" s="3"/>
    </row>
    <row r="94">
      <c r="A94" s="16"/>
      <c r="B94" s="3"/>
      <c r="C94" s="3"/>
      <c r="D94" s="3"/>
      <c r="E94" s="3"/>
      <c r="F94" s="3"/>
      <c r="G94" s="3"/>
      <c r="H94" s="3"/>
      <c r="I94" s="3"/>
      <c r="J94" s="3"/>
      <c r="K94" s="3"/>
      <c r="L94" s="3"/>
      <c r="M94" s="3"/>
      <c r="N94" s="3"/>
      <c r="O94" s="3"/>
      <c r="P94" s="3"/>
      <c r="Q94" s="3"/>
      <c r="R94" s="3"/>
      <c r="S94" s="3"/>
      <c r="T94" s="3"/>
      <c r="U94" s="3"/>
      <c r="V94" s="3"/>
      <c r="W94" s="3"/>
      <c r="X94" s="3"/>
      <c r="Y94" s="3"/>
      <c r="Z94" s="3"/>
    </row>
    <row r="95">
      <c r="A95" s="16"/>
      <c r="B95" s="3"/>
      <c r="C95" s="3"/>
      <c r="D95" s="3"/>
      <c r="E95" s="3"/>
      <c r="F95" s="3"/>
      <c r="G95" s="3"/>
      <c r="H95" s="3"/>
      <c r="I95" s="3"/>
      <c r="J95" s="3"/>
      <c r="K95" s="3"/>
      <c r="L95" s="3"/>
      <c r="M95" s="3"/>
      <c r="N95" s="3"/>
      <c r="O95" s="3"/>
      <c r="P95" s="3"/>
      <c r="Q95" s="3"/>
      <c r="R95" s="3"/>
      <c r="S95" s="3"/>
      <c r="T95" s="3"/>
      <c r="U95" s="3"/>
      <c r="V95" s="3"/>
      <c r="W95" s="3"/>
      <c r="X95" s="3"/>
      <c r="Y95" s="3"/>
      <c r="Z95" s="3"/>
    </row>
    <row r="96">
      <c r="A96" s="16"/>
      <c r="B96" s="3"/>
      <c r="C96" s="3"/>
      <c r="D96" s="3"/>
      <c r="E96" s="3"/>
      <c r="F96" s="3"/>
      <c r="G96" s="3"/>
      <c r="H96" s="3"/>
      <c r="I96" s="3"/>
      <c r="J96" s="3"/>
      <c r="K96" s="3"/>
      <c r="L96" s="3"/>
      <c r="M96" s="3"/>
      <c r="N96" s="3"/>
      <c r="O96" s="3"/>
      <c r="P96" s="3"/>
      <c r="Q96" s="3"/>
      <c r="R96" s="3"/>
      <c r="S96" s="3"/>
      <c r="T96" s="3"/>
      <c r="U96" s="3"/>
      <c r="V96" s="3"/>
      <c r="W96" s="3"/>
      <c r="X96" s="3"/>
      <c r="Y96" s="3"/>
      <c r="Z96" s="3"/>
    </row>
    <row r="97">
      <c r="A97" s="16"/>
      <c r="B97" s="3"/>
      <c r="C97" s="3"/>
      <c r="D97" s="3"/>
      <c r="E97" s="3"/>
      <c r="F97" s="3"/>
      <c r="G97" s="3"/>
      <c r="H97" s="3"/>
      <c r="I97" s="3"/>
      <c r="J97" s="3"/>
      <c r="K97" s="3"/>
      <c r="L97" s="3"/>
      <c r="M97" s="3"/>
      <c r="N97" s="3"/>
      <c r="O97" s="3"/>
      <c r="P97" s="3"/>
      <c r="Q97" s="3"/>
      <c r="R97" s="3"/>
      <c r="S97" s="3"/>
      <c r="T97" s="3"/>
      <c r="U97" s="3"/>
      <c r="V97" s="3"/>
      <c r="W97" s="3"/>
      <c r="X97" s="3"/>
      <c r="Y97" s="3"/>
      <c r="Z97" s="3"/>
    </row>
    <row r="98">
      <c r="A98" s="16"/>
      <c r="B98" s="3"/>
      <c r="C98" s="3"/>
      <c r="D98" s="3"/>
      <c r="E98" s="3"/>
      <c r="F98" s="3"/>
      <c r="G98" s="3"/>
      <c r="H98" s="3"/>
      <c r="I98" s="3"/>
      <c r="J98" s="3"/>
      <c r="K98" s="3"/>
      <c r="L98" s="3"/>
      <c r="M98" s="3"/>
      <c r="N98" s="3"/>
      <c r="O98" s="3"/>
      <c r="P98" s="3"/>
      <c r="Q98" s="3"/>
      <c r="R98" s="3"/>
      <c r="S98" s="3"/>
      <c r="T98" s="3"/>
      <c r="U98" s="3"/>
      <c r="V98" s="3"/>
      <c r="W98" s="3"/>
      <c r="X98" s="3"/>
      <c r="Y98" s="3"/>
      <c r="Z98" s="3"/>
    </row>
    <row r="99">
      <c r="A99" s="16"/>
      <c r="B99" s="3"/>
      <c r="C99" s="3"/>
      <c r="D99" s="3"/>
      <c r="E99" s="3"/>
      <c r="F99" s="3"/>
      <c r="G99" s="3"/>
      <c r="H99" s="3"/>
      <c r="I99" s="3"/>
      <c r="J99" s="3"/>
      <c r="K99" s="3"/>
      <c r="L99" s="3"/>
      <c r="M99" s="3"/>
      <c r="N99" s="3"/>
      <c r="O99" s="3"/>
      <c r="P99" s="3"/>
      <c r="Q99" s="3"/>
      <c r="R99" s="3"/>
      <c r="S99" s="3"/>
      <c r="T99" s="3"/>
      <c r="U99" s="3"/>
      <c r="V99" s="3"/>
      <c r="W99" s="3"/>
      <c r="X99" s="3"/>
      <c r="Y99" s="3"/>
      <c r="Z99" s="3"/>
    </row>
    <row r="100">
      <c r="A100" s="16"/>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16"/>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16"/>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16"/>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16"/>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16"/>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16"/>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16"/>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16"/>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16"/>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16"/>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16"/>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1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16"/>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16"/>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16"/>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16"/>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16"/>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16"/>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16"/>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16"/>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16"/>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16"/>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16"/>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16"/>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16"/>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16"/>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16"/>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16"/>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16"/>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16"/>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16"/>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16"/>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16"/>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16"/>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16"/>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16"/>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16"/>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16"/>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16"/>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16"/>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16"/>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16"/>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16"/>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16"/>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16"/>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16"/>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16"/>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16"/>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16"/>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16"/>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16"/>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16"/>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16"/>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16"/>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16"/>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16"/>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16"/>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16"/>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16"/>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16"/>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16"/>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16"/>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16"/>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16"/>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16"/>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16"/>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16"/>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16"/>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16"/>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16"/>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16"/>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16"/>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16"/>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16"/>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16"/>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16"/>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16"/>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16"/>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16"/>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16"/>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16"/>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16"/>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16"/>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16"/>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16"/>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16"/>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16"/>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16"/>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16"/>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16"/>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16"/>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16"/>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16"/>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16"/>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16"/>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16"/>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16"/>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16"/>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16"/>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16"/>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16"/>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16"/>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16"/>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16"/>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16"/>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16"/>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16"/>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16"/>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16"/>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16"/>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16"/>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16"/>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16"/>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16"/>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16"/>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16"/>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16"/>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16"/>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16"/>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16"/>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16"/>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16"/>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16"/>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16"/>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16"/>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16"/>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16"/>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16"/>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16"/>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16"/>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16"/>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16"/>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16"/>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16"/>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16"/>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16"/>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16"/>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16"/>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16"/>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16"/>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16"/>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16"/>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16"/>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16"/>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16"/>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16"/>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16"/>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16"/>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16"/>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16"/>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16"/>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16"/>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16"/>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16"/>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16"/>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16"/>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16"/>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16"/>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16"/>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16"/>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16"/>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16"/>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16"/>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16"/>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16"/>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16"/>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16"/>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16"/>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16"/>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16"/>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16"/>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16"/>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16"/>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16"/>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16"/>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16"/>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16"/>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16"/>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16"/>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16"/>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16"/>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16"/>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16"/>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16"/>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16"/>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16"/>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16"/>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16"/>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16"/>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16"/>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16"/>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16"/>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16"/>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16"/>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16"/>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16"/>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16"/>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16"/>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16"/>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16"/>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16"/>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16"/>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16"/>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16"/>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16"/>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16"/>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16"/>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16"/>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16"/>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16"/>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16"/>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16"/>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16"/>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16"/>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16"/>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16"/>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16"/>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16"/>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16"/>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16"/>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16"/>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16"/>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16"/>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16"/>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16"/>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16"/>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16"/>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16"/>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16"/>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16"/>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16"/>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16"/>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16"/>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16"/>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16"/>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16"/>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16"/>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16"/>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16"/>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16"/>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16"/>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16"/>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16"/>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16"/>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16"/>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16"/>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16"/>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16"/>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16"/>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16"/>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16"/>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16"/>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16"/>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16"/>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16"/>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16"/>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16"/>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16"/>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16"/>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16"/>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16"/>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16"/>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16"/>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16"/>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16"/>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16"/>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16"/>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16"/>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16"/>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16"/>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16"/>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16"/>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16"/>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16"/>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16"/>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16"/>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16"/>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16"/>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16"/>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16"/>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16"/>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16"/>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16"/>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16"/>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16"/>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16"/>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16"/>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16"/>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16"/>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16"/>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16"/>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16"/>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16"/>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16"/>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16"/>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16"/>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16"/>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16"/>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16"/>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16"/>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16"/>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16"/>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16"/>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16"/>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16"/>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16"/>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16"/>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16"/>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16"/>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16"/>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16"/>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16"/>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16"/>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16"/>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16"/>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16"/>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16"/>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16"/>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16"/>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16"/>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16"/>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16"/>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16"/>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16"/>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16"/>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16"/>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16"/>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16"/>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16"/>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16"/>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16"/>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16"/>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16"/>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16"/>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16"/>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16"/>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16"/>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16"/>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16"/>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16"/>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16"/>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16"/>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16"/>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16"/>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16"/>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16"/>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16"/>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16"/>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16"/>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16"/>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16"/>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16"/>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16"/>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16"/>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16"/>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16"/>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16"/>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16"/>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16"/>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16"/>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16"/>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16"/>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16"/>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16"/>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16"/>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16"/>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16"/>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16"/>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16"/>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16"/>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16"/>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16"/>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16"/>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16"/>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16"/>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16"/>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16"/>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16"/>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16"/>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16"/>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16"/>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16"/>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16"/>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16"/>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16"/>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16"/>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16"/>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16"/>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16"/>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16"/>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16"/>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16"/>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16"/>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16"/>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16"/>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16"/>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16"/>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16"/>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16"/>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16"/>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16"/>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16"/>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16"/>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16"/>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16"/>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16"/>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16"/>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16"/>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16"/>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16"/>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16"/>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16"/>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16"/>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16"/>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16"/>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16"/>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16"/>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16"/>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16"/>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16"/>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16"/>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16"/>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16"/>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16"/>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16"/>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16"/>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16"/>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16"/>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16"/>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16"/>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16"/>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16"/>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16"/>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16"/>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16"/>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16"/>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16"/>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16"/>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16"/>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16"/>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16"/>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16"/>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16"/>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16"/>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16"/>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16"/>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16"/>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16"/>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16"/>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16"/>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16"/>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16"/>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16"/>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16"/>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16"/>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16"/>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16"/>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16"/>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16"/>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16"/>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16"/>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16"/>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16"/>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16"/>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16"/>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16"/>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16"/>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16"/>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16"/>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16"/>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16"/>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16"/>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16"/>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16"/>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16"/>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16"/>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16"/>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16"/>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16"/>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16"/>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16"/>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16"/>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16"/>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16"/>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16"/>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16"/>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16"/>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16"/>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16"/>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16"/>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16"/>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16"/>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16"/>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16"/>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16"/>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16"/>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16"/>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16"/>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16"/>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16"/>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16"/>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16"/>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16"/>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16"/>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16"/>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16"/>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16"/>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16"/>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16"/>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16"/>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16"/>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16"/>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16"/>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16"/>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16"/>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16"/>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16"/>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16"/>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16"/>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16"/>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16"/>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16"/>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16"/>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16"/>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16"/>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16"/>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16"/>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16"/>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16"/>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16"/>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16"/>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16"/>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16"/>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16"/>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16"/>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16"/>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16"/>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16"/>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16"/>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16"/>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16"/>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16"/>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16"/>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16"/>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16"/>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16"/>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16"/>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16"/>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16"/>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16"/>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16"/>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16"/>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16"/>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16"/>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16"/>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16"/>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16"/>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16"/>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16"/>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16"/>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16"/>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16"/>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16"/>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16"/>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16"/>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16"/>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16"/>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16"/>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16"/>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16"/>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16"/>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16"/>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16"/>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16"/>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16"/>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16"/>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16"/>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16"/>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16"/>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16"/>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16"/>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16"/>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16"/>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16"/>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16"/>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16"/>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16"/>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16"/>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16"/>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16"/>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16"/>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16"/>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16"/>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16"/>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16"/>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16"/>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16"/>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16"/>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16"/>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16"/>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16"/>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16"/>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16"/>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16"/>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16"/>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16"/>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16"/>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16"/>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16"/>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16"/>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16"/>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16"/>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16"/>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16"/>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16"/>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16"/>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16"/>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16"/>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16"/>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16"/>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16"/>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16"/>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16"/>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16"/>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16"/>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16"/>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16"/>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16"/>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16"/>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16"/>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16"/>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16"/>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16"/>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16"/>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16"/>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16"/>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16"/>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16"/>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16"/>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16"/>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16"/>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16"/>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16"/>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16"/>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16"/>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16"/>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16"/>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16"/>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16"/>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16"/>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16"/>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16"/>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16"/>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16"/>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16"/>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16"/>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16"/>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16"/>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16"/>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16"/>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16"/>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16"/>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16"/>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16"/>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16"/>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16"/>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16"/>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16"/>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16"/>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16"/>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16"/>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16"/>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16"/>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16"/>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16"/>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16"/>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16"/>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16"/>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16"/>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16"/>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16"/>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16"/>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16"/>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16"/>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16"/>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16"/>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16"/>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16"/>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16"/>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16"/>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16"/>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16"/>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16"/>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16"/>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16"/>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16"/>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16"/>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16"/>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16"/>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16"/>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16"/>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16"/>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16"/>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16"/>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16"/>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16"/>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16"/>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16"/>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16"/>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16"/>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16"/>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16"/>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16"/>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16"/>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16"/>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16"/>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16"/>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16"/>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16"/>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16"/>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16"/>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16"/>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16"/>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16"/>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16"/>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16"/>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16"/>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16"/>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16"/>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16"/>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16"/>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16"/>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16"/>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16"/>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16"/>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16"/>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16"/>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16"/>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16"/>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16"/>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16"/>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16"/>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16"/>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16"/>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16"/>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16"/>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16"/>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16"/>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16"/>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16"/>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16"/>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16"/>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16"/>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16"/>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16"/>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16"/>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16"/>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16"/>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16"/>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16"/>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16"/>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16"/>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16"/>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16"/>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16"/>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16"/>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16"/>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16"/>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16"/>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16"/>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16"/>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16"/>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16"/>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16"/>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16"/>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16"/>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16"/>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16"/>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16"/>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16"/>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16"/>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16"/>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16"/>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16"/>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16"/>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16"/>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16"/>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16"/>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16"/>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16"/>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16"/>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16"/>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16"/>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16"/>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16"/>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16"/>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16"/>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16"/>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16"/>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16"/>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16"/>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16"/>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16"/>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16"/>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16"/>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16"/>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16"/>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16"/>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16"/>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16"/>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16"/>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16"/>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16"/>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16"/>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16"/>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16"/>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16"/>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16"/>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16"/>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16"/>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16"/>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16"/>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16"/>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16"/>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16"/>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16"/>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16"/>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16"/>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16"/>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16"/>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16"/>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16"/>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16"/>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16"/>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16"/>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16"/>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16"/>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16"/>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16"/>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16"/>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16"/>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16"/>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16"/>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16"/>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16"/>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16"/>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16"/>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16"/>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16"/>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16"/>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16"/>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16"/>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16"/>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16"/>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16"/>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16"/>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16"/>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16"/>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16"/>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16"/>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16"/>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16"/>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16"/>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16"/>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16"/>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16"/>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16"/>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16"/>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16"/>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16"/>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16"/>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16"/>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16"/>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16"/>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16"/>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16"/>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16"/>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16"/>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16"/>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16"/>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16"/>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16"/>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16"/>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16"/>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16"/>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16"/>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16"/>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16"/>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16"/>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16"/>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16"/>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16"/>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16"/>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16"/>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16"/>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16"/>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16"/>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16"/>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16"/>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5">
    <mergeCell ref="B12:B15"/>
    <mergeCell ref="A5:A7"/>
    <mergeCell ref="A10:A11"/>
    <mergeCell ref="A12:A15"/>
    <mergeCell ref="A2:A3"/>
  </mergeCells>
  <drawing r:id="rId1"/>
</worksheet>
</file>